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120" yWindow="120" windowWidth="19320" windowHeight="11640"/>
  </bookViews>
  <sheets>
    <sheet name="tabel nr.34" sheetId="9" r:id="rId1"/>
  </sheets>
  <definedNames>
    <definedName name="_xlnm.Print_Area" localSheetId="0">'tabel nr.34'!$A$1:$Q$37</definedName>
    <definedName name="_xlnm.Print_Titles" localSheetId="0">'tabel nr.34'!$9:$9</definedName>
  </definedNames>
  <calcPr calcId="162913"/>
</workbook>
</file>

<file path=xl/calcChain.xml><?xml version="1.0" encoding="utf-8"?>
<calcChain xmlns="http://schemas.openxmlformats.org/spreadsheetml/2006/main">
  <c r="Q11" i="9" l="1"/>
  <c r="P11" i="9"/>
  <c r="O11" i="9"/>
  <c r="M11" i="9"/>
  <c r="L11" i="9"/>
  <c r="F23" i="9" l="1"/>
  <c r="F24" i="9"/>
  <c r="F25" i="9"/>
  <c r="F26" i="9"/>
  <c r="F27" i="9"/>
  <c r="F28" i="9"/>
  <c r="E23" i="9"/>
  <c r="E24" i="9"/>
  <c r="E25" i="9"/>
  <c r="E26" i="9"/>
  <c r="E27" i="9"/>
  <c r="E28" i="9"/>
  <c r="K11" i="9"/>
  <c r="H11" i="9"/>
  <c r="F12" i="9"/>
  <c r="F13" i="9"/>
  <c r="F14" i="9"/>
  <c r="F15" i="9"/>
  <c r="F16" i="9"/>
  <c r="F17" i="9"/>
  <c r="F18" i="9"/>
  <c r="F19" i="9"/>
  <c r="F20" i="9"/>
  <c r="F21" i="9"/>
  <c r="E12" i="9"/>
  <c r="E13" i="9"/>
  <c r="E14" i="9"/>
  <c r="E15" i="9"/>
  <c r="E16" i="9"/>
  <c r="E17" i="9"/>
  <c r="E18" i="9"/>
  <c r="E19" i="9"/>
  <c r="E20" i="9"/>
  <c r="E21" i="9"/>
  <c r="F11" i="9"/>
  <c r="E11" i="9"/>
  <c r="I23" i="9" l="1"/>
  <c r="K23" i="9" s="1"/>
  <c r="H23" i="9"/>
  <c r="J23" i="9" s="1"/>
  <c r="L23" i="9" l="1"/>
  <c r="M23" i="9" s="1"/>
  <c r="B22" i="9"/>
  <c r="I24" i="9"/>
  <c r="I25" i="9"/>
  <c r="K25" i="9" s="1"/>
  <c r="I26" i="9"/>
  <c r="K26" i="9" s="1"/>
  <c r="I27" i="9"/>
  <c r="K27" i="9" s="1"/>
  <c r="I28" i="9"/>
  <c r="K28" i="9" s="1"/>
  <c r="I11" i="9"/>
  <c r="H24" i="9"/>
  <c r="H25" i="9"/>
  <c r="J25" i="9" s="1"/>
  <c r="H26" i="9"/>
  <c r="J26" i="9" s="1"/>
  <c r="H27" i="9"/>
  <c r="J27" i="9" s="1"/>
  <c r="H28" i="9"/>
  <c r="J28" i="9" s="1"/>
  <c r="I12" i="9"/>
  <c r="K12" i="9" s="1"/>
  <c r="I13" i="9"/>
  <c r="K13" i="9" s="1"/>
  <c r="I14" i="9"/>
  <c r="I15" i="9"/>
  <c r="K15" i="9" s="1"/>
  <c r="I16" i="9"/>
  <c r="K16" i="9" s="1"/>
  <c r="I17" i="9"/>
  <c r="I18" i="9"/>
  <c r="K18" i="9" s="1"/>
  <c r="I19" i="9"/>
  <c r="K19" i="9" s="1"/>
  <c r="I20" i="9"/>
  <c r="K20" i="9" s="1"/>
  <c r="I21" i="9"/>
  <c r="K21" i="9" s="1"/>
  <c r="H12" i="9"/>
  <c r="H13" i="9"/>
  <c r="H14" i="9"/>
  <c r="H15" i="9"/>
  <c r="H16" i="9"/>
  <c r="H17" i="9"/>
  <c r="H18" i="9"/>
  <c r="H19" i="9"/>
  <c r="H20" i="9"/>
  <c r="H21" i="9"/>
  <c r="J11" i="9"/>
  <c r="K14" i="9"/>
  <c r="K17" i="9"/>
  <c r="F10" i="9"/>
  <c r="H22" i="9" l="1"/>
  <c r="H10" i="9"/>
  <c r="J24" i="9"/>
  <c r="J22" i="9" s="1"/>
  <c r="I22" i="9"/>
  <c r="L27" i="9"/>
  <c r="M27" i="9" s="1"/>
  <c r="L26" i="9"/>
  <c r="M26" i="9" s="1"/>
  <c r="L28" i="9"/>
  <c r="M28" i="9" s="1"/>
  <c r="K24" i="9"/>
  <c r="K22" i="9" s="1"/>
  <c r="L25" i="9"/>
  <c r="M25" i="9" s="1"/>
  <c r="N23" i="9"/>
  <c r="I10" i="9"/>
  <c r="K10" i="9"/>
  <c r="N11" i="9" l="1"/>
  <c r="N26" i="9"/>
  <c r="O26" i="9" s="1"/>
  <c r="N27" i="9"/>
  <c r="O27" i="9" s="1"/>
  <c r="P26" i="9"/>
  <c r="N25" i="9"/>
  <c r="L24" i="9"/>
  <c r="P23" i="9"/>
  <c r="O23" i="9"/>
  <c r="N28" i="9"/>
  <c r="E10" i="9"/>
  <c r="J13" i="9"/>
  <c r="J14" i="9"/>
  <c r="J15" i="9"/>
  <c r="J16" i="9"/>
  <c r="J17" i="9"/>
  <c r="J18" i="9"/>
  <c r="J19" i="9"/>
  <c r="J20" i="9"/>
  <c r="J21" i="9"/>
  <c r="N24" i="9" l="1"/>
  <c r="M24" i="9"/>
  <c r="M22" i="9" s="1"/>
  <c r="Q26" i="9"/>
  <c r="P27" i="9"/>
  <c r="Q27" i="9" s="1"/>
  <c r="P24" i="9"/>
  <c r="N22" i="9"/>
  <c r="P25" i="9"/>
  <c r="O25" i="9"/>
  <c r="O28" i="9"/>
  <c r="P28" i="9"/>
  <c r="Q28" i="9" s="1"/>
  <c r="Q23" i="9"/>
  <c r="L22" i="9"/>
  <c r="L17" i="9"/>
  <c r="M17" i="9" s="1"/>
  <c r="L20" i="9"/>
  <c r="M20" i="9" s="1"/>
  <c r="L16" i="9"/>
  <c r="M16" i="9" s="1"/>
  <c r="L13" i="9"/>
  <c r="M13" i="9" s="1"/>
  <c r="L19" i="9"/>
  <c r="M19" i="9" s="1"/>
  <c r="L15" i="9"/>
  <c r="M15" i="9" s="1"/>
  <c r="L21" i="9"/>
  <c r="M21" i="9" s="1"/>
  <c r="L18" i="9"/>
  <c r="M18" i="9" s="1"/>
  <c r="L14" i="9"/>
  <c r="M14" i="9" s="1"/>
  <c r="P22" i="9" l="1"/>
  <c r="Q25" i="9"/>
  <c r="N19" i="9"/>
  <c r="P19" i="9" s="1"/>
  <c r="N20" i="9"/>
  <c r="O20" i="9" s="1"/>
  <c r="O24" i="9"/>
  <c r="N16" i="9"/>
  <c r="P16" i="9" s="1"/>
  <c r="N18" i="9"/>
  <c r="N15" i="9"/>
  <c r="N13" i="9"/>
  <c r="N14" i="9"/>
  <c r="N21" i="9"/>
  <c r="N17" i="9"/>
  <c r="J12" i="9"/>
  <c r="B10" i="9"/>
  <c r="O16" i="9" l="1"/>
  <c r="O19" i="9"/>
  <c r="Q19" i="9" s="1"/>
  <c r="Q16" i="9"/>
  <c r="P20" i="9"/>
  <c r="Q20" i="9" s="1"/>
  <c r="O22" i="9"/>
  <c r="Q24" i="9"/>
  <c r="Q22" i="9" s="1"/>
  <c r="P21" i="9"/>
  <c r="O21" i="9"/>
  <c r="O13" i="9"/>
  <c r="P13" i="9"/>
  <c r="O17" i="9"/>
  <c r="P17" i="9"/>
  <c r="L12" i="9"/>
  <c r="O14" i="9"/>
  <c r="P14" i="9"/>
  <c r="P15" i="9"/>
  <c r="O15" i="9"/>
  <c r="O18" i="9"/>
  <c r="P18" i="9"/>
  <c r="J10" i="9"/>
  <c r="N12" i="9" l="1"/>
  <c r="M12" i="9"/>
  <c r="Q21" i="9"/>
  <c r="Q17" i="9"/>
  <c r="Q18" i="9"/>
  <c r="Q13" i="9"/>
  <c r="L10" i="9"/>
  <c r="M10" i="9"/>
  <c r="Q14" i="9"/>
  <c r="P12" i="9"/>
  <c r="P10" i="9" s="1"/>
  <c r="Q15" i="9"/>
  <c r="N10" i="9"/>
  <c r="O12" i="9" l="1"/>
  <c r="O10" i="9" s="1"/>
  <c r="Q12" i="9" l="1"/>
  <c r="Q10" i="9" s="1"/>
</calcChain>
</file>

<file path=xl/sharedStrings.xml><?xml version="1.0" encoding="utf-8"?>
<sst xmlns="http://schemas.openxmlformats.org/spreadsheetml/2006/main" count="73" uniqueCount="55">
  <si>
    <t>%</t>
  </si>
  <si>
    <t>……………….</t>
  </si>
  <si>
    <t>Nr. unități</t>
  </si>
  <si>
    <t>coeficient</t>
  </si>
  <si>
    <t xml:space="preserve">Titlul funcției                                                   </t>
  </si>
  <si>
    <t>coduri</t>
  </si>
  <si>
    <t>Notă:</t>
  </si>
  <si>
    <t>(nume, prenume)</t>
  </si>
  <si>
    <t>(semnătura)</t>
  </si>
  <si>
    <t>(telefon de contact)</t>
  </si>
  <si>
    <t>Instituția bugetară (Org 2)</t>
  </si>
  <si>
    <t>Org2</t>
  </si>
  <si>
    <t>Org1</t>
  </si>
  <si>
    <t>P3</t>
  </si>
  <si>
    <t>vechimea în muncă în funcția de judecător /procuror , ani</t>
  </si>
  <si>
    <r>
      <t xml:space="preserve">spor p/u exercitarea funcției de conducere </t>
    </r>
    <r>
      <rPr>
        <sz val="8"/>
        <rFont val="Cambria"/>
        <family val="1"/>
        <charset val="204"/>
        <scheme val="major"/>
      </rPr>
      <t>(art.5, 5</t>
    </r>
    <r>
      <rPr>
        <vertAlign val="superscript"/>
        <sz val="8"/>
        <rFont val="Cambria"/>
        <family val="1"/>
        <charset val="204"/>
        <scheme val="major"/>
      </rPr>
      <t>2</t>
    </r>
    <r>
      <rPr>
        <sz val="8"/>
        <rFont val="Cambria"/>
        <family val="1"/>
        <charset val="204"/>
        <scheme val="major"/>
      </rPr>
      <t xml:space="preserve"> din Legea nr.328 /23.12.2013) </t>
    </r>
  </si>
  <si>
    <t>total</t>
  </si>
  <si>
    <r>
      <t xml:space="preserve">Fondul anual de retribuire a muncii,                </t>
    </r>
    <r>
      <rPr>
        <b/>
        <sz val="10"/>
        <rFont val="Cambria"/>
        <family val="1"/>
        <charset val="204"/>
        <scheme val="major"/>
      </rPr>
      <t xml:space="preserve">mii lei </t>
    </r>
  </si>
  <si>
    <r>
      <t xml:space="preserve">contribuții de asigurări sociale de stat obligatorii,                 </t>
    </r>
    <r>
      <rPr>
        <b/>
        <sz val="10"/>
        <color theme="1"/>
        <rFont val="Cambria"/>
        <family val="1"/>
        <charset val="204"/>
        <scheme val="major"/>
      </rPr>
      <t xml:space="preserve">mii lei </t>
    </r>
    <r>
      <rPr>
        <sz val="10"/>
        <color theme="1"/>
        <rFont val="Cambria"/>
        <family val="1"/>
        <charset val="204"/>
        <scheme val="major"/>
      </rPr>
      <t xml:space="preserve">                  </t>
    </r>
    <r>
      <rPr>
        <sz val="9"/>
        <color theme="1"/>
        <rFont val="Cambria"/>
        <family val="1"/>
        <charset val="204"/>
        <scheme val="major"/>
      </rPr>
      <t>(23%, anual)</t>
    </r>
  </si>
  <si>
    <t>inclusiv din care nu se calculează CAS *</t>
  </si>
  <si>
    <t>(denumirea)</t>
  </si>
  <si>
    <r>
      <t xml:space="preserve">prime de asigurare obligatorie de asistenta medicală,              </t>
    </r>
    <r>
      <rPr>
        <b/>
        <sz val="10"/>
        <color theme="1"/>
        <rFont val="Cambria"/>
        <family val="1"/>
        <charset val="204"/>
        <scheme val="major"/>
      </rPr>
      <t xml:space="preserve">mii lei         </t>
    </r>
    <r>
      <rPr>
        <sz val="10"/>
        <color theme="1"/>
        <rFont val="Cambria"/>
        <family val="1"/>
        <charset val="204"/>
        <scheme val="major"/>
      </rPr>
      <t>(4,5%, anual)</t>
    </r>
  </si>
  <si>
    <r>
      <t xml:space="preserve">Cheltuieli de personal total anual, </t>
    </r>
    <r>
      <rPr>
        <b/>
        <sz val="10"/>
        <color theme="1"/>
        <rFont val="Cambria"/>
        <family val="1"/>
        <charset val="204"/>
        <scheme val="major"/>
      </rPr>
      <t>mii lei</t>
    </r>
  </si>
  <si>
    <t>______________________________________________________________________________</t>
  </si>
  <si>
    <t xml:space="preserve">a) judecători / procurori, total </t>
  </si>
  <si>
    <t>F1-F3</t>
  </si>
  <si>
    <t>P1-P2</t>
  </si>
  <si>
    <r>
      <t xml:space="preserve">Salariu de funcție, </t>
    </r>
    <r>
      <rPr>
        <b/>
        <sz val="10"/>
        <color theme="1"/>
        <rFont val="Cambria"/>
        <family val="1"/>
        <charset val="204"/>
        <scheme val="major"/>
      </rPr>
      <t>lei</t>
    </r>
  </si>
  <si>
    <r>
      <t xml:space="preserve">Salariu lunar, </t>
    </r>
    <r>
      <rPr>
        <b/>
        <sz val="10"/>
        <rFont val="Cambria"/>
        <family val="1"/>
        <charset val="204"/>
        <scheme val="major"/>
      </rPr>
      <t>lei</t>
    </r>
  </si>
  <si>
    <r>
      <t>ajutor material,</t>
    </r>
    <r>
      <rPr>
        <b/>
        <sz val="10"/>
        <rFont val="Cambria"/>
        <family val="1"/>
        <charset val="204"/>
        <scheme val="major"/>
      </rPr>
      <t xml:space="preserve"> lei       </t>
    </r>
    <r>
      <rPr>
        <sz val="10"/>
        <rFont val="Cambria"/>
        <family val="1"/>
        <charset val="204"/>
        <scheme val="major"/>
      </rPr>
      <t xml:space="preserve">        </t>
    </r>
    <r>
      <rPr>
        <sz val="8"/>
        <rFont val="Cambria"/>
        <family val="1"/>
        <charset val="204"/>
        <scheme val="major"/>
      </rPr>
      <t>(art.6 din Legea nr.328 / 23.12.13)</t>
    </r>
  </si>
  <si>
    <t>exemplu</t>
  </si>
  <si>
    <t xml:space="preserve">la 01 ianuarie </t>
  </si>
  <si>
    <t xml:space="preserve"> începînd cu 01 aprilie</t>
  </si>
  <si>
    <r>
      <rPr>
        <sz val="10"/>
        <rFont val="Cambria"/>
        <family val="1"/>
        <scheme val="major"/>
      </rPr>
      <t>la 01 ianuarie</t>
    </r>
    <r>
      <rPr>
        <b/>
        <sz val="10"/>
        <rFont val="Cambria"/>
        <family val="1"/>
        <charset val="204"/>
        <scheme val="major"/>
      </rPr>
      <t xml:space="preserve">    Σ , lei</t>
    </r>
  </si>
  <si>
    <r>
      <rPr>
        <sz val="10"/>
        <rFont val="Cambria"/>
        <family val="1"/>
        <scheme val="major"/>
      </rPr>
      <t>începînd cu 01 aprilie</t>
    </r>
    <r>
      <rPr>
        <b/>
        <sz val="10"/>
        <rFont val="Cambria"/>
        <family val="1"/>
        <charset val="204"/>
        <scheme val="major"/>
      </rPr>
      <t xml:space="preserve">      Σ , lei</t>
    </r>
  </si>
  <si>
    <t>8(5*6)</t>
  </si>
  <si>
    <t>9(6*7)</t>
  </si>
  <si>
    <t>10(5+8)</t>
  </si>
  <si>
    <t>11(6+9)</t>
  </si>
  <si>
    <t>12((10*4 luni+11*8 luni)/12luni)</t>
  </si>
  <si>
    <t>15((14-13/1000) *23%)</t>
  </si>
  <si>
    <t>16(14 *4,5%)</t>
  </si>
  <si>
    <t>17(14+15+16)</t>
  </si>
  <si>
    <t>14((10*4 luni+11*8 luni +12)/ 1000)</t>
  </si>
  <si>
    <t>1. Se completează, indicînd subdiviziunea și titlurile de funcții din subdiviziune, grupate conform categoriilor de personal nominalizate în tabel.</t>
  </si>
  <si>
    <t>2. Pentru planificarea cheltuielilor de personal, se va utiliza salariul mediu lunar pe economie ajustat, după cum urmează: pentru 2018 - 5493,0 lei = (5084,0 lei*4 luni + 5697,0 lei*8 luni)/12 luni); pentru 2019 - 6019,0 lei = (5697,0 lei*4 luni + 6180,0 lei*8 luni)/12 luni).</t>
  </si>
  <si>
    <t>3. *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nr.286 din 16.12.2016).</t>
  </si>
  <si>
    <t>Conducătorul autorității/ instituției:</t>
  </si>
  <si>
    <t>Datele de contact al executorului:</t>
  </si>
  <si>
    <t>(adresa electronică)</t>
  </si>
  <si>
    <r>
      <t xml:space="preserve">Calculul fondului anual de salarizare pentru </t>
    </r>
    <r>
      <rPr>
        <b/>
        <i/>
        <u/>
        <sz val="12"/>
        <color theme="1"/>
        <rFont val="Cambria"/>
        <family val="1"/>
        <charset val="204"/>
        <scheme val="major"/>
      </rPr>
      <t>judecători</t>
    </r>
    <r>
      <rPr>
        <b/>
        <sz val="12"/>
        <color theme="1"/>
        <rFont val="Cambria"/>
        <family val="1"/>
        <charset val="204"/>
        <scheme val="major"/>
      </rPr>
      <t xml:space="preserve">, </t>
    </r>
    <r>
      <rPr>
        <b/>
        <i/>
        <u/>
        <sz val="12"/>
        <color theme="1"/>
        <rFont val="Cambria"/>
        <family val="1"/>
        <charset val="204"/>
        <scheme val="major"/>
      </rPr>
      <t>procurori</t>
    </r>
    <r>
      <rPr>
        <b/>
        <sz val="12"/>
        <color theme="1"/>
        <rFont val="Cambria"/>
        <family val="1"/>
        <charset val="204"/>
        <scheme val="major"/>
      </rPr>
      <t xml:space="preserve">, </t>
    </r>
    <r>
      <rPr>
        <b/>
        <i/>
        <u/>
        <sz val="12"/>
        <color theme="1"/>
        <rFont val="Cambria"/>
        <family val="1"/>
        <charset val="204"/>
        <scheme val="major"/>
      </rPr>
      <t>inspectori</t>
    </r>
    <r>
      <rPr>
        <b/>
        <sz val="12"/>
        <color theme="1"/>
        <rFont val="Cambria"/>
        <family val="1"/>
        <charset val="204"/>
        <scheme val="major"/>
      </rPr>
      <t xml:space="preserve"> din Inspecția judiciară/ procurorilor pentru anul 2019</t>
    </r>
  </si>
  <si>
    <t>5(2*4*salariul mediu pe economie efectiv pe anul 2017-5697 lei)</t>
  </si>
  <si>
    <t>6(2*4*salariul mediu pe economieprognozat pe anul 2018 - 6180 lei)</t>
  </si>
  <si>
    <r>
      <t>(Elaborat în baza Legii nr.328 din 23.12.2013 privind salarizarea judecătorilor și procurorilor și în baza art.8</t>
    </r>
    <r>
      <rPr>
        <i/>
        <vertAlign val="superscript"/>
        <sz val="10"/>
        <color theme="1"/>
        <rFont val="Cambria"/>
        <family val="1"/>
        <scheme val="major"/>
      </rPr>
      <t>2</t>
    </r>
    <r>
      <rPr>
        <i/>
        <sz val="10"/>
        <color theme="1"/>
        <rFont val="Cambria"/>
        <family val="1"/>
        <scheme val="major"/>
      </rPr>
      <t xml:space="preserve">, </t>
    </r>
    <r>
      <rPr>
        <i/>
        <sz val="10"/>
        <color theme="1"/>
        <rFont val="Cambria"/>
        <family val="1"/>
        <charset val="204"/>
        <scheme val="major"/>
      </rPr>
      <t>8</t>
    </r>
    <r>
      <rPr>
        <i/>
        <vertAlign val="superscript"/>
        <sz val="10"/>
        <color theme="1"/>
        <rFont val="Cambria"/>
        <family val="1"/>
        <charset val="204"/>
        <scheme val="major"/>
      </rPr>
      <t>3</t>
    </r>
    <r>
      <rPr>
        <i/>
        <sz val="10"/>
        <color theme="1"/>
        <rFont val="Cambria"/>
        <family val="1"/>
        <scheme val="major"/>
      </rPr>
      <t>, 22</t>
    </r>
    <r>
      <rPr>
        <i/>
        <vertAlign val="superscript"/>
        <sz val="10"/>
        <color theme="1"/>
        <rFont val="Cambria"/>
        <family val="1"/>
        <scheme val="major"/>
      </rPr>
      <t xml:space="preserve">1 </t>
    </r>
    <r>
      <rPr>
        <i/>
        <sz val="10"/>
        <color theme="1"/>
        <rFont val="Cambria"/>
        <family val="1"/>
        <scheme val="major"/>
      </rPr>
      <t>și 22</t>
    </r>
    <r>
      <rPr>
        <i/>
        <vertAlign val="superscript"/>
        <sz val="10"/>
        <color theme="1"/>
        <rFont val="Cambria"/>
        <family val="1"/>
        <scheme val="major"/>
      </rPr>
      <t xml:space="preserve">2 </t>
    </r>
    <r>
      <rPr>
        <i/>
        <sz val="10"/>
        <color theme="1"/>
        <rFont val="Cambria"/>
        <family val="1"/>
        <scheme val="major"/>
      </rPr>
      <t>,</t>
    </r>
    <r>
      <rPr>
        <i/>
        <sz val="10"/>
        <color theme="1"/>
        <rFont val="Cambria"/>
        <family val="1"/>
        <charset val="204"/>
        <scheme val="major"/>
      </rPr>
      <t>anexei nr.13 și anexei nr.14 din Legea nr.355-XVI din 23.12.2005 cu privire la sistemul de salarizare în sectorul bugetar)</t>
    </r>
  </si>
  <si>
    <t>b) inspectori-judecători/ inspectori din Inspecția judiciară/ procurorilor, ofițeri de urmărire penală detașați la procuraturi specializate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</si>
</sst>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4" x14ac:knownFonts="1">
    <font>
      <sz val="11"/>
      <color theme="1"/>
      <name val="Calibri"/>
      <family val="2"/>
      <scheme val="minor"/>
    </font>
    <font>
      <b/>
      <sz val="14"/>
      <color theme="1"/>
      <name val="Times New Roman"/>
      <family val="1"/>
      <charset val="204"/>
    </font>
    <font>
      <sz val="10"/>
      <name val="Arial"/>
      <family val="2"/>
    </font>
    <font>
      <b/>
      <sz val="14"/>
      <color theme="1"/>
      <name val="Cambria"/>
      <family val="1"/>
      <charset val="204"/>
      <scheme val="major"/>
    </font>
    <font>
      <sz val="10"/>
      <color theme="1"/>
      <name val="Cambria"/>
      <family val="1"/>
      <charset val="204"/>
      <scheme val="major"/>
    </font>
    <font>
      <sz val="14"/>
      <color theme="1"/>
      <name val="Calibri"/>
      <family val="2"/>
      <scheme val="minor"/>
    </font>
    <font>
      <i/>
      <sz val="8"/>
      <color theme="1"/>
      <name val="Cambria"/>
      <family val="1"/>
      <charset val="204"/>
      <scheme val="major"/>
    </font>
    <font>
      <i/>
      <sz val="8"/>
      <color theme="1"/>
      <name val="Calibri"/>
      <family val="2"/>
      <charset val="204"/>
      <scheme val="minor"/>
    </font>
    <font>
      <sz val="10"/>
      <name val="Cambria"/>
      <family val="1"/>
      <charset val="204"/>
      <scheme val="major"/>
    </font>
    <font>
      <b/>
      <sz val="10"/>
      <color theme="1"/>
      <name val="Cambria"/>
      <family val="1"/>
      <charset val="204"/>
      <scheme val="major"/>
    </font>
    <font>
      <sz val="8"/>
      <color theme="1"/>
      <name val="Cambria"/>
      <family val="1"/>
      <charset val="204"/>
      <scheme val="major"/>
    </font>
    <font>
      <sz val="8"/>
      <name val="Cambria"/>
      <family val="1"/>
      <charset val="204"/>
      <scheme val="major"/>
    </font>
    <font>
      <b/>
      <sz val="10"/>
      <name val="Cambria"/>
      <family val="1"/>
      <charset val="204"/>
      <scheme val="major"/>
    </font>
    <font>
      <b/>
      <sz val="11"/>
      <color theme="1"/>
      <name val="Calibri"/>
      <family val="2"/>
      <scheme val="minor"/>
    </font>
    <font>
      <vertAlign val="subscript"/>
      <sz val="10"/>
      <name val="Cambria"/>
      <family val="1"/>
      <charset val="204"/>
      <scheme val="major"/>
    </font>
    <font>
      <i/>
      <sz val="10"/>
      <color theme="1"/>
      <name val="Cambria"/>
      <family val="1"/>
      <charset val="204"/>
      <scheme val="major"/>
    </font>
    <font>
      <sz val="9"/>
      <color theme="1"/>
      <name val="Cambria"/>
      <family val="1"/>
      <charset val="204"/>
      <scheme val="major"/>
    </font>
    <font>
      <i/>
      <vertAlign val="superscript"/>
      <sz val="10"/>
      <color theme="1"/>
      <name val="Cambria"/>
      <family val="1"/>
      <charset val="204"/>
      <scheme val="major"/>
    </font>
    <font>
      <vertAlign val="superscript"/>
      <sz val="8"/>
      <name val="Cambria"/>
      <family val="1"/>
      <charset val="204"/>
      <scheme val="major"/>
    </font>
    <font>
      <sz val="9"/>
      <name val="Cambria"/>
      <family val="1"/>
      <charset val="204"/>
      <scheme val="major"/>
    </font>
    <font>
      <sz val="9"/>
      <color theme="1"/>
      <name val="Calibri"/>
      <family val="2"/>
      <scheme val="minor"/>
    </font>
    <font>
      <sz val="9"/>
      <color theme="1"/>
      <name val="Tahoma"/>
      <family val="2"/>
      <charset val="204"/>
    </font>
    <font>
      <sz val="5"/>
      <color theme="1"/>
      <name val="Cambria"/>
      <family val="1"/>
      <charset val="204"/>
      <scheme val="major"/>
    </font>
    <font>
      <sz val="5"/>
      <color theme="1"/>
      <name val="Calibri"/>
      <family val="2"/>
      <scheme val="minor"/>
    </font>
    <font>
      <i/>
      <sz val="5"/>
      <color theme="1"/>
      <name val="Cambria"/>
      <family val="1"/>
      <charset val="204"/>
      <scheme val="major"/>
    </font>
    <font>
      <b/>
      <sz val="5"/>
      <color theme="1"/>
      <name val="Times New Roman"/>
      <family val="1"/>
      <charset val="204"/>
    </font>
    <font>
      <b/>
      <i/>
      <u/>
      <sz val="12"/>
      <color theme="1"/>
      <name val="Cambria"/>
      <family val="1"/>
      <charset val="204"/>
      <scheme val="major"/>
    </font>
    <font>
      <b/>
      <sz val="12"/>
      <color theme="1"/>
      <name val="Cambria"/>
      <family val="1"/>
      <charset val="204"/>
      <scheme val="major"/>
    </font>
    <font>
      <sz val="11"/>
      <name val="Calibri"/>
      <family val="2"/>
      <scheme val="minor"/>
    </font>
    <font>
      <i/>
      <sz val="8"/>
      <name val="Cambria"/>
      <family val="1"/>
      <charset val="204"/>
      <scheme val="major"/>
    </font>
    <font>
      <b/>
      <sz val="10"/>
      <name val="Cambria"/>
      <family val="1"/>
      <scheme val="major"/>
    </font>
    <font>
      <sz val="10"/>
      <name val="Cambria"/>
      <family val="1"/>
      <scheme val="major"/>
    </font>
    <font>
      <i/>
      <vertAlign val="superscript"/>
      <sz val="10"/>
      <color theme="1"/>
      <name val="Cambria"/>
      <family val="1"/>
      <scheme val="major"/>
    </font>
    <font>
      <i/>
      <sz val="10"/>
      <color theme="1"/>
      <name val="Cambria"/>
      <family val="1"/>
      <scheme val="major"/>
    </font>
  </fonts>
  <fills count="4">
    <fill>
      <patternFill patternType="none"/>
    </fill>
    <fill>
      <patternFill patternType="gray125"/>
    </fill>
    <fill>
      <patternFill patternType="solid">
        <fgColor theme="3" tint="0.79998168889431442"/>
        <bgColor indexed="64"/>
      </patternFill>
    </fill>
    <fill>
      <patternFill patternType="solid">
        <fgColor theme="8" tint="0.79998168889431442"/>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right/>
      <top/>
      <bottom style="hair">
        <color indexed="64"/>
      </bottom>
      <diagonal/>
    </border>
  </borders>
  <cellStyleXfs count="2">
    <xf numFmtId="0" fontId="0" fillId="0" borderId="0"/>
    <xf numFmtId="0" fontId="2" fillId="0" borderId="0"/>
  </cellStyleXfs>
  <cellXfs count="101">
    <xf numFmtId="0" fontId="0" fillId="0" borderId="0" xfId="0"/>
    <xf numFmtId="0" fontId="0" fillId="0" borderId="0" xfId="0" applyFont="1" applyAlignment="1">
      <alignment vertical="top"/>
    </xf>
    <xf numFmtId="0" fontId="0" fillId="0" borderId="0" xfId="0" applyFont="1" applyAlignment="1">
      <alignment vertical="center"/>
    </xf>
    <xf numFmtId="0" fontId="0" fillId="0" borderId="0" xfId="0" applyFont="1"/>
    <xf numFmtId="0" fontId="4" fillId="0" borderId="0" xfId="0" applyFont="1" applyAlignment="1">
      <alignment horizontal="center" vertical="center"/>
    </xf>
    <xf numFmtId="0" fontId="4" fillId="0" borderId="0" xfId="0" applyFont="1"/>
    <xf numFmtId="0" fontId="4" fillId="0" borderId="0" xfId="0" applyFont="1" applyAlignment="1">
      <alignment horizontal="left" vertical="center" wrapText="1"/>
    </xf>
    <xf numFmtId="0" fontId="5" fillId="0" borderId="0" xfId="0" applyFont="1"/>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0" xfId="0" applyFont="1" applyAlignment="1">
      <alignment horizontal="left" vertical="center"/>
    </xf>
    <xf numFmtId="0" fontId="1" fillId="0" borderId="0" xfId="0" applyFont="1" applyBorder="1" applyAlignment="1">
      <alignment vertical="center"/>
    </xf>
    <xf numFmtId="0" fontId="3" fillId="0" borderId="0" xfId="0" applyFont="1" applyBorder="1" applyAlignment="1">
      <alignment horizontal="center" vertical="center"/>
    </xf>
    <xf numFmtId="0" fontId="8" fillId="0" borderId="0" xfId="0" applyFont="1" applyFill="1" applyAlignment="1">
      <alignment horizontal="center" vertical="center"/>
    </xf>
    <xf numFmtId="0" fontId="8" fillId="0" borderId="0" xfId="0" applyFont="1" applyFill="1"/>
    <xf numFmtId="0" fontId="4" fillId="0" borderId="1" xfId="0" applyFont="1" applyBorder="1" applyAlignment="1">
      <alignment horizontal="center" vertical="center"/>
    </xf>
    <xf numFmtId="0" fontId="12" fillId="0" borderId="0" xfId="0" applyFont="1" applyFill="1" applyAlignment="1">
      <alignment horizontal="left" vertical="center" wrapText="1"/>
    </xf>
    <xf numFmtId="0" fontId="8" fillId="0" borderId="0" xfId="0" applyFont="1" applyFill="1" applyAlignment="1">
      <alignment vertical="top" wrapText="1"/>
    </xf>
    <xf numFmtId="0" fontId="4" fillId="0" borderId="0" xfId="0" applyFont="1" applyFill="1"/>
    <xf numFmtId="0" fontId="6" fillId="0" borderId="1" xfId="0" applyFont="1" applyFill="1" applyBorder="1" applyAlignment="1">
      <alignment horizontal="center" vertical="center" wrapText="1"/>
    </xf>
    <xf numFmtId="0" fontId="8" fillId="0" borderId="0" xfId="0" applyFont="1" applyFill="1" applyAlignment="1">
      <alignment vertical="center" wrapText="1"/>
    </xf>
    <xf numFmtId="0" fontId="8" fillId="0" borderId="0" xfId="0" applyFont="1" applyFill="1" applyAlignment="1">
      <alignment wrapText="1"/>
    </xf>
    <xf numFmtId="0" fontId="4" fillId="0" borderId="0" xfId="0" applyFont="1" applyAlignment="1">
      <alignment vertical="top" wrapText="1"/>
    </xf>
    <xf numFmtId="0" fontId="13" fillId="0" borderId="0" xfId="0" applyFont="1" applyAlignment="1">
      <alignment vertical="center"/>
    </xf>
    <xf numFmtId="0" fontId="8" fillId="0" borderId="1" xfId="0" applyFont="1" applyBorder="1" applyAlignment="1">
      <alignment horizontal="center" vertical="center" wrapText="1"/>
    </xf>
    <xf numFmtId="0" fontId="4" fillId="0" borderId="0" xfId="0" applyFont="1" applyBorder="1" applyAlignment="1">
      <alignment horizontal="left" vertical="center"/>
    </xf>
    <xf numFmtId="0" fontId="19" fillId="0" borderId="0" xfId="0" applyFont="1" applyFill="1" applyAlignment="1">
      <alignment vertical="top" wrapText="1"/>
    </xf>
    <xf numFmtId="0" fontId="20" fillId="0" borderId="0" xfId="0" applyFont="1"/>
    <xf numFmtId="0" fontId="19" fillId="0" borderId="0" xfId="0" applyFont="1" applyFill="1" applyAlignment="1">
      <alignment horizontal="left" vertical="center" wrapText="1"/>
    </xf>
    <xf numFmtId="0" fontId="19" fillId="0" borderId="1" xfId="0" applyFont="1" applyBorder="1" applyAlignment="1">
      <alignment horizontal="center" vertical="center" wrapText="1"/>
    </xf>
    <xf numFmtId="0" fontId="21" fillId="0" borderId="0" xfId="0" applyFont="1"/>
    <xf numFmtId="0" fontId="22" fillId="0" borderId="0" xfId="0" applyFont="1" applyAlignment="1">
      <alignment horizontal="center" vertical="center"/>
    </xf>
    <xf numFmtId="0" fontId="22" fillId="0" borderId="0" xfId="0" applyFont="1" applyFill="1"/>
    <xf numFmtId="0" fontId="23" fillId="0" borderId="0" xfId="0" applyFont="1"/>
    <xf numFmtId="0" fontId="22" fillId="0" borderId="0" xfId="0" applyFont="1" applyAlignment="1">
      <alignment horizontal="left" wrapText="1"/>
    </xf>
    <xf numFmtId="0" fontId="22" fillId="0" borderId="0" xfId="0" applyFont="1" applyBorder="1" applyAlignment="1">
      <alignment horizontal="center" vertical="center"/>
    </xf>
    <xf numFmtId="0" fontId="24" fillId="0" borderId="0" xfId="0" applyFont="1" applyBorder="1" applyAlignment="1">
      <alignment horizontal="center" vertical="center"/>
    </xf>
    <xf numFmtId="0" fontId="25" fillId="0" borderId="0" xfId="0" applyFont="1" applyBorder="1" applyAlignment="1">
      <alignment vertical="center"/>
    </xf>
    <xf numFmtId="0" fontId="13" fillId="2" borderId="0" xfId="0" applyFont="1" applyFill="1" applyAlignment="1">
      <alignment vertical="center"/>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left" wrapText="1"/>
    </xf>
    <xf numFmtId="0" fontId="4" fillId="0" borderId="1" xfId="0" applyFont="1" applyBorder="1" applyAlignment="1">
      <alignment horizontal="center" vertical="center"/>
    </xf>
    <xf numFmtId="0" fontId="4" fillId="0" borderId="1" xfId="0" applyFont="1" applyBorder="1" applyAlignment="1">
      <alignment horizontal="left" wrapText="1" indent="1"/>
    </xf>
    <xf numFmtId="0" fontId="4" fillId="0" borderId="1" xfId="0" applyFont="1" applyBorder="1"/>
    <xf numFmtId="0" fontId="4" fillId="0" borderId="1" xfId="0" applyFont="1" applyFill="1" applyBorder="1" applyAlignment="1">
      <alignment horizontal="center" vertical="center"/>
    </xf>
    <xf numFmtId="0" fontId="19" fillId="0" borderId="0" xfId="0" applyFont="1" applyFill="1" applyAlignment="1">
      <alignment horizontal="left" vertical="center" wrapText="1"/>
    </xf>
    <xf numFmtId="0" fontId="15" fillId="0" borderId="0" xfId="0" applyFont="1" applyBorder="1" applyAlignment="1">
      <alignment horizontal="center"/>
    </xf>
    <xf numFmtId="0" fontId="4" fillId="0" borderId="1" xfId="0" applyFont="1" applyBorder="1" applyAlignment="1">
      <alignment horizontal="center" vertical="center" wrapText="1"/>
    </xf>
    <xf numFmtId="0" fontId="28" fillId="0" borderId="0" xfId="0" applyFont="1"/>
    <xf numFmtId="0" fontId="8" fillId="0" borderId="0" xfId="0" applyFont="1" applyFill="1" applyAlignment="1">
      <alignment horizontal="center" vertical="center"/>
    </xf>
    <xf numFmtId="0" fontId="8" fillId="0" borderId="0" xfId="0" applyFont="1" applyFill="1" applyAlignment="1">
      <alignment horizontal="left" vertical="center" wrapText="1"/>
    </xf>
    <xf numFmtId="0" fontId="8"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16" fillId="0" borderId="0" xfId="0" applyFont="1" applyBorder="1" applyAlignment="1">
      <alignment horizontal="center" vertical="center"/>
    </xf>
    <xf numFmtId="0" fontId="30"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8" fillId="0" borderId="0" xfId="0" applyFont="1" applyFill="1" applyAlignment="1">
      <alignment horizontal="right" vertical="center" wrapText="1"/>
    </xf>
    <xf numFmtId="0" fontId="8" fillId="0" borderId="0" xfId="0" applyFont="1" applyFill="1" applyAlignment="1">
      <alignment horizontal="left" vertical="center" wrapText="1"/>
    </xf>
    <xf numFmtId="0" fontId="14" fillId="0" borderId="0" xfId="0" applyFont="1" applyFill="1" applyAlignment="1">
      <alignment wrapText="1"/>
    </xf>
    <xf numFmtId="0" fontId="8" fillId="0" borderId="0" xfId="0" applyFont="1" applyFill="1" applyAlignment="1">
      <alignment horizontal="left" vertical="top" wrapText="1"/>
    </xf>
    <xf numFmtId="0" fontId="8" fillId="0" borderId="0" xfId="0" applyFont="1" applyFill="1" applyBorder="1" applyAlignment="1">
      <alignment wrapText="1"/>
    </xf>
    <xf numFmtId="0" fontId="8" fillId="0" borderId="0" xfId="0" applyFont="1" applyFill="1" applyAlignment="1"/>
    <xf numFmtId="0" fontId="8" fillId="0" borderId="0" xfId="0" applyFont="1" applyFill="1" applyBorder="1" applyAlignment="1">
      <alignment vertical="center" wrapText="1"/>
    </xf>
    <xf numFmtId="0" fontId="8" fillId="0" borderId="0" xfId="0" applyFont="1" applyFill="1" applyAlignment="1">
      <alignment vertical="center"/>
    </xf>
    <xf numFmtId="0" fontId="0" fillId="0" borderId="0" xfId="0" applyAlignment="1">
      <alignment horizontal="center"/>
    </xf>
    <xf numFmtId="0" fontId="19" fillId="0" borderId="0" xfId="0" applyFont="1" applyFill="1" applyAlignment="1">
      <alignment horizontal="left" vertical="center" wrapText="1"/>
    </xf>
    <xf numFmtId="0" fontId="14" fillId="0" borderId="5" xfId="0" applyFont="1" applyFill="1" applyBorder="1" applyAlignment="1">
      <alignment horizontal="center" wrapText="1"/>
    </xf>
    <xf numFmtId="0" fontId="8" fillId="0" borderId="0" xfId="0" applyFont="1" applyFill="1" applyAlignment="1">
      <alignment horizontal="center" vertical="top" wrapText="1"/>
    </xf>
    <xf numFmtId="0" fontId="8" fillId="0" borderId="5" xfId="0" applyFont="1" applyFill="1" applyBorder="1" applyAlignment="1">
      <alignment horizontal="center" wrapText="1"/>
    </xf>
    <xf numFmtId="0" fontId="8" fillId="0" borderId="5" xfId="0" applyFont="1" applyFill="1" applyBorder="1" applyAlignment="1">
      <alignment horizontal="center"/>
    </xf>
    <xf numFmtId="0" fontId="8" fillId="0" borderId="0" xfId="0" applyFont="1" applyFill="1" applyAlignment="1">
      <alignment horizontal="center" vertical="center"/>
    </xf>
    <xf numFmtId="0" fontId="8" fillId="0" borderId="0" xfId="0" applyFont="1" applyFill="1" applyAlignment="1">
      <alignment horizontal="left" vertical="center" wrapText="1"/>
    </xf>
    <xf numFmtId="0" fontId="30" fillId="0" borderId="0" xfId="0" applyFont="1" applyFill="1" applyAlignment="1">
      <alignment horizontal="right" vertical="center" wrapText="1"/>
    </xf>
    <xf numFmtId="0" fontId="8" fillId="0" borderId="0" xfId="0" applyFont="1" applyFill="1" applyBorder="1" applyAlignment="1">
      <alignment horizontal="center" vertical="top" wrapText="1"/>
    </xf>
    <xf numFmtId="0" fontId="27" fillId="0" borderId="0" xfId="0" applyFont="1" applyBorder="1" applyAlignment="1">
      <alignment horizontal="center" vertical="center"/>
    </xf>
    <xf numFmtId="0" fontId="15" fillId="0" borderId="0" xfId="0" applyFont="1" applyBorder="1" applyAlignment="1">
      <alignment horizontal="center" vertical="center" wrapText="1"/>
    </xf>
    <xf numFmtId="0" fontId="15" fillId="0" borderId="0" xfId="0" applyFont="1" applyBorder="1" applyAlignment="1">
      <alignment horizontal="center"/>
    </xf>
    <xf numFmtId="0" fontId="4" fillId="0" borderId="1" xfId="0" applyFont="1" applyBorder="1" applyAlignment="1">
      <alignment horizontal="center" vertical="center"/>
    </xf>
    <xf numFmtId="0" fontId="16" fillId="0" borderId="0" xfId="0" applyFont="1" applyBorder="1" applyAlignment="1">
      <alignment horizontal="center" vertical="center"/>
    </xf>
    <xf numFmtId="0" fontId="8" fillId="0" borderId="5" xfId="0" applyFont="1" applyFill="1" applyBorder="1" applyAlignment="1">
      <alignment horizontal="center" vertical="center"/>
    </xf>
    <xf numFmtId="0" fontId="10" fillId="0" borderId="1" xfId="0" applyFont="1" applyBorder="1" applyAlignment="1">
      <alignment horizontal="center" vertical="center" textRotation="90" wrapText="1"/>
    </xf>
    <xf numFmtId="0" fontId="4" fillId="0" borderId="1" xfId="0" applyFont="1" applyBorder="1" applyAlignment="1">
      <alignment horizontal="center" vertical="center" textRotation="90"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9" fillId="3" borderId="1" xfId="0" applyFont="1" applyFill="1" applyBorder="1" applyAlignment="1">
      <alignment horizontal="right"/>
    </xf>
    <xf numFmtId="165" fontId="9" fillId="3" borderId="1" xfId="0" applyNumberFormat="1" applyFont="1" applyFill="1" applyBorder="1" applyAlignment="1">
      <alignment horizontal="right"/>
    </xf>
    <xf numFmtId="0" fontId="4" fillId="0" borderId="1" xfId="0" applyFont="1" applyBorder="1" applyAlignment="1">
      <alignment horizontal="right"/>
    </xf>
    <xf numFmtId="165" fontId="4" fillId="0" borderId="1" xfId="0" applyNumberFormat="1" applyFont="1" applyBorder="1" applyAlignment="1">
      <alignment horizontal="right"/>
    </xf>
    <xf numFmtId="9" fontId="4" fillId="0" borderId="1" xfId="0" applyNumberFormat="1" applyFont="1" applyBorder="1" applyAlignment="1">
      <alignment horizontal="right"/>
    </xf>
    <xf numFmtId="164" fontId="4" fillId="0" borderId="1" xfId="0" applyNumberFormat="1" applyFont="1" applyBorder="1" applyAlignment="1">
      <alignment horizontal="right"/>
    </xf>
    <xf numFmtId="166" fontId="9" fillId="3" borderId="1" xfId="0" applyNumberFormat="1" applyFont="1" applyFill="1" applyBorder="1" applyAlignment="1">
      <alignment horizontal="right"/>
    </xf>
    <xf numFmtId="166" fontId="4" fillId="0" borderId="1" xfId="0" applyNumberFormat="1" applyFont="1" applyBorder="1" applyAlignment="1">
      <alignment horizontal="right"/>
    </xf>
    <xf numFmtId="166" fontId="4" fillId="0" borderId="1" xfId="0" applyNumberFormat="1" applyFont="1" applyFill="1" applyBorder="1" applyAlignment="1">
      <alignment horizontal="right"/>
    </xf>
  </cellXfs>
  <cellStyles count="2">
    <cellStyle name="Normal" xfId="0" builtinId="0"/>
    <cellStyle name="Normal 2 2" xfId="1"/>
  </cellStyles>
  <dxfs count="0"/>
  <tableStyles count="0" defaultTableStyle="TableStyleMedium9" defaultPivotStyle="PivotStyleLight16"/>
  <colors>
    <mruColors>
      <color rgb="FF251EAE"/>
      <color rgb="FF230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F45"/>
  <sheetViews>
    <sheetView showZeros="0" tabSelected="1" view="pageBreakPreview" zoomScale="80" zoomScaleNormal="70" zoomScaleSheetLayoutView="80" workbookViewId="0">
      <selection activeCell="Q12" sqref="Q12"/>
    </sheetView>
  </sheetViews>
  <sheetFormatPr defaultRowHeight="15" x14ac:dyDescent="0.25"/>
  <cols>
    <col min="1" max="1" width="35.7109375" style="6" customWidth="1"/>
    <col min="2" max="2" width="5.7109375" style="4" customWidth="1"/>
    <col min="3" max="4" width="6.85546875" style="4" customWidth="1"/>
    <col min="5" max="6" width="12.140625" style="4" customWidth="1"/>
    <col min="7" max="7" width="7" style="4" customWidth="1"/>
    <col min="8" max="8" width="12.85546875" style="4" customWidth="1"/>
    <col min="9" max="9" width="10.85546875" style="4" customWidth="1"/>
    <col min="10" max="10" width="12.140625" style="4" customWidth="1"/>
    <col min="11" max="11" width="12.5703125" style="4" customWidth="1"/>
    <col min="12" max="12" width="11.7109375" style="4" customWidth="1"/>
    <col min="13" max="13" width="10.5703125" style="4" customWidth="1"/>
    <col min="14" max="14" width="11.42578125" style="18" customWidth="1"/>
    <col min="15" max="15" width="12.42578125" style="18" customWidth="1"/>
    <col min="16" max="16" width="12.7109375" style="18" customWidth="1"/>
    <col min="17" max="17" width="12.5703125" style="18" customWidth="1"/>
  </cols>
  <sheetData>
    <row r="1" spans="1:19" s="7" customFormat="1" ht="18.75" x14ac:dyDescent="0.3">
      <c r="A1" s="75" t="s">
        <v>50</v>
      </c>
      <c r="B1" s="75"/>
      <c r="C1" s="75"/>
      <c r="D1" s="75"/>
      <c r="E1" s="75"/>
      <c r="F1" s="75"/>
      <c r="G1" s="75"/>
      <c r="H1" s="75"/>
      <c r="I1" s="75"/>
      <c r="J1" s="75"/>
      <c r="K1" s="75"/>
      <c r="L1" s="75"/>
      <c r="M1" s="75"/>
      <c r="N1" s="75"/>
      <c r="O1" s="75"/>
      <c r="P1" s="75"/>
      <c r="Q1" s="75"/>
      <c r="R1" s="11"/>
      <c r="S1" s="11"/>
    </row>
    <row r="2" spans="1:19" s="7" customFormat="1" ht="18.75" x14ac:dyDescent="0.3">
      <c r="A2" s="76" t="s">
        <v>53</v>
      </c>
      <c r="B2" s="76"/>
      <c r="C2" s="76"/>
      <c r="D2" s="76"/>
      <c r="E2" s="76"/>
      <c r="F2" s="76"/>
      <c r="G2" s="76"/>
      <c r="H2" s="76"/>
      <c r="I2" s="76"/>
      <c r="J2" s="76"/>
      <c r="K2" s="76"/>
      <c r="L2" s="76"/>
      <c r="M2" s="76"/>
      <c r="N2" s="76"/>
      <c r="O2" s="76"/>
      <c r="P2" s="76"/>
      <c r="Q2" s="76"/>
      <c r="R2" s="11"/>
      <c r="S2" s="11"/>
    </row>
    <row r="3" spans="1:19" s="33" customFormat="1" ht="7.5" x14ac:dyDescent="0.15">
      <c r="A3" s="36"/>
      <c r="B3" s="36"/>
      <c r="C3" s="36"/>
      <c r="D3" s="36"/>
      <c r="E3" s="36"/>
      <c r="F3" s="36"/>
      <c r="G3" s="36"/>
      <c r="H3" s="36"/>
      <c r="I3" s="36"/>
      <c r="J3" s="36"/>
      <c r="K3" s="36"/>
      <c r="L3" s="36"/>
      <c r="M3" s="36"/>
      <c r="N3" s="36"/>
      <c r="O3" s="36"/>
      <c r="P3" s="36"/>
      <c r="Q3" s="36"/>
      <c r="R3" s="37"/>
      <c r="S3" s="37"/>
    </row>
    <row r="4" spans="1:19" s="7" customFormat="1" ht="15.75" customHeight="1" x14ac:dyDescent="0.3">
      <c r="A4" s="25" t="s">
        <v>10</v>
      </c>
      <c r="B4" s="77" t="s">
        <v>23</v>
      </c>
      <c r="C4" s="77"/>
      <c r="D4" s="77"/>
      <c r="E4" s="77"/>
      <c r="F4" s="77"/>
      <c r="G4" s="77"/>
      <c r="H4" s="77"/>
      <c r="I4" s="47"/>
      <c r="J4" s="78" t="s">
        <v>5</v>
      </c>
      <c r="K4" s="42" t="s">
        <v>11</v>
      </c>
      <c r="L4" s="42" t="s">
        <v>12</v>
      </c>
      <c r="M4" s="42" t="s">
        <v>25</v>
      </c>
      <c r="N4" s="42" t="s">
        <v>26</v>
      </c>
      <c r="O4" s="42" t="s">
        <v>13</v>
      </c>
      <c r="R4" s="11"/>
      <c r="S4" s="11"/>
    </row>
    <row r="5" spans="1:19" s="7" customFormat="1" ht="15" customHeight="1" x14ac:dyDescent="0.3">
      <c r="A5" s="12"/>
      <c r="B5" s="79" t="s">
        <v>20</v>
      </c>
      <c r="C5" s="79"/>
      <c r="D5" s="79"/>
      <c r="E5" s="79"/>
      <c r="F5" s="79"/>
      <c r="G5" s="79"/>
      <c r="H5" s="79"/>
      <c r="I5" s="54"/>
      <c r="J5" s="78"/>
      <c r="K5" s="44"/>
      <c r="L5" s="45"/>
      <c r="M5" s="45"/>
      <c r="N5" s="45"/>
      <c r="O5" s="45"/>
      <c r="R5" s="11"/>
      <c r="S5" s="11"/>
    </row>
    <row r="6" spans="1:19" s="33" customFormat="1" ht="18" customHeight="1" x14ac:dyDescent="0.15">
      <c r="A6" s="34"/>
      <c r="B6" s="35"/>
      <c r="C6" s="35"/>
      <c r="D6" s="35"/>
      <c r="E6" s="35"/>
      <c r="F6" s="35"/>
      <c r="G6" s="35"/>
      <c r="H6" s="35"/>
      <c r="I6" s="35"/>
      <c r="J6" s="31"/>
      <c r="K6" s="31"/>
      <c r="L6" s="31"/>
      <c r="M6" s="31"/>
      <c r="N6" s="32"/>
      <c r="O6" s="32"/>
      <c r="P6" s="32"/>
      <c r="Q6" s="32"/>
    </row>
    <row r="7" spans="1:19" s="1" customFormat="1" ht="52.5" customHeight="1" x14ac:dyDescent="0.25">
      <c r="A7" s="85" t="s">
        <v>4</v>
      </c>
      <c r="B7" s="82" t="s">
        <v>2</v>
      </c>
      <c r="C7" s="81" t="s">
        <v>14</v>
      </c>
      <c r="D7" s="82" t="s">
        <v>3</v>
      </c>
      <c r="E7" s="90" t="s">
        <v>27</v>
      </c>
      <c r="F7" s="91"/>
      <c r="G7" s="83" t="s">
        <v>15</v>
      </c>
      <c r="H7" s="87"/>
      <c r="I7" s="84"/>
      <c r="J7" s="83" t="s">
        <v>28</v>
      </c>
      <c r="K7" s="84"/>
      <c r="L7" s="89" t="s">
        <v>29</v>
      </c>
      <c r="M7" s="89"/>
      <c r="N7" s="88" t="s">
        <v>17</v>
      </c>
      <c r="O7" s="86" t="s">
        <v>18</v>
      </c>
      <c r="P7" s="86" t="s">
        <v>21</v>
      </c>
      <c r="Q7" s="86" t="s">
        <v>22</v>
      </c>
    </row>
    <row r="8" spans="1:19" s="1" customFormat="1" ht="48.75" customHeight="1" x14ac:dyDescent="0.25">
      <c r="A8" s="85"/>
      <c r="B8" s="82"/>
      <c r="C8" s="81"/>
      <c r="D8" s="82"/>
      <c r="E8" s="52" t="s">
        <v>31</v>
      </c>
      <c r="F8" s="48" t="s">
        <v>32</v>
      </c>
      <c r="G8" s="24" t="s">
        <v>0</v>
      </c>
      <c r="H8" s="55" t="s">
        <v>33</v>
      </c>
      <c r="I8" s="55" t="s">
        <v>34</v>
      </c>
      <c r="J8" s="52" t="s">
        <v>31</v>
      </c>
      <c r="K8" s="48" t="s">
        <v>32</v>
      </c>
      <c r="L8" s="24" t="s">
        <v>16</v>
      </c>
      <c r="M8" s="29" t="s">
        <v>19</v>
      </c>
      <c r="N8" s="88"/>
      <c r="O8" s="86"/>
      <c r="P8" s="86"/>
      <c r="Q8" s="86"/>
    </row>
    <row r="9" spans="1:19" s="10" customFormat="1" ht="56.45" customHeight="1" x14ac:dyDescent="0.25">
      <c r="A9" s="8">
        <v>1</v>
      </c>
      <c r="B9" s="9">
        <v>2</v>
      </c>
      <c r="C9" s="9">
        <v>3</v>
      </c>
      <c r="D9" s="9">
        <v>4</v>
      </c>
      <c r="E9" s="56" t="s">
        <v>51</v>
      </c>
      <c r="F9" s="56" t="s">
        <v>52</v>
      </c>
      <c r="G9" s="8">
        <v>7</v>
      </c>
      <c r="H9" s="8" t="s">
        <v>35</v>
      </c>
      <c r="I9" s="8" t="s">
        <v>36</v>
      </c>
      <c r="J9" s="8" t="s">
        <v>37</v>
      </c>
      <c r="K9" s="8" t="s">
        <v>38</v>
      </c>
      <c r="L9" s="8" t="s">
        <v>39</v>
      </c>
      <c r="M9" s="8">
        <v>13</v>
      </c>
      <c r="N9" s="19" t="s">
        <v>43</v>
      </c>
      <c r="O9" s="19" t="s">
        <v>40</v>
      </c>
      <c r="P9" s="19" t="s">
        <v>41</v>
      </c>
      <c r="Q9" s="19" t="s">
        <v>42</v>
      </c>
    </row>
    <row r="10" spans="1:19" s="23" customFormat="1" x14ac:dyDescent="0.2">
      <c r="A10" s="39" t="s">
        <v>24</v>
      </c>
      <c r="B10" s="40">
        <f>SUM(B11:B19)</f>
        <v>1</v>
      </c>
      <c r="C10" s="40"/>
      <c r="D10" s="92"/>
      <c r="E10" s="93">
        <f>SUM(E11:E21)</f>
        <v>28485</v>
      </c>
      <c r="F10" s="93">
        <f>SUM(F11:F21)</f>
        <v>30900</v>
      </c>
      <c r="G10" s="93"/>
      <c r="H10" s="93">
        <f>SUM(H11:H21)</f>
        <v>5697</v>
      </c>
      <c r="I10" s="93">
        <f>SUM(I11:I21)</f>
        <v>6180</v>
      </c>
      <c r="J10" s="98">
        <f t="shared" ref="J10:Q10" si="0">SUM(J11:J21)</f>
        <v>34182</v>
      </c>
      <c r="K10" s="98">
        <f>SUM(K11:K21)</f>
        <v>37080</v>
      </c>
      <c r="L10" s="98">
        <f>SUM(L11:L21)</f>
        <v>36114</v>
      </c>
      <c r="M10" s="98">
        <f t="shared" si="0"/>
        <v>6650</v>
      </c>
      <c r="N10" s="98">
        <f t="shared" si="0"/>
        <v>469.48200000000003</v>
      </c>
      <c r="O10" s="98">
        <f t="shared" si="0"/>
        <v>106.45136000000002</v>
      </c>
      <c r="P10" s="98">
        <f t="shared" si="0"/>
        <v>21.12669</v>
      </c>
      <c r="Q10" s="98">
        <f t="shared" si="0"/>
        <v>597.06005000000005</v>
      </c>
    </row>
    <row r="11" spans="1:19" s="2" customFormat="1" x14ac:dyDescent="0.2">
      <c r="A11" s="43" t="s">
        <v>30</v>
      </c>
      <c r="B11" s="15">
        <v>1</v>
      </c>
      <c r="C11" s="15">
        <v>15</v>
      </c>
      <c r="D11" s="94">
        <v>5</v>
      </c>
      <c r="E11" s="95">
        <f>5697*D11*B11</f>
        <v>28485</v>
      </c>
      <c r="F11" s="95">
        <f>6180*D11*B11</f>
        <v>30900</v>
      </c>
      <c r="G11" s="96">
        <v>0.2</v>
      </c>
      <c r="H11" s="95">
        <f>E11*G11</f>
        <v>5697</v>
      </c>
      <c r="I11" s="95">
        <f>F11*G11</f>
        <v>6180</v>
      </c>
      <c r="J11" s="99">
        <f>E11+H11</f>
        <v>34182</v>
      </c>
      <c r="K11" s="99">
        <f>F11+I11</f>
        <v>37080</v>
      </c>
      <c r="L11" s="99">
        <f>(J11*4+K11*8)/12</f>
        <v>36114</v>
      </c>
      <c r="M11" s="99">
        <f>IF(L11&gt;B11*6650,6650*B11,L11)</f>
        <v>6650</v>
      </c>
      <c r="N11" s="100">
        <f>(J11*4+K11*8+L11)/1000</f>
        <v>469.48200000000003</v>
      </c>
      <c r="O11" s="100">
        <f>(N11-M11/1000)*23%</f>
        <v>106.45136000000002</v>
      </c>
      <c r="P11" s="100">
        <f>(N11*4.5%)</f>
        <v>21.12669</v>
      </c>
      <c r="Q11" s="100">
        <f>N11+O11+P11</f>
        <v>597.06005000000005</v>
      </c>
    </row>
    <row r="12" spans="1:19" s="2" customFormat="1" x14ac:dyDescent="0.2">
      <c r="A12" s="43" t="s">
        <v>1</v>
      </c>
      <c r="B12" s="15"/>
      <c r="C12" s="15"/>
      <c r="D12" s="94"/>
      <c r="E12" s="95">
        <f t="shared" ref="E12:E28" si="1">5697*D12*B12</f>
        <v>0</v>
      </c>
      <c r="F12" s="95">
        <f t="shared" ref="F12:F28" si="2">6180*D12*B12</f>
        <v>0</v>
      </c>
      <c r="G12" s="97"/>
      <c r="H12" s="95">
        <f t="shared" ref="H12:H21" si="3">E12*G12</f>
        <v>0</v>
      </c>
      <c r="I12" s="95">
        <f t="shared" ref="I12:I21" si="4">F12*G12</f>
        <v>0</v>
      </c>
      <c r="J12" s="99">
        <f t="shared" ref="J12:J21" si="5">E12+H12</f>
        <v>0</v>
      </c>
      <c r="K12" s="99">
        <f t="shared" ref="K12:K21" si="6">F12+I12</f>
        <v>0</v>
      </c>
      <c r="L12" s="99">
        <f t="shared" ref="L12:L21" si="7">(J12*4+K12*8)/12</f>
        <v>0</v>
      </c>
      <c r="M12" s="99">
        <f t="shared" ref="M12:M28" si="8">IF(L12&gt;B12*6650,6650*B12,L12)</f>
        <v>0</v>
      </c>
      <c r="N12" s="100">
        <f t="shared" ref="N12:N21" si="9">(J12*4+K12*8+L12)/1000</f>
        <v>0</v>
      </c>
      <c r="O12" s="100">
        <f>(N12-M12/1000)*23%</f>
        <v>0</v>
      </c>
      <c r="P12" s="100">
        <f>(N12*4.5%)</f>
        <v>0</v>
      </c>
      <c r="Q12" s="100">
        <f t="shared" ref="Q12:Q21" si="10">N12+O12+P12</f>
        <v>0</v>
      </c>
    </row>
    <row r="13" spans="1:19" s="2" customFormat="1" x14ac:dyDescent="0.2">
      <c r="A13" s="43" t="s">
        <v>1</v>
      </c>
      <c r="B13" s="15"/>
      <c r="C13" s="15"/>
      <c r="D13" s="94"/>
      <c r="E13" s="95">
        <f t="shared" si="1"/>
        <v>0</v>
      </c>
      <c r="F13" s="95">
        <f t="shared" si="2"/>
        <v>0</v>
      </c>
      <c r="G13" s="97"/>
      <c r="H13" s="95">
        <f t="shared" si="3"/>
        <v>0</v>
      </c>
      <c r="I13" s="95">
        <f t="shared" si="4"/>
        <v>0</v>
      </c>
      <c r="J13" s="99">
        <f t="shared" si="5"/>
        <v>0</v>
      </c>
      <c r="K13" s="99">
        <f t="shared" si="6"/>
        <v>0</v>
      </c>
      <c r="L13" s="99">
        <f t="shared" si="7"/>
        <v>0</v>
      </c>
      <c r="M13" s="99">
        <f t="shared" si="8"/>
        <v>0</v>
      </c>
      <c r="N13" s="100">
        <f t="shared" si="9"/>
        <v>0</v>
      </c>
      <c r="O13" s="100">
        <f t="shared" ref="O13:O21" si="11">(N13-M13/1000)*23%</f>
        <v>0</v>
      </c>
      <c r="P13" s="100">
        <f t="shared" ref="P13:P21" si="12">(N13*4.5%)</f>
        <v>0</v>
      </c>
      <c r="Q13" s="100">
        <f t="shared" si="10"/>
        <v>0</v>
      </c>
    </row>
    <row r="14" spans="1:19" s="2" customFormat="1" x14ac:dyDescent="0.2">
      <c r="A14" s="43" t="s">
        <v>1</v>
      </c>
      <c r="B14" s="15"/>
      <c r="C14" s="15"/>
      <c r="D14" s="94"/>
      <c r="E14" s="95">
        <f t="shared" si="1"/>
        <v>0</v>
      </c>
      <c r="F14" s="95">
        <f t="shared" si="2"/>
        <v>0</v>
      </c>
      <c r="G14" s="97"/>
      <c r="H14" s="95">
        <f t="shared" si="3"/>
        <v>0</v>
      </c>
      <c r="I14" s="95">
        <f t="shared" si="4"/>
        <v>0</v>
      </c>
      <c r="J14" s="99">
        <f t="shared" si="5"/>
        <v>0</v>
      </c>
      <c r="K14" s="99">
        <f t="shared" si="6"/>
        <v>0</v>
      </c>
      <c r="L14" s="99">
        <f t="shared" si="7"/>
        <v>0</v>
      </c>
      <c r="M14" s="99">
        <f t="shared" si="8"/>
        <v>0</v>
      </c>
      <c r="N14" s="100">
        <f t="shared" si="9"/>
        <v>0</v>
      </c>
      <c r="O14" s="100">
        <f t="shared" si="11"/>
        <v>0</v>
      </c>
      <c r="P14" s="100">
        <f t="shared" si="12"/>
        <v>0</v>
      </c>
      <c r="Q14" s="100">
        <f t="shared" si="10"/>
        <v>0</v>
      </c>
    </row>
    <row r="15" spans="1:19" s="2" customFormat="1" x14ac:dyDescent="0.2">
      <c r="A15" s="43" t="s">
        <v>1</v>
      </c>
      <c r="B15" s="15"/>
      <c r="C15" s="15"/>
      <c r="D15" s="94"/>
      <c r="E15" s="95">
        <f t="shared" si="1"/>
        <v>0</v>
      </c>
      <c r="F15" s="95">
        <f t="shared" si="2"/>
        <v>0</v>
      </c>
      <c r="G15" s="97"/>
      <c r="H15" s="95">
        <f t="shared" si="3"/>
        <v>0</v>
      </c>
      <c r="I15" s="95">
        <f t="shared" si="4"/>
        <v>0</v>
      </c>
      <c r="J15" s="99">
        <f t="shared" si="5"/>
        <v>0</v>
      </c>
      <c r="K15" s="99">
        <f t="shared" si="6"/>
        <v>0</v>
      </c>
      <c r="L15" s="99">
        <f t="shared" si="7"/>
        <v>0</v>
      </c>
      <c r="M15" s="99">
        <f t="shared" si="8"/>
        <v>0</v>
      </c>
      <c r="N15" s="100">
        <f t="shared" si="9"/>
        <v>0</v>
      </c>
      <c r="O15" s="100">
        <f t="shared" si="11"/>
        <v>0</v>
      </c>
      <c r="P15" s="100">
        <f t="shared" si="12"/>
        <v>0</v>
      </c>
      <c r="Q15" s="100">
        <f t="shared" si="10"/>
        <v>0</v>
      </c>
    </row>
    <row r="16" spans="1:19" s="2" customFormat="1" x14ac:dyDescent="0.2">
      <c r="A16" s="43" t="s">
        <v>1</v>
      </c>
      <c r="B16" s="15"/>
      <c r="C16" s="15"/>
      <c r="D16" s="94"/>
      <c r="E16" s="95">
        <f t="shared" si="1"/>
        <v>0</v>
      </c>
      <c r="F16" s="95">
        <f t="shared" si="2"/>
        <v>0</v>
      </c>
      <c r="G16" s="97"/>
      <c r="H16" s="95">
        <f t="shared" si="3"/>
        <v>0</v>
      </c>
      <c r="I16" s="95">
        <f t="shared" si="4"/>
        <v>0</v>
      </c>
      <c r="J16" s="99">
        <f t="shared" si="5"/>
        <v>0</v>
      </c>
      <c r="K16" s="99">
        <f t="shared" si="6"/>
        <v>0</v>
      </c>
      <c r="L16" s="99">
        <f t="shared" si="7"/>
        <v>0</v>
      </c>
      <c r="M16" s="99">
        <f t="shared" si="8"/>
        <v>0</v>
      </c>
      <c r="N16" s="100">
        <f t="shared" si="9"/>
        <v>0</v>
      </c>
      <c r="O16" s="100">
        <f t="shared" si="11"/>
        <v>0</v>
      </c>
      <c r="P16" s="100">
        <f t="shared" si="12"/>
        <v>0</v>
      </c>
      <c r="Q16" s="100">
        <f t="shared" si="10"/>
        <v>0</v>
      </c>
    </row>
    <row r="17" spans="1:32" s="2" customFormat="1" x14ac:dyDescent="0.2">
      <c r="A17" s="43" t="s">
        <v>1</v>
      </c>
      <c r="B17" s="15"/>
      <c r="C17" s="15"/>
      <c r="D17" s="94"/>
      <c r="E17" s="95">
        <f t="shared" si="1"/>
        <v>0</v>
      </c>
      <c r="F17" s="95">
        <f t="shared" si="2"/>
        <v>0</v>
      </c>
      <c r="G17" s="97"/>
      <c r="H17" s="95">
        <f t="shared" si="3"/>
        <v>0</v>
      </c>
      <c r="I17" s="95">
        <f t="shared" si="4"/>
        <v>0</v>
      </c>
      <c r="J17" s="99">
        <f t="shared" si="5"/>
        <v>0</v>
      </c>
      <c r="K17" s="99">
        <f t="shared" si="6"/>
        <v>0</v>
      </c>
      <c r="L17" s="99">
        <f t="shared" si="7"/>
        <v>0</v>
      </c>
      <c r="M17" s="99">
        <f t="shared" si="8"/>
        <v>0</v>
      </c>
      <c r="N17" s="100">
        <f t="shared" si="9"/>
        <v>0</v>
      </c>
      <c r="O17" s="100">
        <f t="shared" si="11"/>
        <v>0</v>
      </c>
      <c r="P17" s="100">
        <f t="shared" si="12"/>
        <v>0</v>
      </c>
      <c r="Q17" s="100">
        <f t="shared" si="10"/>
        <v>0</v>
      </c>
    </row>
    <row r="18" spans="1:32" s="2" customFormat="1" x14ac:dyDescent="0.2">
      <c r="A18" s="43" t="s">
        <v>1</v>
      </c>
      <c r="B18" s="15"/>
      <c r="C18" s="15"/>
      <c r="D18" s="94"/>
      <c r="E18" s="95">
        <f t="shared" si="1"/>
        <v>0</v>
      </c>
      <c r="F18" s="95">
        <f t="shared" si="2"/>
        <v>0</v>
      </c>
      <c r="G18" s="97"/>
      <c r="H18" s="95">
        <f t="shared" si="3"/>
        <v>0</v>
      </c>
      <c r="I18" s="95">
        <f t="shared" si="4"/>
        <v>0</v>
      </c>
      <c r="J18" s="99">
        <f t="shared" si="5"/>
        <v>0</v>
      </c>
      <c r="K18" s="99">
        <f t="shared" si="6"/>
        <v>0</v>
      </c>
      <c r="L18" s="99">
        <f t="shared" si="7"/>
        <v>0</v>
      </c>
      <c r="M18" s="99">
        <f t="shared" si="8"/>
        <v>0</v>
      </c>
      <c r="N18" s="100">
        <f t="shared" si="9"/>
        <v>0</v>
      </c>
      <c r="O18" s="100">
        <f t="shared" si="11"/>
        <v>0</v>
      </c>
      <c r="P18" s="100">
        <f t="shared" si="12"/>
        <v>0</v>
      </c>
      <c r="Q18" s="100">
        <f t="shared" si="10"/>
        <v>0</v>
      </c>
    </row>
    <row r="19" spans="1:32" s="3" customFormat="1" x14ac:dyDescent="0.25">
      <c r="A19" s="43" t="s">
        <v>1</v>
      </c>
      <c r="B19" s="15"/>
      <c r="C19" s="15"/>
      <c r="D19" s="94"/>
      <c r="E19" s="95">
        <f t="shared" si="1"/>
        <v>0</v>
      </c>
      <c r="F19" s="95">
        <f t="shared" si="2"/>
        <v>0</v>
      </c>
      <c r="G19" s="97"/>
      <c r="H19" s="95">
        <f t="shared" si="3"/>
        <v>0</v>
      </c>
      <c r="I19" s="95">
        <f t="shared" si="4"/>
        <v>0</v>
      </c>
      <c r="J19" s="99">
        <f t="shared" si="5"/>
        <v>0</v>
      </c>
      <c r="K19" s="99">
        <f>F19+I19</f>
        <v>0</v>
      </c>
      <c r="L19" s="99">
        <f t="shared" si="7"/>
        <v>0</v>
      </c>
      <c r="M19" s="99">
        <f t="shared" si="8"/>
        <v>0</v>
      </c>
      <c r="N19" s="100">
        <f t="shared" si="9"/>
        <v>0</v>
      </c>
      <c r="O19" s="100">
        <f t="shared" si="11"/>
        <v>0</v>
      </c>
      <c r="P19" s="100">
        <f t="shared" si="12"/>
        <v>0</v>
      </c>
      <c r="Q19" s="100">
        <f t="shared" si="10"/>
        <v>0</v>
      </c>
    </row>
    <row r="20" spans="1:32" s="2" customFormat="1" x14ac:dyDescent="0.2">
      <c r="A20" s="43" t="s">
        <v>1</v>
      </c>
      <c r="B20" s="15"/>
      <c r="C20" s="15"/>
      <c r="D20" s="94"/>
      <c r="E20" s="95">
        <f t="shared" si="1"/>
        <v>0</v>
      </c>
      <c r="F20" s="95">
        <f t="shared" si="2"/>
        <v>0</v>
      </c>
      <c r="G20" s="97"/>
      <c r="H20" s="95">
        <f t="shared" si="3"/>
        <v>0</v>
      </c>
      <c r="I20" s="95">
        <f t="shared" si="4"/>
        <v>0</v>
      </c>
      <c r="J20" s="99">
        <f t="shared" si="5"/>
        <v>0</v>
      </c>
      <c r="K20" s="99">
        <f t="shared" si="6"/>
        <v>0</v>
      </c>
      <c r="L20" s="99">
        <f t="shared" si="7"/>
        <v>0</v>
      </c>
      <c r="M20" s="99">
        <f t="shared" si="8"/>
        <v>0</v>
      </c>
      <c r="N20" s="100">
        <f t="shared" si="9"/>
        <v>0</v>
      </c>
      <c r="O20" s="100">
        <f t="shared" si="11"/>
        <v>0</v>
      </c>
      <c r="P20" s="100">
        <f t="shared" si="12"/>
        <v>0</v>
      </c>
      <c r="Q20" s="100">
        <f t="shared" si="10"/>
        <v>0</v>
      </c>
    </row>
    <row r="21" spans="1:32" s="2" customFormat="1" x14ac:dyDescent="0.2">
      <c r="A21" s="43" t="s">
        <v>1</v>
      </c>
      <c r="B21" s="15"/>
      <c r="C21" s="15"/>
      <c r="D21" s="94"/>
      <c r="E21" s="95">
        <f t="shared" si="1"/>
        <v>0</v>
      </c>
      <c r="F21" s="95">
        <f t="shared" si="2"/>
        <v>0</v>
      </c>
      <c r="G21" s="97"/>
      <c r="H21" s="95">
        <f t="shared" si="3"/>
        <v>0</v>
      </c>
      <c r="I21" s="95">
        <f t="shared" si="4"/>
        <v>0</v>
      </c>
      <c r="J21" s="99">
        <f t="shared" si="5"/>
        <v>0</v>
      </c>
      <c r="K21" s="99">
        <f t="shared" si="6"/>
        <v>0</v>
      </c>
      <c r="L21" s="99">
        <f t="shared" si="7"/>
        <v>0</v>
      </c>
      <c r="M21" s="99">
        <f t="shared" si="8"/>
        <v>0</v>
      </c>
      <c r="N21" s="100">
        <f t="shared" si="9"/>
        <v>0</v>
      </c>
      <c r="O21" s="100">
        <f t="shared" si="11"/>
        <v>0</v>
      </c>
      <c r="P21" s="100">
        <f t="shared" si="12"/>
        <v>0</v>
      </c>
      <c r="Q21" s="100">
        <f t="shared" si="10"/>
        <v>0</v>
      </c>
    </row>
    <row r="22" spans="1:32" s="38" customFormat="1" ht="59.25" customHeight="1" x14ac:dyDescent="0.2">
      <c r="A22" s="41" t="s">
        <v>54</v>
      </c>
      <c r="B22" s="40">
        <f>SUM(B23:B28)</f>
        <v>1</v>
      </c>
      <c r="C22" s="40"/>
      <c r="D22" s="92"/>
      <c r="E22" s="92"/>
      <c r="F22" s="92"/>
      <c r="G22" s="93"/>
      <c r="H22" s="93">
        <f t="shared" ref="H22:Q22" si="13">SUM(H23:H28)</f>
        <v>0</v>
      </c>
      <c r="I22" s="93">
        <f t="shared" si="13"/>
        <v>0</v>
      </c>
      <c r="J22" s="98">
        <f t="shared" si="13"/>
        <v>21477.69</v>
      </c>
      <c r="K22" s="98">
        <f t="shared" si="13"/>
        <v>23298.6</v>
      </c>
      <c r="L22" s="98">
        <f t="shared" si="13"/>
        <v>22691.63</v>
      </c>
      <c r="M22" s="98">
        <f t="shared" si="13"/>
        <v>6650</v>
      </c>
      <c r="N22" s="98">
        <f t="shared" si="13"/>
        <v>294.99119000000002</v>
      </c>
      <c r="O22" s="98">
        <f t="shared" si="13"/>
        <v>66.318473700000013</v>
      </c>
      <c r="P22" s="98">
        <f t="shared" si="13"/>
        <v>13.27460355</v>
      </c>
      <c r="Q22" s="98">
        <f t="shared" si="13"/>
        <v>374.58426725000004</v>
      </c>
    </row>
    <row r="23" spans="1:32" s="2" customFormat="1" x14ac:dyDescent="0.2">
      <c r="A23" s="43" t="s">
        <v>30</v>
      </c>
      <c r="B23" s="53">
        <v>1</v>
      </c>
      <c r="C23" s="15">
        <v>8</v>
      </c>
      <c r="D23" s="94">
        <v>3.77</v>
      </c>
      <c r="E23" s="95">
        <f t="shared" si="1"/>
        <v>21477.69</v>
      </c>
      <c r="F23" s="95">
        <f t="shared" si="2"/>
        <v>23298.6</v>
      </c>
      <c r="G23" s="97"/>
      <c r="H23" s="95">
        <f>E23*G23</f>
        <v>0</v>
      </c>
      <c r="I23" s="95">
        <f>F23*G23</f>
        <v>0</v>
      </c>
      <c r="J23" s="99">
        <f>E23+H23</f>
        <v>21477.69</v>
      </c>
      <c r="K23" s="99">
        <f>F23+I23</f>
        <v>23298.6</v>
      </c>
      <c r="L23" s="99">
        <f>(J23*4+K23*8)/12</f>
        <v>22691.63</v>
      </c>
      <c r="M23" s="99">
        <f t="shared" si="8"/>
        <v>6650</v>
      </c>
      <c r="N23" s="100">
        <f>(J23*4+K23*8+L23)/1000</f>
        <v>294.99119000000002</v>
      </c>
      <c r="O23" s="100">
        <f>(N23-M23/1000)*23%</f>
        <v>66.318473700000013</v>
      </c>
      <c r="P23" s="100">
        <f>(N23*4.5%)</f>
        <v>13.27460355</v>
      </c>
      <c r="Q23" s="100">
        <f>N23+O23+P23</f>
        <v>374.58426725000004</v>
      </c>
    </row>
    <row r="24" spans="1:32" s="2" customFormat="1" x14ac:dyDescent="0.2">
      <c r="A24" s="43" t="s">
        <v>1</v>
      </c>
      <c r="B24" s="15"/>
      <c r="C24" s="15"/>
      <c r="D24" s="94"/>
      <c r="E24" s="95">
        <f t="shared" si="1"/>
        <v>0</v>
      </c>
      <c r="F24" s="95">
        <f t="shared" si="2"/>
        <v>0</v>
      </c>
      <c r="G24" s="97"/>
      <c r="H24" s="95">
        <f t="shared" ref="H24:H28" si="14">E24*G24</f>
        <v>0</v>
      </c>
      <c r="I24" s="95">
        <f t="shared" ref="I24:I28" si="15">F24*G24</f>
        <v>0</v>
      </c>
      <c r="J24" s="99">
        <f t="shared" ref="J24:J28" si="16">E24+H24</f>
        <v>0</v>
      </c>
      <c r="K24" s="99">
        <f>F24+I24</f>
        <v>0</v>
      </c>
      <c r="L24" s="99">
        <f t="shared" ref="L24:L28" si="17">(J24*4+K24*8)/12</f>
        <v>0</v>
      </c>
      <c r="M24" s="99">
        <f t="shared" si="8"/>
        <v>0</v>
      </c>
      <c r="N24" s="100">
        <f t="shared" ref="N24:N28" si="18">(J24*4+K24*8+L24)/1000</f>
        <v>0</v>
      </c>
      <c r="O24" s="100">
        <f t="shared" ref="O24:O28" si="19">(N24-M24/1000)*23%</f>
        <v>0</v>
      </c>
      <c r="P24" s="100">
        <f t="shared" ref="P24:P28" si="20">(N24*4.5%)</f>
        <v>0</v>
      </c>
      <c r="Q24" s="100">
        <f>N24+O24+P24</f>
        <v>0</v>
      </c>
    </row>
    <row r="25" spans="1:32" s="2" customFormat="1" x14ac:dyDescent="0.2">
      <c r="A25" s="43" t="s">
        <v>1</v>
      </c>
      <c r="B25" s="15"/>
      <c r="C25" s="15"/>
      <c r="D25" s="94"/>
      <c r="E25" s="95">
        <f t="shared" si="1"/>
        <v>0</v>
      </c>
      <c r="F25" s="95">
        <f t="shared" si="2"/>
        <v>0</v>
      </c>
      <c r="G25" s="97"/>
      <c r="H25" s="95">
        <f t="shared" si="14"/>
        <v>0</v>
      </c>
      <c r="I25" s="95">
        <f t="shared" si="15"/>
        <v>0</v>
      </c>
      <c r="J25" s="99">
        <f t="shared" si="16"/>
        <v>0</v>
      </c>
      <c r="K25" s="99">
        <f t="shared" ref="K25:K28" si="21">F25+I25</f>
        <v>0</v>
      </c>
      <c r="L25" s="99">
        <f t="shared" si="17"/>
        <v>0</v>
      </c>
      <c r="M25" s="99">
        <f t="shared" si="8"/>
        <v>0</v>
      </c>
      <c r="N25" s="100">
        <f t="shared" si="18"/>
        <v>0</v>
      </c>
      <c r="O25" s="100">
        <f t="shared" si="19"/>
        <v>0</v>
      </c>
      <c r="P25" s="100">
        <f t="shared" si="20"/>
        <v>0</v>
      </c>
      <c r="Q25" s="100">
        <f t="shared" ref="Q25:Q28" si="22">N25+O25+P25</f>
        <v>0</v>
      </c>
    </row>
    <row r="26" spans="1:32" s="2" customFormat="1" x14ac:dyDescent="0.2">
      <c r="A26" s="43" t="s">
        <v>1</v>
      </c>
      <c r="B26" s="15"/>
      <c r="C26" s="15"/>
      <c r="D26" s="94"/>
      <c r="E26" s="95">
        <f t="shared" si="1"/>
        <v>0</v>
      </c>
      <c r="F26" s="95">
        <f t="shared" si="2"/>
        <v>0</v>
      </c>
      <c r="G26" s="97"/>
      <c r="H26" s="95">
        <f t="shared" si="14"/>
        <v>0</v>
      </c>
      <c r="I26" s="95">
        <f t="shared" si="15"/>
        <v>0</v>
      </c>
      <c r="J26" s="99">
        <f t="shared" si="16"/>
        <v>0</v>
      </c>
      <c r="K26" s="99">
        <f t="shared" si="21"/>
        <v>0</v>
      </c>
      <c r="L26" s="99">
        <f t="shared" si="17"/>
        <v>0</v>
      </c>
      <c r="M26" s="99">
        <f t="shared" si="8"/>
        <v>0</v>
      </c>
      <c r="N26" s="100">
        <f t="shared" si="18"/>
        <v>0</v>
      </c>
      <c r="O26" s="100">
        <f t="shared" si="19"/>
        <v>0</v>
      </c>
      <c r="P26" s="100">
        <f t="shared" si="20"/>
        <v>0</v>
      </c>
      <c r="Q26" s="100">
        <f t="shared" si="22"/>
        <v>0</v>
      </c>
    </row>
    <row r="27" spans="1:32" s="2" customFormat="1" x14ac:dyDescent="0.2">
      <c r="A27" s="43" t="s">
        <v>1</v>
      </c>
      <c r="B27" s="15"/>
      <c r="C27" s="15"/>
      <c r="D27" s="94"/>
      <c r="E27" s="95">
        <f t="shared" si="1"/>
        <v>0</v>
      </c>
      <c r="F27" s="95">
        <f t="shared" si="2"/>
        <v>0</v>
      </c>
      <c r="G27" s="97"/>
      <c r="H27" s="95">
        <f t="shared" si="14"/>
        <v>0</v>
      </c>
      <c r="I27" s="95">
        <f t="shared" si="15"/>
        <v>0</v>
      </c>
      <c r="J27" s="99">
        <f t="shared" si="16"/>
        <v>0</v>
      </c>
      <c r="K27" s="99">
        <f t="shared" si="21"/>
        <v>0</v>
      </c>
      <c r="L27" s="99">
        <f t="shared" si="17"/>
        <v>0</v>
      </c>
      <c r="M27" s="99">
        <f t="shared" si="8"/>
        <v>0</v>
      </c>
      <c r="N27" s="100">
        <f t="shared" si="18"/>
        <v>0</v>
      </c>
      <c r="O27" s="100">
        <f t="shared" si="19"/>
        <v>0</v>
      </c>
      <c r="P27" s="100">
        <f t="shared" si="20"/>
        <v>0</v>
      </c>
      <c r="Q27" s="100">
        <f t="shared" si="22"/>
        <v>0</v>
      </c>
    </row>
    <row r="28" spans="1:32" s="3" customFormat="1" x14ac:dyDescent="0.25">
      <c r="A28" s="43" t="s">
        <v>1</v>
      </c>
      <c r="B28" s="15"/>
      <c r="C28" s="15"/>
      <c r="D28" s="94"/>
      <c r="E28" s="95">
        <f t="shared" si="1"/>
        <v>0</v>
      </c>
      <c r="F28" s="95">
        <f t="shared" si="2"/>
        <v>0</v>
      </c>
      <c r="G28" s="97"/>
      <c r="H28" s="95">
        <f t="shared" si="14"/>
        <v>0</v>
      </c>
      <c r="I28" s="95">
        <f t="shared" si="15"/>
        <v>0</v>
      </c>
      <c r="J28" s="99">
        <f t="shared" si="16"/>
        <v>0</v>
      </c>
      <c r="K28" s="99">
        <f t="shared" si="21"/>
        <v>0</v>
      </c>
      <c r="L28" s="99">
        <f t="shared" si="17"/>
        <v>0</v>
      </c>
      <c r="M28" s="99">
        <f t="shared" si="8"/>
        <v>0</v>
      </c>
      <c r="N28" s="100">
        <f t="shared" si="18"/>
        <v>0</v>
      </c>
      <c r="O28" s="100">
        <f t="shared" si="19"/>
        <v>0</v>
      </c>
      <c r="P28" s="100">
        <f t="shared" si="20"/>
        <v>0</v>
      </c>
      <c r="Q28" s="100">
        <f t="shared" si="22"/>
        <v>0</v>
      </c>
    </row>
    <row r="29" spans="1:32" ht="20.45" customHeight="1" x14ac:dyDescent="0.25">
      <c r="A29" s="16" t="s">
        <v>6</v>
      </c>
      <c r="B29" s="13"/>
      <c r="C29" s="13"/>
      <c r="D29" s="13"/>
      <c r="E29" s="13"/>
      <c r="F29" s="13"/>
      <c r="G29" s="13"/>
      <c r="H29" s="13"/>
      <c r="I29" s="50"/>
      <c r="J29" s="13"/>
      <c r="K29" s="50"/>
      <c r="L29" s="13"/>
      <c r="M29" s="13"/>
      <c r="N29" s="13"/>
      <c r="O29" s="13"/>
      <c r="P29" s="13"/>
      <c r="Q29" s="13"/>
      <c r="R29" s="13"/>
      <c r="S29" s="13"/>
      <c r="T29" s="13"/>
      <c r="U29" s="13"/>
      <c r="V29" s="13"/>
      <c r="W29" s="13"/>
      <c r="X29" s="13"/>
      <c r="Y29" s="13"/>
      <c r="Z29" s="14"/>
      <c r="AA29" s="14"/>
      <c r="AB29" s="14"/>
      <c r="AC29" s="14"/>
      <c r="AD29" s="14"/>
      <c r="AE29" s="14"/>
      <c r="AF29" s="14"/>
    </row>
    <row r="30" spans="1:32" ht="15" customHeight="1" x14ac:dyDescent="0.25">
      <c r="A30" s="66" t="s">
        <v>44</v>
      </c>
      <c r="B30" s="66"/>
      <c r="C30" s="66"/>
      <c r="D30" s="66"/>
      <c r="E30" s="66"/>
      <c r="F30" s="66"/>
      <c r="G30" s="66"/>
      <c r="H30" s="66"/>
      <c r="I30" s="66"/>
      <c r="J30" s="66"/>
      <c r="K30" s="66"/>
      <c r="L30" s="66"/>
      <c r="M30" s="66"/>
      <c r="N30" s="66"/>
      <c r="O30" s="66"/>
      <c r="P30" s="66"/>
      <c r="Q30" s="66"/>
      <c r="R30" s="17"/>
      <c r="S30" s="17"/>
      <c r="T30" s="17"/>
      <c r="U30" s="17"/>
      <c r="V30" s="17"/>
      <c r="W30" s="17"/>
      <c r="X30" s="17"/>
      <c r="Y30" s="17"/>
      <c r="Z30" s="17"/>
      <c r="AA30" s="17"/>
      <c r="AB30" s="17"/>
      <c r="AC30" s="17"/>
      <c r="AD30" s="17"/>
      <c r="AE30" s="17"/>
      <c r="AF30" s="17"/>
    </row>
    <row r="31" spans="1:32" s="49" customFormat="1" ht="26.45" customHeight="1" x14ac:dyDescent="0.25">
      <c r="A31" s="66" t="s">
        <v>45</v>
      </c>
      <c r="B31" s="66"/>
      <c r="C31" s="66"/>
      <c r="D31" s="66"/>
      <c r="E31" s="66"/>
      <c r="F31" s="66"/>
      <c r="G31" s="66"/>
      <c r="H31" s="66"/>
      <c r="I31" s="66"/>
      <c r="J31" s="66"/>
      <c r="K31" s="66"/>
      <c r="L31" s="66"/>
      <c r="M31" s="66"/>
      <c r="N31" s="66"/>
      <c r="O31" s="66"/>
      <c r="P31" s="66"/>
      <c r="Q31" s="66"/>
      <c r="R31" s="17"/>
      <c r="S31" s="17"/>
      <c r="T31" s="17"/>
      <c r="U31" s="17"/>
      <c r="V31" s="17"/>
      <c r="W31" s="17"/>
      <c r="X31" s="17"/>
      <c r="Y31" s="17"/>
      <c r="Z31" s="17"/>
      <c r="AA31" s="17"/>
      <c r="AB31" s="17"/>
      <c r="AC31" s="17"/>
      <c r="AD31" s="17"/>
      <c r="AE31" s="17"/>
      <c r="AF31" s="17"/>
    </row>
    <row r="32" spans="1:32" s="27" customFormat="1" ht="25.5" customHeight="1" x14ac:dyDescent="0.2">
      <c r="A32" s="66" t="s">
        <v>46</v>
      </c>
      <c r="B32" s="66"/>
      <c r="C32" s="66"/>
      <c r="D32" s="66"/>
      <c r="E32" s="66"/>
      <c r="F32" s="66"/>
      <c r="G32" s="66"/>
      <c r="H32" s="66"/>
      <c r="I32" s="66"/>
      <c r="J32" s="66"/>
      <c r="K32" s="66"/>
      <c r="L32" s="66"/>
      <c r="M32" s="66"/>
      <c r="N32" s="66"/>
      <c r="O32" s="66"/>
      <c r="P32" s="66"/>
      <c r="Q32" s="66"/>
      <c r="R32" s="26"/>
      <c r="S32" s="26"/>
      <c r="T32" s="26"/>
      <c r="U32" s="26"/>
      <c r="V32" s="26"/>
      <c r="W32" s="26"/>
      <c r="X32" s="26"/>
      <c r="Y32" s="26"/>
      <c r="Z32" s="26"/>
      <c r="AA32" s="26"/>
      <c r="AB32" s="26"/>
      <c r="AC32" s="26"/>
      <c r="AD32" s="26"/>
      <c r="AE32" s="26"/>
      <c r="AF32" s="26"/>
    </row>
    <row r="33" spans="1:32" s="27" customFormat="1" ht="12" x14ac:dyDescent="0.2">
      <c r="A33" s="28"/>
      <c r="B33" s="28"/>
      <c r="C33" s="28"/>
      <c r="D33" s="28"/>
      <c r="E33" s="28"/>
      <c r="F33" s="46"/>
      <c r="G33" s="28"/>
      <c r="H33" s="28"/>
      <c r="I33" s="46"/>
      <c r="J33" s="28"/>
      <c r="K33" s="46"/>
      <c r="L33" s="28"/>
      <c r="M33" s="28"/>
      <c r="N33" s="28"/>
      <c r="O33" s="28"/>
      <c r="P33" s="28"/>
      <c r="Q33" s="28"/>
      <c r="R33" s="26"/>
      <c r="S33" s="26"/>
      <c r="T33" s="26"/>
      <c r="U33" s="26"/>
      <c r="V33" s="26"/>
      <c r="W33" s="26"/>
      <c r="X33" s="26"/>
      <c r="Y33" s="26"/>
      <c r="Z33" s="26"/>
      <c r="AA33" s="26"/>
      <c r="AB33" s="26"/>
      <c r="AC33" s="26"/>
      <c r="AD33" s="26"/>
      <c r="AE33" s="26"/>
      <c r="AF33" s="26"/>
    </row>
    <row r="34" spans="1:32" s="49" customFormat="1" ht="18.75" customHeight="1" x14ac:dyDescent="0.25">
      <c r="A34" s="73" t="s">
        <v>47</v>
      </c>
      <c r="B34" s="73"/>
      <c r="C34" s="73"/>
      <c r="D34" s="73"/>
      <c r="E34" s="73"/>
      <c r="F34" s="73"/>
      <c r="G34" s="67"/>
      <c r="H34" s="67"/>
      <c r="I34" s="67"/>
      <c r="J34" s="67"/>
      <c r="K34" s="59"/>
      <c r="L34" s="50"/>
      <c r="M34" s="80"/>
      <c r="N34" s="80"/>
      <c r="O34" s="80"/>
      <c r="P34" s="80"/>
      <c r="Q34" s="21"/>
      <c r="R34" s="60"/>
      <c r="S34" s="60"/>
      <c r="T34" s="60"/>
      <c r="U34" s="60"/>
      <c r="V34" s="60"/>
      <c r="W34" s="60"/>
      <c r="X34" s="60"/>
    </row>
    <row r="35" spans="1:32" s="49" customFormat="1" ht="16.899999999999999" customHeight="1" x14ac:dyDescent="0.25">
      <c r="A35" s="60"/>
      <c r="B35" s="60"/>
      <c r="C35" s="60"/>
      <c r="D35" s="60"/>
      <c r="E35" s="60"/>
      <c r="F35" s="60"/>
      <c r="G35" s="68" t="s">
        <v>7</v>
      </c>
      <c r="H35" s="68"/>
      <c r="I35" s="68"/>
      <c r="J35" s="68"/>
      <c r="K35" s="60"/>
      <c r="L35" s="60"/>
      <c r="M35" s="68" t="s">
        <v>8</v>
      </c>
      <c r="N35" s="68"/>
      <c r="O35" s="68"/>
      <c r="P35" s="68"/>
      <c r="Q35" s="17"/>
      <c r="R35" s="60"/>
      <c r="S35" s="60"/>
      <c r="T35" s="60"/>
      <c r="U35" s="60"/>
      <c r="V35" s="60"/>
      <c r="W35" s="60"/>
      <c r="X35" s="60"/>
    </row>
    <row r="36" spans="1:32" ht="18" customHeight="1" x14ac:dyDescent="0.25">
      <c r="A36" s="73" t="s">
        <v>48</v>
      </c>
      <c r="B36" s="73"/>
      <c r="C36" s="73"/>
      <c r="D36" s="73"/>
      <c r="E36" s="73"/>
      <c r="F36" s="73"/>
      <c r="G36" s="69"/>
      <c r="H36" s="69"/>
      <c r="I36" s="69"/>
      <c r="J36" s="69"/>
      <c r="K36" s="61"/>
      <c r="L36" s="69"/>
      <c r="M36" s="69"/>
      <c r="N36" s="69"/>
      <c r="O36" s="69"/>
      <c r="P36" s="62"/>
      <c r="Q36" s="70"/>
      <c r="R36" s="70"/>
      <c r="S36" s="70"/>
      <c r="T36" s="70"/>
      <c r="U36" s="58"/>
      <c r="V36" s="58"/>
      <c r="W36" s="58"/>
      <c r="X36" s="58"/>
      <c r="Y36" s="58"/>
      <c r="Z36" s="58"/>
    </row>
    <row r="37" spans="1:32" ht="15" customHeight="1" x14ac:dyDescent="0.25">
      <c r="A37" s="57"/>
      <c r="B37" s="57"/>
      <c r="C37" s="57"/>
      <c r="D37" s="57"/>
      <c r="E37" s="20"/>
      <c r="F37" s="20"/>
      <c r="G37" s="68" t="s">
        <v>7</v>
      </c>
      <c r="H37" s="68"/>
      <c r="I37" s="68"/>
      <c r="J37" s="68"/>
      <c r="K37" s="63"/>
      <c r="L37" s="74" t="s">
        <v>9</v>
      </c>
      <c r="M37" s="74"/>
      <c r="N37" s="74"/>
      <c r="O37" s="74"/>
      <c r="P37" s="64"/>
      <c r="Q37" s="71" t="s">
        <v>49</v>
      </c>
      <c r="R37" s="71"/>
      <c r="S37" s="71"/>
      <c r="T37" s="71"/>
      <c r="U37" s="58"/>
      <c r="V37" s="58"/>
      <c r="W37" s="58"/>
      <c r="X37" s="58"/>
      <c r="Y37" s="58"/>
      <c r="Z37" s="58"/>
    </row>
    <row r="38" spans="1:32" x14ac:dyDescent="0.25">
      <c r="A38" s="22"/>
      <c r="B38" s="22"/>
      <c r="C38" s="22"/>
      <c r="D38" s="22"/>
      <c r="E38" s="22"/>
      <c r="F38" s="22"/>
      <c r="G38" s="22"/>
      <c r="H38" s="22"/>
      <c r="I38" s="22"/>
      <c r="J38" s="22"/>
      <c r="K38" s="22"/>
      <c r="L38" s="22"/>
      <c r="M38" s="22"/>
      <c r="N38" s="22"/>
      <c r="O38" s="22"/>
      <c r="P38" s="22"/>
      <c r="Q38" s="22"/>
    </row>
    <row r="39" spans="1:32" x14ac:dyDescent="0.25">
      <c r="A39" s="72"/>
      <c r="B39" s="72"/>
      <c r="C39" s="72"/>
      <c r="D39" s="72"/>
      <c r="E39" s="72"/>
      <c r="F39" s="72"/>
      <c r="G39" s="72"/>
      <c r="H39" s="72"/>
      <c r="I39" s="51"/>
    </row>
    <row r="40" spans="1:32" x14ac:dyDescent="0.25">
      <c r="A40" s="65"/>
      <c r="B40" s="65"/>
      <c r="C40" s="65"/>
      <c r="D40" s="65"/>
      <c r="E40" s="65"/>
      <c r="F40" s="65"/>
      <c r="G40" s="65"/>
      <c r="H40" s="65"/>
      <c r="I40" s="65"/>
      <c r="J40" s="65"/>
      <c r="K40" s="65"/>
      <c r="L40" s="65"/>
      <c r="M40" s="65"/>
      <c r="N40" s="65"/>
      <c r="O40" s="65"/>
      <c r="P40" s="65"/>
      <c r="Q40" s="65"/>
    </row>
    <row r="41" spans="1:32" x14ac:dyDescent="0.25">
      <c r="A41" s="4"/>
      <c r="B41" s="5"/>
      <c r="C41" s="5"/>
      <c r="D41" s="5"/>
      <c r="E41" s="5"/>
      <c r="F41" s="5"/>
      <c r="G41"/>
      <c r="H41" s="5"/>
      <c r="I41" s="5"/>
      <c r="J41" s="5"/>
      <c r="K41" s="5"/>
      <c r="L41" s="5"/>
      <c r="M41" s="5"/>
    </row>
    <row r="42" spans="1:32" x14ac:dyDescent="0.25">
      <c r="G42"/>
    </row>
    <row r="43" spans="1:32" x14ac:dyDescent="0.25">
      <c r="G43" s="30"/>
    </row>
    <row r="44" spans="1:32" x14ac:dyDescent="0.25">
      <c r="G44" s="30"/>
    </row>
    <row r="45" spans="1:32" x14ac:dyDescent="0.25">
      <c r="G45" s="30"/>
    </row>
  </sheetData>
  <mergeCells count="34">
    <mergeCell ref="A31:Q31"/>
    <mergeCell ref="C7:C8"/>
    <mergeCell ref="D7:D8"/>
    <mergeCell ref="J7:K7"/>
    <mergeCell ref="A30:Q30"/>
    <mergeCell ref="A7:A8"/>
    <mergeCell ref="B7:B8"/>
    <mergeCell ref="O7:O8"/>
    <mergeCell ref="P7:P8"/>
    <mergeCell ref="G7:I7"/>
    <mergeCell ref="N7:N8"/>
    <mergeCell ref="L7:M7"/>
    <mergeCell ref="Q7:Q8"/>
    <mergeCell ref="E7:F7"/>
    <mergeCell ref="A1:Q1"/>
    <mergeCell ref="A2:Q2"/>
    <mergeCell ref="B4:H4"/>
    <mergeCell ref="J4:J5"/>
    <mergeCell ref="B5:H5"/>
    <mergeCell ref="A40:Q40"/>
    <mergeCell ref="A32:Q32"/>
    <mergeCell ref="G34:J34"/>
    <mergeCell ref="G35:J35"/>
    <mergeCell ref="G36:J36"/>
    <mergeCell ref="Q36:T36"/>
    <mergeCell ref="Q37:T37"/>
    <mergeCell ref="A39:H39"/>
    <mergeCell ref="G37:J37"/>
    <mergeCell ref="M35:P35"/>
    <mergeCell ref="A36:F36"/>
    <mergeCell ref="L36:O36"/>
    <mergeCell ref="L37:O37"/>
    <mergeCell ref="A34:F34"/>
    <mergeCell ref="M34:P34"/>
  </mergeCells>
  <pageMargins left="0.21" right="0.17" top="0.38" bottom="0.26" header="0.21" footer="0.24"/>
  <pageSetup paperSize="8" scale="115" orientation="landscape" r:id="rId1"/>
  <headerFooter>
    <oddHeader>&amp;R&amp;"+,Regular"&amp;8Tabelul nr.34</oddHeader>
    <oddFooter>&amp;R&amp;"+,Regular"&amp;8&amp;P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tabel nr.34</vt:lpstr>
      <vt:lpstr>'tabel nr.34'!Print_Area</vt:lpstr>
      <vt:lpstr>'tabel nr.34'!Print_Titles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2018-06-18T07:36:26Z</cp:lastPrinted>
  <dcterms:created xsi:type="dcterms:W3CDTF">2013-08-29T10:57:39Z</dcterms:created>
  <dcterms:modified xsi:type="dcterms:W3CDTF">2018-09-07T07:19:16Z</dcterms:modified>
</cp:coreProperties>
</file>