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C21" i="2" s="1"/>
  <c r="J20" i="2"/>
  <c r="I20" i="2"/>
  <c r="H20" i="2" s="1"/>
  <c r="E20" i="2"/>
  <c r="D20" i="2"/>
  <c r="C20" i="2" s="1"/>
  <c r="J19" i="2"/>
  <c r="I19" i="2"/>
  <c r="E19" i="2"/>
  <c r="D19" i="2"/>
  <c r="J18" i="2"/>
  <c r="I18" i="2"/>
  <c r="H18" i="2" s="1"/>
  <c r="E18" i="2"/>
  <c r="D18" i="2"/>
  <c r="C18" i="2" s="1"/>
  <c r="J17" i="2"/>
  <c r="H17" i="2" s="1"/>
  <c r="E17" i="2"/>
  <c r="C17" i="2" s="1"/>
  <c r="J16" i="2"/>
  <c r="I16" i="2"/>
  <c r="H16" i="2" s="1"/>
  <c r="E16" i="2"/>
  <c r="D16" i="2"/>
  <c r="J15" i="2"/>
  <c r="I15" i="2"/>
  <c r="H15" i="2" s="1"/>
  <c r="E15" i="2"/>
  <c r="D15" i="2"/>
  <c r="C15" i="2" s="1"/>
  <c r="J14" i="2"/>
  <c r="I14" i="2"/>
  <c r="E14" i="2"/>
  <c r="D14" i="2"/>
  <c r="C14" i="2" s="1"/>
  <c r="J13" i="2"/>
  <c r="I13" i="2"/>
  <c r="H13" i="2" s="1"/>
  <c r="E13" i="2"/>
  <c r="D13" i="2"/>
  <c r="C13" i="2" s="1"/>
  <c r="J12" i="2"/>
  <c r="I12" i="2"/>
  <c r="E12" i="2"/>
  <c r="D12" i="2"/>
  <c r="C12" i="2" s="1"/>
  <c r="L10" i="2"/>
  <c r="K10" i="2"/>
  <c r="G10" i="2"/>
  <c r="F10" i="2"/>
  <c r="H12" i="2" l="1"/>
  <c r="H14" i="2"/>
  <c r="H19" i="2"/>
  <c r="J10" i="2"/>
  <c r="E10" i="2"/>
  <c r="D10" i="2"/>
  <c r="C16" i="2"/>
  <c r="C19" i="2"/>
  <c r="I10" i="2"/>
  <c r="H10" i="2" l="1"/>
  <c r="C10" i="2"/>
  <c r="F21" i="1"/>
  <c r="D21" i="1"/>
  <c r="C21" i="1" s="1"/>
  <c r="F20" i="1"/>
  <c r="D20" i="1"/>
  <c r="F19" i="1"/>
  <c r="D19" i="1"/>
  <c r="C19" i="1" s="1"/>
  <c r="F18" i="1"/>
  <c r="D18" i="1"/>
  <c r="C18" i="1" s="1"/>
  <c r="F17" i="1"/>
  <c r="C17" i="1"/>
  <c r="F16" i="1"/>
  <c r="D16" i="1"/>
  <c r="F15" i="1"/>
  <c r="D15" i="1"/>
  <c r="C15" i="1" s="1"/>
  <c r="F14" i="1"/>
  <c r="E14" i="1"/>
  <c r="D14" i="1"/>
  <c r="C14" i="1" s="1"/>
  <c r="F13" i="1"/>
  <c r="E13" i="1"/>
  <c r="D13" i="1"/>
  <c r="C13" i="1" s="1"/>
  <c r="F12" i="1"/>
  <c r="E12" i="1"/>
  <c r="D12" i="1"/>
  <c r="C12" i="1" s="1"/>
  <c r="H10" i="1"/>
  <c r="G10" i="1"/>
  <c r="E10" i="1"/>
  <c r="D10" i="1" l="1"/>
  <c r="C20" i="1"/>
  <c r="C16" i="1"/>
  <c r="F10" i="1"/>
  <c r="C10" i="1" l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<sst xmlns="http://schemas.openxmlformats.org/spreadsheetml/2006/main" count="80" uniqueCount="41">
  <si>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</si>
  <si>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</si>
  <si>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</si>
  <si>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</si>
  <si>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</si>
  <si>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</si>
  <si>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</si>
  <si>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</si>
  <si>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</si>
  <si>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</si>
  <si>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</si>
  <si>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</si>
  <si>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</si>
  <si>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</si>
  <si>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31.10.2018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</si>
  <si>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</si>
  <si>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</si>
  <si>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</si>
  <si>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</si>
  <si>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</si>
  <si>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</si>
  <si>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</si>
  <si>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</si>
  <si>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31.10.2018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</si>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</sst>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0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Raport_bs&amp;buat_20181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96273.1</v>
          </cell>
        </row>
        <row r="14">
          <cell r="F14">
            <v>42447.4</v>
          </cell>
        </row>
      </sheetData>
      <sheetData sheetId="4">
        <row r="11">
          <cell r="F11">
            <v>616381.61999999988</v>
          </cell>
        </row>
        <row r="12">
          <cell r="F12">
            <v>2652.0699999999997</v>
          </cell>
        </row>
        <row r="13">
          <cell r="F13">
            <v>4241.08</v>
          </cell>
        </row>
        <row r="14">
          <cell r="F14">
            <v>52820.669999999991</v>
          </cell>
        </row>
        <row r="15">
          <cell r="F15">
            <v>555.12</v>
          </cell>
        </row>
        <row r="16">
          <cell r="F16">
            <v>20661.21</v>
          </cell>
        </row>
        <row r="17">
          <cell r="F17">
            <v>6319.4499999999989</v>
          </cell>
        </row>
        <row r="18">
          <cell r="F18">
            <v>348902.96</v>
          </cell>
        </row>
        <row r="19">
          <cell r="F19">
            <v>4304352.5700000012</v>
          </cell>
        </row>
        <row r="20">
          <cell r="F20">
            <v>364229.58</v>
          </cell>
        </row>
      </sheetData>
      <sheetData sheetId="5">
        <row r="10">
          <cell r="H10">
            <v>1190766.2599999998</v>
          </cell>
          <cell r="I10">
            <v>39185.26</v>
          </cell>
        </row>
        <row r="11">
          <cell r="H11">
            <v>310328.84000000003</v>
          </cell>
          <cell r="I11">
            <v>211.9</v>
          </cell>
        </row>
        <row r="12">
          <cell r="H12">
            <v>2375991.15</v>
          </cell>
          <cell r="I12">
            <v>23092.240000000002</v>
          </cell>
        </row>
        <row r="13">
          <cell r="H13">
            <v>328488.11000000004</v>
          </cell>
        </row>
        <row r="14">
          <cell r="H14">
            <v>40774.730000000003</v>
          </cell>
        </row>
        <row r="15">
          <cell r="H15">
            <v>252340.58</v>
          </cell>
        </row>
        <row r="16">
          <cell r="H16">
            <v>71242.820000000007</v>
          </cell>
        </row>
        <row r="17">
          <cell r="H17">
            <v>661932.01000000013</v>
          </cell>
        </row>
        <row r="18">
          <cell r="H18">
            <v>119054.63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961</v>
          </cell>
          <cell r="P13">
            <v>961</v>
          </cell>
        </row>
        <row r="14">
          <cell r="O14">
            <v>279.5</v>
          </cell>
          <cell r="P14">
            <v>263</v>
          </cell>
        </row>
      </sheetData>
      <sheetData sheetId="4">
        <row r="11">
          <cell r="N11">
            <v>11506.5</v>
          </cell>
          <cell r="O11">
            <v>11942</v>
          </cell>
        </row>
        <row r="12">
          <cell r="N12">
            <v>105.5</v>
          </cell>
          <cell r="O12">
            <v>110</v>
          </cell>
        </row>
        <row r="13">
          <cell r="N13">
            <v>152</v>
          </cell>
          <cell r="O13">
            <v>150</v>
          </cell>
        </row>
        <row r="14">
          <cell r="N14">
            <v>656.25</v>
          </cell>
          <cell r="O14">
            <v>649</v>
          </cell>
        </row>
        <row r="15">
          <cell r="N15">
            <v>11</v>
          </cell>
          <cell r="O15">
            <v>11</v>
          </cell>
        </row>
        <row r="16">
          <cell r="N16">
            <v>719</v>
          </cell>
          <cell r="O16">
            <v>676</v>
          </cell>
        </row>
        <row r="17">
          <cell r="N17">
            <v>125.25</v>
          </cell>
          <cell r="O17">
            <v>98</v>
          </cell>
        </row>
        <row r="18">
          <cell r="N18">
            <v>10618</v>
          </cell>
          <cell r="O18">
            <v>10639</v>
          </cell>
        </row>
        <row r="19">
          <cell r="N19">
            <v>88711</v>
          </cell>
          <cell r="O19">
            <v>84646</v>
          </cell>
        </row>
        <row r="20">
          <cell r="N20">
            <v>9285</v>
          </cell>
          <cell r="O20">
            <v>9900</v>
          </cell>
        </row>
      </sheetData>
      <sheetData sheetId="5">
        <row r="10">
          <cell r="T10">
            <v>8563</v>
          </cell>
          <cell r="U10">
            <v>8609</v>
          </cell>
        </row>
        <row r="11">
          <cell r="T11">
            <v>3903</v>
          </cell>
          <cell r="U11">
            <v>3931</v>
          </cell>
        </row>
        <row r="12">
          <cell r="T12">
            <v>23075.75</v>
          </cell>
          <cell r="U12">
            <v>23059</v>
          </cell>
        </row>
        <row r="13">
          <cell r="T13">
            <v>4898.25</v>
          </cell>
          <cell r="U13">
            <v>4928</v>
          </cell>
        </row>
        <row r="14">
          <cell r="T14">
            <v>666</v>
          </cell>
          <cell r="U14">
            <v>643</v>
          </cell>
        </row>
        <row r="15">
          <cell r="T15">
            <v>3647.25</v>
          </cell>
          <cell r="U15">
            <v>3290</v>
          </cell>
        </row>
        <row r="16">
          <cell r="T16">
            <v>1464</v>
          </cell>
          <cell r="U16">
            <v>1439</v>
          </cell>
        </row>
        <row r="17">
          <cell r="T17">
            <v>12449.5</v>
          </cell>
          <cell r="U17">
            <v>10530.5</v>
          </cell>
        </row>
        <row r="18">
          <cell r="T18">
            <v>2102</v>
          </cell>
          <cell r="U18">
            <v>2045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7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4" sqref="A24:L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6" t="s">
        <v>13</v>
      </c>
      <c r="B2" s="96"/>
      <c r="C2" s="96"/>
      <c r="D2" s="96"/>
      <c r="E2" s="96"/>
      <c r="F2" s="96"/>
      <c r="G2" s="96"/>
      <c r="H2" s="96"/>
      <c r="I2" s="7"/>
      <c r="J2" s="7"/>
      <c r="K2" s="7"/>
    </row>
    <row r="3" spans="1:11" ht="15.75">
      <c r="A3" s="96" t="s">
        <v>14</v>
      </c>
      <c r="B3" s="96"/>
      <c r="C3" s="96"/>
      <c r="D3" s="96"/>
      <c r="E3" s="96"/>
      <c r="F3" s="96"/>
      <c r="G3" s="96"/>
      <c r="H3" s="96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97" t="s">
        <v>15</v>
      </c>
      <c r="B5" s="110" t="s">
        <v>16</v>
      </c>
      <c r="C5" s="111" t="s">
        <v>23</v>
      </c>
      <c r="D5" s="104"/>
      <c r="E5" s="104"/>
      <c r="F5" s="104"/>
      <c r="G5" s="104"/>
      <c r="H5" s="105"/>
      <c r="I5" s="7"/>
      <c r="J5" s="7"/>
      <c r="K5" s="7"/>
    </row>
    <row r="6" spans="1:11" ht="25.5" customHeight="1">
      <c r="A6" s="98"/>
      <c r="B6" s="112"/>
      <c r="C6" s="113" t="s">
        <v>1</v>
      </c>
      <c r="D6" s="114" t="s">
        <v>17</v>
      </c>
      <c r="E6" s="115"/>
      <c r="F6" s="116" t="s">
        <v>18</v>
      </c>
      <c r="G6" s="116" t="s">
        <v>19</v>
      </c>
      <c r="H6" s="117" t="s">
        <v>20</v>
      </c>
      <c r="I6" s="7"/>
      <c r="J6" s="7"/>
      <c r="K6" s="7"/>
    </row>
    <row r="7" spans="1:11" s="11" customFormat="1" ht="43.5" customHeight="1">
      <c r="A7" s="99"/>
      <c r="B7" s="118"/>
      <c r="C7" s="119"/>
      <c r="D7" s="120" t="s">
        <v>21</v>
      </c>
      <c r="E7" s="121" t="s">
        <v>22</v>
      </c>
      <c r="F7" s="122"/>
      <c r="G7" s="122"/>
      <c r="H7" s="123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</v>
      </c>
      <c r="B10" s="27"/>
      <c r="C10" s="28">
        <f>D10+F10+G10+H10</f>
        <v>11210755.960000001</v>
      </c>
      <c r="D10" s="29">
        <f>SUM(D12:D21)</f>
        <v>5350919.1300000008</v>
      </c>
      <c r="E10" s="30">
        <f>SUM(E12:E21)</f>
        <v>62489.400000000009</v>
      </c>
      <c r="F10" s="29">
        <f t="shared" ref="F10" si="0">SUM(F12:F21)</f>
        <v>5721116.330000001</v>
      </c>
      <c r="G10" s="29">
        <f>[1]BPN!F13</f>
        <v>96273.1</v>
      </c>
      <c r="H10" s="31">
        <f>[1]BPN!F14</f>
        <v>42447.4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81" t="s">
        <v>25</v>
      </c>
      <c r="B12" s="40" t="s">
        <v>3</v>
      </c>
      <c r="C12" s="41">
        <f>D12+F12</f>
        <v>1807147.8799999997</v>
      </c>
      <c r="D12" s="36">
        <f>[1]bs!H10</f>
        <v>1190766.2599999998</v>
      </c>
      <c r="E12" s="37">
        <f>[1]bs!I10</f>
        <v>39185.26</v>
      </c>
      <c r="F12" s="36">
        <f>[1]buat!F11</f>
        <v>616381.61999999988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4</v>
      </c>
      <c r="C13" s="41">
        <f t="shared" ref="C13:C21" si="1">D13+F13</f>
        <v>312980.91000000003</v>
      </c>
      <c r="D13" s="36">
        <f>[1]bs!H11</f>
        <v>310328.84000000003</v>
      </c>
      <c r="E13" s="37">
        <f>[1]bs!I11</f>
        <v>211.9</v>
      </c>
      <c r="F13" s="36">
        <f>[1]buat!F12</f>
        <v>2652.0699999999997</v>
      </c>
      <c r="G13" s="36"/>
      <c r="H13" s="38"/>
      <c r="I13" s="7"/>
      <c r="J13" s="7"/>
      <c r="K13" s="7"/>
    </row>
    <row r="14" spans="1:11">
      <c r="A14" s="81" t="s">
        <v>27</v>
      </c>
      <c r="B14" s="40" t="s">
        <v>5</v>
      </c>
      <c r="C14" s="41">
        <f t="shared" si="1"/>
        <v>2380232.23</v>
      </c>
      <c r="D14" s="36">
        <f>[1]bs!H12</f>
        <v>2375991.15</v>
      </c>
      <c r="E14" s="37">
        <f>[1]bs!I12</f>
        <v>23092.240000000002</v>
      </c>
      <c r="F14" s="36">
        <f>[1]buat!F13</f>
        <v>4241.08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6</v>
      </c>
      <c r="C15" s="41">
        <f t="shared" si="1"/>
        <v>381308.78</v>
      </c>
      <c r="D15" s="36">
        <f>[1]bs!H13</f>
        <v>328488.11000000004</v>
      </c>
      <c r="E15" s="37"/>
      <c r="F15" s="36">
        <f>[1]buat!F14</f>
        <v>52820.669999999991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7</v>
      </c>
      <c r="C16" s="41">
        <f t="shared" si="1"/>
        <v>41329.850000000006</v>
      </c>
      <c r="D16" s="36">
        <f>[1]bs!H14</f>
        <v>40774.730000000003</v>
      </c>
      <c r="E16" s="37"/>
      <c r="F16" s="36">
        <f>[1]buat!F15</f>
        <v>555.12</v>
      </c>
      <c r="G16" s="36"/>
      <c r="H16" s="38"/>
      <c r="I16" s="7"/>
      <c r="J16" s="7"/>
      <c r="K16" s="7"/>
    </row>
    <row r="17" spans="1:12" ht="25.15" customHeight="1">
      <c r="A17" s="81" t="s">
        <v>30</v>
      </c>
      <c r="B17" s="40" t="s">
        <v>8</v>
      </c>
      <c r="C17" s="41">
        <f t="shared" si="1"/>
        <v>20661.21</v>
      </c>
      <c r="D17" s="36"/>
      <c r="E17" s="37"/>
      <c r="F17" s="36">
        <f>[1]buat!F16</f>
        <v>20661.21</v>
      </c>
      <c r="G17" s="36"/>
      <c r="H17" s="38"/>
      <c r="I17" s="7"/>
      <c r="J17" s="7"/>
      <c r="K17" s="7"/>
    </row>
    <row r="18" spans="1:12">
      <c r="A18" s="81" t="s">
        <v>31</v>
      </c>
      <c r="B18" s="40" t="s">
        <v>9</v>
      </c>
      <c r="C18" s="41">
        <f t="shared" si="1"/>
        <v>258660.03</v>
      </c>
      <c r="D18" s="36">
        <f>[1]bs!H15</f>
        <v>252340.58</v>
      </c>
      <c r="E18" s="37"/>
      <c r="F18" s="36">
        <f>[1]buat!F17</f>
        <v>6319.4499999999989</v>
      </c>
      <c r="G18" s="36"/>
      <c r="H18" s="38"/>
      <c r="I18" s="7"/>
      <c r="J18" s="7"/>
      <c r="K18" s="7"/>
    </row>
    <row r="19" spans="1:12">
      <c r="A19" s="81" t="s">
        <v>32</v>
      </c>
      <c r="B19" s="40" t="s">
        <v>10</v>
      </c>
      <c r="C19" s="41">
        <f t="shared" si="1"/>
        <v>420145.78</v>
      </c>
      <c r="D19" s="36">
        <f>[1]bs!H16</f>
        <v>71242.820000000007</v>
      </c>
      <c r="E19" s="37"/>
      <c r="F19" s="36">
        <f>[1]buat!F18</f>
        <v>348902.96</v>
      </c>
      <c r="G19" s="36"/>
      <c r="H19" s="38"/>
      <c r="I19" s="7"/>
      <c r="J19" s="7"/>
      <c r="K19" s="7"/>
    </row>
    <row r="20" spans="1:12">
      <c r="A20" s="81" t="s">
        <v>33</v>
      </c>
      <c r="B20" s="40" t="s">
        <v>11</v>
      </c>
      <c r="C20" s="41">
        <f t="shared" si="1"/>
        <v>4966284.580000001</v>
      </c>
      <c r="D20" s="36">
        <f>[1]bs!H17</f>
        <v>661932.01000000013</v>
      </c>
      <c r="E20" s="37"/>
      <c r="F20" s="36">
        <f>[1]buat!F19</f>
        <v>4304352.5700000012</v>
      </c>
      <c r="G20" s="36"/>
      <c r="H20" s="38"/>
      <c r="I20" s="7"/>
      <c r="J20" s="7"/>
      <c r="K20" s="7"/>
    </row>
    <row r="21" spans="1:12">
      <c r="A21" s="84" t="s">
        <v>34</v>
      </c>
      <c r="B21" s="42" t="s">
        <v>12</v>
      </c>
      <c r="C21" s="43">
        <f t="shared" si="1"/>
        <v>483284.21</v>
      </c>
      <c r="D21" s="44">
        <f>[1]bs!H18</f>
        <v>119054.63</v>
      </c>
      <c r="E21" s="45"/>
      <c r="F21" s="44">
        <f>[1]buat!F20</f>
        <v>364229.58</v>
      </c>
      <c r="G21" s="44"/>
      <c r="H21" s="46"/>
      <c r="I21" s="7"/>
      <c r="J21" s="7"/>
      <c r="K21" s="7"/>
    </row>
    <row r="22" spans="1:12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124" t="s">
        <v>36</v>
      </c>
      <c r="B23" s="124"/>
      <c r="C23" s="124"/>
      <c r="D23" s="124"/>
      <c r="E23" s="124"/>
      <c r="F23" s="124"/>
      <c r="G23" s="124"/>
      <c r="H23" s="124"/>
      <c r="I23" s="124"/>
      <c r="J23" s="124"/>
      <c r="K23" s="50"/>
    </row>
    <row r="24" spans="1:12" s="51" customFormat="1" ht="27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2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A23:J23"/>
    <mergeCell ref="A24:L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G30" sqref="G30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.5703125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3" width="0.140625" style="4" customWidth="1"/>
    <col min="14" max="16384" width="9.140625" style="4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15</v>
      </c>
      <c r="B5" s="100" t="s">
        <v>16</v>
      </c>
      <c r="C5" s="103" t="s">
        <v>23</v>
      </c>
      <c r="D5" s="104"/>
      <c r="E5" s="104"/>
      <c r="F5" s="104"/>
      <c r="G5" s="104"/>
      <c r="H5" s="104"/>
      <c r="I5" s="104"/>
      <c r="J5" s="104"/>
      <c r="K5" s="104"/>
      <c r="L5" s="105"/>
    </row>
    <row r="6" spans="1:12" ht="25.5" customHeight="1">
      <c r="A6" s="98"/>
      <c r="B6" s="101"/>
      <c r="C6" s="106" t="s">
        <v>39</v>
      </c>
      <c r="D6" s="107"/>
      <c r="E6" s="107"/>
      <c r="F6" s="107"/>
      <c r="G6" s="108"/>
      <c r="H6" s="106" t="s">
        <v>40</v>
      </c>
      <c r="I6" s="107"/>
      <c r="J6" s="107"/>
      <c r="K6" s="107"/>
      <c r="L6" s="109"/>
    </row>
    <row r="7" spans="1:12" s="11" customFormat="1" ht="18.75" customHeight="1">
      <c r="A7" s="99"/>
      <c r="B7" s="102"/>
      <c r="C7" s="54" t="s">
        <v>1</v>
      </c>
      <c r="D7" s="55" t="s">
        <v>17</v>
      </c>
      <c r="E7" s="55" t="s">
        <v>18</v>
      </c>
      <c r="F7" s="55" t="s">
        <v>19</v>
      </c>
      <c r="G7" s="56" t="s">
        <v>20</v>
      </c>
      <c r="H7" s="54" t="s">
        <v>1</v>
      </c>
      <c r="I7" s="55" t="s">
        <v>17</v>
      </c>
      <c r="J7" s="55" t="s">
        <v>18</v>
      </c>
      <c r="K7" s="55" t="s">
        <v>19</v>
      </c>
      <c r="L7" s="56" t="s">
        <v>20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</v>
      </c>
      <c r="B10" s="70"/>
      <c r="C10" s="71">
        <f>D10+E10+F10+G10</f>
        <v>183898.75</v>
      </c>
      <c r="D10" s="72">
        <f>SUM(D12:D21)</f>
        <v>60768.75</v>
      </c>
      <c r="E10" s="72">
        <f>SUM(E12:E21)</f>
        <v>121889.5</v>
      </c>
      <c r="F10" s="72">
        <f>[2]BPN!O13</f>
        <v>961</v>
      </c>
      <c r="G10" s="73">
        <f>[2]BPN!O14</f>
        <v>279.5</v>
      </c>
      <c r="H10" s="71">
        <f>I10+J10+K10+L10</f>
        <v>178519.5</v>
      </c>
      <c r="I10" s="72">
        <f>SUM(I12:I21)</f>
        <v>58474.5</v>
      </c>
      <c r="J10" s="72">
        <f t="shared" ref="J10" si="0">SUM(J12:J21)</f>
        <v>118821</v>
      </c>
      <c r="K10" s="72">
        <f>[2]BPN!P13</f>
        <v>961</v>
      </c>
      <c r="L10" s="74">
        <f>[2]BPN!P14</f>
        <v>263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25</v>
      </c>
      <c r="B12" s="82" t="s">
        <v>3</v>
      </c>
      <c r="C12" s="83">
        <f>D12+E12</f>
        <v>20069.5</v>
      </c>
      <c r="D12" s="78">
        <f>[2]BS!T10</f>
        <v>8563</v>
      </c>
      <c r="E12" s="78">
        <f>[2]BUAT!N11</f>
        <v>11506.5</v>
      </c>
      <c r="F12" s="78"/>
      <c r="G12" s="79"/>
      <c r="H12" s="83">
        <f>I12+J12</f>
        <v>20551</v>
      </c>
      <c r="I12" s="78">
        <f>[2]BS!U10</f>
        <v>8609</v>
      </c>
      <c r="J12" s="78">
        <f>[2]BUAT!O11</f>
        <v>11942</v>
      </c>
      <c r="K12" s="78"/>
      <c r="L12" s="80"/>
    </row>
    <row r="13" spans="1:12">
      <c r="A13" s="81" t="s">
        <v>26</v>
      </c>
      <c r="B13" s="82" t="s">
        <v>4</v>
      </c>
      <c r="C13" s="83">
        <f t="shared" ref="C13:C21" si="1">D13+E13</f>
        <v>4008.5</v>
      </c>
      <c r="D13" s="78">
        <f>[2]BS!T11</f>
        <v>3903</v>
      </c>
      <c r="E13" s="78">
        <f>[2]BUAT!N12</f>
        <v>105.5</v>
      </c>
      <c r="F13" s="78"/>
      <c r="G13" s="79"/>
      <c r="H13" s="83">
        <f t="shared" ref="H13:H21" si="2">I13+J13</f>
        <v>4041</v>
      </c>
      <c r="I13" s="78">
        <f>[2]BS!U11</f>
        <v>3931</v>
      </c>
      <c r="J13" s="78">
        <f>[2]BUAT!O12</f>
        <v>110</v>
      </c>
      <c r="K13" s="78"/>
      <c r="L13" s="80"/>
    </row>
    <row r="14" spans="1:12">
      <c r="A14" s="81" t="s">
        <v>27</v>
      </c>
      <c r="B14" s="82" t="s">
        <v>5</v>
      </c>
      <c r="C14" s="83">
        <f t="shared" si="1"/>
        <v>23227.75</v>
      </c>
      <c r="D14" s="78">
        <f>[2]BS!T12</f>
        <v>23075.75</v>
      </c>
      <c r="E14" s="78">
        <f>[2]BUAT!N13</f>
        <v>152</v>
      </c>
      <c r="F14" s="78"/>
      <c r="G14" s="79"/>
      <c r="H14" s="83">
        <f t="shared" si="2"/>
        <v>23209</v>
      </c>
      <c r="I14" s="78">
        <f>[2]BS!U12</f>
        <v>23059</v>
      </c>
      <c r="J14" s="78">
        <f>[2]BUAT!O13</f>
        <v>150</v>
      </c>
      <c r="K14" s="78"/>
      <c r="L14" s="80"/>
    </row>
    <row r="15" spans="1:12">
      <c r="A15" s="81" t="s">
        <v>28</v>
      </c>
      <c r="B15" s="82" t="s">
        <v>6</v>
      </c>
      <c r="C15" s="83">
        <f t="shared" si="1"/>
        <v>5554.5</v>
      </c>
      <c r="D15" s="78">
        <f>[2]BS!T13</f>
        <v>4898.25</v>
      </c>
      <c r="E15" s="78">
        <f>[2]BUAT!N14</f>
        <v>656.25</v>
      </c>
      <c r="F15" s="78"/>
      <c r="G15" s="79"/>
      <c r="H15" s="83">
        <f t="shared" si="2"/>
        <v>5577</v>
      </c>
      <c r="I15" s="78">
        <f>[2]BS!U13</f>
        <v>4928</v>
      </c>
      <c r="J15" s="78">
        <f>[2]BUAT!O14</f>
        <v>649</v>
      </c>
      <c r="K15" s="78"/>
      <c r="L15" s="80"/>
    </row>
    <row r="16" spans="1:12">
      <c r="A16" s="81" t="s">
        <v>29</v>
      </c>
      <c r="B16" s="82" t="s">
        <v>7</v>
      </c>
      <c r="C16" s="83">
        <f t="shared" si="1"/>
        <v>677</v>
      </c>
      <c r="D16" s="78">
        <f>[2]BS!T14</f>
        <v>666</v>
      </c>
      <c r="E16" s="78">
        <f>[2]BUAT!N15</f>
        <v>11</v>
      </c>
      <c r="F16" s="78"/>
      <c r="G16" s="79"/>
      <c r="H16" s="83">
        <f t="shared" si="2"/>
        <v>654</v>
      </c>
      <c r="I16" s="78">
        <f>[2]BS!U14</f>
        <v>643</v>
      </c>
      <c r="J16" s="78">
        <f>[2]BUAT!O15</f>
        <v>11</v>
      </c>
      <c r="K16" s="78"/>
      <c r="L16" s="80"/>
    </row>
    <row r="17" spans="1:12" ht="25.15" customHeight="1">
      <c r="A17" s="81" t="s">
        <v>30</v>
      </c>
      <c r="B17" s="82" t="s">
        <v>8</v>
      </c>
      <c r="C17" s="83">
        <f t="shared" si="1"/>
        <v>719</v>
      </c>
      <c r="D17" s="78"/>
      <c r="E17" s="78">
        <f>[2]BUAT!N16</f>
        <v>719</v>
      </c>
      <c r="F17" s="78"/>
      <c r="G17" s="79"/>
      <c r="H17" s="83">
        <f t="shared" si="2"/>
        <v>676</v>
      </c>
      <c r="I17" s="78">
        <v>0</v>
      </c>
      <c r="J17" s="78">
        <f>[2]BUAT!O16</f>
        <v>676</v>
      </c>
      <c r="K17" s="78"/>
      <c r="L17" s="80"/>
    </row>
    <row r="18" spans="1:12">
      <c r="A18" s="81" t="s">
        <v>31</v>
      </c>
      <c r="B18" s="82" t="s">
        <v>9</v>
      </c>
      <c r="C18" s="83">
        <f t="shared" si="1"/>
        <v>3772.5</v>
      </c>
      <c r="D18" s="78">
        <f>[2]BS!T15</f>
        <v>3647.25</v>
      </c>
      <c r="E18" s="78">
        <f>[2]BUAT!N17</f>
        <v>125.25</v>
      </c>
      <c r="F18" s="78"/>
      <c r="G18" s="79"/>
      <c r="H18" s="83">
        <f t="shared" si="2"/>
        <v>3388</v>
      </c>
      <c r="I18" s="78">
        <f>[2]BS!U15</f>
        <v>3290</v>
      </c>
      <c r="J18" s="78">
        <f>[2]BUAT!O17</f>
        <v>98</v>
      </c>
      <c r="K18" s="78"/>
      <c r="L18" s="80"/>
    </row>
    <row r="19" spans="1:12">
      <c r="A19" s="81" t="s">
        <v>32</v>
      </c>
      <c r="B19" s="82" t="s">
        <v>10</v>
      </c>
      <c r="C19" s="83">
        <f t="shared" si="1"/>
        <v>12082</v>
      </c>
      <c r="D19" s="78">
        <f>[2]BS!T16</f>
        <v>1464</v>
      </c>
      <c r="E19" s="78">
        <f>[2]BUAT!N18</f>
        <v>10618</v>
      </c>
      <c r="F19" s="78"/>
      <c r="G19" s="79"/>
      <c r="H19" s="83">
        <f t="shared" si="2"/>
        <v>12078</v>
      </c>
      <c r="I19" s="78">
        <f>[2]BS!U16</f>
        <v>1439</v>
      </c>
      <c r="J19" s="78">
        <f>[2]BUAT!O18</f>
        <v>10639</v>
      </c>
      <c r="K19" s="78"/>
      <c r="L19" s="80"/>
    </row>
    <row r="20" spans="1:12">
      <c r="A20" s="81" t="s">
        <v>33</v>
      </c>
      <c r="B20" s="82" t="s">
        <v>11</v>
      </c>
      <c r="C20" s="83">
        <f t="shared" si="1"/>
        <v>101160.5</v>
      </c>
      <c r="D20" s="78">
        <f>[2]BS!T17</f>
        <v>12449.5</v>
      </c>
      <c r="E20" s="78">
        <f>[2]BUAT!N19</f>
        <v>88711</v>
      </c>
      <c r="F20" s="78"/>
      <c r="G20" s="79"/>
      <c r="H20" s="83">
        <f t="shared" si="2"/>
        <v>95176.5</v>
      </c>
      <c r="I20" s="78">
        <f>[2]BS!U17</f>
        <v>10530.5</v>
      </c>
      <c r="J20" s="78">
        <f>[2]BUAT!O19</f>
        <v>84646</v>
      </c>
      <c r="K20" s="78"/>
      <c r="L20" s="80"/>
    </row>
    <row r="21" spans="1:12">
      <c r="A21" s="84" t="s">
        <v>34</v>
      </c>
      <c r="B21" s="85" t="s">
        <v>12</v>
      </c>
      <c r="C21" s="86">
        <f t="shared" si="1"/>
        <v>11387</v>
      </c>
      <c r="D21" s="87">
        <f>[2]BS!T18</f>
        <v>2102</v>
      </c>
      <c r="E21" s="87">
        <f>[2]BUAT!N20</f>
        <v>9285</v>
      </c>
      <c r="F21" s="87"/>
      <c r="G21" s="88"/>
      <c r="H21" s="86">
        <f t="shared" si="2"/>
        <v>11945</v>
      </c>
      <c r="I21" s="87">
        <f>[2]BS!U18</f>
        <v>2045</v>
      </c>
      <c r="J21" s="87">
        <f>[2]BUAT!O20</f>
        <v>9900</v>
      </c>
      <c r="K21" s="87"/>
      <c r="L21" s="89"/>
    </row>
    <row r="22" spans="1:12" ht="25.5" customHeight="1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25" t="s">
        <v>36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2" s="93" customFormat="1" ht="36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2018-11-21T13:51:13Z</dcterms:created>
  <dcterms:modified xsi:type="dcterms:W3CDTF">2019-02-25T12:17:33Z</dcterms:modified>
</cp:coreProperties>
</file>