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 activeTab="1"/>
  </bookViews>
  <sheets>
    <sheet name="cheltuieli executat" sheetId="1" r:id="rId1"/>
    <sheet name="unitati executat" sheetId="2" r:id="rId2"/>
  </sheets>
  <externalReferences>
    <externalReference r:id="rId3"/>
    <externalReference r:id="rId4"/>
  </externalReferences>
  <definedNames>
    <definedName name="_xlnm.Print_Area" localSheetId="0">'cheltuieli executat'!$A$1:$J$27</definedName>
    <definedName name="_xlnm.Print_Area" localSheetId="1">'unitati executat'!$A$1:$L$26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D21" i="2"/>
  <c r="J20" i="2"/>
  <c r="I20" i="2"/>
  <c r="H20" i="2" s="1"/>
  <c r="E20" i="2"/>
  <c r="D20" i="2"/>
  <c r="J19" i="2"/>
  <c r="I19" i="2"/>
  <c r="H19" i="2" s="1"/>
  <c r="E19" i="2"/>
  <c r="D19" i="2"/>
  <c r="J18" i="2"/>
  <c r="I18" i="2"/>
  <c r="E18" i="2"/>
  <c r="D18" i="2"/>
  <c r="C18" i="2" s="1"/>
  <c r="J17" i="2"/>
  <c r="H17" i="2" s="1"/>
  <c r="E17" i="2"/>
  <c r="C17" i="2" s="1"/>
  <c r="J16" i="2"/>
  <c r="I16" i="2"/>
  <c r="E16" i="2"/>
  <c r="C16" i="2" s="1"/>
  <c r="D16" i="2"/>
  <c r="J15" i="2"/>
  <c r="I15" i="2"/>
  <c r="E15" i="2"/>
  <c r="C15" i="2" s="1"/>
  <c r="D15" i="2"/>
  <c r="J14" i="2"/>
  <c r="I14" i="2"/>
  <c r="E14" i="2"/>
  <c r="C14" i="2" s="1"/>
  <c r="D14" i="2"/>
  <c r="J13" i="2"/>
  <c r="J10" i="2" s="1"/>
  <c r="I13" i="2"/>
  <c r="E13" i="2"/>
  <c r="C13" i="2" s="1"/>
  <c r="D13" i="2"/>
  <c r="J12" i="2"/>
  <c r="I12" i="2"/>
  <c r="H12" i="2" s="1"/>
  <c r="E12" i="2"/>
  <c r="D12" i="2"/>
  <c r="D10" i="2" s="1"/>
  <c r="L10" i="2"/>
  <c r="K10" i="2"/>
  <c r="G10" i="2"/>
  <c r="F10" i="2"/>
  <c r="H14" i="2" l="1"/>
  <c r="H16" i="2"/>
  <c r="C20" i="2"/>
  <c r="C21" i="2"/>
  <c r="E10" i="2"/>
  <c r="C10" i="2" s="1"/>
  <c r="H15" i="2"/>
  <c r="C19" i="2"/>
  <c r="C12" i="2"/>
  <c r="H13" i="2"/>
  <c r="H18" i="2"/>
  <c r="I10" i="2"/>
  <c r="H10" i="2" s="1"/>
  <c r="F22" i="1" l="1"/>
  <c r="D22" i="1"/>
  <c r="C22" i="1" s="1"/>
  <c r="F21" i="1"/>
  <c r="D21" i="1"/>
  <c r="C21" i="1" s="1"/>
  <c r="F20" i="1"/>
  <c r="D20" i="1"/>
  <c r="C20" i="1" s="1"/>
  <c r="F19" i="1"/>
  <c r="C19" i="1" s="1"/>
  <c r="D19" i="1"/>
  <c r="F18" i="1"/>
  <c r="C18" i="1" s="1"/>
  <c r="F17" i="1"/>
  <c r="D17" i="1"/>
  <c r="F16" i="1"/>
  <c r="C16" i="1" s="1"/>
  <c r="D16" i="1"/>
  <c r="F15" i="1"/>
  <c r="E15" i="1"/>
  <c r="D15" i="1"/>
  <c r="F14" i="1"/>
  <c r="E14" i="1"/>
  <c r="D14" i="1"/>
  <c r="F13" i="1"/>
  <c r="E13" i="1"/>
  <c r="D13" i="1"/>
  <c r="H11" i="1"/>
  <c r="G11" i="1"/>
  <c r="E11" i="1" l="1"/>
  <c r="C14" i="1"/>
  <c r="F11" i="1"/>
  <c r="C17" i="1"/>
  <c r="C15" i="1"/>
  <c r="D11" i="1"/>
  <c r="C11" i="1" s="1"/>
  <c r="C13" i="1"/>
</calcChain>
</file>

<file path=xl/sharedStrings.xml><?xml version="1.0" encoding="utf-8"?>
<sst xmlns="http://schemas.openxmlformats.org/spreadsheetml/2006/main" count="80" uniqueCount="41">
  <si>
    <t>mii lei</t>
  </si>
  <si>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</si>
  <si>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</si>
  <si>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</si>
  <si>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</si>
  <si>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</si>
  <si>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</si>
  <si>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</si>
  <si>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</si>
  <si>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</si>
  <si>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</si>
  <si>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</si>
  <si>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</si>
  <si>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</si>
  <si>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at 30.09.2018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</si>
  <si>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</si>
  <si>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</si>
  <si>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</si>
  <si>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</si>
  <si>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</si>
  <si>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</si>
  <si>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</si>
  <si>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</si>
  <si>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30.09.2018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</si>
  <si>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</si>
  <si>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</si>
  <si>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</si>
  <si>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</si>
  <si>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</si>
  <si>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</si>
  <si>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</si>
  <si>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</si>
  <si>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</si>
  <si>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</si>
  <si>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</si>
  <si>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</si>
  <si>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</si>
  <si>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</si>
  <si>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(BPN)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</si>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</sst>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7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 applyFill="1" applyAlignment="1">
      <alignment horizontal="center"/>
    </xf>
    <xf numFmtId="0" fontId="6" fillId="0" borderId="0" xfId="1" applyFont="1"/>
    <xf numFmtId="0" fontId="7" fillId="0" borderId="0" xfId="1" applyFont="1" applyFill="1"/>
    <xf numFmtId="0" fontId="4" fillId="0" borderId="0" xfId="1" applyFont="1" applyFill="1" applyAlignment="1">
      <alignment horizontal="right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2" fillId="0" borderId="16" xfId="1" applyNumberFormat="1" applyFont="1" applyFill="1" applyBorder="1"/>
    <xf numFmtId="4" fontId="8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7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7" fillId="0" borderId="35" xfId="1" applyNumberFormat="1" applyFont="1" applyFill="1" applyBorder="1"/>
    <xf numFmtId="4" fontId="4" fillId="0" borderId="36" xfId="1" applyNumberFormat="1" applyFont="1" applyFill="1" applyBorder="1"/>
    <xf numFmtId="0" fontId="6" fillId="0" borderId="0" xfId="1" applyFont="1" applyFill="1"/>
    <xf numFmtId="0" fontId="16" fillId="0" borderId="0" xfId="1" applyFont="1" applyFill="1"/>
    <xf numFmtId="0" fontId="6" fillId="0" borderId="0" xfId="1" applyFont="1" applyFill="1" applyBorder="1"/>
    <xf numFmtId="0" fontId="6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7" fillId="0" borderId="0" xfId="1" applyFont="1"/>
    <xf numFmtId="0" fontId="19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0" fillId="0" borderId="19" xfId="1" applyFont="1" applyBorder="1" applyAlignment="1">
      <alignment horizontal="center"/>
    </xf>
    <xf numFmtId="0" fontId="20" fillId="0" borderId="42" xfId="1" applyFont="1" applyBorder="1" applyAlignment="1">
      <alignment horizontal="center"/>
    </xf>
    <xf numFmtId="0" fontId="20" fillId="0" borderId="21" xfId="1" applyFont="1" applyFill="1" applyBorder="1" applyAlignment="1">
      <alignment horizontal="center"/>
    </xf>
    <xf numFmtId="0" fontId="20" fillId="0" borderId="22" xfId="1" applyFont="1" applyFill="1" applyBorder="1" applyAlignment="1">
      <alignment horizontal="center"/>
    </xf>
    <xf numFmtId="0" fontId="20" fillId="0" borderId="43" xfId="1" applyFont="1" applyFill="1" applyBorder="1" applyAlignment="1">
      <alignment horizontal="center"/>
    </xf>
    <xf numFmtId="0" fontId="20" fillId="0" borderId="23" xfId="1" applyFont="1" applyFill="1" applyBorder="1" applyAlignment="1">
      <alignment horizontal="center"/>
    </xf>
    <xf numFmtId="0" fontId="20" fillId="0" borderId="24" xfId="1" applyFont="1" applyBorder="1" applyAlignment="1">
      <alignment horizontal="center"/>
    </xf>
    <xf numFmtId="0" fontId="20" fillId="0" borderId="44" xfId="1" applyFont="1" applyBorder="1" applyAlignment="1">
      <alignment horizontal="center"/>
    </xf>
    <xf numFmtId="0" fontId="20" fillId="0" borderId="45" xfId="1" applyFont="1" applyFill="1" applyBorder="1" applyAlignment="1">
      <alignment horizontal="center"/>
    </xf>
    <xf numFmtId="0" fontId="20" fillId="0" borderId="27" xfId="1" applyFont="1" applyFill="1" applyBorder="1" applyAlignment="1">
      <alignment horizontal="center"/>
    </xf>
    <xf numFmtId="0" fontId="20" fillId="0" borderId="46" xfId="1" applyFont="1" applyFill="1" applyBorder="1" applyAlignment="1">
      <alignment horizontal="center"/>
    </xf>
    <xf numFmtId="0" fontId="20" fillId="0" borderId="28" xfId="1" applyFont="1" applyFill="1" applyBorder="1" applyAlignment="1">
      <alignment horizontal="center"/>
    </xf>
    <xf numFmtId="0" fontId="19" fillId="0" borderId="29" xfId="1" applyFont="1" applyBorder="1"/>
    <xf numFmtId="0" fontId="19" fillId="0" borderId="47" xfId="1" applyFont="1" applyBorder="1"/>
    <xf numFmtId="4" fontId="19" fillId="0" borderId="39" xfId="1" applyNumberFormat="1" applyFont="1" applyFill="1" applyBorder="1"/>
    <xf numFmtId="4" fontId="19" fillId="0" borderId="16" xfId="1" applyNumberFormat="1" applyFont="1" applyFill="1" applyBorder="1"/>
    <xf numFmtId="4" fontId="19" fillId="0" borderId="9" xfId="1" applyNumberFormat="1" applyFont="1" applyFill="1" applyBorder="1"/>
    <xf numFmtId="4" fontId="19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19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19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1" fillId="0" borderId="0" xfId="1" applyFont="1" applyAlignment="1">
      <alignment horizontal="left" vertical="center" wrapText="1"/>
    </xf>
    <xf numFmtId="0" fontId="18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18" fillId="0" borderId="38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39" xfId="1" applyFont="1" applyFill="1" applyBorder="1" applyAlignment="1">
      <alignment horizontal="center" vertical="center"/>
    </xf>
    <xf numFmtId="0" fontId="18" fillId="0" borderId="16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18" fillId="0" borderId="31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11" xfId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9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center" vertical="center" wrapText="1"/>
    </xf>
    <xf numFmtId="0" fontId="19" fillId="0" borderId="18" xfId="1" applyFont="1" applyFill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09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%20FD-050/Raport_bs&amp;buat_201809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88202.5</v>
          </cell>
        </row>
        <row r="14">
          <cell r="F14">
            <v>38514.300000000003</v>
          </cell>
        </row>
      </sheetData>
      <sheetData sheetId="4">
        <row r="11">
          <cell r="F11">
            <v>559728.17000000004</v>
          </cell>
        </row>
        <row r="12">
          <cell r="F12">
            <v>2414.3900000000003</v>
          </cell>
        </row>
        <row r="13">
          <cell r="F13">
            <v>3807.5599999999995</v>
          </cell>
        </row>
        <row r="14">
          <cell r="F14">
            <v>48088.71</v>
          </cell>
        </row>
        <row r="15">
          <cell r="F15">
            <v>517.09</v>
          </cell>
        </row>
        <row r="16">
          <cell r="F16">
            <v>18317.029999999995</v>
          </cell>
        </row>
        <row r="17">
          <cell r="F17">
            <v>5789.1</v>
          </cell>
        </row>
        <row r="18">
          <cell r="F18">
            <v>315473.61000000004</v>
          </cell>
        </row>
        <row r="19">
          <cell r="F19">
            <v>3875277.5</v>
          </cell>
        </row>
        <row r="20">
          <cell r="F20">
            <v>325520.2300000001</v>
          </cell>
        </row>
      </sheetData>
      <sheetData sheetId="5">
        <row r="10">
          <cell r="H10">
            <v>1084617.69</v>
          </cell>
          <cell r="I10">
            <v>38578.44</v>
          </cell>
        </row>
        <row r="11">
          <cell r="H11">
            <v>276903.16000000003</v>
          </cell>
          <cell r="I11">
            <v>43.34</v>
          </cell>
        </row>
        <row r="12">
          <cell r="H12">
            <v>2148345.4800000004</v>
          </cell>
          <cell r="I12">
            <v>20399.600000000002</v>
          </cell>
        </row>
        <row r="13">
          <cell r="H13">
            <v>296946.59999999998</v>
          </cell>
        </row>
        <row r="14">
          <cell r="H14">
            <v>37212.879999999997</v>
          </cell>
        </row>
        <row r="15">
          <cell r="H15">
            <v>225315.06</v>
          </cell>
        </row>
        <row r="16">
          <cell r="H16">
            <v>64035.14</v>
          </cell>
        </row>
        <row r="17">
          <cell r="H17">
            <v>596900.85</v>
          </cell>
        </row>
        <row r="18">
          <cell r="H18">
            <v>107387.96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v_gr.pr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 refreshError="1"/>
      <sheetData sheetId="2" refreshError="1"/>
      <sheetData sheetId="3">
        <row r="13">
          <cell r="O13">
            <v>964</v>
          </cell>
          <cell r="P13">
            <v>964</v>
          </cell>
        </row>
        <row r="14">
          <cell r="O14">
            <v>277.5</v>
          </cell>
          <cell r="P14">
            <v>259</v>
          </cell>
        </row>
      </sheetData>
      <sheetData sheetId="4">
        <row r="11">
          <cell r="N11">
            <v>11466.5</v>
          </cell>
          <cell r="O11">
            <v>11810</v>
          </cell>
        </row>
        <row r="12">
          <cell r="N12">
            <v>104.5</v>
          </cell>
          <cell r="O12">
            <v>107.5</v>
          </cell>
        </row>
        <row r="13">
          <cell r="N13">
            <v>153</v>
          </cell>
          <cell r="O13">
            <v>146</v>
          </cell>
        </row>
        <row r="14">
          <cell r="N14">
            <v>658.75</v>
          </cell>
          <cell r="O14">
            <v>651</v>
          </cell>
        </row>
        <row r="15">
          <cell r="N15">
            <v>11</v>
          </cell>
          <cell r="O15">
            <v>11</v>
          </cell>
        </row>
        <row r="16">
          <cell r="N16">
            <v>708</v>
          </cell>
          <cell r="O16">
            <v>690</v>
          </cell>
        </row>
        <row r="17">
          <cell r="N17">
            <v>124.75</v>
          </cell>
          <cell r="O17">
            <v>101</v>
          </cell>
        </row>
        <row r="18">
          <cell r="N18">
            <v>10586.5</v>
          </cell>
          <cell r="O18">
            <v>10579</v>
          </cell>
        </row>
        <row r="19">
          <cell r="N19">
            <v>87161.25</v>
          </cell>
          <cell r="O19">
            <v>83022</v>
          </cell>
        </row>
        <row r="20">
          <cell r="N20">
            <v>9095.75</v>
          </cell>
          <cell r="O20">
            <v>9674</v>
          </cell>
        </row>
      </sheetData>
      <sheetData sheetId="5">
        <row r="10">
          <cell r="T10">
            <v>8561.0499999999993</v>
          </cell>
          <cell r="U10">
            <v>8605</v>
          </cell>
        </row>
        <row r="11">
          <cell r="T11">
            <v>3863.5</v>
          </cell>
          <cell r="U11">
            <v>3892</v>
          </cell>
        </row>
        <row r="12">
          <cell r="T12">
            <v>23054.5</v>
          </cell>
          <cell r="U12">
            <v>23071</v>
          </cell>
        </row>
        <row r="13">
          <cell r="T13">
            <v>5101.25</v>
          </cell>
          <cell r="U13">
            <v>5137</v>
          </cell>
        </row>
        <row r="14">
          <cell r="T14">
            <v>666</v>
          </cell>
          <cell r="U14">
            <v>643</v>
          </cell>
        </row>
        <row r="15">
          <cell r="T15">
            <v>3658.75</v>
          </cell>
          <cell r="U15">
            <v>3305</v>
          </cell>
        </row>
        <row r="16">
          <cell r="T16">
            <v>1457.5</v>
          </cell>
          <cell r="U16">
            <v>1432.5</v>
          </cell>
        </row>
        <row r="17">
          <cell r="T17">
            <v>12695.5</v>
          </cell>
          <cell r="U17">
            <v>10478</v>
          </cell>
        </row>
        <row r="18">
          <cell r="T18">
            <v>2100</v>
          </cell>
          <cell r="U18">
            <v>2004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showZeros="0" view="pageBreakPreview" zoomScale="80" zoomScaleSheetLayoutView="80" workbookViewId="0">
      <pane xSplit="2" ySplit="12" topLeftCell="C13" activePane="bottomRight" state="frozen"/>
      <selection activeCell="O26" sqref="O26"/>
      <selection pane="topRight" activeCell="O26" sqref="O26"/>
      <selection pane="bottomLeft" activeCell="O26" sqref="O26"/>
      <selection pane="bottomRight" activeCell="A25" sqref="A25:L25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 ht="13.5" customHeight="1">
      <c r="A1" s="5"/>
      <c r="B1" s="5"/>
      <c r="C1" s="6"/>
      <c r="D1" s="6"/>
      <c r="E1" s="7"/>
      <c r="F1" s="7"/>
      <c r="G1" s="7"/>
      <c r="H1" s="7"/>
      <c r="I1" s="7"/>
      <c r="J1" s="7"/>
      <c r="K1" s="8"/>
    </row>
    <row r="2" spans="1:11">
      <c r="A2" s="5"/>
      <c r="B2" s="5"/>
      <c r="C2" s="6"/>
      <c r="D2" s="6"/>
      <c r="E2" s="9"/>
      <c r="F2" s="6"/>
      <c r="G2" s="6"/>
      <c r="H2" s="6"/>
      <c r="I2" s="8"/>
      <c r="J2" s="8"/>
      <c r="K2" s="8"/>
    </row>
    <row r="3" spans="1:11" ht="15.75" customHeight="1">
      <c r="A3" s="97" t="s">
        <v>13</v>
      </c>
      <c r="B3" s="97"/>
      <c r="C3" s="97"/>
      <c r="D3" s="97"/>
      <c r="E3" s="97"/>
      <c r="F3" s="97"/>
      <c r="G3" s="97"/>
      <c r="H3" s="97"/>
      <c r="I3" s="8"/>
      <c r="J3" s="8"/>
      <c r="K3" s="8"/>
    </row>
    <row r="4" spans="1:11" ht="15.75">
      <c r="A4" s="97" t="s">
        <v>14</v>
      </c>
      <c r="B4" s="97"/>
      <c r="C4" s="97"/>
      <c r="D4" s="97"/>
      <c r="E4" s="97"/>
      <c r="F4" s="97"/>
      <c r="G4" s="97"/>
      <c r="H4" s="97"/>
      <c r="I4" s="8"/>
      <c r="J4" s="8"/>
      <c r="K4" s="8"/>
    </row>
    <row r="5" spans="1:11">
      <c r="A5" s="5"/>
      <c r="B5" s="5"/>
      <c r="C5" s="6"/>
      <c r="D5" s="6"/>
      <c r="E5" s="9"/>
      <c r="F5" s="6"/>
      <c r="G5" s="6"/>
      <c r="H5" s="10" t="s">
        <v>0</v>
      </c>
      <c r="I5" s="8"/>
      <c r="J5" s="8"/>
      <c r="K5" s="8"/>
    </row>
    <row r="6" spans="1:11" ht="25.5" customHeight="1">
      <c r="A6" s="98" t="s">
        <v>15</v>
      </c>
      <c r="B6" s="111" t="s">
        <v>16</v>
      </c>
      <c r="C6" s="112" t="s">
        <v>23</v>
      </c>
      <c r="D6" s="105"/>
      <c r="E6" s="105"/>
      <c r="F6" s="105"/>
      <c r="G6" s="105"/>
      <c r="H6" s="106"/>
      <c r="I6" s="8"/>
      <c r="J6" s="8"/>
      <c r="K6" s="8"/>
    </row>
    <row r="7" spans="1:11" ht="25.5" customHeight="1">
      <c r="A7" s="99"/>
      <c r="B7" s="113"/>
      <c r="C7" s="114" t="s">
        <v>1</v>
      </c>
      <c r="D7" s="115" t="s">
        <v>17</v>
      </c>
      <c r="E7" s="116"/>
      <c r="F7" s="117" t="s">
        <v>18</v>
      </c>
      <c r="G7" s="117" t="s">
        <v>19</v>
      </c>
      <c r="H7" s="118" t="s">
        <v>20</v>
      </c>
      <c r="I7" s="8"/>
      <c r="J7" s="8"/>
      <c r="K7" s="8"/>
    </row>
    <row r="8" spans="1:11" s="12" customFormat="1" ht="43.5" customHeight="1">
      <c r="A8" s="100"/>
      <c r="B8" s="119"/>
      <c r="C8" s="120"/>
      <c r="D8" s="121" t="s">
        <v>21</v>
      </c>
      <c r="E8" s="122" t="s">
        <v>22</v>
      </c>
      <c r="F8" s="123"/>
      <c r="G8" s="123"/>
      <c r="H8" s="124"/>
      <c r="I8" s="11"/>
      <c r="J8" s="11"/>
      <c r="K8" s="11"/>
    </row>
    <row r="9" spans="1:11" s="21" customFormat="1" ht="10.5">
      <c r="A9" s="13">
        <v>1</v>
      </c>
      <c r="B9" s="14">
        <v>2</v>
      </c>
      <c r="C9" s="15">
        <v>3</v>
      </c>
      <c r="D9" s="16">
        <v>4</v>
      </c>
      <c r="E9" s="17">
        <v>5</v>
      </c>
      <c r="F9" s="18">
        <v>6</v>
      </c>
      <c r="G9" s="16">
        <v>7</v>
      </c>
      <c r="H9" s="19">
        <v>8</v>
      </c>
      <c r="I9" s="20"/>
      <c r="J9" s="20"/>
      <c r="K9" s="20"/>
    </row>
    <row r="10" spans="1:11" s="21" customFormat="1" ht="10.5">
      <c r="A10" s="22"/>
      <c r="B10" s="23"/>
      <c r="C10" s="24"/>
      <c r="D10" s="25"/>
      <c r="E10" s="26"/>
      <c r="F10" s="25"/>
      <c r="G10" s="25"/>
      <c r="H10" s="27"/>
      <c r="I10" s="20"/>
      <c r="J10" s="20"/>
      <c r="K10" s="20"/>
    </row>
    <row r="11" spans="1:11" s="34" customFormat="1">
      <c r="A11" s="70" t="s">
        <v>2</v>
      </c>
      <c r="B11" s="28"/>
      <c r="C11" s="29">
        <f>D11+F11+G11+H11</f>
        <v>10119315.010000002</v>
      </c>
      <c r="D11" s="30">
        <f>SUM(D13:D22)</f>
        <v>4837664.82</v>
      </c>
      <c r="E11" s="31">
        <f>SUM(E13:E22)</f>
        <v>59021.380000000005</v>
      </c>
      <c r="F11" s="30">
        <f t="shared" ref="F11" si="0">SUM(F13:F22)</f>
        <v>5154933.3900000006</v>
      </c>
      <c r="G11" s="30">
        <f>[1]BPN!F13</f>
        <v>88202.5</v>
      </c>
      <c r="H11" s="32">
        <f>[1]BPN!F14</f>
        <v>38514.300000000003</v>
      </c>
      <c r="I11" s="33"/>
      <c r="J11" s="33"/>
      <c r="K11" s="33"/>
    </row>
    <row r="12" spans="1:11" s="40" customFormat="1" ht="10.5" customHeight="1">
      <c r="A12" s="76" t="s">
        <v>24</v>
      </c>
      <c r="B12" s="35"/>
      <c r="C12" s="36"/>
      <c r="D12" s="37"/>
      <c r="E12" s="38"/>
      <c r="F12" s="37"/>
      <c r="G12" s="37"/>
      <c r="H12" s="39"/>
      <c r="I12" s="8"/>
      <c r="J12" s="8"/>
      <c r="K12" s="8"/>
    </row>
    <row r="13" spans="1:11">
      <c r="A13" s="82" t="s">
        <v>25</v>
      </c>
      <c r="B13" s="41" t="s">
        <v>3</v>
      </c>
      <c r="C13" s="42">
        <f>D13+F13</f>
        <v>1644345.8599999999</v>
      </c>
      <c r="D13" s="37">
        <f>[1]bs!H10</f>
        <v>1084617.69</v>
      </c>
      <c r="E13" s="38">
        <f>[1]bs!I10</f>
        <v>38578.44</v>
      </c>
      <c r="F13" s="37">
        <f>[1]buat!F11</f>
        <v>559728.17000000004</v>
      </c>
      <c r="G13" s="37"/>
      <c r="H13" s="39"/>
      <c r="I13" s="8"/>
      <c r="J13" s="8"/>
      <c r="K13" s="8"/>
    </row>
    <row r="14" spans="1:11">
      <c r="A14" s="82" t="s">
        <v>26</v>
      </c>
      <c r="B14" s="41" t="s">
        <v>4</v>
      </c>
      <c r="C14" s="42">
        <f t="shared" ref="C14:C22" si="1">D14+F14</f>
        <v>279317.55000000005</v>
      </c>
      <c r="D14" s="37">
        <f>[1]bs!H11</f>
        <v>276903.16000000003</v>
      </c>
      <c r="E14" s="38">
        <f>[1]bs!I11</f>
        <v>43.34</v>
      </c>
      <c r="F14" s="37">
        <f>[1]buat!F12</f>
        <v>2414.3900000000003</v>
      </c>
      <c r="G14" s="37"/>
      <c r="H14" s="39"/>
      <c r="I14" s="8"/>
      <c r="J14" s="8"/>
      <c r="K14" s="8"/>
    </row>
    <row r="15" spans="1:11">
      <c r="A15" s="82" t="s">
        <v>27</v>
      </c>
      <c r="B15" s="41" t="s">
        <v>5</v>
      </c>
      <c r="C15" s="42">
        <f t="shared" si="1"/>
        <v>2152153.0400000005</v>
      </c>
      <c r="D15" s="37">
        <f>[1]bs!H12</f>
        <v>2148345.4800000004</v>
      </c>
      <c r="E15" s="38">
        <f>[1]bs!I12</f>
        <v>20399.600000000002</v>
      </c>
      <c r="F15" s="37">
        <f>[1]buat!F13</f>
        <v>3807.5599999999995</v>
      </c>
      <c r="G15" s="37"/>
      <c r="H15" s="39"/>
      <c r="I15" s="8"/>
      <c r="J15" s="8"/>
      <c r="K15" s="8"/>
    </row>
    <row r="16" spans="1:11">
      <c r="A16" s="82" t="s">
        <v>28</v>
      </c>
      <c r="B16" s="41" t="s">
        <v>6</v>
      </c>
      <c r="C16" s="42">
        <f t="shared" si="1"/>
        <v>345035.31</v>
      </c>
      <c r="D16" s="37">
        <f>[1]bs!H13</f>
        <v>296946.59999999998</v>
      </c>
      <c r="E16" s="38"/>
      <c r="F16" s="37">
        <f>[1]buat!F14</f>
        <v>48088.71</v>
      </c>
      <c r="G16" s="37"/>
      <c r="H16" s="39"/>
      <c r="I16" s="8"/>
      <c r="J16" s="8"/>
      <c r="K16" s="8"/>
    </row>
    <row r="17" spans="1:12">
      <c r="A17" s="82" t="s">
        <v>29</v>
      </c>
      <c r="B17" s="41" t="s">
        <v>7</v>
      </c>
      <c r="C17" s="42">
        <f t="shared" si="1"/>
        <v>37729.969999999994</v>
      </c>
      <c r="D17" s="37">
        <f>[1]bs!H14</f>
        <v>37212.879999999997</v>
      </c>
      <c r="E17" s="38"/>
      <c r="F17" s="37">
        <f>[1]buat!F15</f>
        <v>517.09</v>
      </c>
      <c r="G17" s="37"/>
      <c r="H17" s="39"/>
      <c r="I17" s="8"/>
      <c r="J17" s="8"/>
      <c r="K17" s="8"/>
    </row>
    <row r="18" spans="1:12" ht="25.15" customHeight="1">
      <c r="A18" s="82" t="s">
        <v>30</v>
      </c>
      <c r="B18" s="41" t="s">
        <v>8</v>
      </c>
      <c r="C18" s="42">
        <f t="shared" si="1"/>
        <v>18317.029999999995</v>
      </c>
      <c r="D18" s="37"/>
      <c r="E18" s="38"/>
      <c r="F18" s="37">
        <f>[1]buat!F16</f>
        <v>18317.029999999995</v>
      </c>
      <c r="G18" s="37"/>
      <c r="H18" s="39"/>
      <c r="I18" s="8"/>
      <c r="J18" s="8"/>
      <c r="K18" s="8"/>
    </row>
    <row r="19" spans="1:12">
      <c r="A19" s="82" t="s">
        <v>31</v>
      </c>
      <c r="B19" s="41" t="s">
        <v>9</v>
      </c>
      <c r="C19" s="42">
        <f t="shared" si="1"/>
        <v>231104.16</v>
      </c>
      <c r="D19" s="37">
        <f>[1]bs!H15</f>
        <v>225315.06</v>
      </c>
      <c r="E19" s="38"/>
      <c r="F19" s="37">
        <f>[1]buat!F17</f>
        <v>5789.1</v>
      </c>
      <c r="G19" s="37"/>
      <c r="H19" s="39"/>
      <c r="I19" s="8"/>
      <c r="J19" s="8"/>
      <c r="K19" s="8"/>
    </row>
    <row r="20" spans="1:12">
      <c r="A20" s="82" t="s">
        <v>32</v>
      </c>
      <c r="B20" s="41" t="s">
        <v>10</v>
      </c>
      <c r="C20" s="42">
        <f t="shared" si="1"/>
        <v>379508.75000000006</v>
      </c>
      <c r="D20" s="37">
        <f>[1]bs!H16</f>
        <v>64035.14</v>
      </c>
      <c r="E20" s="38"/>
      <c r="F20" s="37">
        <f>[1]buat!F18</f>
        <v>315473.61000000004</v>
      </c>
      <c r="G20" s="37"/>
      <c r="H20" s="39"/>
      <c r="I20" s="8"/>
      <c r="J20" s="8"/>
      <c r="K20" s="8"/>
    </row>
    <row r="21" spans="1:12">
      <c r="A21" s="82" t="s">
        <v>33</v>
      </c>
      <c r="B21" s="41" t="s">
        <v>11</v>
      </c>
      <c r="C21" s="42">
        <f t="shared" si="1"/>
        <v>4472178.3499999996</v>
      </c>
      <c r="D21" s="37">
        <f>[1]bs!H17</f>
        <v>596900.85</v>
      </c>
      <c r="E21" s="38"/>
      <c r="F21" s="37">
        <f>[1]buat!F19</f>
        <v>3875277.5</v>
      </c>
      <c r="G21" s="37"/>
      <c r="H21" s="39"/>
      <c r="I21" s="8"/>
      <c r="J21" s="8"/>
      <c r="K21" s="8"/>
    </row>
    <row r="22" spans="1:12">
      <c r="A22" s="85" t="s">
        <v>34</v>
      </c>
      <c r="B22" s="43" t="s">
        <v>12</v>
      </c>
      <c r="C22" s="44">
        <f t="shared" si="1"/>
        <v>432908.19000000012</v>
      </c>
      <c r="D22" s="45">
        <f>[1]bs!H18</f>
        <v>107387.96</v>
      </c>
      <c r="E22" s="46"/>
      <c r="F22" s="45">
        <f>[1]buat!F20</f>
        <v>325520.2300000001</v>
      </c>
      <c r="G22" s="45"/>
      <c r="H22" s="47"/>
      <c r="I22" s="8"/>
      <c r="J22" s="8"/>
      <c r="K22" s="8"/>
    </row>
    <row r="23" spans="1:12">
      <c r="A23" s="91" t="s">
        <v>35</v>
      </c>
      <c r="B23" s="8"/>
      <c r="C23" s="48"/>
      <c r="D23" s="48"/>
      <c r="E23" s="49"/>
      <c r="F23" s="50"/>
      <c r="G23" s="50"/>
      <c r="H23" s="50"/>
      <c r="I23" s="8"/>
      <c r="J23" s="8"/>
      <c r="K23" s="8"/>
    </row>
    <row r="24" spans="1:12" s="52" customFormat="1" ht="30.75" customHeight="1">
      <c r="A24" s="125" t="s">
        <v>36</v>
      </c>
      <c r="B24" s="125"/>
      <c r="C24" s="125"/>
      <c r="D24" s="125"/>
      <c r="E24" s="125"/>
      <c r="F24" s="125"/>
      <c r="G24" s="125"/>
      <c r="H24" s="125"/>
      <c r="I24" s="125"/>
      <c r="J24" s="125"/>
      <c r="K24" s="51"/>
    </row>
    <row r="25" spans="1:12" s="52" customFormat="1" ht="27.75" customHeight="1">
      <c r="A25" s="96" t="s">
        <v>37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</row>
    <row r="26" spans="1:12" s="2" customFormat="1" ht="12">
      <c r="A26" s="5"/>
      <c r="B26" s="5"/>
      <c r="C26" s="6"/>
      <c r="D26" s="6"/>
      <c r="E26" s="9"/>
      <c r="F26" s="53"/>
      <c r="G26" s="53"/>
      <c r="H26" s="53"/>
      <c r="I26" s="6"/>
      <c r="J26" s="6"/>
      <c r="K26" s="6"/>
    </row>
    <row r="27" spans="1:12">
      <c r="A27" s="5"/>
      <c r="B27" s="5"/>
      <c r="C27" s="6"/>
      <c r="D27" s="6"/>
      <c r="E27" s="9"/>
      <c r="F27" s="6"/>
      <c r="G27" s="6"/>
      <c r="H27" s="6"/>
      <c r="I27" s="8"/>
      <c r="J27" s="8"/>
      <c r="K27" s="8"/>
    </row>
    <row r="28" spans="1:12">
      <c r="A28" s="5"/>
      <c r="B28" s="5"/>
      <c r="C28" s="6"/>
      <c r="D28" s="6"/>
      <c r="E28" s="9"/>
      <c r="F28" s="6"/>
      <c r="G28" s="6"/>
      <c r="H28" s="6"/>
      <c r="I28" s="8"/>
      <c r="J28" s="8"/>
      <c r="K28" s="8"/>
    </row>
  </sheetData>
  <mergeCells count="12">
    <mergeCell ref="A24:J24"/>
    <mergeCell ref="A25:L25"/>
    <mergeCell ref="A3:H3"/>
    <mergeCell ref="A4:H4"/>
    <mergeCell ref="A6:A8"/>
    <mergeCell ref="B6:B8"/>
    <mergeCell ref="C6:H6"/>
    <mergeCell ref="C7:C8"/>
    <mergeCell ref="D7:E7"/>
    <mergeCell ref="F7:F8"/>
    <mergeCell ref="G7:G8"/>
    <mergeCell ref="H7:H8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="80" zoomScaleSheetLayoutView="8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F26" sqref="F26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54"/>
    </row>
    <row r="2" spans="1:12" ht="15.75" customHeight="1">
      <c r="A2" s="97" t="s">
        <v>38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 ht="15.75" customHeight="1">
      <c r="A3" s="97" t="s">
        <v>14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5" spans="1:12" ht="25.5" customHeight="1">
      <c r="A5" s="98" t="s">
        <v>15</v>
      </c>
      <c r="B5" s="101" t="s">
        <v>16</v>
      </c>
      <c r="C5" s="104" t="s">
        <v>23</v>
      </c>
      <c r="D5" s="105"/>
      <c r="E5" s="105"/>
      <c r="F5" s="105"/>
      <c r="G5" s="105"/>
      <c r="H5" s="105"/>
      <c r="I5" s="105"/>
      <c r="J5" s="105"/>
      <c r="K5" s="105"/>
      <c r="L5" s="106"/>
    </row>
    <row r="6" spans="1:12" ht="25.5" customHeight="1">
      <c r="A6" s="99"/>
      <c r="B6" s="102"/>
      <c r="C6" s="107" t="s">
        <v>39</v>
      </c>
      <c r="D6" s="108"/>
      <c r="E6" s="108"/>
      <c r="F6" s="108"/>
      <c r="G6" s="109"/>
      <c r="H6" s="107" t="s">
        <v>40</v>
      </c>
      <c r="I6" s="108"/>
      <c r="J6" s="108"/>
      <c r="K6" s="108"/>
      <c r="L6" s="110"/>
    </row>
    <row r="7" spans="1:12" s="12" customFormat="1" ht="18.75" customHeight="1">
      <c r="A7" s="100"/>
      <c r="B7" s="103"/>
      <c r="C7" s="55" t="s">
        <v>1</v>
      </c>
      <c r="D7" s="56" t="s">
        <v>17</v>
      </c>
      <c r="E7" s="56" t="s">
        <v>18</v>
      </c>
      <c r="F7" s="56" t="s">
        <v>19</v>
      </c>
      <c r="G7" s="57" t="s">
        <v>20</v>
      </c>
      <c r="H7" s="55" t="s">
        <v>1</v>
      </c>
      <c r="I7" s="56" t="s">
        <v>17</v>
      </c>
      <c r="J7" s="56" t="s">
        <v>18</v>
      </c>
      <c r="K7" s="56" t="s">
        <v>19</v>
      </c>
      <c r="L7" s="57" t="s">
        <v>20</v>
      </c>
    </row>
    <row r="8" spans="1:12" s="21" customFormat="1" ht="9.75">
      <c r="A8" s="58">
        <v>1</v>
      </c>
      <c r="B8" s="59">
        <v>2</v>
      </c>
      <c r="C8" s="60">
        <v>3</v>
      </c>
      <c r="D8" s="61">
        <v>4</v>
      </c>
      <c r="E8" s="61">
        <v>5</v>
      </c>
      <c r="F8" s="61">
        <v>6</v>
      </c>
      <c r="G8" s="62">
        <v>7</v>
      </c>
      <c r="H8" s="60">
        <v>8</v>
      </c>
      <c r="I8" s="61">
        <v>9</v>
      </c>
      <c r="J8" s="61">
        <v>10</v>
      </c>
      <c r="K8" s="61">
        <v>11</v>
      </c>
      <c r="L8" s="63">
        <v>12</v>
      </c>
    </row>
    <row r="9" spans="1:12" s="21" customFormat="1" ht="9.75">
      <c r="A9" s="64"/>
      <c r="B9" s="65"/>
      <c r="C9" s="66"/>
      <c r="D9" s="67"/>
      <c r="E9" s="67"/>
      <c r="F9" s="67"/>
      <c r="G9" s="68"/>
      <c r="H9" s="66"/>
      <c r="I9" s="67"/>
      <c r="J9" s="67"/>
      <c r="K9" s="67"/>
      <c r="L9" s="69"/>
    </row>
    <row r="10" spans="1:12" s="34" customFormat="1">
      <c r="A10" s="70" t="s">
        <v>2</v>
      </c>
      <c r="B10" s="71"/>
      <c r="C10" s="72">
        <f>D10+E10+F10+G10</f>
        <v>182469.55</v>
      </c>
      <c r="D10" s="73">
        <f>SUM(D12:D21)</f>
        <v>61158.05</v>
      </c>
      <c r="E10" s="73">
        <f>SUM(E12:E21)</f>
        <v>120070</v>
      </c>
      <c r="F10" s="73">
        <f>[2]BPN!O13</f>
        <v>964</v>
      </c>
      <c r="G10" s="74">
        <f>[2]BPN!O14</f>
        <v>277.5</v>
      </c>
      <c r="H10" s="72">
        <f>I10+J10+K10+L10</f>
        <v>176582</v>
      </c>
      <c r="I10" s="73">
        <f>SUM(I12:I21)</f>
        <v>58567.5</v>
      </c>
      <c r="J10" s="73">
        <f t="shared" ref="J10" si="0">SUM(J12:J21)</f>
        <v>116791.5</v>
      </c>
      <c r="K10" s="73">
        <f>[2]BPN!P13</f>
        <v>964</v>
      </c>
      <c r="L10" s="75">
        <f>[2]BPN!P14</f>
        <v>259</v>
      </c>
    </row>
    <row r="11" spans="1:12" s="40" customFormat="1" ht="10.5" customHeight="1">
      <c r="A11" s="76" t="s">
        <v>24</v>
      </c>
      <c r="B11" s="77"/>
      <c r="C11" s="78"/>
      <c r="D11" s="79"/>
      <c r="E11" s="79"/>
      <c r="F11" s="79"/>
      <c r="G11" s="80"/>
      <c r="H11" s="78"/>
      <c r="I11" s="79"/>
      <c r="J11" s="79"/>
      <c r="K11" s="79"/>
      <c r="L11" s="81"/>
    </row>
    <row r="12" spans="1:12">
      <c r="A12" s="82" t="s">
        <v>25</v>
      </c>
      <c r="B12" s="83" t="s">
        <v>3</v>
      </c>
      <c r="C12" s="84">
        <f>D12+E12</f>
        <v>20027.55</v>
      </c>
      <c r="D12" s="79">
        <f>[2]BS!T10</f>
        <v>8561.0499999999993</v>
      </c>
      <c r="E12" s="79">
        <f>[2]BUAT!N11</f>
        <v>11466.5</v>
      </c>
      <c r="F12" s="79"/>
      <c r="G12" s="80"/>
      <c r="H12" s="84">
        <f>I12+J12</f>
        <v>20415</v>
      </c>
      <c r="I12" s="79">
        <f>[2]BS!U10</f>
        <v>8605</v>
      </c>
      <c r="J12" s="79">
        <f>[2]BUAT!O11</f>
        <v>11810</v>
      </c>
      <c r="K12" s="79"/>
      <c r="L12" s="81"/>
    </row>
    <row r="13" spans="1:12">
      <c r="A13" s="82" t="s">
        <v>26</v>
      </c>
      <c r="B13" s="83" t="s">
        <v>4</v>
      </c>
      <c r="C13" s="84">
        <f t="shared" ref="C13:C21" si="1">D13+E13</f>
        <v>3968</v>
      </c>
      <c r="D13" s="79">
        <f>[2]BS!T11</f>
        <v>3863.5</v>
      </c>
      <c r="E13" s="79">
        <f>[2]BUAT!N12</f>
        <v>104.5</v>
      </c>
      <c r="F13" s="79"/>
      <c r="G13" s="80"/>
      <c r="H13" s="84">
        <f t="shared" ref="H13:H21" si="2">I13+J13</f>
        <v>3999.5</v>
      </c>
      <c r="I13" s="79">
        <f>[2]BS!U11</f>
        <v>3892</v>
      </c>
      <c r="J13" s="79">
        <f>[2]BUAT!O12</f>
        <v>107.5</v>
      </c>
      <c r="K13" s="79"/>
      <c r="L13" s="81"/>
    </row>
    <row r="14" spans="1:12">
      <c r="A14" s="82" t="s">
        <v>27</v>
      </c>
      <c r="B14" s="83" t="s">
        <v>5</v>
      </c>
      <c r="C14" s="84">
        <f t="shared" si="1"/>
        <v>23207.5</v>
      </c>
      <c r="D14" s="79">
        <f>[2]BS!T12</f>
        <v>23054.5</v>
      </c>
      <c r="E14" s="79">
        <f>[2]BUAT!N13</f>
        <v>153</v>
      </c>
      <c r="F14" s="79"/>
      <c r="G14" s="80"/>
      <c r="H14" s="84">
        <f t="shared" si="2"/>
        <v>23217</v>
      </c>
      <c r="I14" s="79">
        <f>[2]BS!U12</f>
        <v>23071</v>
      </c>
      <c r="J14" s="79">
        <f>[2]BUAT!O13</f>
        <v>146</v>
      </c>
      <c r="K14" s="79"/>
      <c r="L14" s="81"/>
    </row>
    <row r="15" spans="1:12">
      <c r="A15" s="82" t="s">
        <v>28</v>
      </c>
      <c r="B15" s="83" t="s">
        <v>6</v>
      </c>
      <c r="C15" s="84">
        <f t="shared" si="1"/>
        <v>5760</v>
      </c>
      <c r="D15" s="79">
        <f>[2]BS!T13</f>
        <v>5101.25</v>
      </c>
      <c r="E15" s="79">
        <f>[2]BUAT!N14</f>
        <v>658.75</v>
      </c>
      <c r="F15" s="79"/>
      <c r="G15" s="80"/>
      <c r="H15" s="84">
        <f t="shared" si="2"/>
        <v>5788</v>
      </c>
      <c r="I15" s="79">
        <f>[2]BS!U13</f>
        <v>5137</v>
      </c>
      <c r="J15" s="79">
        <f>[2]BUAT!O14</f>
        <v>651</v>
      </c>
      <c r="K15" s="79"/>
      <c r="L15" s="81"/>
    </row>
    <row r="16" spans="1:12">
      <c r="A16" s="82" t="s">
        <v>29</v>
      </c>
      <c r="B16" s="83" t="s">
        <v>7</v>
      </c>
      <c r="C16" s="84">
        <f t="shared" si="1"/>
        <v>677</v>
      </c>
      <c r="D16" s="79">
        <f>[2]BS!T14</f>
        <v>666</v>
      </c>
      <c r="E16" s="79">
        <f>[2]BUAT!N15</f>
        <v>11</v>
      </c>
      <c r="F16" s="79"/>
      <c r="G16" s="80"/>
      <c r="H16" s="84">
        <f t="shared" si="2"/>
        <v>654</v>
      </c>
      <c r="I16" s="79">
        <f>[2]BS!U14</f>
        <v>643</v>
      </c>
      <c r="J16" s="79">
        <f>[2]BUAT!O15</f>
        <v>11</v>
      </c>
      <c r="K16" s="79"/>
      <c r="L16" s="81"/>
    </row>
    <row r="17" spans="1:12" ht="25.15" customHeight="1">
      <c r="A17" s="82" t="s">
        <v>30</v>
      </c>
      <c r="B17" s="83" t="s">
        <v>8</v>
      </c>
      <c r="C17" s="84">
        <f t="shared" si="1"/>
        <v>708</v>
      </c>
      <c r="D17" s="79"/>
      <c r="E17" s="79">
        <f>[2]BUAT!N16</f>
        <v>708</v>
      </c>
      <c r="F17" s="79"/>
      <c r="G17" s="80"/>
      <c r="H17" s="84">
        <f t="shared" si="2"/>
        <v>690</v>
      </c>
      <c r="I17" s="79">
        <v>0</v>
      </c>
      <c r="J17" s="79">
        <f>[2]BUAT!O16</f>
        <v>690</v>
      </c>
      <c r="K17" s="79"/>
      <c r="L17" s="81"/>
    </row>
    <row r="18" spans="1:12">
      <c r="A18" s="82" t="s">
        <v>31</v>
      </c>
      <c r="B18" s="83" t="s">
        <v>9</v>
      </c>
      <c r="C18" s="84">
        <f t="shared" si="1"/>
        <v>3783.5</v>
      </c>
      <c r="D18" s="79">
        <f>[2]BS!T15</f>
        <v>3658.75</v>
      </c>
      <c r="E18" s="79">
        <f>[2]BUAT!N17</f>
        <v>124.75</v>
      </c>
      <c r="F18" s="79"/>
      <c r="G18" s="80"/>
      <c r="H18" s="84">
        <f t="shared" si="2"/>
        <v>3406</v>
      </c>
      <c r="I18" s="79">
        <f>[2]BS!U15</f>
        <v>3305</v>
      </c>
      <c r="J18" s="79">
        <f>[2]BUAT!O17</f>
        <v>101</v>
      </c>
      <c r="K18" s="79"/>
      <c r="L18" s="81"/>
    </row>
    <row r="19" spans="1:12">
      <c r="A19" s="82" t="s">
        <v>32</v>
      </c>
      <c r="B19" s="83" t="s">
        <v>10</v>
      </c>
      <c r="C19" s="84">
        <f t="shared" si="1"/>
        <v>12044</v>
      </c>
      <c r="D19" s="79">
        <f>[2]BS!T16</f>
        <v>1457.5</v>
      </c>
      <c r="E19" s="79">
        <f>[2]BUAT!N18</f>
        <v>10586.5</v>
      </c>
      <c r="F19" s="79"/>
      <c r="G19" s="80"/>
      <c r="H19" s="84">
        <f t="shared" si="2"/>
        <v>12011.5</v>
      </c>
      <c r="I19" s="79">
        <f>[2]BS!U16</f>
        <v>1432.5</v>
      </c>
      <c r="J19" s="79">
        <f>[2]BUAT!O18</f>
        <v>10579</v>
      </c>
      <c r="K19" s="79"/>
      <c r="L19" s="81"/>
    </row>
    <row r="20" spans="1:12">
      <c r="A20" s="82" t="s">
        <v>33</v>
      </c>
      <c r="B20" s="83" t="s">
        <v>11</v>
      </c>
      <c r="C20" s="84">
        <f t="shared" si="1"/>
        <v>99856.75</v>
      </c>
      <c r="D20" s="79">
        <f>[2]BS!T17</f>
        <v>12695.5</v>
      </c>
      <c r="E20" s="79">
        <f>[2]BUAT!N19</f>
        <v>87161.25</v>
      </c>
      <c r="F20" s="79"/>
      <c r="G20" s="80"/>
      <c r="H20" s="84">
        <f t="shared" si="2"/>
        <v>93500</v>
      </c>
      <c r="I20" s="79">
        <f>[2]BS!U17</f>
        <v>10478</v>
      </c>
      <c r="J20" s="79">
        <f>[2]BUAT!O19</f>
        <v>83022</v>
      </c>
      <c r="K20" s="79"/>
      <c r="L20" s="81"/>
    </row>
    <row r="21" spans="1:12">
      <c r="A21" s="85" t="s">
        <v>34</v>
      </c>
      <c r="B21" s="86" t="s">
        <v>12</v>
      </c>
      <c r="C21" s="87">
        <f t="shared" si="1"/>
        <v>11195.75</v>
      </c>
      <c r="D21" s="88">
        <f>[2]BS!T18</f>
        <v>2100</v>
      </c>
      <c r="E21" s="88">
        <f>[2]BUAT!N20</f>
        <v>9095.75</v>
      </c>
      <c r="F21" s="88"/>
      <c r="G21" s="89"/>
      <c r="H21" s="87">
        <f t="shared" si="2"/>
        <v>11678</v>
      </c>
      <c r="I21" s="88">
        <f>[2]BS!U18</f>
        <v>2004</v>
      </c>
      <c r="J21" s="88">
        <f>[2]BUAT!O20</f>
        <v>9674</v>
      </c>
      <c r="K21" s="88"/>
      <c r="L21" s="90"/>
    </row>
    <row r="22" spans="1:12">
      <c r="A22" s="91" t="s">
        <v>35</v>
      </c>
      <c r="B22" s="91"/>
      <c r="C22" s="92"/>
      <c r="D22" s="92"/>
      <c r="E22" s="93"/>
      <c r="F22" s="93"/>
      <c r="G22" s="93"/>
    </row>
    <row r="23" spans="1:12" s="94" customFormat="1" ht="30" customHeight="1">
      <c r="A23" s="126" t="s">
        <v>36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</row>
    <row r="24" spans="1:12" s="94" customFormat="1" ht="36.75" customHeight="1">
      <c r="A24" s="96" t="s">
        <v>37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</row>
    <row r="25" spans="1:12" s="2" customFormat="1" ht="12">
      <c r="A25" s="1"/>
      <c r="B25" s="1"/>
      <c r="E25" s="95"/>
      <c r="F25" s="95"/>
      <c r="G25" s="95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2018-10-18T11:58:14Z</dcterms:created>
  <dcterms:modified xsi:type="dcterms:W3CDTF">2019-02-25T12:20:18Z</dcterms:modified>
</cp:coreProperties>
</file>