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 activeTab="1"/>
  </bookViews>
  <sheets>
    <sheet name="cheltuieli executat" sheetId="2" r:id="rId1"/>
    <sheet name="unitati executat" sheetId="1" r:id="rId2"/>
  </sheets>
  <externalReferences>
    <externalReference r:id="rId3"/>
    <externalReference r:id="rId4"/>
  </externalReferences>
  <definedNames>
    <definedName name="_xlnm.Print_Area" localSheetId="0">'cheltuieli executat'!$A$1:$J$25</definedName>
    <definedName name="_xlnm.Print_Area" localSheetId="1">'unitati executat'!$A$1:$L$25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D21" i="2"/>
  <c r="C21" i="2" s="1"/>
  <c r="F20" i="2"/>
  <c r="D20" i="2"/>
  <c r="F19" i="2"/>
  <c r="D19" i="2"/>
  <c r="C19" i="2" s="1"/>
  <c r="F18" i="2"/>
  <c r="D18" i="2"/>
  <c r="C18" i="2" s="1"/>
  <c r="F17" i="2"/>
  <c r="C17" i="2" s="1"/>
  <c r="F16" i="2"/>
  <c r="D16" i="2"/>
  <c r="F15" i="2"/>
  <c r="C15" i="2" s="1"/>
  <c r="D15" i="2"/>
  <c r="F14" i="2"/>
  <c r="E14" i="2"/>
  <c r="D14" i="2"/>
  <c r="C14" i="2" s="1"/>
  <c r="F13" i="2"/>
  <c r="E13" i="2"/>
  <c r="D13" i="2"/>
  <c r="C13" i="2" s="1"/>
  <c r="F12" i="2"/>
  <c r="E12" i="2"/>
  <c r="E10" i="2" s="1"/>
  <c r="D12" i="2"/>
  <c r="C12" i="2" s="1"/>
  <c r="H10" i="2"/>
  <c r="G10" i="2"/>
  <c r="C20" i="2" l="1"/>
  <c r="C16" i="2"/>
  <c r="F10" i="2"/>
  <c r="D10" i="2"/>
  <c r="C10" i="2" s="1"/>
  <c r="J21" i="1"/>
  <c r="I21" i="1"/>
  <c r="H21" i="1" s="1"/>
  <c r="D21" i="1"/>
  <c r="C21" i="1" s="1"/>
  <c r="J20" i="1"/>
  <c r="H20" i="1" s="1"/>
  <c r="I20" i="1"/>
  <c r="D20" i="1"/>
  <c r="C20" i="1" s="1"/>
  <c r="J19" i="1"/>
  <c r="I19" i="1"/>
  <c r="D19" i="1"/>
  <c r="C19" i="1" s="1"/>
  <c r="J18" i="1"/>
  <c r="I18" i="1"/>
  <c r="D18" i="1"/>
  <c r="C18" i="1" s="1"/>
  <c r="J17" i="1"/>
  <c r="H17" i="1" s="1"/>
  <c r="C17" i="1"/>
  <c r="J16" i="1"/>
  <c r="I16" i="1"/>
  <c r="D16" i="1"/>
  <c r="C16" i="1" s="1"/>
  <c r="J15" i="1"/>
  <c r="I15" i="1"/>
  <c r="D15" i="1"/>
  <c r="C15" i="1" s="1"/>
  <c r="J14" i="1"/>
  <c r="I14" i="1"/>
  <c r="D14" i="1"/>
  <c r="C14" i="1" s="1"/>
  <c r="J13" i="1"/>
  <c r="I13" i="1"/>
  <c r="H13" i="1" s="1"/>
  <c r="D13" i="1"/>
  <c r="C13" i="1" s="1"/>
  <c r="J12" i="1"/>
  <c r="I12" i="1"/>
  <c r="D12" i="1"/>
  <c r="C12" i="1" s="1"/>
  <c r="L10" i="1"/>
  <c r="K10" i="1"/>
  <c r="G10" i="1"/>
  <c r="F10" i="1"/>
  <c r="E10" i="1"/>
  <c r="H14" i="1" l="1"/>
  <c r="I10" i="1"/>
  <c r="H12" i="1"/>
  <c r="H18" i="1"/>
  <c r="H15" i="1"/>
  <c r="H19" i="1"/>
  <c r="H16" i="1"/>
  <c r="J10" i="1"/>
  <c r="H10" i="1" s="1"/>
  <c r="D10" i="1"/>
  <c r="C10" i="1" s="1"/>
</calcChain>
</file>

<file path=xl/sharedStrings.xml><?xml version="1.0" encoding="utf-8"?>
<sst xmlns="http://schemas.openxmlformats.org/spreadsheetml/2006/main" count="80" uniqueCount="45">
  <si>
    <t>Informaţia privind numărul de unităţi de personal  (BPN)</t>
  </si>
  <si>
    <t>la situaţia din 31.07.2018</t>
  </si>
  <si>
    <t>Denumirea indicatorului</t>
  </si>
  <si>
    <t>Cod</t>
  </si>
  <si>
    <t>Executat 31.07.2018</t>
  </si>
  <si>
    <t>numărul de unităţi (posturi)</t>
  </si>
  <si>
    <t>numărul de angajaţi (persoane fizice)</t>
  </si>
  <si>
    <t>Total</t>
  </si>
  <si>
    <t>BS</t>
  </si>
  <si>
    <t>BUAT</t>
  </si>
  <si>
    <t>BASS*</t>
  </si>
  <si>
    <t>FAOAM*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</si>
  <si>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</si>
  <si>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</si>
  <si>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</si>
  <si>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</si>
  <si>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</si>
  <si>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</si>
  <si>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</si>
  <si>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</si>
  <si>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</si>
  <si>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</si>
  <si>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</si>
  <si>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</si>
  <si>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</si>
  <si>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</si>
  <si>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</si>
  <si>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</si>
  <si>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</si>
  <si>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</si>
  <si>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</si>
  <si>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</si>
  <si>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</si>
  <si>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</si>
  <si>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</si>
  <si>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</si>
  <si>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 in medicina se stabilesc conform HG nr.743 din 11.06.2002 Cu privire la salarizarea angajatilor din unitatile cu autonomie financiara</t>
  </si>
  <si>
    <t>Informaţia privind cheltuielile de personal  (BPN)</t>
  </si>
  <si>
    <t>mii lei</t>
  </si>
  <si>
    <t>BASS</t>
  </si>
  <si>
    <t>FAOAM</t>
  </si>
  <si>
    <t xml:space="preserve"> total cheltuieli de personal</t>
  </si>
  <si>
    <t>inclusiv: alte plăţi băneşti ale angajaţilor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</si>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</sst>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sz val="9"/>
      <name val="Times New Roman"/>
      <family val="1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sz val="10"/>
      <name val="Cambria"/>
      <family val="1"/>
      <charset val="204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38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5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23" xfId="1" applyFont="1" applyBorder="1" applyAlignment="1">
      <alignment horizontal="center"/>
    </xf>
    <xf numFmtId="0" fontId="6" fillId="0" borderId="24" xfId="1" applyFont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5" fillId="0" borderId="29" xfId="1" applyFont="1" applyBorder="1"/>
    <xf numFmtId="0" fontId="5" fillId="0" borderId="30" xfId="1" applyFont="1" applyBorder="1"/>
    <xf numFmtId="4" fontId="5" fillId="0" borderId="7" xfId="1" applyNumberFormat="1" applyFont="1" applyFill="1" applyBorder="1"/>
    <xf numFmtId="4" fontId="5" fillId="0" borderId="8" xfId="1" applyNumberFormat="1" applyFont="1" applyFill="1" applyBorder="1"/>
    <xf numFmtId="4" fontId="5" fillId="0" borderId="9" xfId="1" applyNumberFormat="1" applyFont="1" applyFill="1" applyBorder="1"/>
    <xf numFmtId="4" fontId="5" fillId="0" borderId="10" xfId="1" applyNumberFormat="1" applyFont="1" applyFill="1" applyBorder="1"/>
    <xf numFmtId="0" fontId="8" fillId="0" borderId="0" xfId="1" applyFont="1"/>
    <xf numFmtId="0" fontId="9" fillId="0" borderId="29" xfId="1" applyFont="1" applyBorder="1"/>
    <xf numFmtId="0" fontId="3" fillId="0" borderId="30" xfId="1" applyFont="1" applyBorder="1"/>
    <xf numFmtId="4" fontId="3" fillId="0" borderId="7" xfId="1" applyNumberFormat="1" applyFont="1" applyFill="1" applyBorder="1"/>
    <xf numFmtId="4" fontId="3" fillId="0" borderId="8" xfId="1" applyNumberFormat="1" applyFont="1" applyFill="1" applyBorder="1"/>
    <xf numFmtId="4" fontId="3" fillId="0" borderId="9" xfId="1" applyNumberFormat="1" applyFont="1" applyFill="1" applyBorder="1"/>
    <xf numFmtId="4" fontId="3" fillId="0" borderId="10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4" fontId="5" fillId="0" borderId="7" xfId="2" applyNumberFormat="1" applyFont="1" applyFill="1" applyBorder="1" applyAlignment="1">
      <alignment horizontal="right" wrapText="1"/>
    </xf>
    <xf numFmtId="164" fontId="11" fillId="0" borderId="8" xfId="0" applyNumberFormat="1" applyFont="1" applyFill="1" applyBorder="1"/>
    <xf numFmtId="2" fontId="11" fillId="0" borderId="8" xfId="0" applyNumberFormat="1" applyFont="1" applyFill="1" applyBorder="1"/>
    <xf numFmtId="0" fontId="3" fillId="0" borderId="31" xfId="1" applyFont="1" applyBorder="1" applyAlignment="1">
      <alignment wrapText="1"/>
    </xf>
    <xf numFmtId="49" fontId="3" fillId="0" borderId="32" xfId="2" applyNumberFormat="1" applyFont="1" applyFill="1" applyBorder="1" applyAlignment="1">
      <alignment horizontal="center" wrapText="1"/>
    </xf>
    <xf numFmtId="4" fontId="5" fillId="0" borderId="33" xfId="2" applyNumberFormat="1" applyFont="1" applyFill="1" applyBorder="1" applyAlignment="1">
      <alignment horizontal="right" wrapText="1"/>
    </xf>
    <xf numFmtId="4" fontId="3" fillId="0" borderId="34" xfId="1" applyNumberFormat="1" applyFont="1" applyFill="1" applyBorder="1"/>
    <xf numFmtId="2" fontId="11" fillId="0" borderId="34" xfId="0" applyNumberFormat="1" applyFont="1" applyFill="1" applyBorder="1"/>
    <xf numFmtId="4" fontId="3" fillId="0" borderId="35" xfId="1" applyNumberFormat="1" applyFont="1" applyFill="1" applyBorder="1"/>
    <xf numFmtId="4" fontId="3" fillId="0" borderId="36" xfId="1" applyNumberFormat="1" applyFont="1" applyFill="1" applyBorder="1"/>
    <xf numFmtId="0" fontId="12" fillId="0" borderId="0" xfId="1" applyFont="1"/>
    <xf numFmtId="0" fontId="12" fillId="0" borderId="0" xfId="1" applyFont="1" applyFill="1"/>
    <xf numFmtId="0" fontId="12" fillId="0" borderId="0" xfId="1" applyFont="1" applyFill="1" applyBorder="1"/>
    <xf numFmtId="0" fontId="1" fillId="0" borderId="0" xfId="1" applyAlignment="1">
      <alignment vertical="center"/>
    </xf>
    <xf numFmtId="0" fontId="3" fillId="0" borderId="0" xfId="1" applyFont="1" applyFill="1" applyBorder="1"/>
    <xf numFmtId="0" fontId="9" fillId="0" borderId="0" xfId="1" applyFont="1" applyFill="1"/>
    <xf numFmtId="0" fontId="2" fillId="0" borderId="0" xfId="1" applyFont="1" applyFill="1"/>
    <xf numFmtId="0" fontId="11" fillId="0" borderId="0" xfId="1" applyFont="1"/>
    <xf numFmtId="0" fontId="13" fillId="0" borderId="0" xfId="1" applyFont="1" applyFill="1"/>
    <xf numFmtId="0" fontId="2" fillId="0" borderId="0" xfId="1" applyFont="1" applyFill="1" applyAlignment="1">
      <alignment horizontal="right"/>
    </xf>
    <xf numFmtId="0" fontId="16" fillId="0" borderId="8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8" fillId="0" borderId="17" xfId="1" applyFont="1" applyBorder="1" applyAlignment="1">
      <alignment horizontal="center"/>
    </xf>
    <xf numFmtId="0" fontId="18" fillId="0" borderId="45" xfId="1" applyFont="1" applyBorder="1" applyAlignment="1">
      <alignment horizontal="center"/>
    </xf>
    <xf numFmtId="0" fontId="18" fillId="0" borderId="19" xfId="1" applyFont="1" applyFill="1" applyBorder="1" applyAlignment="1">
      <alignment horizontal="center"/>
    </xf>
    <xf numFmtId="0" fontId="18" fillId="0" borderId="20" xfId="1" applyFont="1" applyBorder="1" applyAlignment="1">
      <alignment horizontal="center"/>
    </xf>
    <xf numFmtId="0" fontId="19" fillId="0" borderId="20" xfId="1" applyFont="1" applyBorder="1" applyAlignment="1">
      <alignment horizontal="center"/>
    </xf>
    <xf numFmtId="0" fontId="18" fillId="0" borderId="20" xfId="1" applyFont="1" applyFill="1" applyBorder="1" applyAlignment="1">
      <alignment horizontal="center"/>
    </xf>
    <xf numFmtId="0" fontId="18" fillId="0" borderId="22" xfId="1" applyFont="1" applyBorder="1" applyAlignment="1">
      <alignment horizontal="center"/>
    </xf>
    <xf numFmtId="0" fontId="18" fillId="0" borderId="0" xfId="1" applyFont="1" applyAlignment="1">
      <alignment horizontal="center"/>
    </xf>
    <xf numFmtId="0" fontId="18" fillId="0" borderId="23" xfId="1" applyFont="1" applyBorder="1" applyAlignment="1">
      <alignment horizontal="center"/>
    </xf>
    <xf numFmtId="0" fontId="18" fillId="0" borderId="46" xfId="1" applyFont="1" applyBorder="1" applyAlignment="1">
      <alignment horizontal="center"/>
    </xf>
    <xf numFmtId="0" fontId="18" fillId="0" borderId="47" xfId="1" applyFont="1" applyFill="1" applyBorder="1" applyAlignment="1">
      <alignment horizontal="center"/>
    </xf>
    <xf numFmtId="0" fontId="18" fillId="0" borderId="26" xfId="1" applyFont="1" applyFill="1" applyBorder="1" applyAlignment="1">
      <alignment horizontal="center"/>
    </xf>
    <xf numFmtId="0" fontId="19" fillId="0" borderId="26" xfId="1" applyFont="1" applyFill="1" applyBorder="1" applyAlignment="1">
      <alignment horizontal="center"/>
    </xf>
    <xf numFmtId="0" fontId="18" fillId="0" borderId="28" xfId="1" applyFont="1" applyFill="1" applyBorder="1" applyAlignment="1">
      <alignment horizontal="center"/>
    </xf>
    <xf numFmtId="0" fontId="15" fillId="0" borderId="29" xfId="1" applyFont="1" applyBorder="1"/>
    <xf numFmtId="0" fontId="15" fillId="0" borderId="48" xfId="1" applyFont="1" applyBorder="1"/>
    <xf numFmtId="4" fontId="15" fillId="0" borderId="40" xfId="1" applyNumberFormat="1" applyFont="1" applyFill="1" applyBorder="1"/>
    <xf numFmtId="4" fontId="15" fillId="0" borderId="8" xfId="1" applyNumberFormat="1" applyFont="1" applyFill="1" applyBorder="1"/>
    <xf numFmtId="4" fontId="20" fillId="0" borderId="8" xfId="1" applyNumberFormat="1" applyFont="1" applyFill="1" applyBorder="1"/>
    <xf numFmtId="4" fontId="15" fillId="0" borderId="10" xfId="1" applyNumberFormat="1" applyFont="1" applyFill="1" applyBorder="1"/>
    <xf numFmtId="0" fontId="21" fillId="0" borderId="0" xfId="1" applyFont="1"/>
    <xf numFmtId="0" fontId="13" fillId="0" borderId="29" xfId="1" applyFont="1" applyBorder="1"/>
    <xf numFmtId="0" fontId="2" fillId="0" borderId="48" xfId="1" applyFont="1" applyBorder="1"/>
    <xf numFmtId="4" fontId="2" fillId="0" borderId="40" xfId="1" applyNumberFormat="1" applyFont="1" applyFill="1" applyBorder="1"/>
    <xf numFmtId="4" fontId="2" fillId="0" borderId="8" xfId="1" applyNumberFormat="1" applyFont="1" applyFill="1" applyBorder="1"/>
    <xf numFmtId="4" fontId="13" fillId="0" borderId="8" xfId="1" applyNumberFormat="1" applyFont="1" applyFill="1" applyBorder="1"/>
    <xf numFmtId="4" fontId="2" fillId="0" borderId="10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8" xfId="2" applyNumberFormat="1" applyFont="1" applyBorder="1" applyAlignment="1">
      <alignment horizontal="center" wrapText="1"/>
    </xf>
    <xf numFmtId="4" fontId="15" fillId="0" borderId="40" xfId="2" applyNumberFormat="1" applyFont="1" applyFill="1" applyBorder="1" applyAlignment="1">
      <alignment horizontal="right" wrapText="1"/>
    </xf>
    <xf numFmtId="0" fontId="2" fillId="0" borderId="31" xfId="1" applyFont="1" applyBorder="1" applyAlignment="1">
      <alignment wrapText="1"/>
    </xf>
    <xf numFmtId="49" fontId="2" fillId="0" borderId="49" xfId="2" applyNumberFormat="1" applyFont="1" applyFill="1" applyBorder="1" applyAlignment="1">
      <alignment horizontal="center" wrapText="1"/>
    </xf>
    <xf numFmtId="4" fontId="15" fillId="0" borderId="50" xfId="2" applyNumberFormat="1" applyFont="1" applyFill="1" applyBorder="1" applyAlignment="1">
      <alignment horizontal="right" wrapText="1"/>
    </xf>
    <xf numFmtId="4" fontId="2" fillId="0" borderId="34" xfId="1" applyNumberFormat="1" applyFont="1" applyFill="1" applyBorder="1"/>
    <xf numFmtId="4" fontId="13" fillId="0" borderId="34" xfId="1" applyNumberFormat="1" applyFont="1" applyFill="1" applyBorder="1"/>
    <xf numFmtId="4" fontId="2" fillId="0" borderId="36" xfId="1" applyNumberFormat="1" applyFont="1" applyFill="1" applyBorder="1"/>
    <xf numFmtId="0" fontId="11" fillId="0" borderId="0" xfId="1" applyFont="1" applyFill="1"/>
    <xf numFmtId="0" fontId="22" fillId="0" borderId="0" xfId="1" applyFont="1" applyFill="1"/>
    <xf numFmtId="0" fontId="11" fillId="0" borderId="0" xfId="1" applyFont="1" applyFill="1" applyBorder="1"/>
    <xf numFmtId="0" fontId="11" fillId="0" borderId="0" xfId="1" applyFont="1" applyAlignment="1">
      <alignment wrapText="1"/>
    </xf>
    <xf numFmtId="0" fontId="1" fillId="0" borderId="0" xfId="1" applyAlignment="1">
      <alignment wrapText="1"/>
    </xf>
    <xf numFmtId="0" fontId="2" fillId="0" borderId="0" xfId="1" applyFont="1" applyFill="1" applyBorder="1"/>
    <xf numFmtId="0" fontId="15" fillId="0" borderId="16" xfId="1" applyFont="1" applyFill="1" applyBorder="1" applyAlignment="1">
      <alignment horizontal="center" vertical="center" wrapText="1"/>
    </xf>
    <xf numFmtId="0" fontId="15" fillId="0" borderId="44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39" xfId="1" applyFont="1" applyBorder="1" applyAlignment="1">
      <alignment horizontal="center" vertical="center" wrapText="1"/>
    </xf>
    <xf numFmtId="0" fontId="2" fillId="0" borderId="41" xfId="1" applyFont="1" applyBorder="1" applyAlignment="1">
      <alignment horizontal="center" vertical="center" wrapText="1"/>
    </xf>
    <xf numFmtId="0" fontId="14" fillId="0" borderId="38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0" fontId="15" fillId="0" borderId="13" xfId="1" applyFont="1" applyFill="1" applyBorder="1" applyAlignment="1">
      <alignment horizontal="center" vertical="center" wrapText="1"/>
    </xf>
    <xf numFmtId="0" fontId="15" fillId="0" borderId="42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5" fillId="0" borderId="40" xfId="1" applyFont="1" applyFill="1" applyBorder="1" applyAlignment="1">
      <alignment horizontal="center" vertical="center" wrapText="1"/>
    </xf>
    <xf numFmtId="0" fontId="15" fillId="0" borderId="14" xfId="1" applyFont="1" applyFill="1" applyBorder="1" applyAlignment="1">
      <alignment horizontal="center" vertical="center" wrapText="1"/>
    </xf>
    <xf numFmtId="0" fontId="15" fillId="0" borderId="43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ieli%20Salariale/Directia%20Cheltuieli%20Salariale/Forma%20FD-050/Rapoarte%20lunare/2018/bs&amp;buat_gr%20pr_min&amp;raion_31.07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ocuments/2018/Forma%20FD-050/bs&amp;buat_gr%20pr_min&amp;raion_31.07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70174.3</v>
          </cell>
        </row>
        <row r="14">
          <cell r="F14">
            <v>26815.3</v>
          </cell>
        </row>
      </sheetData>
      <sheetData sheetId="3">
        <row r="11">
          <cell r="F11">
            <v>439855.88000000006</v>
          </cell>
        </row>
        <row r="12">
          <cell r="F12">
            <v>1869.7800000000002</v>
          </cell>
        </row>
        <row r="13">
          <cell r="F13">
            <v>2921.9400000000005</v>
          </cell>
        </row>
        <row r="14">
          <cell r="F14">
            <v>35710.75</v>
          </cell>
        </row>
        <row r="15">
          <cell r="F15">
            <v>357.81</v>
          </cell>
        </row>
        <row r="16">
          <cell r="F16">
            <v>13617.640000000003</v>
          </cell>
        </row>
        <row r="17">
          <cell r="F17">
            <v>4442.5</v>
          </cell>
        </row>
        <row r="18">
          <cell r="F18">
            <v>253211.30000000005</v>
          </cell>
        </row>
        <row r="19">
          <cell r="F19">
            <v>3269326.4600000004</v>
          </cell>
        </row>
        <row r="20">
          <cell r="F20">
            <v>249049.46999999994</v>
          </cell>
        </row>
      </sheetData>
      <sheetData sheetId="4">
        <row r="10">
          <cell r="H10">
            <v>857424.02000000014</v>
          </cell>
          <cell r="I10">
            <v>37911.699999999997</v>
          </cell>
        </row>
        <row r="11">
          <cell r="H11">
            <v>209253.24</v>
          </cell>
          <cell r="I11">
            <v>0</v>
          </cell>
        </row>
        <row r="12">
          <cell r="H12">
            <v>1670757.8000000003</v>
          </cell>
          <cell r="I12">
            <v>16274.25</v>
          </cell>
        </row>
        <row r="13">
          <cell r="H13">
            <v>227276</v>
          </cell>
        </row>
        <row r="14">
          <cell r="H14">
            <v>28957.1</v>
          </cell>
        </row>
        <row r="15">
          <cell r="H15">
            <v>175230.5</v>
          </cell>
        </row>
        <row r="16">
          <cell r="H16">
            <v>50771.380000000005</v>
          </cell>
        </row>
        <row r="17">
          <cell r="H17">
            <v>520341.58999999997</v>
          </cell>
        </row>
        <row r="18">
          <cell r="H18">
            <v>83583.09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971</v>
          </cell>
          <cell r="P13">
            <v>971</v>
          </cell>
        </row>
        <row r="14">
          <cell r="P14">
            <v>260</v>
          </cell>
        </row>
      </sheetData>
      <sheetData sheetId="4">
        <row r="11">
          <cell r="O11">
            <v>11867</v>
          </cell>
        </row>
        <row r="12">
          <cell r="O12">
            <v>108</v>
          </cell>
        </row>
        <row r="13">
          <cell r="O13">
            <v>152</v>
          </cell>
        </row>
        <row r="14">
          <cell r="O14">
            <v>656</v>
          </cell>
        </row>
        <row r="15">
          <cell r="O15">
            <v>10</v>
          </cell>
        </row>
        <row r="16">
          <cell r="O16">
            <v>659</v>
          </cell>
        </row>
        <row r="17">
          <cell r="O17">
            <v>98</v>
          </cell>
        </row>
        <row r="18">
          <cell r="O18">
            <v>10430</v>
          </cell>
        </row>
        <row r="19">
          <cell r="O19">
            <v>80959</v>
          </cell>
        </row>
        <row r="20">
          <cell r="O20">
            <v>9502</v>
          </cell>
        </row>
      </sheetData>
      <sheetData sheetId="5">
        <row r="10">
          <cell r="T10">
            <v>8524.75</v>
          </cell>
          <cell r="U10">
            <v>8586</v>
          </cell>
        </row>
        <row r="11">
          <cell r="T11">
            <v>3837</v>
          </cell>
          <cell r="U11">
            <v>3876</v>
          </cell>
        </row>
        <row r="12">
          <cell r="T12">
            <v>23062.5</v>
          </cell>
          <cell r="U12">
            <v>23016</v>
          </cell>
        </row>
        <row r="13">
          <cell r="T13">
            <v>5140.5</v>
          </cell>
          <cell r="U13">
            <v>5142</v>
          </cell>
        </row>
        <row r="14">
          <cell r="T14">
            <v>670</v>
          </cell>
          <cell r="U14">
            <v>646</v>
          </cell>
        </row>
        <row r="15">
          <cell r="T15">
            <v>3666.5</v>
          </cell>
          <cell r="U15">
            <v>3320</v>
          </cell>
        </row>
        <row r="16">
          <cell r="T16">
            <v>1463.75</v>
          </cell>
          <cell r="U16">
            <v>1444</v>
          </cell>
        </row>
        <row r="17">
          <cell r="T17">
            <v>12340.75</v>
          </cell>
          <cell r="U17">
            <v>10306</v>
          </cell>
        </row>
        <row r="18">
          <cell r="T18">
            <v>2111.75</v>
          </cell>
          <cell r="U18">
            <v>1995</v>
          </cell>
        </row>
      </sheetData>
      <sheetData sheetId="6"/>
      <sheetData sheetId="7"/>
      <sheetData sheetId="8">
        <row r="12">
          <cell r="Q12">
            <v>278.5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6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M13" sqref="M13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54" customWidth="1"/>
    <col min="6" max="6" width="13.140625" style="3" customWidth="1"/>
    <col min="7" max="7" width="12" style="3" customWidth="1"/>
    <col min="8" max="8" width="11.140625" style="3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1"/>
      <c r="B1" s="1"/>
      <c r="C1" s="55"/>
      <c r="D1" s="55"/>
      <c r="E1" s="57"/>
      <c r="F1" s="55"/>
      <c r="G1" s="55"/>
      <c r="H1" s="55"/>
      <c r="I1" s="56"/>
      <c r="J1" s="56"/>
      <c r="K1" s="56"/>
    </row>
    <row r="2" spans="1:11" ht="15.75">
      <c r="A2" s="107" t="s">
        <v>37</v>
      </c>
      <c r="B2" s="107"/>
      <c r="C2" s="107"/>
      <c r="D2" s="107"/>
      <c r="E2" s="107"/>
      <c r="F2" s="107"/>
      <c r="G2" s="107"/>
      <c r="H2" s="107"/>
      <c r="I2" s="56"/>
      <c r="J2" s="56"/>
      <c r="K2" s="56"/>
    </row>
    <row r="3" spans="1:11" ht="15.75">
      <c r="A3" s="107" t="s">
        <v>1</v>
      </c>
      <c r="B3" s="107"/>
      <c r="C3" s="107"/>
      <c r="D3" s="107"/>
      <c r="E3" s="107"/>
      <c r="F3" s="107"/>
      <c r="G3" s="107"/>
      <c r="H3" s="107"/>
      <c r="I3" s="56"/>
      <c r="J3" s="56"/>
      <c r="K3" s="56"/>
    </row>
    <row r="4" spans="1:11">
      <c r="A4" s="1"/>
      <c r="B4" s="1"/>
      <c r="C4" s="55"/>
      <c r="D4" s="55"/>
      <c r="E4" s="57"/>
      <c r="F4" s="55"/>
      <c r="G4" s="55"/>
      <c r="H4" s="58" t="s">
        <v>38</v>
      </c>
      <c r="I4" s="56"/>
      <c r="J4" s="56"/>
      <c r="K4" s="56"/>
    </row>
    <row r="5" spans="1:11" ht="25.5" customHeight="1">
      <c r="A5" s="108" t="s">
        <v>2</v>
      </c>
      <c r="B5" s="111" t="s">
        <v>3</v>
      </c>
      <c r="C5" s="114" t="s">
        <v>4</v>
      </c>
      <c r="D5" s="115"/>
      <c r="E5" s="115"/>
      <c r="F5" s="115"/>
      <c r="G5" s="115"/>
      <c r="H5" s="116"/>
      <c r="I5" s="56"/>
      <c r="J5" s="56"/>
      <c r="K5" s="56"/>
    </row>
    <row r="6" spans="1:11" ht="25.5" customHeight="1">
      <c r="A6" s="109"/>
      <c r="B6" s="112"/>
      <c r="C6" s="117" t="s">
        <v>7</v>
      </c>
      <c r="D6" s="119" t="s">
        <v>8</v>
      </c>
      <c r="E6" s="120"/>
      <c r="F6" s="121" t="s">
        <v>9</v>
      </c>
      <c r="G6" s="121" t="s">
        <v>39</v>
      </c>
      <c r="H6" s="104" t="s">
        <v>40</v>
      </c>
      <c r="I6" s="56"/>
      <c r="J6" s="56"/>
      <c r="K6" s="56"/>
    </row>
    <row r="7" spans="1:11" s="9" customFormat="1" ht="43.5" customHeight="1">
      <c r="A7" s="110"/>
      <c r="B7" s="113"/>
      <c r="C7" s="118"/>
      <c r="D7" s="59" t="s">
        <v>41</v>
      </c>
      <c r="E7" s="60" t="s">
        <v>42</v>
      </c>
      <c r="F7" s="122"/>
      <c r="G7" s="122"/>
      <c r="H7" s="105"/>
      <c r="I7" s="61"/>
      <c r="J7" s="61"/>
      <c r="K7" s="61"/>
    </row>
    <row r="8" spans="1:11" s="16" customFormat="1" ht="10.5">
      <c r="A8" s="62">
        <v>1</v>
      </c>
      <c r="B8" s="63">
        <v>2</v>
      </c>
      <c r="C8" s="64">
        <v>3</v>
      </c>
      <c r="D8" s="65">
        <v>4</v>
      </c>
      <c r="E8" s="66">
        <v>5</v>
      </c>
      <c r="F8" s="67">
        <v>6</v>
      </c>
      <c r="G8" s="65">
        <v>7</v>
      </c>
      <c r="H8" s="68">
        <v>8</v>
      </c>
      <c r="I8" s="69"/>
      <c r="J8" s="69"/>
      <c r="K8" s="69"/>
    </row>
    <row r="9" spans="1:11" s="16" customFormat="1" ht="10.5">
      <c r="A9" s="70"/>
      <c r="B9" s="71"/>
      <c r="C9" s="72"/>
      <c r="D9" s="73"/>
      <c r="E9" s="74"/>
      <c r="F9" s="73"/>
      <c r="G9" s="73"/>
      <c r="H9" s="75"/>
      <c r="I9" s="69"/>
      <c r="J9" s="69"/>
      <c r="K9" s="69"/>
    </row>
    <row r="10" spans="1:11" s="29" customFormat="1">
      <c r="A10" s="76" t="s">
        <v>12</v>
      </c>
      <c r="B10" s="77"/>
      <c r="C10" s="78">
        <f>D10+F10+G10+H10</f>
        <v>8190947.8499999996</v>
      </c>
      <c r="D10" s="79">
        <f>SUM(D12:D21)</f>
        <v>3823594.72</v>
      </c>
      <c r="E10" s="80">
        <f>SUM(E12:E21)</f>
        <v>54185.95</v>
      </c>
      <c r="F10" s="79">
        <f>SUM(F12:F21)</f>
        <v>4270363.53</v>
      </c>
      <c r="G10" s="79">
        <f>[1]BPN!F13</f>
        <v>70174.3</v>
      </c>
      <c r="H10" s="81">
        <f>[1]BPN!F14</f>
        <v>26815.3</v>
      </c>
      <c r="I10" s="82"/>
      <c r="J10" s="82"/>
      <c r="K10" s="82"/>
    </row>
    <row r="11" spans="1:11" s="36" customFormat="1" ht="10.5" customHeight="1">
      <c r="A11" s="83" t="s">
        <v>13</v>
      </c>
      <c r="B11" s="84"/>
      <c r="C11" s="85"/>
      <c r="D11" s="86"/>
      <c r="E11" s="87"/>
      <c r="F11" s="86"/>
      <c r="G11" s="86"/>
      <c r="H11" s="88"/>
      <c r="I11" s="56"/>
      <c r="J11" s="56"/>
      <c r="K11" s="56"/>
    </row>
    <row r="12" spans="1:11">
      <c r="A12" s="89" t="s">
        <v>14</v>
      </c>
      <c r="B12" s="90" t="s">
        <v>15</v>
      </c>
      <c r="C12" s="91">
        <f t="shared" ref="C12:C21" si="0">D12+F12</f>
        <v>1297279.9000000001</v>
      </c>
      <c r="D12" s="86">
        <f>[1]bs!H10</f>
        <v>857424.02000000014</v>
      </c>
      <c r="E12" s="87">
        <f>[1]bs!I10</f>
        <v>37911.699999999997</v>
      </c>
      <c r="F12" s="86">
        <f>[1]buat!F11</f>
        <v>439855.88000000006</v>
      </c>
      <c r="G12" s="86"/>
      <c r="H12" s="88"/>
      <c r="I12" s="56"/>
      <c r="J12" s="56"/>
      <c r="K12" s="56"/>
    </row>
    <row r="13" spans="1:11">
      <c r="A13" s="89" t="s">
        <v>16</v>
      </c>
      <c r="B13" s="90" t="s">
        <v>17</v>
      </c>
      <c r="C13" s="91">
        <f t="shared" si="0"/>
        <v>211123.02</v>
      </c>
      <c r="D13" s="86">
        <f>[1]bs!H11</f>
        <v>209253.24</v>
      </c>
      <c r="E13" s="87">
        <f>[1]bs!I11</f>
        <v>0</v>
      </c>
      <c r="F13" s="86">
        <f>[1]buat!F12</f>
        <v>1869.7800000000002</v>
      </c>
      <c r="G13" s="86"/>
      <c r="H13" s="88"/>
      <c r="I13" s="56"/>
      <c r="J13" s="56"/>
      <c r="K13" s="56"/>
    </row>
    <row r="14" spans="1:11">
      <c r="A14" s="89" t="s">
        <v>18</v>
      </c>
      <c r="B14" s="90" t="s">
        <v>19</v>
      </c>
      <c r="C14" s="91">
        <f t="shared" si="0"/>
        <v>1673679.7400000002</v>
      </c>
      <c r="D14" s="86">
        <f>[1]bs!H12</f>
        <v>1670757.8000000003</v>
      </c>
      <c r="E14" s="87">
        <f>[1]bs!I12</f>
        <v>16274.25</v>
      </c>
      <c r="F14" s="86">
        <f>[1]buat!F13</f>
        <v>2921.9400000000005</v>
      </c>
      <c r="G14" s="86"/>
      <c r="H14" s="88"/>
      <c r="I14" s="56"/>
      <c r="J14" s="56"/>
      <c r="K14" s="56"/>
    </row>
    <row r="15" spans="1:11">
      <c r="A15" s="89" t="s">
        <v>20</v>
      </c>
      <c r="B15" s="90" t="s">
        <v>21</v>
      </c>
      <c r="C15" s="91">
        <f t="shared" si="0"/>
        <v>262986.75</v>
      </c>
      <c r="D15" s="86">
        <f>[1]bs!H13</f>
        <v>227276</v>
      </c>
      <c r="E15" s="87"/>
      <c r="F15" s="86">
        <f>[1]buat!F14</f>
        <v>35710.75</v>
      </c>
      <c r="G15" s="86"/>
      <c r="H15" s="88"/>
      <c r="I15" s="56"/>
      <c r="J15" s="56"/>
      <c r="K15" s="56"/>
    </row>
    <row r="16" spans="1:11">
      <c r="A16" s="89" t="s">
        <v>22</v>
      </c>
      <c r="B16" s="90" t="s">
        <v>23</v>
      </c>
      <c r="C16" s="91">
        <f t="shared" si="0"/>
        <v>29314.91</v>
      </c>
      <c r="D16" s="86">
        <f>[1]bs!H14</f>
        <v>28957.1</v>
      </c>
      <c r="E16" s="87"/>
      <c r="F16" s="86">
        <f>[1]buat!F15</f>
        <v>357.81</v>
      </c>
      <c r="G16" s="86"/>
      <c r="H16" s="88"/>
      <c r="I16" s="56"/>
      <c r="J16" s="56"/>
      <c r="K16" s="56"/>
    </row>
    <row r="17" spans="1:11" ht="25.15" customHeight="1">
      <c r="A17" s="89" t="s">
        <v>24</v>
      </c>
      <c r="B17" s="90" t="s">
        <v>25</v>
      </c>
      <c r="C17" s="91">
        <f t="shared" si="0"/>
        <v>13617.640000000003</v>
      </c>
      <c r="D17" s="86"/>
      <c r="E17" s="87"/>
      <c r="F17" s="86">
        <f>[1]buat!F16</f>
        <v>13617.640000000003</v>
      </c>
      <c r="G17" s="86"/>
      <c r="H17" s="88"/>
      <c r="I17" s="56"/>
      <c r="J17" s="56"/>
      <c r="K17" s="56"/>
    </row>
    <row r="18" spans="1:11">
      <c r="A18" s="89" t="s">
        <v>26</v>
      </c>
      <c r="B18" s="90" t="s">
        <v>27</v>
      </c>
      <c r="C18" s="91">
        <f t="shared" si="0"/>
        <v>179673</v>
      </c>
      <c r="D18" s="86">
        <f>[1]bs!H15</f>
        <v>175230.5</v>
      </c>
      <c r="E18" s="87"/>
      <c r="F18" s="86">
        <f>[1]buat!F17</f>
        <v>4442.5</v>
      </c>
      <c r="G18" s="86"/>
      <c r="H18" s="88"/>
      <c r="I18" s="56"/>
      <c r="J18" s="56"/>
      <c r="K18" s="56"/>
    </row>
    <row r="19" spans="1:11">
      <c r="A19" s="89" t="s">
        <v>28</v>
      </c>
      <c r="B19" s="90" t="s">
        <v>29</v>
      </c>
      <c r="C19" s="91">
        <f t="shared" si="0"/>
        <v>303982.68000000005</v>
      </c>
      <c r="D19" s="86">
        <f>[1]bs!H16</f>
        <v>50771.380000000005</v>
      </c>
      <c r="E19" s="87"/>
      <c r="F19" s="86">
        <f>[1]buat!F18</f>
        <v>253211.30000000005</v>
      </c>
      <c r="G19" s="86"/>
      <c r="H19" s="88"/>
      <c r="I19" s="56"/>
      <c r="J19" s="56"/>
      <c r="K19" s="56"/>
    </row>
    <row r="20" spans="1:11">
      <c r="A20" s="89" t="s">
        <v>30</v>
      </c>
      <c r="B20" s="90" t="s">
        <v>31</v>
      </c>
      <c r="C20" s="91">
        <f t="shared" si="0"/>
        <v>3789668.0500000003</v>
      </c>
      <c r="D20" s="86">
        <f>[1]bs!H17</f>
        <v>520341.58999999997</v>
      </c>
      <c r="E20" s="87"/>
      <c r="F20" s="86">
        <f>[1]buat!F19</f>
        <v>3269326.4600000004</v>
      </c>
      <c r="G20" s="86"/>
      <c r="H20" s="88"/>
      <c r="I20" s="56"/>
      <c r="J20" s="56"/>
      <c r="K20" s="56"/>
    </row>
    <row r="21" spans="1:11">
      <c r="A21" s="92" t="s">
        <v>32</v>
      </c>
      <c r="B21" s="93" t="s">
        <v>33</v>
      </c>
      <c r="C21" s="94">
        <f t="shared" si="0"/>
        <v>332632.55999999994</v>
      </c>
      <c r="D21" s="95">
        <f>[1]bs!H18</f>
        <v>83583.09</v>
      </c>
      <c r="E21" s="96"/>
      <c r="F21" s="95">
        <f>[1]buat!F20</f>
        <v>249049.46999999994</v>
      </c>
      <c r="G21" s="95"/>
      <c r="H21" s="97"/>
      <c r="I21" s="56"/>
      <c r="J21" s="56"/>
      <c r="K21" s="56"/>
    </row>
    <row r="22" spans="1:11">
      <c r="A22" s="56" t="s">
        <v>34</v>
      </c>
      <c r="B22" s="56"/>
      <c r="C22" s="98"/>
      <c r="D22" s="98"/>
      <c r="E22" s="99"/>
      <c r="F22" s="100"/>
      <c r="G22" s="100"/>
      <c r="H22" s="100"/>
      <c r="I22" s="56"/>
      <c r="J22" s="56"/>
      <c r="K22" s="56"/>
    </row>
    <row r="23" spans="1:11" s="102" customFormat="1" ht="30.75" customHeight="1">
      <c r="A23" s="106" t="s">
        <v>43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1"/>
    </row>
    <row r="24" spans="1:11" s="102" customFormat="1" ht="27.75" customHeight="1">
      <c r="A24" s="106" t="s">
        <v>44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1"/>
    </row>
    <row r="25" spans="1:11" s="3" customFormat="1" ht="12">
      <c r="A25" s="1"/>
      <c r="B25" s="1"/>
      <c r="C25" s="55"/>
      <c r="D25" s="55"/>
      <c r="E25" s="57"/>
      <c r="F25" s="103"/>
      <c r="G25" s="103"/>
      <c r="H25" s="103"/>
      <c r="I25" s="55"/>
      <c r="J25" s="55"/>
      <c r="K25" s="55"/>
    </row>
    <row r="26" spans="1:11">
      <c r="A26" s="1"/>
      <c r="B26" s="1"/>
      <c r="C26" s="55"/>
      <c r="D26" s="55"/>
      <c r="E26" s="57"/>
      <c r="F26" s="55"/>
      <c r="G26" s="55"/>
      <c r="H26" s="55"/>
      <c r="I26" s="56"/>
      <c r="J26" s="56"/>
      <c r="K26" s="56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39" sqref="A39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9.710937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2" spans="1:12" ht="15.75" customHeight="1">
      <c r="A2" s="124" t="s">
        <v>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ht="15.75" customHeight="1">
      <c r="A3" s="124" t="s">
        <v>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5" spans="1:12" ht="25.5" customHeight="1">
      <c r="A5" s="125" t="s">
        <v>2</v>
      </c>
      <c r="B5" s="128" t="s">
        <v>3</v>
      </c>
      <c r="C5" s="131" t="s">
        <v>4</v>
      </c>
      <c r="D5" s="132"/>
      <c r="E5" s="132"/>
      <c r="F5" s="132"/>
      <c r="G5" s="132"/>
      <c r="H5" s="132"/>
      <c r="I5" s="132"/>
      <c r="J5" s="132"/>
      <c r="K5" s="132"/>
      <c r="L5" s="133"/>
    </row>
    <row r="6" spans="1:12" ht="25.5" customHeight="1">
      <c r="A6" s="126"/>
      <c r="B6" s="129"/>
      <c r="C6" s="134" t="s">
        <v>5</v>
      </c>
      <c r="D6" s="135"/>
      <c r="E6" s="135"/>
      <c r="F6" s="135"/>
      <c r="G6" s="136"/>
      <c r="H6" s="134" t="s">
        <v>6</v>
      </c>
      <c r="I6" s="135"/>
      <c r="J6" s="135"/>
      <c r="K6" s="135"/>
      <c r="L6" s="137"/>
    </row>
    <row r="7" spans="1:12" s="9" customFormat="1" ht="18.75" customHeight="1">
      <c r="A7" s="127"/>
      <c r="B7" s="130"/>
      <c r="C7" s="5" t="s">
        <v>7</v>
      </c>
      <c r="D7" s="6" t="s">
        <v>8</v>
      </c>
      <c r="E7" s="6" t="s">
        <v>9</v>
      </c>
      <c r="F7" s="6" t="s">
        <v>10</v>
      </c>
      <c r="G7" s="7" t="s">
        <v>11</v>
      </c>
      <c r="H7" s="5" t="s">
        <v>7</v>
      </c>
      <c r="I7" s="6" t="s">
        <v>8</v>
      </c>
      <c r="J7" s="6" t="s">
        <v>9</v>
      </c>
      <c r="K7" s="6" t="s">
        <v>10</v>
      </c>
      <c r="L7" s="8" t="s">
        <v>11</v>
      </c>
    </row>
    <row r="8" spans="1:12" s="16" customFormat="1" ht="9.75">
      <c r="A8" s="10">
        <v>1</v>
      </c>
      <c r="B8" s="11">
        <v>2</v>
      </c>
      <c r="C8" s="12">
        <v>3</v>
      </c>
      <c r="D8" s="13">
        <v>4</v>
      </c>
      <c r="E8" s="13">
        <v>5</v>
      </c>
      <c r="F8" s="13">
        <v>6</v>
      </c>
      <c r="G8" s="14">
        <v>7</v>
      </c>
      <c r="H8" s="12">
        <v>8</v>
      </c>
      <c r="I8" s="13">
        <v>9</v>
      </c>
      <c r="J8" s="13">
        <v>10</v>
      </c>
      <c r="K8" s="13">
        <v>11</v>
      </c>
      <c r="L8" s="15">
        <v>12</v>
      </c>
    </row>
    <row r="9" spans="1:12" s="16" customFormat="1" ht="9.75">
      <c r="A9" s="17"/>
      <c r="B9" s="18"/>
      <c r="C9" s="19"/>
      <c r="D9" s="20"/>
      <c r="E9" s="20"/>
      <c r="F9" s="20"/>
      <c r="G9" s="21"/>
      <c r="H9" s="19"/>
      <c r="I9" s="20"/>
      <c r="J9" s="20"/>
      <c r="K9" s="20"/>
      <c r="L9" s="22"/>
    </row>
    <row r="10" spans="1:12" s="29" customFormat="1">
      <c r="A10" s="23" t="s">
        <v>12</v>
      </c>
      <c r="B10" s="24"/>
      <c r="C10" s="25">
        <f>D10+E10+F10+G10</f>
        <v>180818.5</v>
      </c>
      <c r="D10" s="26">
        <f>SUM(D12:D21)</f>
        <v>60817.5</v>
      </c>
      <c r="E10" s="26">
        <f>SUM(E12:E21)</f>
        <v>118751.5</v>
      </c>
      <c r="F10" s="26">
        <f>[2]BPN!O13</f>
        <v>971</v>
      </c>
      <c r="G10" s="27">
        <f>'[2]CNAS &amp; CNAM'!Q12</f>
        <v>278.5</v>
      </c>
      <c r="H10" s="25">
        <f>I10+J10+K10+L10</f>
        <v>174003</v>
      </c>
      <c r="I10" s="26">
        <f>SUM(I12:I21)</f>
        <v>58331</v>
      </c>
      <c r="J10" s="26">
        <f t="shared" ref="J10" si="0">SUM(J12:J21)</f>
        <v>114441</v>
      </c>
      <c r="K10" s="26">
        <f>[2]BPN!P13</f>
        <v>971</v>
      </c>
      <c r="L10" s="28">
        <f>[2]BPN!P14</f>
        <v>260</v>
      </c>
    </row>
    <row r="11" spans="1:12" s="36" customFormat="1" ht="10.5" customHeight="1">
      <c r="A11" s="30" t="s">
        <v>13</v>
      </c>
      <c r="B11" s="31"/>
      <c r="C11" s="32"/>
      <c r="D11" s="33"/>
      <c r="E11" s="33"/>
      <c r="F11" s="33"/>
      <c r="G11" s="34"/>
      <c r="H11" s="32"/>
      <c r="I11" s="33"/>
      <c r="J11" s="33"/>
      <c r="K11" s="33"/>
      <c r="L11" s="35"/>
    </row>
    <row r="12" spans="1:12">
      <c r="A12" s="37" t="s">
        <v>14</v>
      </c>
      <c r="B12" s="38" t="s">
        <v>15</v>
      </c>
      <c r="C12" s="39">
        <f>D12+E12</f>
        <v>20046.25</v>
      </c>
      <c r="D12" s="33">
        <f>[2]bs!T10</f>
        <v>8524.75</v>
      </c>
      <c r="E12" s="40">
        <v>11521.5</v>
      </c>
      <c r="F12" s="33"/>
      <c r="G12" s="34"/>
      <c r="H12" s="39">
        <f>I12+J12</f>
        <v>20453</v>
      </c>
      <c r="I12" s="33">
        <f>[2]bs!U10</f>
        <v>8586</v>
      </c>
      <c r="J12" s="33">
        <f>[2]buat!O11</f>
        <v>11867</v>
      </c>
      <c r="K12" s="33"/>
      <c r="L12" s="35"/>
    </row>
    <row r="13" spans="1:12">
      <c r="A13" s="37" t="s">
        <v>16</v>
      </c>
      <c r="B13" s="38" t="s">
        <v>17</v>
      </c>
      <c r="C13" s="39">
        <f t="shared" ref="C13:C21" si="1">D13+E13</f>
        <v>3941.5</v>
      </c>
      <c r="D13" s="33">
        <f>[2]bs!T11</f>
        <v>3837</v>
      </c>
      <c r="E13" s="41">
        <v>104.5</v>
      </c>
      <c r="F13" s="33"/>
      <c r="G13" s="34"/>
      <c r="H13" s="39">
        <f t="shared" ref="H13:H21" si="2">I13+J13</f>
        <v>3984</v>
      </c>
      <c r="I13" s="33">
        <f>[2]bs!U11</f>
        <v>3876</v>
      </c>
      <c r="J13" s="33">
        <f>[2]buat!O12</f>
        <v>108</v>
      </c>
      <c r="K13" s="33"/>
      <c r="L13" s="35"/>
    </row>
    <row r="14" spans="1:12">
      <c r="A14" s="37" t="s">
        <v>18</v>
      </c>
      <c r="B14" s="38" t="s">
        <v>19</v>
      </c>
      <c r="C14" s="39">
        <f t="shared" si="1"/>
        <v>23214.5</v>
      </c>
      <c r="D14" s="33">
        <f>[2]bs!T12</f>
        <v>23062.5</v>
      </c>
      <c r="E14" s="41">
        <v>152</v>
      </c>
      <c r="F14" s="33"/>
      <c r="G14" s="34"/>
      <c r="H14" s="39">
        <f t="shared" si="2"/>
        <v>23168</v>
      </c>
      <c r="I14" s="33">
        <f>[2]bs!U12</f>
        <v>23016</v>
      </c>
      <c r="J14" s="33">
        <f>[2]buat!O13</f>
        <v>152</v>
      </c>
      <c r="K14" s="33"/>
      <c r="L14" s="35"/>
    </row>
    <row r="15" spans="1:12">
      <c r="A15" s="37" t="s">
        <v>20</v>
      </c>
      <c r="B15" s="38" t="s">
        <v>21</v>
      </c>
      <c r="C15" s="39">
        <f t="shared" si="1"/>
        <v>5832.25</v>
      </c>
      <c r="D15" s="33">
        <f>[2]bs!T13</f>
        <v>5140.5</v>
      </c>
      <c r="E15" s="41">
        <v>691.75</v>
      </c>
      <c r="F15" s="33"/>
      <c r="G15" s="34"/>
      <c r="H15" s="39">
        <f t="shared" si="2"/>
        <v>5798</v>
      </c>
      <c r="I15" s="33">
        <f>[2]bs!U13</f>
        <v>5142</v>
      </c>
      <c r="J15" s="33">
        <f>[2]buat!O14</f>
        <v>656</v>
      </c>
      <c r="K15" s="33"/>
      <c r="L15" s="35"/>
    </row>
    <row r="16" spans="1:12">
      <c r="A16" s="37" t="s">
        <v>22</v>
      </c>
      <c r="B16" s="38" t="s">
        <v>23</v>
      </c>
      <c r="C16" s="39">
        <f t="shared" si="1"/>
        <v>681</v>
      </c>
      <c r="D16" s="33">
        <f>[2]bs!T14</f>
        <v>670</v>
      </c>
      <c r="E16" s="41">
        <v>11</v>
      </c>
      <c r="F16" s="33"/>
      <c r="G16" s="34"/>
      <c r="H16" s="39">
        <f t="shared" si="2"/>
        <v>656</v>
      </c>
      <c r="I16" s="33">
        <f>[2]bs!U14</f>
        <v>646</v>
      </c>
      <c r="J16" s="33">
        <f>[2]buat!O15</f>
        <v>10</v>
      </c>
      <c r="K16" s="33"/>
      <c r="L16" s="35"/>
    </row>
    <row r="17" spans="1:12" ht="25.15" customHeight="1">
      <c r="A17" s="37" t="s">
        <v>24</v>
      </c>
      <c r="B17" s="38" t="s">
        <v>25</v>
      </c>
      <c r="C17" s="39">
        <f t="shared" si="1"/>
        <v>700</v>
      </c>
      <c r="D17" s="33"/>
      <c r="E17" s="41">
        <v>700</v>
      </c>
      <c r="F17" s="33"/>
      <c r="G17" s="34"/>
      <c r="H17" s="39">
        <f t="shared" si="2"/>
        <v>659</v>
      </c>
      <c r="I17" s="33">
        <v>0</v>
      </c>
      <c r="J17" s="33">
        <f>[2]buat!O16</f>
        <v>659</v>
      </c>
      <c r="K17" s="33"/>
      <c r="L17" s="35"/>
    </row>
    <row r="18" spans="1:12">
      <c r="A18" s="37" t="s">
        <v>26</v>
      </c>
      <c r="B18" s="38" t="s">
        <v>27</v>
      </c>
      <c r="C18" s="39">
        <f t="shared" si="1"/>
        <v>3790.5</v>
      </c>
      <c r="D18" s="33">
        <f>[2]bs!T15</f>
        <v>3666.5</v>
      </c>
      <c r="E18" s="41">
        <v>124</v>
      </c>
      <c r="F18" s="33"/>
      <c r="G18" s="34"/>
      <c r="H18" s="39">
        <f t="shared" si="2"/>
        <v>3418</v>
      </c>
      <c r="I18" s="33">
        <f>[2]bs!U15</f>
        <v>3320</v>
      </c>
      <c r="J18" s="33">
        <f>[2]buat!O17</f>
        <v>98</v>
      </c>
      <c r="K18" s="33"/>
      <c r="L18" s="35"/>
    </row>
    <row r="19" spans="1:12">
      <c r="A19" s="37" t="s">
        <v>28</v>
      </c>
      <c r="B19" s="38" t="s">
        <v>29</v>
      </c>
      <c r="C19" s="39">
        <f t="shared" si="1"/>
        <v>12003.25</v>
      </c>
      <c r="D19" s="33">
        <f>[2]bs!T16</f>
        <v>1463.75</v>
      </c>
      <c r="E19" s="41">
        <v>10539.5</v>
      </c>
      <c r="F19" s="33"/>
      <c r="G19" s="34"/>
      <c r="H19" s="39">
        <f t="shared" si="2"/>
        <v>11874</v>
      </c>
      <c r="I19" s="33">
        <f>[2]bs!U16</f>
        <v>1444</v>
      </c>
      <c r="J19" s="33">
        <f>[2]buat!O18</f>
        <v>10430</v>
      </c>
      <c r="K19" s="33"/>
      <c r="L19" s="35"/>
    </row>
    <row r="20" spans="1:12">
      <c r="A20" s="37" t="s">
        <v>30</v>
      </c>
      <c r="B20" s="38" t="s">
        <v>31</v>
      </c>
      <c r="C20" s="39">
        <f t="shared" si="1"/>
        <v>98404.5</v>
      </c>
      <c r="D20" s="33">
        <f>[2]bs!T17</f>
        <v>12340.75</v>
      </c>
      <c r="E20" s="41">
        <v>86063.75</v>
      </c>
      <c r="F20" s="33"/>
      <c r="G20" s="34"/>
      <c r="H20" s="39">
        <f t="shared" si="2"/>
        <v>91265</v>
      </c>
      <c r="I20" s="33">
        <f>[2]bs!U17</f>
        <v>10306</v>
      </c>
      <c r="J20" s="33">
        <f>[2]buat!O19</f>
        <v>80959</v>
      </c>
      <c r="K20" s="33"/>
      <c r="L20" s="35"/>
    </row>
    <row r="21" spans="1:12">
      <c r="A21" s="42" t="s">
        <v>32</v>
      </c>
      <c r="B21" s="43" t="s">
        <v>33</v>
      </c>
      <c r="C21" s="44">
        <f t="shared" si="1"/>
        <v>10955.25</v>
      </c>
      <c r="D21" s="45">
        <f>[2]bs!T18</f>
        <v>2111.75</v>
      </c>
      <c r="E21" s="46">
        <v>8843.5</v>
      </c>
      <c r="F21" s="45"/>
      <c r="G21" s="47"/>
      <c r="H21" s="44">
        <f t="shared" si="2"/>
        <v>11497</v>
      </c>
      <c r="I21" s="45">
        <f>[2]bs!U18</f>
        <v>1995</v>
      </c>
      <c r="J21" s="45">
        <f>[2]buat!O20</f>
        <v>9502</v>
      </c>
      <c r="K21" s="45"/>
      <c r="L21" s="48"/>
    </row>
    <row r="22" spans="1:12">
      <c r="A22" s="49" t="s">
        <v>34</v>
      </c>
      <c r="B22" s="49"/>
      <c r="C22" s="50"/>
      <c r="D22" s="50"/>
      <c r="E22" s="51"/>
      <c r="F22" s="51"/>
      <c r="G22" s="51"/>
    </row>
    <row r="23" spans="1:12" s="52" customFormat="1" ht="30" customHeight="1">
      <c r="A23" s="123" t="s">
        <v>35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</row>
    <row r="24" spans="1:12" s="52" customFormat="1" ht="36.75" customHeight="1">
      <c r="A24" s="123" t="s">
        <v>36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</row>
    <row r="25" spans="1:12" s="3" customFormat="1" ht="12">
      <c r="A25" s="2"/>
      <c r="B25" s="2"/>
      <c r="E25" s="53"/>
      <c r="F25" s="53"/>
      <c r="G25" s="53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executat'!Print_Area</vt:lpstr>
      <vt:lpstr>'unitati executat'!Print_Area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Bors</dc:creator>
  <cp:lastModifiedBy>Gherta Alina</cp:lastModifiedBy>
  <cp:lastPrinted>2018-08-24T07:31:40Z</cp:lastPrinted>
  <dcterms:created xsi:type="dcterms:W3CDTF">2018-08-24T07:22:23Z</dcterms:created>
  <dcterms:modified xsi:type="dcterms:W3CDTF">2018-09-03T12:54:24Z</dcterms:modified>
</cp:coreProperties>
</file>