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980" windowHeight="12150" firstSheet="1" activeTab="1"/>
  </bookViews>
  <sheets>
    <sheet name="podval" sheetId="27" state="hidden" r:id="rId1"/>
    <sheet name="econ" sheetId="2" r:id="rId2"/>
    <sheet name="funcț" sheetId="12" r:id="rId3"/>
  </sheets>
  <definedNames>
    <definedName name="_xlnm._FilterDatabase" localSheetId="2" hidden="1">funcț!$A$8:$E$31</definedName>
    <definedName name="_xlnm.Print_Titles" localSheetId="1">econ!$6:$9</definedName>
    <definedName name="_xlnm.Print_Area" localSheetId="1">econ!$A$1:$H$127</definedName>
    <definedName name="_xlnm.Print_Area" localSheetId="2">funcț!$A$1:$H$36</definedName>
    <definedName name="_xlnm.Print_Area" localSheetId="0">podval!$A$1:$J$21</definedName>
  </definedNames>
  <calcPr calcId="162913"/>
</workbook>
</file>

<file path=xl/calcChain.xml><?xml version="1.0" encoding="utf-8"?>
<calcChain xmlns="http://schemas.openxmlformats.org/spreadsheetml/2006/main">
  <c r="I15" i="27" l="1"/>
  <c r="H15" i="27" s="1"/>
  <c r="J18" i="27"/>
  <c r="J19" i="27"/>
  <c r="E18" i="27"/>
  <c r="E19" i="27"/>
  <c r="I16" i="27"/>
  <c r="H16" i="27" s="1"/>
  <c r="I18" i="27"/>
  <c r="D19" i="27"/>
  <c r="D7" i="27"/>
  <c r="C7" i="27" s="1"/>
  <c r="E7" i="27"/>
  <c r="J7" i="27"/>
  <c r="C9" i="27"/>
  <c r="D10" i="27"/>
  <c r="E10" i="27"/>
  <c r="F10" i="27"/>
  <c r="G10" i="27"/>
  <c r="I10" i="27"/>
  <c r="J10" i="27"/>
  <c r="C11" i="27"/>
  <c r="B11" i="27"/>
  <c r="C12" i="27"/>
  <c r="B12" i="27" s="1"/>
  <c r="H12" i="27"/>
  <c r="C13" i="27"/>
  <c r="B13" i="27" s="1"/>
  <c r="D18" i="27"/>
  <c r="D15" i="27"/>
  <c r="C15" i="27" s="1"/>
  <c r="C10" i="27"/>
  <c r="F15" i="27"/>
  <c r="H10" i="27"/>
  <c r="I19" i="27"/>
  <c r="D16" i="27"/>
  <c r="C16" i="27" s="1"/>
  <c r="B10" i="27"/>
  <c r="G3" i="27"/>
  <c r="F3" i="27"/>
  <c r="J3" i="27"/>
  <c r="I3" i="27"/>
  <c r="E3" i="27"/>
  <c r="F9" i="27"/>
  <c r="F7" i="27" s="1"/>
  <c r="I9" i="27"/>
  <c r="I7" i="27" s="1"/>
  <c r="H9" i="27"/>
  <c r="D3" i="27"/>
  <c r="G9" i="27"/>
  <c r="C19" i="27" l="1"/>
  <c r="J17" i="27"/>
  <c r="D17" i="27"/>
  <c r="B9" i="27"/>
  <c r="J14" i="27"/>
  <c r="J6" i="27" s="1"/>
  <c r="J5" i="27" s="1"/>
  <c r="J4" i="27" s="1"/>
  <c r="H18" i="27"/>
  <c r="F14" i="27"/>
  <c r="F6" i="27" s="1"/>
  <c r="F5" i="27" s="1"/>
  <c r="F4" i="27" s="1"/>
  <c r="H19" i="27"/>
  <c r="B19" i="27" s="1"/>
  <c r="I17" i="27"/>
  <c r="H17" i="27" s="1"/>
  <c r="H7" i="27"/>
  <c r="I14" i="27"/>
  <c r="H14" i="27" s="1"/>
  <c r="H3" i="27"/>
  <c r="B16" i="27"/>
  <c r="B15" i="27"/>
  <c r="G7" i="27"/>
  <c r="G14" i="27" s="1"/>
  <c r="E17" i="27"/>
  <c r="E14" i="27" s="1"/>
  <c r="E6" i="27" s="1"/>
  <c r="E5" i="27" s="1"/>
  <c r="E4" i="27" s="1"/>
  <c r="D14" i="27"/>
  <c r="C18" i="27"/>
  <c r="B18" i="27" s="1"/>
  <c r="C3" i="27"/>
  <c r="C17" i="27" l="1"/>
  <c r="B17" i="27"/>
  <c r="G6" i="27"/>
  <c r="G5" i="27" s="1"/>
  <c r="G4" i="27" s="1"/>
  <c r="I6" i="27"/>
  <c r="B7" i="27"/>
  <c r="B3" i="27"/>
  <c r="D6" i="27"/>
  <c r="C14" i="27"/>
  <c r="B14" i="27" s="1"/>
  <c r="I5" i="27" l="1"/>
  <c r="I4" i="27" s="1"/>
  <c r="H6" i="27"/>
  <c r="H5" i="27" s="1"/>
  <c r="H4" i="27" s="1"/>
  <c r="C6" i="27"/>
  <c r="D5" i="27"/>
  <c r="D4" i="27" s="1"/>
  <c r="C5" i="27" l="1"/>
  <c r="C4" i="27" s="1"/>
  <c r="B6" i="27"/>
  <c r="B5" i="27" s="1"/>
  <c r="B4" i="27" s="1"/>
</calcChain>
</file>

<file path=xl/sharedStrings.xml><?xml version="1.0" encoding="utf-8"?>
<sst xmlns="http://schemas.openxmlformats.org/spreadsheetml/2006/main" count="304" uniqueCount="242">
  <si>
    <t xml:space="preserve"> </t>
  </si>
  <si>
    <t>inclusiv:</t>
  </si>
  <si>
    <t>Bugetul de stat</t>
  </si>
  <si>
    <t>dintre care:</t>
  </si>
  <si>
    <t xml:space="preserve">Contribuţii de asigurări sociale de stat obligatorii  </t>
  </si>
  <si>
    <t>TVA la marfurile importate</t>
  </si>
  <si>
    <t>Restituirea TVA</t>
  </si>
  <si>
    <t xml:space="preserve">       Accize, total</t>
  </si>
  <si>
    <t>Restituirea accizelor</t>
  </si>
  <si>
    <t>Tabelul nr.1</t>
  </si>
  <si>
    <t xml:space="preserve">Raport privind executarea </t>
  </si>
  <si>
    <t>mil. lei</t>
  </si>
  <si>
    <t>în %</t>
  </si>
  <si>
    <t>Executat anul precedent</t>
  </si>
  <si>
    <t>Executat anul curent faţă de anul precedent</t>
  </si>
  <si>
    <t>Indicator</t>
  </si>
  <si>
    <t>Impozite și taxe</t>
  </si>
  <si>
    <t>Impozite pe venit</t>
  </si>
  <si>
    <t>Impozite și taxe pe mărfuri și servicii</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</si>
  <si>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</si>
  <si>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</si>
  <si>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</si>
  <si>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</si>
  <si>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</si>
  <si>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</si>
  <si>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</si>
  <si>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 xml:space="preserve">Transferuri primite între bugetul de stat şi bugetele locale </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</si>
  <si>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</si>
  <si>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</si>
  <si>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</si>
  <si>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</si>
  <si>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</si>
  <si>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</si>
  <si>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</si>
  <si>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</si>
  <si>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</si>
  <si>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</si>
  <si>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</si>
  <si>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</si>
  <si>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</si>
  <si>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</si>
  <si>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</si>
  <si>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</si>
  <si>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</si>
  <si>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</si>
  <si>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</si>
  <si>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</si>
  <si>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</si>
  <si>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</si>
  <si>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</si>
  <si>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</si>
  <si>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</si>
  <si>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</si>
  <si>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</si>
  <si>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</si>
  <si>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</si>
  <si>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</si>
  <si>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</si>
  <si>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</si>
  <si>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</si>
  <si>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</si>
  <si>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</si>
  <si>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</si>
  <si>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</si>
  <si>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</si>
  <si>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</si>
  <si>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</si>
  <si>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</si>
  <si>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</si>
  <si>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</si>
  <si>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</si>
  <si>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</si>
  <si>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</si>
  <si>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Mijloace bănești</t>
  </si>
  <si>
    <t>433</t>
  </si>
  <si>
    <t>Depozite</t>
  </si>
  <si>
    <t>435</t>
  </si>
  <si>
    <t>Sume în drum</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</si>
  <si>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</si>
  <si>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</si>
  <si>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</si>
  <si>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</si>
  <si>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</si>
  <si>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</si>
  <si>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</si>
  <si>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</si>
  <si>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</si>
  <si>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</si>
  <si>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</si>
  <si>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</si>
  <si>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</si>
  <si>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</si>
  <si>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</si>
  <si>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</si>
  <si>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</si>
  <si>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</si>
  <si>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</si>
  <si>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</si>
  <si>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</si>
  <si>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</si>
  <si>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</si>
  <si>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</si>
  <si>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</si>
  <si>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</si>
  <si>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</si>
  <si>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</si>
  <si>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</si>
  <si>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</si>
  <si>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</si>
  <si>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</si>
  <si>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</si>
  <si>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</si>
  <si>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</si>
  <si>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</si>
  <si>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</si>
  <si>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</si>
  <si>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</si>
  <si>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</si>
  <si>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</si>
  <si>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</si>
  <si>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</si>
  <si>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</si>
  <si>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</si>
  <si>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</si>
  <si>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</si>
  <si>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</si>
  <si>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</si>
  <si>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</si>
  <si>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</si>
  <si>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</si>
  <si>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</si>
  <si>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</si>
  <si>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</si>
  <si>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</si>
  <si>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</si>
  <si>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</si>
  <si>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</si>
  <si>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</si>
  <si>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</si>
  <si>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</si>
  <si>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</si>
  <si>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</si>
  <si>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</si>
  <si>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 inclusiv transferuri între BS și BL</t>
  </si>
  <si>
    <t>Active nefinanciare</t>
  </si>
  <si>
    <t>Mijloace fixe</t>
  </si>
  <si>
    <t>Transferuri acordate în cadrul bugetului public național</t>
  </si>
  <si>
    <t>Alte cheltuieli</t>
  </si>
  <si>
    <t>Prestații sociale</t>
  </si>
  <si>
    <t>Bunuri și servicii</t>
  </si>
  <si>
    <t>Cheltuieli de personal</t>
  </si>
  <si>
    <t>1-(2+3)</t>
  </si>
  <si>
    <t>Impozitul funciar</t>
  </si>
  <si>
    <t>Impozitul pe bunurile imobiliare</t>
  </si>
  <si>
    <t>Investiții capitale</t>
  </si>
  <si>
    <t>Cod</t>
  </si>
  <si>
    <t xml:space="preserve">Transferuri acordate între bugetul de stat şi bugetele locale </t>
  </si>
  <si>
    <t>Transferuri acordate în cadrul Bugetului Consolidat Central</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</si>
  <si>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</si>
  <si>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</si>
  <si>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</si>
  <si>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</si>
  <si>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</si>
  <si>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</si>
  <si>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</si>
  <si>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</si>
  <si>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</si>
  <si>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</si>
  <si>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Dividende primite</t>
  </si>
  <si>
    <t>Taxe și plăți administrative</t>
  </si>
  <si>
    <t>Comercializarea mărfurilor și serviciilor de către instituțiile bugetare</t>
  </si>
  <si>
    <t>421</t>
  </si>
  <si>
    <t>422</t>
  </si>
  <si>
    <t xml:space="preserve">Primirea împrumuturilor externe </t>
  </si>
  <si>
    <t xml:space="preserve">Rambursarea împrumuturilor externe </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</si>
  <si>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</si>
  <si>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</si>
  <si>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</si>
  <si>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</si>
  <si>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</si>
  <si>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</si>
  <si>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</si>
  <si>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</si>
  <si>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</si>
  <si>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</si>
  <si>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</si>
  <si>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</si>
  <si>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</si>
  <si>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</si>
  <si>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</si>
  <si>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</si>
  <si>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 xml:space="preserve">inclusiv </t>
  </si>
  <si>
    <t>proiecte</t>
  </si>
  <si>
    <t>baza</t>
  </si>
  <si>
    <t>Alte impozite pe proprietate</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</si>
  <si>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</si>
  <si>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</si>
  <si>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</si>
  <si>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</si>
  <si>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</si>
  <si>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</si>
  <si>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</si>
  <si>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</si>
  <si>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</si>
  <si>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</si>
  <si>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</si>
  <si>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</si>
  <si>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</si>
  <si>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</si>
  <si>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</si>
  <si>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</si>
  <si>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</si>
  <si>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</si>
  <si>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</si>
  <si>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</si>
  <si>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</si>
  <si>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</si>
  <si>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</si>
  <si>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</si>
  <si>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</si>
  <si>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</si>
  <si>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</si>
  <si>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</si>
  <si>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</si>
  <si>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</si>
  <si>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</si>
  <si>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</si>
  <si>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</si>
  <si>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</si>
  <si>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</si>
  <si>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</si>
  <si>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</si>
  <si>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</si>
  <si>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 publice locale</t>
  </si>
  <si>
    <t>Garanţii  interne</t>
  </si>
  <si>
    <t>Dobînzi și alte plăți încasate</t>
  </si>
  <si>
    <t>2923</t>
  </si>
  <si>
    <t xml:space="preserve">* inclusiv transferuri între instituțiile  BS </t>
  </si>
  <si>
    <t xml:space="preserve"> bugetului public naţional în anul 2025</t>
  </si>
  <si>
    <t>la situația din 31 iulie 2025</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</si>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</sst>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3">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1"/>
      <color indexed="8"/>
      <name val="Times New Roman"/>
      <family val="1"/>
      <charset val="204"/>
    </font>
    <font>
      <i/>
      <sz val="11"/>
      <color indexed="8"/>
      <name val="Times New Roman"/>
      <family val="1"/>
      <charset val="204"/>
    </font>
    <font>
      <sz val="12"/>
      <color indexed="8"/>
      <name val="Times New Roman"/>
      <family val="1"/>
      <charset val="204"/>
    </font>
    <font>
      <sz val="10"/>
      <name val="Arial Cyr"/>
    </font>
    <font>
      <sz val="10"/>
      <name val="Arial"/>
      <family val="2"/>
      <charset val="238"/>
    </font>
    <font>
      <b/>
      <sz val="16"/>
      <name val="Times New Roman"/>
      <family val="1"/>
      <charset val="204"/>
    </font>
    <font>
      <b/>
      <sz val="12"/>
      <color indexed="8"/>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10"/>
      <color indexed="8"/>
      <name val="Times New Roman"/>
      <family val="1"/>
      <charset val="204"/>
    </font>
    <font>
      <sz val="12"/>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i/>
      <sz val="10"/>
      <name val="Times"/>
      <family val="1"/>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b/>
      <sz val="12"/>
      <color theme="1"/>
      <name val="Times New Roman"/>
      <family val="1"/>
      <charset val="204"/>
    </font>
    <font>
      <i/>
      <sz val="11"/>
      <color theme="1"/>
      <name val="Times New Roman"/>
      <family val="1"/>
      <charset val="204"/>
    </font>
    <font>
      <b/>
      <sz val="11"/>
      <color theme="1"/>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0"/>
      <color theme="1"/>
      <name val="times new roman"/>
      <family val="1"/>
      <charset val="204"/>
    </font>
  </fonts>
  <fills count="9">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ck">
        <color rgb="FFFF0000"/>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14" fillId="0" borderId="0"/>
    <xf numFmtId="0" fontId="15" fillId="0" borderId="0"/>
  </cellStyleXfs>
  <cellXfs count="195">
    <xf numFmtId="0" fontId="0" fillId="0" borderId="0" xfId="0"/>
    <xf numFmtId="0" fontId="11" fillId="0" borderId="0" xfId="0" applyFont="1" applyFill="1" applyBorder="1" applyAlignment="1">
      <alignment vertical="center"/>
    </xf>
    <xf numFmtId="0" fontId="3" fillId="0" borderId="0" xfId="0" applyFont="1" applyFill="1" applyBorder="1" applyAlignment="1">
      <alignment vertical="center"/>
    </xf>
    <xf numFmtId="0" fontId="16" fillId="0" borderId="0"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39" fillId="0" borderId="0" xfId="0" applyFont="1"/>
    <xf numFmtId="0" fontId="17" fillId="3"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8" fillId="3" borderId="1" xfId="1" applyFont="1" applyFill="1" applyBorder="1" applyAlignment="1">
      <alignment horizontal="left" vertical="center" wrapText="1"/>
    </xf>
    <xf numFmtId="0" fontId="17" fillId="3" borderId="1" xfId="1" applyFont="1" applyFill="1" applyBorder="1" applyAlignment="1">
      <alignment vertical="center" wrapText="1"/>
    </xf>
    <xf numFmtId="0" fontId="5" fillId="0" borderId="1" xfId="1" applyFont="1" applyFill="1" applyBorder="1" applyAlignment="1">
      <alignment vertical="center" wrapText="1"/>
    </xf>
    <xf numFmtId="0" fontId="44" fillId="0" borderId="1" xfId="0" applyFont="1" applyFill="1" applyBorder="1" applyAlignment="1">
      <alignment horizontal="left" vertical="center" wrapText="1"/>
    </xf>
    <xf numFmtId="0" fontId="45" fillId="3" borderId="1" xfId="0" applyFont="1" applyFill="1" applyBorder="1" applyAlignment="1">
      <alignment horizontal="left" vertical="center" wrapText="1"/>
    </xf>
    <xf numFmtId="0" fontId="13" fillId="0" borderId="1" xfId="1" applyFont="1" applyFill="1" applyBorder="1" applyAlignment="1">
      <alignment vertical="center"/>
    </xf>
    <xf numFmtId="0" fontId="8" fillId="0" borderId="1" xfId="1" applyFont="1" applyFill="1" applyBorder="1" applyAlignment="1">
      <alignment vertical="center" wrapText="1"/>
    </xf>
    <xf numFmtId="0" fontId="7" fillId="0" borderId="1" xfId="1" applyFont="1" applyFill="1" applyBorder="1" applyAlignment="1">
      <alignment horizontal="left" vertical="center" wrapText="1"/>
    </xf>
    <xf numFmtId="0" fontId="44" fillId="0" borderId="1" xfId="0" applyFont="1" applyFill="1" applyBorder="1" applyAlignment="1">
      <alignment horizontal="left" vertical="center" wrapText="1"/>
    </xf>
    <xf numFmtId="164" fontId="39" fillId="0" borderId="1" xfId="0" applyNumberFormat="1" applyFont="1" applyBorder="1" applyAlignment="1">
      <alignment horizontal="right" vertical="center"/>
    </xf>
    <xf numFmtId="164" fontId="46" fillId="0" borderId="1" xfId="0" applyNumberFormat="1" applyFont="1" applyBorder="1" applyAlignment="1">
      <alignment horizontal="right" vertical="center"/>
    </xf>
    <xf numFmtId="0" fontId="19" fillId="0" borderId="1"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20" fillId="0" borderId="1" xfId="1" applyFont="1" applyFill="1" applyBorder="1" applyAlignment="1">
      <alignment horizontal="left" vertical="center" wrapText="1"/>
    </xf>
    <xf numFmtId="164" fontId="43"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39" fillId="0" borderId="1" xfId="0" applyFont="1" applyFill="1" applyBorder="1" applyAlignment="1">
      <alignment horizontal="left" vertical="center" wrapText="1"/>
    </xf>
    <xf numFmtId="164" fontId="41" fillId="0" borderId="1" xfId="0" applyNumberFormat="1" applyFont="1" applyBorder="1" applyAlignment="1">
      <alignment horizontal="right" vertical="center"/>
    </xf>
    <xf numFmtId="0" fontId="17" fillId="3" borderId="1" xfId="1" applyFont="1" applyFill="1" applyBorder="1" applyAlignment="1">
      <alignment horizontal="center" vertical="center"/>
    </xf>
    <xf numFmtId="0" fontId="11"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2" fillId="4" borderId="1" xfId="1" applyFont="1" applyFill="1" applyBorder="1" applyAlignment="1">
      <alignment horizontal="left" vertical="center" wrapText="1"/>
    </xf>
    <xf numFmtId="0" fontId="8" fillId="3" borderId="1" xfId="1" applyFont="1" applyFill="1" applyBorder="1" applyAlignment="1">
      <alignment horizontal="center" vertical="center"/>
    </xf>
    <xf numFmtId="49" fontId="11"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0" fontId="40" fillId="3"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10" fillId="0" borderId="1" xfId="1" applyFont="1" applyFill="1" applyBorder="1" applyAlignment="1">
      <alignment horizontal="center" vertical="center"/>
    </xf>
    <xf numFmtId="164" fontId="47" fillId="4"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50" fillId="4" borderId="1" xfId="0" applyFont="1" applyFill="1" applyBorder="1" applyAlignment="1">
      <alignment horizontal="left" vertical="center" wrapText="1" indent="2"/>
    </xf>
    <xf numFmtId="0" fontId="12" fillId="4" borderId="1" xfId="1" applyFont="1" applyFill="1" applyBorder="1" applyAlignment="1">
      <alignment horizontal="center" vertical="center"/>
    </xf>
    <xf numFmtId="0" fontId="11" fillId="3"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21" fillId="0" borderId="1" xfId="1" applyFont="1" applyFill="1" applyBorder="1" applyAlignment="1">
      <alignment horizontal="center" vertical="center"/>
    </xf>
    <xf numFmtId="0" fontId="12" fillId="4" borderId="1" xfId="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0" fontId="21" fillId="0" borderId="1" xfId="1" applyFont="1" applyFill="1" applyBorder="1" applyAlignment="1">
      <alignment horizontal="left" vertical="center" indent="1"/>
    </xf>
    <xf numFmtId="0" fontId="52" fillId="0" borderId="1" xfId="0" applyFont="1" applyBorder="1" applyAlignment="1">
      <alignment horizontal="center" vertical="center"/>
    </xf>
    <xf numFmtId="0" fontId="51" fillId="0" borderId="1" xfId="0" applyFont="1" applyFill="1" applyBorder="1" applyAlignment="1">
      <alignment horizontal="left" vertical="center" wrapText="1" indent="2"/>
    </xf>
    <xf numFmtId="0" fontId="23"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48" fillId="0" borderId="1"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3" fillId="0" borderId="0" xfId="0" applyFont="1" applyFill="1" applyBorder="1" applyAlignment="1">
      <alignment horizontal="right"/>
    </xf>
    <xf numFmtId="165" fontId="46" fillId="3" borderId="1" xfId="0" applyNumberFormat="1" applyFont="1" applyFill="1" applyBorder="1" applyAlignment="1">
      <alignment horizontal="right" vertical="center"/>
    </xf>
    <xf numFmtId="165" fontId="39" fillId="0" borderId="1" xfId="0" applyNumberFormat="1" applyFont="1" applyBorder="1" applyAlignment="1">
      <alignment horizontal="right" vertical="center"/>
    </xf>
    <xf numFmtId="165" fontId="43" fillId="0" borderId="1" xfId="0" applyNumberFormat="1" applyFont="1" applyBorder="1" applyAlignment="1">
      <alignment horizontal="right" vertical="center"/>
    </xf>
    <xf numFmtId="165" fontId="47" fillId="4" borderId="1" xfId="0" applyNumberFormat="1" applyFont="1" applyFill="1" applyBorder="1" applyAlignment="1">
      <alignment horizontal="right" vertical="center"/>
    </xf>
    <xf numFmtId="165" fontId="53" fillId="0" borderId="1" xfId="0" applyNumberFormat="1" applyFont="1" applyBorder="1" applyAlignment="1">
      <alignment horizontal="right" vertical="center"/>
    </xf>
    <xf numFmtId="165" fontId="40" fillId="3" borderId="1" xfId="0" applyNumberFormat="1" applyFont="1" applyFill="1" applyBorder="1" applyAlignment="1">
      <alignment horizontal="right" vertical="center"/>
    </xf>
    <xf numFmtId="165" fontId="40" fillId="0" borderId="1" xfId="0" applyNumberFormat="1" applyFont="1" applyBorder="1" applyAlignment="1">
      <alignment horizontal="right" vertical="center"/>
    </xf>
    <xf numFmtId="165" fontId="43" fillId="0" borderId="1" xfId="0" applyNumberFormat="1" applyFont="1" applyFill="1" applyBorder="1" applyAlignment="1">
      <alignment horizontal="right" vertical="center"/>
    </xf>
    <xf numFmtId="165" fontId="41" fillId="0" borderId="1" xfId="0" applyNumberFormat="1" applyFont="1" applyBorder="1" applyAlignment="1">
      <alignment horizontal="right" vertical="center"/>
    </xf>
    <xf numFmtId="165" fontId="41" fillId="0" borderId="1" xfId="0" applyNumberFormat="1" applyFont="1" applyFill="1" applyBorder="1" applyAlignment="1">
      <alignment horizontal="right" vertical="center"/>
    </xf>
    <xf numFmtId="49" fontId="23" fillId="0" borderId="1" xfId="1" applyNumberFormat="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4" fillId="2" borderId="1" xfId="1" applyFont="1" applyFill="1" applyBorder="1" applyAlignment="1">
      <alignment vertical="center" wrapText="1"/>
    </xf>
    <xf numFmtId="49" fontId="25" fillId="2" borderId="1" xfId="1" applyNumberFormat="1" applyFont="1" applyFill="1" applyBorder="1" applyAlignment="1">
      <alignment horizontal="center" vertical="center"/>
    </xf>
    <xf numFmtId="165" fontId="54" fillId="2" borderId="1" xfId="0" applyNumberFormat="1" applyFont="1" applyFill="1" applyBorder="1" applyAlignment="1">
      <alignment horizontal="right" vertical="center"/>
    </xf>
    <xf numFmtId="0" fontId="26" fillId="6" borderId="1" xfId="1" applyFont="1" applyFill="1" applyBorder="1" applyAlignment="1">
      <alignment horizontal="left" vertical="center" wrapText="1"/>
    </xf>
    <xf numFmtId="165" fontId="55" fillId="6" borderId="1" xfId="0" applyNumberFormat="1" applyFont="1" applyFill="1" applyBorder="1" applyAlignment="1">
      <alignment horizontal="right" vertical="center"/>
    </xf>
    <xf numFmtId="164" fontId="25" fillId="2" borderId="1" xfId="1" applyNumberFormat="1" applyFont="1" applyFill="1" applyBorder="1" applyAlignment="1">
      <alignment horizontal="left" vertical="center"/>
    </xf>
    <xf numFmtId="0" fontId="25" fillId="2" borderId="1" xfId="1" applyFont="1" applyFill="1" applyBorder="1" applyAlignment="1">
      <alignment horizontal="center" vertical="center"/>
    </xf>
    <xf numFmtId="49" fontId="25" fillId="7" borderId="1" xfId="1" applyNumberFormat="1" applyFont="1" applyFill="1" applyBorder="1" applyAlignment="1">
      <alignment horizontal="left" vertical="center"/>
    </xf>
    <xf numFmtId="165" fontId="54" fillId="7" borderId="1" xfId="0" applyNumberFormat="1" applyFont="1" applyFill="1" applyBorder="1" applyAlignment="1">
      <alignment horizontal="right" vertical="center"/>
    </xf>
    <xf numFmtId="164" fontId="26" fillId="2" borderId="1" xfId="1" applyNumberFormat="1" applyFont="1" applyFill="1" applyBorder="1" applyAlignment="1">
      <alignment horizontal="left" vertical="center" wrapText="1"/>
    </xf>
    <xf numFmtId="49" fontId="26" fillId="2" borderId="1" xfId="1" applyNumberFormat="1" applyFont="1" applyFill="1" applyBorder="1" applyAlignment="1">
      <alignment horizontal="center" vertical="center"/>
    </xf>
    <xf numFmtId="165" fontId="55" fillId="2" borderId="1" xfId="0" applyNumberFormat="1" applyFont="1" applyFill="1" applyBorder="1" applyAlignment="1">
      <alignment horizontal="right" vertical="center"/>
    </xf>
    <xf numFmtId="164" fontId="27" fillId="2" borderId="1" xfId="1" applyNumberFormat="1" applyFont="1" applyFill="1" applyBorder="1" applyAlignment="1">
      <alignment horizontal="left" vertical="center" wrapText="1"/>
    </xf>
    <xf numFmtId="49" fontId="27" fillId="2" borderId="1" xfId="1" applyNumberFormat="1" applyFont="1" applyFill="1" applyBorder="1" applyAlignment="1">
      <alignment horizontal="center" vertical="center"/>
    </xf>
    <xf numFmtId="49" fontId="25" fillId="7" borderId="1" xfId="1" applyNumberFormat="1" applyFont="1" applyFill="1" applyBorder="1" applyAlignment="1">
      <alignment horizontal="center" vertical="center"/>
    </xf>
    <xf numFmtId="0" fontId="53" fillId="0" borderId="0" xfId="0" applyFont="1" applyAlignment="1">
      <alignment horizontal="right"/>
    </xf>
    <xf numFmtId="0" fontId="53" fillId="0" borderId="0" xfId="0" applyFont="1" applyAlignment="1">
      <alignment horizontal="right" vertical="top"/>
    </xf>
    <xf numFmtId="0" fontId="10" fillId="0" borderId="0" xfId="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21" fillId="0" borderId="1" xfId="1" applyFont="1" applyFill="1" applyBorder="1" applyAlignment="1">
      <alignment vertical="center" wrapText="1"/>
    </xf>
    <xf numFmtId="49" fontId="21" fillId="0" borderId="1" xfId="1" applyNumberFormat="1" applyFont="1" applyFill="1" applyBorder="1" applyAlignment="1">
      <alignment horizontal="center" vertical="center"/>
    </xf>
    <xf numFmtId="0" fontId="23" fillId="0" borderId="1" xfId="1" applyFont="1" applyFill="1" applyBorder="1" applyAlignment="1">
      <alignment vertical="center"/>
    </xf>
    <xf numFmtId="0" fontId="28" fillId="0" borderId="1" xfId="1" applyFont="1" applyFill="1" applyBorder="1" applyAlignment="1">
      <alignment vertical="center"/>
    </xf>
    <xf numFmtId="0" fontId="23" fillId="0" borderId="1" xfId="1" applyFont="1" applyFill="1" applyBorder="1" applyAlignment="1">
      <alignment horizontal="center" vertical="center"/>
    </xf>
    <xf numFmtId="49" fontId="25" fillId="6"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xf>
    <xf numFmtId="165" fontId="54" fillId="0" borderId="1" xfId="0" applyNumberFormat="1" applyFont="1" applyFill="1" applyBorder="1" applyAlignment="1">
      <alignment horizontal="right" vertical="center"/>
    </xf>
    <xf numFmtId="164" fontId="42" fillId="0" borderId="1" xfId="0" applyNumberFormat="1" applyFont="1" applyFill="1" applyBorder="1" applyAlignment="1">
      <alignment horizontal="right" vertical="center"/>
    </xf>
    <xf numFmtId="0" fontId="21" fillId="0" borderId="1" xfId="1"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0" fillId="0" borderId="0" xfId="0" applyFont="1" applyFill="1"/>
    <xf numFmtId="0" fontId="23" fillId="0" borderId="0" xfId="1" applyFont="1" applyFill="1" applyBorder="1" applyAlignment="1">
      <alignment horizontal="left" vertical="center" wrapText="1"/>
    </xf>
    <xf numFmtId="0" fontId="13" fillId="0" borderId="0" xfId="1" applyFont="1" applyFill="1" applyBorder="1" applyAlignment="1">
      <alignment vertical="center" wrapText="1"/>
    </xf>
    <xf numFmtId="0" fontId="49" fillId="0" borderId="0" xfId="0" applyFont="1" applyFill="1" applyBorder="1" applyAlignment="1">
      <alignment horizontal="left" vertical="center" wrapText="1"/>
    </xf>
    <xf numFmtId="0" fontId="0" fillId="0" borderId="0" xfId="0" applyBorder="1"/>
    <xf numFmtId="0" fontId="23" fillId="0" borderId="0" xfId="1" applyFont="1" applyFill="1" applyBorder="1" applyAlignment="1">
      <alignment vertical="center" wrapText="1"/>
    </xf>
    <xf numFmtId="164" fontId="0" fillId="0" borderId="0" xfId="0" applyNumberFormat="1" applyBorder="1"/>
    <xf numFmtId="165" fontId="0" fillId="0" borderId="0" xfId="0" applyNumberFormat="1"/>
    <xf numFmtId="0" fontId="10" fillId="0" borderId="0" xfId="1" applyFont="1" applyFill="1" applyBorder="1" applyAlignment="1">
      <alignment vertical="center" wrapText="1"/>
    </xf>
    <xf numFmtId="165" fontId="39" fillId="8" borderId="1" xfId="0" applyNumberFormat="1" applyFont="1" applyFill="1" applyBorder="1" applyAlignment="1">
      <alignment horizontal="right" vertical="center"/>
    </xf>
    <xf numFmtId="0" fontId="0" fillId="0" borderId="5" xfId="0" applyFill="1" applyBorder="1"/>
    <xf numFmtId="0" fontId="30" fillId="0" borderId="0" xfId="2" applyFont="1" applyFill="1" applyBorder="1" applyAlignment="1">
      <alignment vertical="center"/>
    </xf>
    <xf numFmtId="0" fontId="0" fillId="0" borderId="6" xfId="0" applyFill="1" applyBorder="1"/>
    <xf numFmtId="0" fontId="30" fillId="0" borderId="7" xfId="2" applyFont="1" applyFill="1" applyBorder="1" applyAlignment="1">
      <alignment horizontal="center" vertical="center" wrapText="1"/>
    </xf>
    <xf numFmtId="0" fontId="30" fillId="0" borderId="8" xfId="2" applyFont="1" applyFill="1" applyBorder="1" applyAlignment="1">
      <alignment horizontal="left" vertical="center" wrapText="1"/>
    </xf>
    <xf numFmtId="164" fontId="56" fillId="0" borderId="9" xfId="0" applyNumberFormat="1" applyFont="1" applyFill="1" applyBorder="1"/>
    <xf numFmtId="0" fontId="57" fillId="0" borderId="6" xfId="2" applyFont="1" applyFill="1" applyBorder="1" applyAlignment="1">
      <alignment horizontal="center" vertical="center" wrapText="1"/>
    </xf>
    <xf numFmtId="164" fontId="58" fillId="0" borderId="7" xfId="0" applyNumberFormat="1" applyFont="1" applyFill="1" applyBorder="1"/>
    <xf numFmtId="0" fontId="31" fillId="0" borderId="8" xfId="2" applyFont="1" applyFill="1" applyBorder="1" applyAlignment="1">
      <alignment horizontal="left" vertical="center"/>
    </xf>
    <xf numFmtId="164" fontId="59" fillId="0" borderId="9" xfId="0" applyNumberFormat="1" applyFont="1" applyFill="1" applyBorder="1"/>
    <xf numFmtId="0" fontId="32" fillId="0" borderId="6" xfId="2" applyFont="1" applyFill="1" applyBorder="1" applyAlignment="1">
      <alignment vertical="center"/>
    </xf>
    <xf numFmtId="164" fontId="60" fillId="0" borderId="7" xfId="0" applyNumberFormat="1" applyFont="1" applyFill="1" applyBorder="1"/>
    <xf numFmtId="0" fontId="33" fillId="0" borderId="8" xfId="2" applyFont="1" applyFill="1" applyBorder="1" applyAlignment="1">
      <alignment horizontal="left" vertical="center" indent="1"/>
    </xf>
    <xf numFmtId="164" fontId="38" fillId="0" borderId="9" xfId="0" applyNumberFormat="1" applyFont="1" applyFill="1" applyBorder="1"/>
    <xf numFmtId="0" fontId="34" fillId="0" borderId="10" xfId="2" applyFont="1" applyFill="1" applyBorder="1" applyAlignment="1">
      <alignment horizontal="left" vertical="center"/>
    </xf>
    <xf numFmtId="164" fontId="0" fillId="0" borderId="11" xfId="0" applyNumberFormat="1" applyFill="1" applyBorder="1"/>
    <xf numFmtId="0" fontId="34" fillId="0" borderId="12" xfId="2" applyFont="1" applyFill="1" applyBorder="1" applyAlignment="1">
      <alignment horizontal="left" vertical="center"/>
    </xf>
    <xf numFmtId="164" fontId="0" fillId="0" borderId="13" xfId="0" applyNumberFormat="1" applyFill="1" applyBorder="1"/>
    <xf numFmtId="0" fontId="32" fillId="0" borderId="10" xfId="2" applyFont="1" applyFill="1" applyBorder="1" applyAlignment="1">
      <alignment horizontal="left" vertical="center" indent="1"/>
    </xf>
    <xf numFmtId="164" fontId="60" fillId="0" borderId="11" xfId="0" applyNumberFormat="1" applyFont="1" applyFill="1" applyBorder="1"/>
    <xf numFmtId="0" fontId="35" fillId="0" borderId="12" xfId="2" applyFont="1" applyFill="1" applyBorder="1" applyAlignment="1">
      <alignment horizontal="left" vertical="center" wrapText="1"/>
    </xf>
    <xf numFmtId="0" fontId="32" fillId="0" borderId="8" xfId="2" applyFont="1" applyFill="1" applyBorder="1" applyAlignment="1">
      <alignment vertical="center"/>
    </xf>
    <xf numFmtId="0" fontId="36" fillId="0" borderId="14" xfId="1" applyFont="1" applyFill="1" applyBorder="1" applyAlignment="1">
      <alignment horizontal="left" vertical="center" wrapText="1" indent="1"/>
    </xf>
    <xf numFmtId="164" fontId="0" fillId="0" borderId="15" xfId="0" applyNumberFormat="1" applyFill="1" applyBorder="1"/>
    <xf numFmtId="0" fontId="61" fillId="0" borderId="16" xfId="0" applyFont="1" applyFill="1" applyBorder="1" applyAlignment="1">
      <alignment horizontal="left" vertical="center" wrapText="1" indent="1"/>
    </xf>
    <xf numFmtId="164" fontId="0" fillId="0" borderId="17" xfId="0" applyNumberFormat="1" applyFill="1" applyBorder="1"/>
    <xf numFmtId="164" fontId="0" fillId="5" borderId="13" xfId="0" applyNumberFormat="1" applyFill="1" applyBorder="1"/>
    <xf numFmtId="164" fontId="0" fillId="5" borderId="11" xfId="0" applyNumberFormat="1" applyFill="1" applyBorder="1"/>
    <xf numFmtId="164" fontId="38" fillId="5" borderId="9" xfId="0" applyNumberFormat="1" applyFont="1" applyFill="1" applyBorder="1"/>
    <xf numFmtId="164" fontId="38" fillId="4" borderId="9" xfId="0" applyNumberFormat="1" applyFont="1" applyFill="1" applyBorder="1"/>
    <xf numFmtId="0" fontId="13" fillId="0" borderId="21" xfId="1" applyFont="1" applyFill="1" applyBorder="1" applyAlignment="1">
      <alignment vertical="center" wrapText="1"/>
    </xf>
    <xf numFmtId="0" fontId="13" fillId="0" borderId="21" xfId="1" applyFont="1" applyFill="1" applyBorder="1" applyAlignment="1">
      <alignment vertical="center"/>
    </xf>
    <xf numFmtId="0" fontId="8" fillId="0" borderId="0" xfId="0" applyFont="1" applyFill="1" applyBorder="1" applyAlignment="1">
      <alignment vertical="center"/>
    </xf>
    <xf numFmtId="164" fontId="0" fillId="5" borderId="0" xfId="0" applyNumberFormat="1" applyFill="1" applyBorder="1" applyAlignment="1">
      <alignment horizontal="center"/>
    </xf>
    <xf numFmtId="164" fontId="42" fillId="2" borderId="1" xfId="0" applyNumberFormat="1" applyFont="1" applyFill="1" applyBorder="1" applyAlignment="1">
      <alignment horizontal="right" vertical="center"/>
    </xf>
    <xf numFmtId="164" fontId="47" fillId="8" borderId="1" xfId="0" applyNumberFormat="1" applyFont="1" applyFill="1" applyBorder="1" applyAlignment="1">
      <alignment horizontal="right" vertical="center"/>
    </xf>
    <xf numFmtId="165" fontId="42" fillId="2" borderId="1" xfId="0" applyNumberFormat="1" applyFont="1" applyFill="1" applyBorder="1" applyAlignment="1">
      <alignment horizontal="right" vertical="center"/>
    </xf>
    <xf numFmtId="165" fontId="46" fillId="2" borderId="1" xfId="0" applyNumberFormat="1" applyFont="1" applyFill="1" applyBorder="1" applyAlignment="1">
      <alignment horizontal="right" vertical="center"/>
    </xf>
    <xf numFmtId="164" fontId="39" fillId="6" borderId="1" xfId="0" applyNumberFormat="1" applyFont="1" applyFill="1" applyBorder="1" applyAlignment="1">
      <alignment horizontal="right" vertical="center"/>
    </xf>
    <xf numFmtId="164" fontId="46" fillId="2" borderId="1" xfId="0" applyNumberFormat="1" applyFont="1" applyFill="1" applyBorder="1" applyAlignment="1">
      <alignment horizontal="right" vertical="center"/>
    </xf>
    <xf numFmtId="164" fontId="46" fillId="3" borderId="1" xfId="0" applyNumberFormat="1" applyFont="1" applyFill="1" applyBorder="1" applyAlignment="1">
      <alignment horizontal="right" vertical="center"/>
    </xf>
    <xf numFmtId="164" fontId="40" fillId="3" borderId="1" xfId="0" applyNumberFormat="1" applyFont="1" applyFill="1" applyBorder="1" applyAlignment="1">
      <alignment horizontal="right" vertical="center"/>
    </xf>
    <xf numFmtId="164" fontId="42" fillId="7" borderId="1" xfId="0" applyNumberFormat="1" applyFont="1" applyFill="1" applyBorder="1" applyAlignment="1">
      <alignment horizontal="right" vertical="center"/>
    </xf>
    <xf numFmtId="164" fontId="43" fillId="8" borderId="1" xfId="0" applyNumberFormat="1" applyFont="1" applyFill="1" applyBorder="1" applyAlignment="1">
      <alignment horizontal="right" vertical="center"/>
    </xf>
    <xf numFmtId="164" fontId="53" fillId="0" borderId="1" xfId="0" applyNumberFormat="1" applyFont="1" applyBorder="1" applyAlignment="1">
      <alignment horizontal="right" vertical="center"/>
    </xf>
    <xf numFmtId="165" fontId="39" fillId="3" borderId="1" xfId="0" applyNumberFormat="1" applyFont="1" applyFill="1" applyBorder="1" applyAlignment="1">
      <alignment horizontal="right" vertical="center"/>
    </xf>
    <xf numFmtId="0" fontId="37"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65" fontId="46" fillId="0" borderId="1" xfId="0" applyNumberFormat="1" applyFont="1" applyFill="1" applyBorder="1" applyAlignment="1">
      <alignment horizontal="right" vertical="center"/>
    </xf>
    <xf numFmtId="0" fontId="11" fillId="0" borderId="1" xfId="0" applyFont="1" applyFill="1" applyBorder="1" applyAlignment="1">
      <alignment horizontal="center" wrapText="1"/>
    </xf>
    <xf numFmtId="0" fontId="24" fillId="0" borderId="1" xfId="1" applyFont="1" applyFill="1" applyBorder="1" applyAlignment="1">
      <alignment vertical="center" wrapText="1"/>
    </xf>
    <xf numFmtId="165" fontId="47" fillId="8" borderId="1" xfId="0" applyNumberFormat="1" applyFont="1" applyFill="1" applyBorder="1" applyAlignment="1">
      <alignment horizontal="right" vertical="center"/>
    </xf>
    <xf numFmtId="165" fontId="53" fillId="8" borderId="1" xfId="0" applyNumberFormat="1" applyFont="1" applyFill="1" applyBorder="1" applyAlignment="1">
      <alignment horizontal="right" vertical="center"/>
    </xf>
    <xf numFmtId="165" fontId="43" fillId="8" borderId="1" xfId="0" applyNumberFormat="1" applyFont="1" applyFill="1" applyBorder="1" applyAlignment="1">
      <alignment horizontal="right" vertical="center"/>
    </xf>
    <xf numFmtId="165" fontId="39" fillId="6" borderId="1" xfId="0" applyNumberFormat="1" applyFont="1" applyFill="1" applyBorder="1" applyAlignment="1">
      <alignment horizontal="right" vertical="center"/>
    </xf>
    <xf numFmtId="165" fontId="46" fillId="0" borderId="1" xfId="0" applyNumberFormat="1" applyFont="1" applyBorder="1" applyAlignment="1">
      <alignment horizontal="right" vertical="center"/>
    </xf>
    <xf numFmtId="165" fontId="42" fillId="7" borderId="1" xfId="0" applyNumberFormat="1" applyFont="1" applyFill="1" applyBorder="1" applyAlignment="1">
      <alignment horizontal="right" vertical="center"/>
    </xf>
    <xf numFmtId="0" fontId="30" fillId="0" borderId="9" xfId="2" applyFont="1" applyFill="1" applyBorder="1" applyAlignment="1">
      <alignment horizontal="center" vertical="center"/>
    </xf>
    <xf numFmtId="0" fontId="0" fillId="0" borderId="0" xfId="0" applyBorder="1" applyAlignment="1">
      <alignment horizontal="center" vertical="center"/>
    </xf>
    <xf numFmtId="0" fontId="29" fillId="0" borderId="15" xfId="2" applyFont="1" applyFill="1" applyBorder="1" applyAlignment="1">
      <alignment horizontal="center" vertical="center" wrapText="1"/>
    </xf>
    <xf numFmtId="0" fontId="29" fillId="0" borderId="13" xfId="2" applyFont="1" applyFill="1" applyBorder="1" applyAlignment="1">
      <alignment horizontal="center" vertical="center" wrapText="1"/>
    </xf>
    <xf numFmtId="0" fontId="30" fillId="0" borderId="15" xfId="2" applyFont="1" applyFill="1" applyBorder="1" applyAlignment="1">
      <alignment horizontal="center" vertical="center" wrapText="1"/>
    </xf>
    <xf numFmtId="0" fontId="30" fillId="0" borderId="13" xfId="2" applyFont="1" applyFill="1" applyBorder="1" applyAlignment="1">
      <alignment horizontal="center" vertical="center" wrapText="1"/>
    </xf>
    <xf numFmtId="0" fontId="30" fillId="0" borderId="20"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62" fillId="0" borderId="18" xfId="0" applyFont="1" applyBorder="1" applyAlignment="1">
      <alignment horizontal="center" vertical="center"/>
    </xf>
    <xf numFmtId="0" fontId="62" fillId="0" borderId="19" xfId="0" applyFont="1" applyBorder="1" applyAlignment="1">
      <alignment horizontal="center" vertical="center"/>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2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D15" sqref="D15"/>
    </sheetView>
  </sheetViews>
  <sheetFormatPr defaultRowHeight="1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c r="A1" s="113"/>
      <c r="B1" s="173" t="s">
        <v>195</v>
      </c>
      <c r="C1" s="175" t="s">
        <v>2</v>
      </c>
      <c r="D1" s="171" t="s">
        <v>196</v>
      </c>
      <c r="E1" s="171"/>
      <c r="F1" s="177" t="s">
        <v>197</v>
      </c>
      <c r="G1" s="177" t="s">
        <v>198</v>
      </c>
      <c r="H1" s="177" t="s">
        <v>159</v>
      </c>
      <c r="I1" s="171" t="s">
        <v>196</v>
      </c>
      <c r="J1" s="171"/>
      <c r="K1" s="114"/>
      <c r="L1" s="114"/>
    </row>
    <row r="2" spans="1:12" ht="15.75" thickBot="1">
      <c r="A2" s="115"/>
      <c r="B2" s="174"/>
      <c r="C2" s="176"/>
      <c r="D2" s="116" t="s">
        <v>199</v>
      </c>
      <c r="E2" s="116" t="s">
        <v>200</v>
      </c>
      <c r="F2" s="178"/>
      <c r="G2" s="178"/>
      <c r="H2" s="178"/>
      <c r="I2" s="116" t="s">
        <v>199</v>
      </c>
      <c r="J2" s="116" t="s">
        <v>200</v>
      </c>
    </row>
    <row r="3" spans="1:12" ht="17.25" thickBot="1">
      <c r="A3" s="117" t="s">
        <v>201</v>
      </c>
      <c r="B3" s="118" t="e">
        <f t="shared" ref="B3:B18" si="0">C3+F3+G3+H3</f>
        <v>#REF!</v>
      </c>
      <c r="C3" s="118" t="e">
        <f>D3+E3</f>
        <v>#REF!</v>
      </c>
      <c r="D3" s="118" t="e">
        <f>#REF!</f>
        <v>#REF!</v>
      </c>
      <c r="E3" s="118" t="e">
        <f>#REF!</f>
        <v>#REF!</v>
      </c>
      <c r="F3" s="118" t="e">
        <f>#REF!</f>
        <v>#REF!</v>
      </c>
      <c r="G3" s="118" t="e">
        <f>#REF!</f>
        <v>#REF!</v>
      </c>
      <c r="H3" s="118" t="e">
        <f>I3+J3</f>
        <v>#REF!</v>
      </c>
      <c r="I3" s="118" t="e">
        <f>#REF!</f>
        <v>#REF!</v>
      </c>
      <c r="J3" s="118" t="e">
        <f>#REF!</f>
        <v>#REF!</v>
      </c>
    </row>
    <row r="4" spans="1:12" ht="15.75" thickBot="1">
      <c r="A4" s="119" t="s">
        <v>202</v>
      </c>
      <c r="B4" s="120" t="e">
        <f>B3+B5</f>
        <v>#REF!</v>
      </c>
      <c r="C4" s="120" t="e">
        <f t="shared" ref="C4:J4" si="1">C3+C5</f>
        <v>#REF!</v>
      </c>
      <c r="D4" s="120" t="e">
        <f t="shared" si="1"/>
        <v>#REF!</v>
      </c>
      <c r="E4" s="120" t="e">
        <f t="shared" si="1"/>
        <v>#REF!</v>
      </c>
      <c r="F4" s="120" t="e">
        <f t="shared" si="1"/>
        <v>#REF!</v>
      </c>
      <c r="G4" s="120" t="e">
        <f t="shared" si="1"/>
        <v>#REF!</v>
      </c>
      <c r="H4" s="120" t="e">
        <f t="shared" si="1"/>
        <v>#REF!</v>
      </c>
      <c r="I4" s="120" t="e">
        <f t="shared" si="1"/>
        <v>#REF!</v>
      </c>
      <c r="J4" s="120" t="e">
        <f t="shared" si="1"/>
        <v>#REF!</v>
      </c>
    </row>
    <row r="5" spans="1:12" ht="15.75" thickBot="1">
      <c r="A5" s="121" t="s">
        <v>203</v>
      </c>
      <c r="B5" s="122" t="e">
        <f t="shared" ref="B5:J5" si="2">B6+B16+B17</f>
        <v>#REF!</v>
      </c>
      <c r="C5" s="122" t="e">
        <f t="shared" si="2"/>
        <v>#REF!</v>
      </c>
      <c r="D5" s="122" t="e">
        <f t="shared" si="2"/>
        <v>#REF!</v>
      </c>
      <c r="E5" s="122" t="e">
        <f t="shared" si="2"/>
        <v>#REF!</v>
      </c>
      <c r="F5" s="122" t="e">
        <f>F6+F16+F17</f>
        <v>#REF!</v>
      </c>
      <c r="G5" s="122" t="e">
        <f t="shared" si="2"/>
        <v>#REF!</v>
      </c>
      <c r="H5" s="122" t="e">
        <f t="shared" si="2"/>
        <v>#REF!</v>
      </c>
      <c r="I5" s="122" t="e">
        <f t="shared" si="2"/>
        <v>#REF!</v>
      </c>
      <c r="J5" s="122" t="e">
        <f t="shared" si="2"/>
        <v>#REF!</v>
      </c>
    </row>
    <row r="6" spans="1:12" ht="15.75" thickBot="1">
      <c r="A6" s="123" t="s">
        <v>204</v>
      </c>
      <c r="B6" s="124" t="e">
        <f t="shared" si="0"/>
        <v>#REF!</v>
      </c>
      <c r="C6" s="124" t="e">
        <f>D6+E6</f>
        <v>#REF!</v>
      </c>
      <c r="D6" s="124" t="e">
        <f>D7+D10+D13+D14</f>
        <v>#REF!</v>
      </c>
      <c r="E6" s="124" t="e">
        <f>E7+E10+E13+E14</f>
        <v>#REF!</v>
      </c>
      <c r="F6" s="124" t="e">
        <f>F7+F10+F13+F14</f>
        <v>#REF!</v>
      </c>
      <c r="G6" s="124" t="e">
        <f>G7+G10+G13+G14</f>
        <v>#REF!</v>
      </c>
      <c r="H6" s="124" t="e">
        <f>I6+J6</f>
        <v>#REF!</v>
      </c>
      <c r="I6" s="124" t="e">
        <f>I7+I10+I13+I14</f>
        <v>#REF!</v>
      </c>
      <c r="J6" s="124" t="e">
        <f>J7+J10+J13+J14</f>
        <v>#REF!</v>
      </c>
    </row>
    <row r="7" spans="1:12" ht="15.75" thickBot="1">
      <c r="A7" s="125" t="s">
        <v>205</v>
      </c>
      <c r="B7" s="142" t="e">
        <f t="shared" si="0"/>
        <v>#REF!</v>
      </c>
      <c r="C7" s="126">
        <f t="shared" ref="C7:C19" si="3">D7+E7</f>
        <v>0</v>
      </c>
      <c r="D7" s="126">
        <f>D8+D9</f>
        <v>0</v>
      </c>
      <c r="E7" s="126">
        <f>E8+E9</f>
        <v>0</v>
      </c>
      <c r="F7" s="126" t="e">
        <f>F8+F9</f>
        <v>#REF!</v>
      </c>
      <c r="G7" s="126" t="e">
        <f>G8+G9</f>
        <v>#REF!</v>
      </c>
      <c r="H7" s="126" t="e">
        <f>I7+J7</f>
        <v>#REF!</v>
      </c>
      <c r="I7" s="126" t="e">
        <f>I8+I9</f>
        <v>#REF!</v>
      </c>
      <c r="J7" s="126">
        <f>J8+J9</f>
        <v>0</v>
      </c>
    </row>
    <row r="8" spans="1:12">
      <c r="A8" s="127" t="s">
        <v>206</v>
      </c>
      <c r="B8" s="128"/>
      <c r="C8" s="128"/>
      <c r="D8" s="128"/>
      <c r="E8" s="128"/>
      <c r="F8" s="128"/>
      <c r="G8" s="128"/>
      <c r="H8" s="128"/>
      <c r="I8" s="128"/>
      <c r="J8" s="128"/>
    </row>
    <row r="9" spans="1:12" ht="15.75" thickBot="1">
      <c r="A9" s="129" t="s">
        <v>207</v>
      </c>
      <c r="B9" s="130" t="e">
        <f t="shared" si="0"/>
        <v>#REF!</v>
      </c>
      <c r="C9" s="130">
        <f t="shared" si="3"/>
        <v>0</v>
      </c>
      <c r="D9" s="139"/>
      <c r="E9" s="139"/>
      <c r="F9" s="130" t="e">
        <f>#REF!-podval!F12</f>
        <v>#REF!</v>
      </c>
      <c r="G9" s="130" t="e">
        <f>#REF!</f>
        <v>#REF!</v>
      </c>
      <c r="H9" s="128" t="e">
        <f>I9+J9</f>
        <v>#REF!</v>
      </c>
      <c r="I9" s="130" t="e">
        <f>#REF!</f>
        <v>#REF!</v>
      </c>
      <c r="J9" s="139"/>
    </row>
    <row r="10" spans="1:12" ht="15.75" thickBot="1">
      <c r="A10" s="125" t="s">
        <v>208</v>
      </c>
      <c r="B10" s="142">
        <f t="shared" si="0"/>
        <v>0</v>
      </c>
      <c r="C10" s="126">
        <f t="shared" si="3"/>
        <v>0</v>
      </c>
      <c r="D10" s="126">
        <f>D11+D12</f>
        <v>0</v>
      </c>
      <c r="E10" s="126">
        <f>E11+E12</f>
        <v>0</v>
      </c>
      <c r="F10" s="126">
        <f>F11+F12</f>
        <v>0</v>
      </c>
      <c r="G10" s="126">
        <f>G11+G12</f>
        <v>0</v>
      </c>
      <c r="H10" s="126">
        <f>I10+J10</f>
        <v>0</v>
      </c>
      <c r="I10" s="126">
        <f>I11+I12</f>
        <v>0</v>
      </c>
      <c r="J10" s="126">
        <f>J11+J12</f>
        <v>0</v>
      </c>
    </row>
    <row r="11" spans="1:12">
      <c r="A11" s="127" t="s">
        <v>209</v>
      </c>
      <c r="B11" s="128">
        <f t="shared" si="0"/>
        <v>0</v>
      </c>
      <c r="C11" s="128">
        <f t="shared" si="3"/>
        <v>0</v>
      </c>
      <c r="D11" s="140"/>
      <c r="E11" s="128"/>
      <c r="F11" s="128"/>
      <c r="G11" s="128"/>
      <c r="H11" s="128"/>
      <c r="I11" s="128"/>
      <c r="J11" s="128"/>
    </row>
    <row r="12" spans="1:12" ht="15.75" thickBot="1">
      <c r="A12" s="129" t="s">
        <v>210</v>
      </c>
      <c r="B12" s="130">
        <f t="shared" si="0"/>
        <v>0</v>
      </c>
      <c r="C12" s="130">
        <f t="shared" si="3"/>
        <v>0</v>
      </c>
      <c r="D12" s="139"/>
      <c r="E12" s="139"/>
      <c r="F12" s="139"/>
      <c r="G12" s="130"/>
      <c r="H12" s="130">
        <f>I12+J12</f>
        <v>0</v>
      </c>
      <c r="I12" s="139"/>
      <c r="J12" s="139"/>
    </row>
    <row r="13" spans="1:12" ht="15.75" thickBot="1">
      <c r="A13" s="125" t="s">
        <v>211</v>
      </c>
      <c r="B13" s="126">
        <f t="shared" si="0"/>
        <v>0</v>
      </c>
      <c r="C13" s="126">
        <f t="shared" si="3"/>
        <v>0</v>
      </c>
      <c r="D13" s="141"/>
      <c r="E13" s="126"/>
      <c r="F13" s="126"/>
      <c r="G13" s="126"/>
      <c r="H13" s="126"/>
      <c r="I13" s="126"/>
      <c r="J13" s="126"/>
    </row>
    <row r="14" spans="1:12">
      <c r="A14" s="131" t="s">
        <v>212</v>
      </c>
      <c r="B14" s="132" t="e">
        <f t="shared" si="0"/>
        <v>#REF!</v>
      </c>
      <c r="C14" s="132" t="e">
        <f t="shared" si="3"/>
        <v>#REF!</v>
      </c>
      <c r="D14" s="132" t="e">
        <f>-D3-D7-D10-D13-D16-D17</f>
        <v>#REF!</v>
      </c>
      <c r="E14" s="132" t="e">
        <f>-E3-E7-E10-E13-E16-E17</f>
        <v>#REF!</v>
      </c>
      <c r="F14" s="132" t="e">
        <f>-F3-F7-F10-F13-F16-F17</f>
        <v>#REF!</v>
      </c>
      <c r="G14" s="132" t="e">
        <f>-G3-G7-G10-G13-G16-G17</f>
        <v>#REF!</v>
      </c>
      <c r="H14" s="124" t="e">
        <f t="shared" ref="H14:H19" si="4">I14+J14</f>
        <v>#REF!</v>
      </c>
      <c r="I14" s="132" t="e">
        <f>-I3-I7-I10-I13-I16-I17</f>
        <v>#REF!</v>
      </c>
      <c r="J14" s="132" t="e">
        <f>-J3-J7-J10-J13-J16-J17</f>
        <v>#REF!</v>
      </c>
    </row>
    <row r="15" spans="1:12" ht="15.75" thickBot="1">
      <c r="A15" s="133" t="s">
        <v>213</v>
      </c>
      <c r="B15" s="130" t="e">
        <f t="shared" si="0"/>
        <v>#REF!</v>
      </c>
      <c r="C15" s="130" t="e">
        <f t="shared" si="3"/>
        <v>#REF!</v>
      </c>
      <c r="D15" s="130" t="e">
        <f>#REF!+#REF!</f>
        <v>#REF!</v>
      </c>
      <c r="E15" s="130"/>
      <c r="F15" s="130" t="e">
        <f>#REF!</f>
        <v>#REF!</v>
      </c>
      <c r="G15" s="130"/>
      <c r="H15" s="130" t="e">
        <f t="shared" si="4"/>
        <v>#REF!</v>
      </c>
      <c r="I15" s="130" t="e">
        <f>#REF!</f>
        <v>#REF!</v>
      </c>
      <c r="J15" s="130"/>
    </row>
    <row r="16" spans="1:12" ht="15.75" thickBot="1">
      <c r="A16" s="125" t="s">
        <v>214</v>
      </c>
      <c r="B16" s="126" t="e">
        <f t="shared" si="0"/>
        <v>#REF!</v>
      </c>
      <c r="C16" s="126" t="e">
        <f t="shared" si="3"/>
        <v>#REF!</v>
      </c>
      <c r="D16" s="126" t="e">
        <f>#REF!</f>
        <v>#REF!</v>
      </c>
      <c r="E16" s="126"/>
      <c r="F16" s="126"/>
      <c r="G16" s="126"/>
      <c r="H16" s="126" t="e">
        <f t="shared" si="4"/>
        <v>#REF!</v>
      </c>
      <c r="I16" s="126" t="e">
        <f>#REF!</f>
        <v>#REF!</v>
      </c>
      <c r="J16" s="126"/>
    </row>
    <row r="17" spans="1:10" ht="15.75" thickBot="1">
      <c r="A17" s="134" t="s">
        <v>215</v>
      </c>
      <c r="B17" s="126" t="e">
        <f t="shared" si="0"/>
        <v>#REF!</v>
      </c>
      <c r="C17" s="126" t="e">
        <f t="shared" si="3"/>
        <v>#REF!</v>
      </c>
      <c r="D17" s="126" t="e">
        <f>D18+D19</f>
        <v>#REF!</v>
      </c>
      <c r="E17" s="126" t="e">
        <f>E18+E19</f>
        <v>#REF!</v>
      </c>
      <c r="F17" s="126"/>
      <c r="G17" s="126"/>
      <c r="H17" s="126" t="e">
        <f t="shared" si="4"/>
        <v>#REF!</v>
      </c>
      <c r="I17" s="126" t="e">
        <f>I18+I19</f>
        <v>#REF!</v>
      </c>
      <c r="J17" s="126" t="e">
        <f>J18+J19</f>
        <v>#REF!</v>
      </c>
    </row>
    <row r="18" spans="1:10">
      <c r="A18" s="135" t="s">
        <v>173</v>
      </c>
      <c r="B18" s="136" t="e">
        <f t="shared" si="0"/>
        <v>#REF!</v>
      </c>
      <c r="C18" s="128" t="e">
        <f t="shared" si="3"/>
        <v>#REF!</v>
      </c>
      <c r="D18" s="128" t="e">
        <f>#REF!</f>
        <v>#REF!</v>
      </c>
      <c r="E18" s="128" t="e">
        <f>#REF!</f>
        <v>#REF!</v>
      </c>
      <c r="F18" s="128"/>
      <c r="G18" s="128"/>
      <c r="H18" s="128" t="e">
        <f t="shared" si="4"/>
        <v>#REF!</v>
      </c>
      <c r="I18" s="128" t="e">
        <f>#REF!</f>
        <v>#REF!</v>
      </c>
      <c r="J18" s="128" t="e">
        <f>#REF!</f>
        <v>#REF!</v>
      </c>
    </row>
    <row r="19" spans="1:10" ht="15.75" thickBot="1">
      <c r="A19" s="137" t="s">
        <v>174</v>
      </c>
      <c r="B19" s="138" t="e">
        <f>C19+F19+G19+H19</f>
        <v>#REF!</v>
      </c>
      <c r="C19" s="138" t="e">
        <f t="shared" si="3"/>
        <v>#REF!</v>
      </c>
      <c r="D19" s="138" t="e">
        <f>#REF!</f>
        <v>#REF!</v>
      </c>
      <c r="E19" s="138" t="e">
        <f>#REF!</f>
        <v>#REF!</v>
      </c>
      <c r="F19" s="138"/>
      <c r="G19" s="138"/>
      <c r="H19" s="138" t="e">
        <f t="shared" si="4"/>
        <v>#REF!</v>
      </c>
      <c r="I19" s="138" t="e">
        <f>#REF!</f>
        <v>#REF!</v>
      </c>
      <c r="J19" s="138" t="e">
        <f>#REF!</f>
        <v>#REF!</v>
      </c>
    </row>
    <row r="20" spans="1:10" s="107" customFormat="1"/>
    <row r="21" spans="1:10" s="107" customFormat="1">
      <c r="B21" s="146"/>
      <c r="C21" s="172" t="s">
        <v>216</v>
      </c>
      <c r="D21" s="172"/>
      <c r="E21" s="172"/>
      <c r="F21" s="172"/>
    </row>
    <row r="22" spans="1:10" s="107" customFormat="1"/>
    <row r="23" spans="1:10" s="107" customFormat="1"/>
    <row r="24" spans="1:10" s="107" customFormat="1"/>
    <row r="25" spans="1:10" s="107" customFormat="1"/>
    <row r="26" spans="1:10" s="107" customFormat="1"/>
    <row r="27" spans="1:10" s="107" customFormat="1"/>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Zeros="0" tabSelected="1" view="pageBreakPreview" topLeftCell="A43" zoomScaleNormal="100" zoomScaleSheetLayoutView="100" workbookViewId="0">
      <selection activeCell="G65" sqref="G65"/>
    </sheetView>
  </sheetViews>
  <sheetFormatPr defaultRowHeight="15"/>
  <cols>
    <col min="1" max="1" width="56" customWidth="1"/>
    <col min="2" max="2" width="10" customWidth="1"/>
    <col min="3" max="3" width="12" customWidth="1"/>
    <col min="4" max="4" width="11.85546875" customWidth="1"/>
    <col min="5" max="5" width="10.28515625" customWidth="1"/>
    <col min="6" max="6" width="12.42578125" customWidth="1"/>
    <col min="7" max="7" width="11.7109375" customWidth="1"/>
    <col min="8" max="8" width="8.140625" customWidth="1"/>
    <col min="9" max="9" width="5.5703125" customWidth="1"/>
    <col min="12" max="12" width="25.42578125" customWidth="1"/>
  </cols>
  <sheetData>
    <row r="1" spans="1:12">
      <c r="A1" s="1"/>
      <c r="B1" s="1"/>
      <c r="C1" s="7"/>
      <c r="D1" s="7"/>
      <c r="E1" s="87"/>
      <c r="F1" s="2"/>
      <c r="G1" s="179" t="s">
        <v>9</v>
      </c>
      <c r="H1" s="179"/>
      <c r="I1" s="7"/>
    </row>
    <row r="2" spans="1:12" ht="20.25">
      <c r="A2" s="180" t="s">
        <v>10</v>
      </c>
      <c r="B2" s="180"/>
      <c r="C2" s="180"/>
      <c r="D2" s="180"/>
      <c r="E2" s="180"/>
      <c r="F2" s="3"/>
      <c r="G2" s="3"/>
      <c r="H2" s="3"/>
      <c r="I2" s="3"/>
    </row>
    <row r="3" spans="1:12" ht="20.25">
      <c r="A3" s="180" t="s">
        <v>238</v>
      </c>
      <c r="B3" s="180"/>
      <c r="C3" s="180"/>
      <c r="D3" s="180"/>
      <c r="E3" s="180"/>
      <c r="F3" s="3"/>
      <c r="G3" s="3"/>
      <c r="H3" s="3"/>
      <c r="I3" s="3"/>
    </row>
    <row r="4" spans="1:12" ht="18.75" customHeight="1">
      <c r="A4" s="186" t="s">
        <v>239</v>
      </c>
      <c r="B4" s="186"/>
      <c r="C4" s="186"/>
      <c r="D4" s="186"/>
      <c r="E4" s="186"/>
      <c r="F4" s="145"/>
      <c r="G4" s="145"/>
      <c r="H4" s="145"/>
      <c r="I4" s="145"/>
    </row>
    <row r="5" spans="1:12" ht="12.75" customHeight="1">
      <c r="A5" s="145"/>
      <c r="B5" s="145"/>
      <c r="C5" s="145"/>
      <c r="D5" s="145"/>
      <c r="E5" s="145"/>
      <c r="F5" s="145"/>
      <c r="G5" s="145"/>
      <c r="H5" s="145"/>
      <c r="I5" s="145"/>
    </row>
    <row r="6" spans="1:12">
      <c r="A6" s="7"/>
      <c r="B6" s="7"/>
      <c r="C6" s="7"/>
      <c r="D6" s="7"/>
      <c r="E6" s="87"/>
      <c r="F6" s="55"/>
      <c r="H6" s="59" t="s">
        <v>11</v>
      </c>
      <c r="I6" s="7"/>
    </row>
    <row r="7" spans="1:12" ht="31.5" customHeight="1">
      <c r="A7" s="181" t="s">
        <v>15</v>
      </c>
      <c r="B7" s="183" t="s">
        <v>155</v>
      </c>
      <c r="C7" s="181" t="s">
        <v>180</v>
      </c>
      <c r="D7" s="187" t="s">
        <v>191</v>
      </c>
      <c r="E7" s="187"/>
      <c r="F7" s="188" t="s">
        <v>13</v>
      </c>
      <c r="G7" s="188" t="s">
        <v>14</v>
      </c>
      <c r="H7" s="188"/>
    </row>
    <row r="8" spans="1:12" ht="30" customHeight="1">
      <c r="A8" s="182"/>
      <c r="B8" s="184"/>
      <c r="C8" s="182"/>
      <c r="D8" s="102" t="s">
        <v>193</v>
      </c>
      <c r="E8" s="102" t="s">
        <v>192</v>
      </c>
      <c r="F8" s="188"/>
      <c r="G8" s="4" t="s">
        <v>182</v>
      </c>
      <c r="H8" s="4" t="s">
        <v>12</v>
      </c>
    </row>
    <row r="9" spans="1:12">
      <c r="A9" s="6">
        <v>1</v>
      </c>
      <c r="B9" s="51">
        <v>2</v>
      </c>
      <c r="C9" s="6">
        <v>3</v>
      </c>
      <c r="D9" s="6">
        <v>4</v>
      </c>
      <c r="E9" s="6">
        <v>5</v>
      </c>
      <c r="F9" s="5">
        <v>6</v>
      </c>
      <c r="G9" s="5">
        <v>7</v>
      </c>
      <c r="H9" s="5">
        <v>8</v>
      </c>
    </row>
    <row r="10" spans="1:12" ht="17.25">
      <c r="A10" s="72" t="s">
        <v>63</v>
      </c>
      <c r="B10" s="78">
        <v>1</v>
      </c>
      <c r="C10" s="74">
        <v>71973.999999999985</v>
      </c>
      <c r="D10" s="74">
        <v>71536.099999999991</v>
      </c>
      <c r="E10" s="74">
        <v>445.20000000000005</v>
      </c>
      <c r="F10" s="149">
        <v>62424.200000000012</v>
      </c>
      <c r="G10" s="149">
        <v>9549.7999999999738</v>
      </c>
      <c r="H10" s="147">
        <v>115.29823369782868</v>
      </c>
    </row>
    <row r="11" spans="1:12" ht="15.75">
      <c r="A11" s="8" t="s">
        <v>16</v>
      </c>
      <c r="B11" s="29">
        <v>11</v>
      </c>
      <c r="C11" s="60">
        <v>42392.2</v>
      </c>
      <c r="D11" s="60">
        <v>42392.2</v>
      </c>
      <c r="E11" s="60">
        <v>0</v>
      </c>
      <c r="F11" s="60">
        <v>38290.299999999996</v>
      </c>
      <c r="G11" s="60">
        <v>4101.9000000000015</v>
      </c>
      <c r="H11" s="153">
        <v>110.71263479262372</v>
      </c>
      <c r="L11" s="103"/>
    </row>
    <row r="12" spans="1:12" ht="16.5" customHeight="1">
      <c r="A12" s="10" t="s">
        <v>17</v>
      </c>
      <c r="B12" s="46">
        <v>111</v>
      </c>
      <c r="C12" s="61">
        <v>11258.7</v>
      </c>
      <c r="D12" s="61">
        <v>11258.7</v>
      </c>
      <c r="E12" s="61">
        <v>0</v>
      </c>
      <c r="F12" s="61">
        <v>10224.799999999999</v>
      </c>
      <c r="G12" s="61">
        <v>1033.9000000000015</v>
      </c>
      <c r="H12" s="20">
        <v>110.11168922619514</v>
      </c>
      <c r="L12" s="104"/>
    </row>
    <row r="13" spans="1:12" ht="14.25" customHeight="1">
      <c r="A13" s="23" t="s">
        <v>166</v>
      </c>
      <c r="B13" s="47">
        <v>1111</v>
      </c>
      <c r="C13" s="62">
        <v>5784.9</v>
      </c>
      <c r="D13" s="62">
        <v>5784.9</v>
      </c>
      <c r="E13" s="62">
        <v>0</v>
      </c>
      <c r="F13" s="62">
        <v>4997.2</v>
      </c>
      <c r="G13" s="62">
        <v>787.69999999999982</v>
      </c>
      <c r="H13" s="25">
        <v>115.7628271832226</v>
      </c>
      <c r="L13" s="105"/>
    </row>
    <row r="14" spans="1:12" ht="12.75" customHeight="1">
      <c r="A14" s="23" t="s">
        <v>167</v>
      </c>
      <c r="B14" s="47">
        <v>1112</v>
      </c>
      <c r="C14" s="62">
        <v>5473.8</v>
      </c>
      <c r="D14" s="62">
        <v>5473.8</v>
      </c>
      <c r="E14" s="62">
        <v>0</v>
      </c>
      <c r="F14" s="62">
        <v>5227.5999999999995</v>
      </c>
      <c r="G14" s="62">
        <v>246.20000000000073</v>
      </c>
      <c r="H14" s="25">
        <v>104.70961818042699</v>
      </c>
      <c r="L14" s="106"/>
    </row>
    <row r="15" spans="1:12">
      <c r="A15" s="10" t="s">
        <v>223</v>
      </c>
      <c r="B15" s="41">
        <v>113</v>
      </c>
      <c r="C15" s="61">
        <v>437.3</v>
      </c>
      <c r="D15" s="61">
        <v>437.3</v>
      </c>
      <c r="E15" s="61">
        <v>0</v>
      </c>
      <c r="F15" s="61">
        <v>419.8</v>
      </c>
      <c r="G15" s="61">
        <v>17.5</v>
      </c>
      <c r="H15" s="20">
        <v>104.16865173892329</v>
      </c>
      <c r="L15" s="107"/>
    </row>
    <row r="16" spans="1:12">
      <c r="A16" s="31" t="s">
        <v>152</v>
      </c>
      <c r="B16" s="39">
        <v>1131</v>
      </c>
      <c r="C16" s="62">
        <v>109.9</v>
      </c>
      <c r="D16" s="62">
        <v>109.9</v>
      </c>
      <c r="E16" s="62">
        <v>0</v>
      </c>
      <c r="F16" s="62">
        <v>101.5</v>
      </c>
      <c r="G16" s="62">
        <v>8.4000000000000057</v>
      </c>
      <c r="H16" s="25">
        <v>108.27586206896554</v>
      </c>
      <c r="L16" s="107"/>
    </row>
    <row r="17" spans="1:12">
      <c r="A17" s="31" t="s">
        <v>153</v>
      </c>
      <c r="B17" s="39">
        <v>1132</v>
      </c>
      <c r="C17" s="62">
        <v>319.7</v>
      </c>
      <c r="D17" s="62">
        <v>319.7</v>
      </c>
      <c r="E17" s="62">
        <v>0</v>
      </c>
      <c r="F17" s="62">
        <v>311.60000000000002</v>
      </c>
      <c r="G17" s="62">
        <v>8.0999999999999659</v>
      </c>
      <c r="H17" s="25">
        <v>102.59948652118098</v>
      </c>
      <c r="L17" s="107"/>
    </row>
    <row r="18" spans="1:12">
      <c r="A18" s="31" t="s">
        <v>160</v>
      </c>
      <c r="B18" s="39">
        <v>1133</v>
      </c>
      <c r="C18" s="62">
        <v>2.8</v>
      </c>
      <c r="D18" s="62">
        <v>2.8</v>
      </c>
      <c r="E18" s="62">
        <v>0</v>
      </c>
      <c r="F18" s="62">
        <v>1.3</v>
      </c>
      <c r="G18" s="62">
        <v>1.4999999999999998</v>
      </c>
      <c r="H18" s="25" t="s">
        <v>240</v>
      </c>
    </row>
    <row r="19" spans="1:12">
      <c r="A19" s="31" t="s">
        <v>194</v>
      </c>
      <c r="B19" s="39">
        <v>1136</v>
      </c>
      <c r="C19" s="62">
        <v>4.9000000000000004</v>
      </c>
      <c r="D19" s="62">
        <v>0</v>
      </c>
      <c r="E19" s="62">
        <v>0</v>
      </c>
      <c r="F19" s="62">
        <v>5.4</v>
      </c>
      <c r="G19" s="62">
        <v>-0.5</v>
      </c>
      <c r="H19" s="25">
        <v>90.740740740740748</v>
      </c>
    </row>
    <row r="20" spans="1:12">
      <c r="A20" s="13" t="s">
        <v>18</v>
      </c>
      <c r="B20" s="41">
        <v>114</v>
      </c>
      <c r="C20" s="61">
        <v>29134</v>
      </c>
      <c r="D20" s="61">
        <v>29134</v>
      </c>
      <c r="E20" s="61">
        <v>0</v>
      </c>
      <c r="F20" s="61">
        <v>26254.5</v>
      </c>
      <c r="G20" s="61">
        <v>2879.5</v>
      </c>
      <c r="H20" s="20">
        <v>110.96764364204232</v>
      </c>
    </row>
    <row r="21" spans="1:12" ht="14.25" customHeight="1">
      <c r="A21" s="22" t="s">
        <v>3</v>
      </c>
      <c r="B21" s="41"/>
      <c r="C21" s="61">
        <v>0</v>
      </c>
      <c r="D21" s="61">
        <v>0</v>
      </c>
      <c r="E21" s="61">
        <v>0</v>
      </c>
      <c r="F21" s="61">
        <v>0</v>
      </c>
      <c r="G21" s="61">
        <v>0</v>
      </c>
      <c r="H21" s="20">
        <v>0</v>
      </c>
    </row>
    <row r="22" spans="1:12" ht="18" customHeight="1">
      <c r="A22" s="32" t="s">
        <v>190</v>
      </c>
      <c r="B22" s="48">
        <v>1141</v>
      </c>
      <c r="C22" s="63">
        <v>20887.600000000002</v>
      </c>
      <c r="D22" s="63">
        <v>20887.600000000002</v>
      </c>
      <c r="E22" s="63">
        <v>0</v>
      </c>
      <c r="F22" s="63">
        <v>18447.2</v>
      </c>
      <c r="G22" s="63">
        <v>2440.4000000000015</v>
      </c>
      <c r="H22" s="40">
        <v>113.22910794050047</v>
      </c>
    </row>
    <row r="23" spans="1:12" ht="14.25" customHeight="1">
      <c r="A23" s="24" t="s">
        <v>1</v>
      </c>
      <c r="B23" s="30"/>
      <c r="C23" s="61">
        <v>0</v>
      </c>
      <c r="D23" s="61">
        <v>0</v>
      </c>
      <c r="E23" s="61">
        <v>0</v>
      </c>
      <c r="F23" s="61">
        <v>0</v>
      </c>
      <c r="G23" s="61">
        <v>0</v>
      </c>
      <c r="H23" s="20">
        <v>0</v>
      </c>
    </row>
    <row r="24" spans="1:12" ht="25.5">
      <c r="A24" s="9" t="s">
        <v>19</v>
      </c>
      <c r="B24" s="42">
        <v>11411</v>
      </c>
      <c r="C24" s="64">
        <v>8157.9</v>
      </c>
      <c r="D24" s="64">
        <v>8157.9</v>
      </c>
      <c r="E24" s="64">
        <v>0</v>
      </c>
      <c r="F24" s="64">
        <v>6947.3</v>
      </c>
      <c r="G24" s="64">
        <v>1210.5999999999995</v>
      </c>
      <c r="H24" s="157">
        <v>117.42547464482604</v>
      </c>
    </row>
    <row r="25" spans="1:12">
      <c r="A25" s="9" t="s">
        <v>5</v>
      </c>
      <c r="B25" s="42">
        <v>11412</v>
      </c>
      <c r="C25" s="64">
        <v>15287.2</v>
      </c>
      <c r="D25" s="64">
        <v>15287.2</v>
      </c>
      <c r="E25" s="64">
        <v>0</v>
      </c>
      <c r="F25" s="64">
        <v>14125.4</v>
      </c>
      <c r="G25" s="64">
        <v>1161.8000000000011</v>
      </c>
      <c r="H25" s="157">
        <v>108.22489982584564</v>
      </c>
    </row>
    <row r="26" spans="1:12">
      <c r="A26" s="9" t="s">
        <v>6</v>
      </c>
      <c r="B26" s="42">
        <v>11413</v>
      </c>
      <c r="C26" s="64">
        <v>-2557.5</v>
      </c>
      <c r="D26" s="64">
        <v>-2557.5</v>
      </c>
      <c r="E26" s="64">
        <v>0</v>
      </c>
      <c r="F26" s="64">
        <v>-2625.5</v>
      </c>
      <c r="G26" s="64">
        <v>68</v>
      </c>
      <c r="H26" s="157">
        <v>97.410017139592469</v>
      </c>
    </row>
    <row r="27" spans="1:12">
      <c r="A27" s="32" t="s">
        <v>7</v>
      </c>
      <c r="B27" s="44">
        <v>1142</v>
      </c>
      <c r="C27" s="63">
        <v>6575.2999999999993</v>
      </c>
      <c r="D27" s="63">
        <v>6575.2999999999993</v>
      </c>
      <c r="E27" s="63">
        <v>0</v>
      </c>
      <c r="F27" s="63">
        <v>6253.8</v>
      </c>
      <c r="G27" s="63">
        <v>321.49999999999909</v>
      </c>
      <c r="H27" s="40">
        <v>105.14087434839617</v>
      </c>
    </row>
    <row r="28" spans="1:12" ht="12.75" customHeight="1">
      <c r="A28" s="24" t="s">
        <v>1</v>
      </c>
      <c r="B28" s="30"/>
      <c r="C28" s="61">
        <v>0</v>
      </c>
      <c r="D28" s="61">
        <v>0</v>
      </c>
      <c r="E28" s="61">
        <v>0</v>
      </c>
      <c r="F28" s="165">
        <v>0</v>
      </c>
      <c r="G28" s="112">
        <v>0</v>
      </c>
      <c r="H28" s="148" t="s">
        <v>0</v>
      </c>
    </row>
    <row r="29" spans="1:12">
      <c r="A29" s="9" t="s">
        <v>177</v>
      </c>
      <c r="B29" s="30"/>
      <c r="C29" s="64">
        <v>844.7</v>
      </c>
      <c r="D29" s="64">
        <v>844.7</v>
      </c>
      <c r="E29" s="64">
        <v>0</v>
      </c>
      <c r="F29" s="166">
        <v>659.5</v>
      </c>
      <c r="G29" s="166">
        <v>185.20000000000005</v>
      </c>
      <c r="H29" s="156">
        <v>128.08188021228204</v>
      </c>
    </row>
    <row r="30" spans="1:12">
      <c r="A30" s="9" t="s">
        <v>178</v>
      </c>
      <c r="B30" s="30"/>
      <c r="C30" s="64">
        <v>5748.4</v>
      </c>
      <c r="D30" s="64">
        <v>5748.4</v>
      </c>
      <c r="E30" s="64">
        <v>0</v>
      </c>
      <c r="F30" s="166">
        <v>5608.8</v>
      </c>
      <c r="G30" s="166">
        <v>139.59999999999945</v>
      </c>
      <c r="H30" s="156">
        <v>102.48894594209099</v>
      </c>
    </row>
    <row r="31" spans="1:12">
      <c r="A31" s="9" t="s">
        <v>8</v>
      </c>
      <c r="B31" s="42">
        <v>11429</v>
      </c>
      <c r="C31" s="64">
        <v>-17.8</v>
      </c>
      <c r="D31" s="64">
        <v>-17.8</v>
      </c>
      <c r="E31" s="64">
        <v>0</v>
      </c>
      <c r="F31" s="166">
        <v>-14.5</v>
      </c>
      <c r="G31" s="166">
        <v>-3.3000000000000007</v>
      </c>
      <c r="H31" s="156">
        <v>122.75862068965517</v>
      </c>
    </row>
    <row r="32" spans="1:12">
      <c r="A32" s="43" t="s">
        <v>161</v>
      </c>
      <c r="B32" s="44">
        <v>1144</v>
      </c>
      <c r="C32" s="63">
        <v>594.19999999999993</v>
      </c>
      <c r="D32" s="63">
        <v>594.19999999999993</v>
      </c>
      <c r="E32" s="63">
        <v>0</v>
      </c>
      <c r="F32" s="63">
        <v>522.79999999999995</v>
      </c>
      <c r="G32" s="63">
        <v>71.399999999999977</v>
      </c>
      <c r="H32" s="40">
        <v>113.65723029839327</v>
      </c>
    </row>
    <row r="33" spans="1:8" ht="30">
      <c r="A33" s="43" t="s">
        <v>162</v>
      </c>
      <c r="B33" s="44">
        <v>1145</v>
      </c>
      <c r="C33" s="63">
        <v>303.8</v>
      </c>
      <c r="D33" s="63">
        <v>303.8</v>
      </c>
      <c r="E33" s="63">
        <v>0</v>
      </c>
      <c r="F33" s="63">
        <v>303.5</v>
      </c>
      <c r="G33" s="63">
        <v>0.30000000000001137</v>
      </c>
      <c r="H33" s="40">
        <v>100.0988467874794</v>
      </c>
    </row>
    <row r="34" spans="1:8">
      <c r="A34" s="43" t="s">
        <v>163</v>
      </c>
      <c r="B34" s="44">
        <v>1146</v>
      </c>
      <c r="C34" s="63">
        <v>773.1</v>
      </c>
      <c r="D34" s="63">
        <v>773.1</v>
      </c>
      <c r="E34" s="63">
        <v>0</v>
      </c>
      <c r="F34" s="63">
        <v>727.2</v>
      </c>
      <c r="G34" s="63">
        <v>45.899999999999977</v>
      </c>
      <c r="H34" s="40">
        <v>106.3118811881188</v>
      </c>
    </row>
    <row r="35" spans="1:8">
      <c r="A35" s="13" t="s">
        <v>175</v>
      </c>
      <c r="B35" s="41">
        <v>115</v>
      </c>
      <c r="C35" s="61">
        <v>1562.2</v>
      </c>
      <c r="D35" s="61">
        <v>1562.2</v>
      </c>
      <c r="E35" s="61">
        <v>0</v>
      </c>
      <c r="F35" s="112">
        <v>1391.2</v>
      </c>
      <c r="G35" s="112">
        <v>171</v>
      </c>
      <c r="H35" s="148">
        <v>112.29154686601494</v>
      </c>
    </row>
    <row r="36" spans="1:8">
      <c r="A36" s="52" t="s">
        <v>164</v>
      </c>
      <c r="B36" s="39">
        <v>1151</v>
      </c>
      <c r="C36" s="62">
        <v>1503</v>
      </c>
      <c r="D36" s="62">
        <v>1503</v>
      </c>
      <c r="E36" s="62">
        <v>0</v>
      </c>
      <c r="F36" s="167">
        <v>1323.9</v>
      </c>
      <c r="G36" s="166">
        <v>179.09999999999991</v>
      </c>
      <c r="H36" s="156">
        <v>113.52821210061181</v>
      </c>
    </row>
    <row r="37" spans="1:8">
      <c r="A37" s="52" t="s">
        <v>165</v>
      </c>
      <c r="B37" s="39">
        <v>1156</v>
      </c>
      <c r="C37" s="62">
        <v>59.2</v>
      </c>
      <c r="D37" s="62">
        <v>59.2</v>
      </c>
      <c r="E37" s="62">
        <v>0</v>
      </c>
      <c r="F37" s="167">
        <v>67.3</v>
      </c>
      <c r="G37" s="166">
        <v>-8.0999999999999943</v>
      </c>
      <c r="H37" s="156">
        <v>87.964338781575051</v>
      </c>
    </row>
    <row r="38" spans="1:8" ht="15.75">
      <c r="A38" s="11" t="s">
        <v>33</v>
      </c>
      <c r="B38" s="33">
        <v>12</v>
      </c>
      <c r="C38" s="65">
        <v>21723.200000000001</v>
      </c>
      <c r="D38" s="65">
        <v>21723.200000000001</v>
      </c>
      <c r="E38" s="65">
        <v>0</v>
      </c>
      <c r="F38" s="60">
        <v>19165.800000000003</v>
      </c>
      <c r="G38" s="60">
        <v>2557.3999999999978</v>
      </c>
      <c r="H38" s="153">
        <v>113.34355988270772</v>
      </c>
    </row>
    <row r="39" spans="1:8" ht="18.75" customHeight="1">
      <c r="A39" s="10" t="s">
        <v>4</v>
      </c>
      <c r="B39" s="41">
        <v>121</v>
      </c>
      <c r="C39" s="61">
        <v>15990</v>
      </c>
      <c r="D39" s="61">
        <v>15990</v>
      </c>
      <c r="E39" s="61">
        <v>0</v>
      </c>
      <c r="F39" s="61">
        <v>14156.2</v>
      </c>
      <c r="G39" s="61">
        <v>1833.7999999999993</v>
      </c>
      <c r="H39" s="20">
        <v>112.95404133877736</v>
      </c>
    </row>
    <row r="40" spans="1:8" ht="20.25" customHeight="1">
      <c r="A40" s="10" t="s">
        <v>222</v>
      </c>
      <c r="B40" s="41">
        <v>122</v>
      </c>
      <c r="C40" s="61">
        <v>5733.2</v>
      </c>
      <c r="D40" s="61">
        <v>5733.2</v>
      </c>
      <c r="E40" s="61">
        <v>0</v>
      </c>
      <c r="F40" s="61">
        <v>5009.6000000000004</v>
      </c>
      <c r="G40" s="61">
        <v>723.59999999999945</v>
      </c>
      <c r="H40" s="20">
        <v>114.44426700734589</v>
      </c>
    </row>
    <row r="41" spans="1:8" ht="15.75">
      <c r="A41" s="12" t="s">
        <v>24</v>
      </c>
      <c r="B41" s="29">
        <v>13</v>
      </c>
      <c r="C41" s="65">
        <v>3755.5</v>
      </c>
      <c r="D41" s="65">
        <v>3438</v>
      </c>
      <c r="E41" s="65">
        <v>317.5</v>
      </c>
      <c r="F41" s="60">
        <v>1718.6</v>
      </c>
      <c r="G41" s="60">
        <v>2036.9</v>
      </c>
      <c r="H41" s="153" t="s">
        <v>240</v>
      </c>
    </row>
    <row r="42" spans="1:8" ht="15.75">
      <c r="A42" s="13" t="s">
        <v>25</v>
      </c>
      <c r="B42" s="41">
        <v>131</v>
      </c>
      <c r="C42" s="61">
        <v>16.8</v>
      </c>
      <c r="D42" s="61">
        <v>10.6</v>
      </c>
      <c r="E42" s="61">
        <v>6.2</v>
      </c>
      <c r="F42" s="61">
        <v>23.4</v>
      </c>
      <c r="G42" s="68">
        <v>-6.5999999999999979</v>
      </c>
      <c r="H42" s="21">
        <v>71.79487179487181</v>
      </c>
    </row>
    <row r="43" spans="1:8">
      <c r="A43" s="14" t="s">
        <v>27</v>
      </c>
      <c r="B43" s="41">
        <v>132</v>
      </c>
      <c r="C43" s="61">
        <v>3738.7000000000003</v>
      </c>
      <c r="D43" s="61">
        <v>3427.4</v>
      </c>
      <c r="E43" s="61">
        <v>311.3</v>
      </c>
      <c r="F43" s="61">
        <v>1695.1999999999998</v>
      </c>
      <c r="G43" s="61">
        <v>2043.5000000000005</v>
      </c>
      <c r="H43" s="20" t="s">
        <v>240</v>
      </c>
    </row>
    <row r="44" spans="1:8" ht="15.75">
      <c r="A44" s="15" t="s">
        <v>20</v>
      </c>
      <c r="B44" s="29">
        <v>14</v>
      </c>
      <c r="C44" s="65">
        <v>4103.1000000000004</v>
      </c>
      <c r="D44" s="65">
        <v>3982.7000000000003</v>
      </c>
      <c r="E44" s="65">
        <v>120.4</v>
      </c>
      <c r="F44" s="60">
        <v>3249.5</v>
      </c>
      <c r="G44" s="60">
        <v>853.60000000000036</v>
      </c>
      <c r="H44" s="153">
        <v>126.26865671641792</v>
      </c>
    </row>
    <row r="45" spans="1:8">
      <c r="A45" s="13" t="s">
        <v>21</v>
      </c>
      <c r="B45" s="41">
        <v>141</v>
      </c>
      <c r="C45" s="61">
        <v>954.9</v>
      </c>
      <c r="D45" s="61">
        <v>954.9</v>
      </c>
      <c r="E45" s="61">
        <v>0</v>
      </c>
      <c r="F45" s="61">
        <v>824.89999999999986</v>
      </c>
      <c r="G45" s="61">
        <v>130.00000000000011</v>
      </c>
      <c r="H45" s="20">
        <v>115.75948599830284</v>
      </c>
    </row>
    <row r="46" spans="1:8" ht="13.5" customHeight="1">
      <c r="A46" s="31" t="s">
        <v>235</v>
      </c>
      <c r="B46" s="39">
        <v>1411</v>
      </c>
      <c r="C46" s="62">
        <v>221.1</v>
      </c>
      <c r="D46" s="62">
        <v>221.1</v>
      </c>
      <c r="E46" s="62">
        <v>0</v>
      </c>
      <c r="F46" s="62">
        <v>294.2</v>
      </c>
      <c r="G46" s="62">
        <v>-73.099999999999994</v>
      </c>
      <c r="H46" s="25">
        <v>75.152957171991844</v>
      </c>
    </row>
    <row r="47" spans="1:8" ht="13.5" customHeight="1">
      <c r="A47" s="31" t="s">
        <v>168</v>
      </c>
      <c r="B47" s="39">
        <v>1412</v>
      </c>
      <c r="C47" s="62">
        <v>587.59999999999991</v>
      </c>
      <c r="D47" s="62">
        <v>587.59999999999991</v>
      </c>
      <c r="E47" s="62">
        <v>0</v>
      </c>
      <c r="F47" s="62">
        <v>426</v>
      </c>
      <c r="G47" s="62">
        <v>161.59999999999991</v>
      </c>
      <c r="H47" s="25">
        <v>137.93427230046947</v>
      </c>
    </row>
    <row r="48" spans="1:8" ht="13.5" customHeight="1">
      <c r="A48" s="31" t="s">
        <v>189</v>
      </c>
      <c r="B48" s="39">
        <v>1415</v>
      </c>
      <c r="C48" s="62">
        <v>146.19999999999999</v>
      </c>
      <c r="D48" s="62">
        <v>146.19999999999999</v>
      </c>
      <c r="E48" s="62">
        <v>0</v>
      </c>
      <c r="F48" s="62">
        <v>104.7</v>
      </c>
      <c r="G48" s="62">
        <v>41.499999999999986</v>
      </c>
      <c r="H48" s="25">
        <v>139.63705826170008</v>
      </c>
    </row>
    <row r="49" spans="1:14">
      <c r="A49" s="13" t="s">
        <v>29</v>
      </c>
      <c r="B49" s="41">
        <v>142</v>
      </c>
      <c r="C49" s="61">
        <v>1632.6999999999998</v>
      </c>
      <c r="D49" s="61">
        <v>1632.6999999999998</v>
      </c>
      <c r="E49" s="61">
        <v>0</v>
      </c>
      <c r="F49" s="61">
        <v>1318.5</v>
      </c>
      <c r="G49" s="61">
        <v>314.19999999999982</v>
      </c>
      <c r="H49" s="20">
        <v>123.83010997345467</v>
      </c>
    </row>
    <row r="50" spans="1:14">
      <c r="A50" s="31" t="s">
        <v>169</v>
      </c>
      <c r="B50" s="39">
        <v>1422</v>
      </c>
      <c r="C50" s="62">
        <v>509</v>
      </c>
      <c r="D50" s="62">
        <v>509</v>
      </c>
      <c r="E50" s="62">
        <v>0</v>
      </c>
      <c r="F50" s="62">
        <v>411.19999999999993</v>
      </c>
      <c r="G50" s="62">
        <v>97.800000000000068</v>
      </c>
      <c r="H50" s="25">
        <v>123.78404669260703</v>
      </c>
    </row>
    <row r="51" spans="1:14" ht="24" customHeight="1">
      <c r="A51" s="31" t="s">
        <v>170</v>
      </c>
      <c r="B51" s="39">
        <v>1423</v>
      </c>
      <c r="C51" s="62">
        <v>1123.7</v>
      </c>
      <c r="D51" s="62">
        <v>1123.7</v>
      </c>
      <c r="E51" s="62">
        <v>0</v>
      </c>
      <c r="F51" s="62">
        <v>907.3</v>
      </c>
      <c r="G51" s="62">
        <v>216.40000000000009</v>
      </c>
      <c r="H51" s="25">
        <v>123.85098644329331</v>
      </c>
    </row>
    <row r="52" spans="1:14">
      <c r="A52" s="13" t="s">
        <v>28</v>
      </c>
      <c r="B52" s="41">
        <v>143</v>
      </c>
      <c r="C52" s="61">
        <v>363.4</v>
      </c>
      <c r="D52" s="61">
        <v>363.4</v>
      </c>
      <c r="E52" s="61">
        <v>0</v>
      </c>
      <c r="F52" s="61">
        <v>247.89999999999998</v>
      </c>
      <c r="G52" s="61">
        <v>115.5</v>
      </c>
      <c r="H52" s="20">
        <v>146.59136748688988</v>
      </c>
    </row>
    <row r="53" spans="1:14">
      <c r="A53" s="13" t="s">
        <v>22</v>
      </c>
      <c r="B53" s="41">
        <v>144</v>
      </c>
      <c r="C53" s="61">
        <v>83.6</v>
      </c>
      <c r="D53" s="61">
        <v>83.6</v>
      </c>
      <c r="E53" s="61">
        <v>0</v>
      </c>
      <c r="F53" s="61">
        <v>71.099999999999994</v>
      </c>
      <c r="G53" s="61">
        <v>12.5</v>
      </c>
      <c r="H53" s="20">
        <v>117.58087201125176</v>
      </c>
    </row>
    <row r="54" spans="1:14">
      <c r="A54" s="13" t="s">
        <v>23</v>
      </c>
      <c r="B54" s="41">
        <v>145</v>
      </c>
      <c r="C54" s="61">
        <v>1068.4999999999998</v>
      </c>
      <c r="D54" s="61">
        <v>948.1</v>
      </c>
      <c r="E54" s="61">
        <v>120.4</v>
      </c>
      <c r="F54" s="61">
        <v>787.1</v>
      </c>
      <c r="G54" s="61">
        <v>281.39999999999975</v>
      </c>
      <c r="H54" s="20">
        <v>135.7514928217507</v>
      </c>
    </row>
    <row r="55" spans="1:14" ht="15.75" customHeight="1">
      <c r="A55" s="36" t="s">
        <v>26</v>
      </c>
      <c r="B55" s="45">
        <v>191</v>
      </c>
      <c r="C55" s="158"/>
      <c r="D55" s="65">
        <v>0</v>
      </c>
      <c r="E55" s="65">
        <v>7.3000000000000007</v>
      </c>
      <c r="F55" s="65"/>
      <c r="G55" s="65"/>
      <c r="H55" s="154"/>
    </row>
    <row r="56" spans="1:14" ht="17.25">
      <c r="A56" s="72" t="s">
        <v>31</v>
      </c>
      <c r="B56" s="78" t="s">
        <v>30</v>
      </c>
      <c r="C56" s="74">
        <v>76918.700000000012</v>
      </c>
      <c r="D56" s="74">
        <v>75760.200000000012</v>
      </c>
      <c r="E56" s="74">
        <v>1165.8</v>
      </c>
      <c r="F56" s="74">
        <v>68069.600000000006</v>
      </c>
      <c r="G56" s="74">
        <v>8849.1000000000058</v>
      </c>
      <c r="H56" s="74">
        <v>113.00007639239837</v>
      </c>
      <c r="L56" s="108"/>
      <c r="M56" s="107"/>
      <c r="N56" s="109"/>
    </row>
    <row r="57" spans="1:14" ht="15.75">
      <c r="A57" s="100" t="s">
        <v>181</v>
      </c>
      <c r="B57" s="92"/>
      <c r="C57" s="68"/>
      <c r="D57" s="68"/>
      <c r="E57" s="68"/>
      <c r="F57" s="68"/>
      <c r="G57" s="68"/>
      <c r="H57" s="28"/>
      <c r="L57" s="108"/>
      <c r="M57" s="107"/>
      <c r="N57" s="109"/>
    </row>
    <row r="58" spans="1:14" ht="15.75">
      <c r="A58" s="17" t="s">
        <v>32</v>
      </c>
      <c r="B58" s="161" t="s">
        <v>228</v>
      </c>
      <c r="C58" s="162">
        <v>73040.3</v>
      </c>
      <c r="D58" s="162">
        <v>72410.600000000006</v>
      </c>
      <c r="E58" s="162">
        <v>637</v>
      </c>
      <c r="F58" s="162">
        <v>63866.3</v>
      </c>
      <c r="G58" s="162">
        <v>9174</v>
      </c>
      <c r="H58" s="162">
        <v>114.36438309405743</v>
      </c>
      <c r="L58" s="108"/>
      <c r="M58" s="107"/>
      <c r="N58" s="109"/>
    </row>
    <row r="59" spans="1:14" ht="15.75">
      <c r="A59" s="93" t="s">
        <v>150</v>
      </c>
      <c r="B59" s="95">
        <v>21</v>
      </c>
      <c r="C59" s="68">
        <v>18692.5</v>
      </c>
      <c r="D59" s="68">
        <v>18683.5</v>
      </c>
      <c r="E59" s="68">
        <v>9</v>
      </c>
      <c r="F59" s="68">
        <v>16472.3</v>
      </c>
      <c r="G59" s="68">
        <v>2220.1999999999998</v>
      </c>
      <c r="H59" s="68">
        <v>113.47959908452371</v>
      </c>
      <c r="L59" s="108"/>
      <c r="M59" s="107"/>
      <c r="N59" s="109"/>
    </row>
    <row r="60" spans="1:14" ht="15.75">
      <c r="A60" s="93" t="s">
        <v>149</v>
      </c>
      <c r="B60" s="95">
        <v>22</v>
      </c>
      <c r="C60" s="68">
        <v>13158</v>
      </c>
      <c r="D60" s="68">
        <v>13030.699999999999</v>
      </c>
      <c r="E60" s="68">
        <v>127.3</v>
      </c>
      <c r="F60" s="68">
        <v>11690.699999999999</v>
      </c>
      <c r="G60" s="68">
        <v>1467.3000000000011</v>
      </c>
      <c r="H60" s="68">
        <v>112.55100207857529</v>
      </c>
      <c r="L60" s="108"/>
      <c r="M60" s="107"/>
      <c r="N60" s="109"/>
    </row>
    <row r="61" spans="1:14" ht="15.75">
      <c r="A61" s="16" t="s">
        <v>217</v>
      </c>
      <c r="B61" s="95">
        <v>24</v>
      </c>
      <c r="C61" s="68">
        <v>2398</v>
      </c>
      <c r="D61" s="68">
        <v>2398</v>
      </c>
      <c r="E61" s="68">
        <v>0</v>
      </c>
      <c r="F61" s="68">
        <v>2547.2000000000003</v>
      </c>
      <c r="G61" s="68">
        <v>-149.20000000000027</v>
      </c>
      <c r="H61" s="68">
        <v>94.142587939698487</v>
      </c>
      <c r="L61" s="108"/>
      <c r="M61" s="107"/>
      <c r="N61" s="109"/>
    </row>
    <row r="62" spans="1:14" ht="15.75">
      <c r="A62" s="26" t="s">
        <v>218</v>
      </c>
      <c r="B62" s="47">
        <v>241</v>
      </c>
      <c r="C62" s="62">
        <v>997.5</v>
      </c>
      <c r="D62" s="62">
        <v>997.5</v>
      </c>
      <c r="E62" s="62">
        <v>0</v>
      </c>
      <c r="F62" s="62">
        <v>1007.8</v>
      </c>
      <c r="G62" s="62">
        <v>-10.299999999999955</v>
      </c>
      <c r="H62" s="62">
        <v>98.977971819805518</v>
      </c>
      <c r="L62" s="108"/>
      <c r="M62" s="107"/>
      <c r="N62" s="109"/>
    </row>
    <row r="63" spans="1:14" ht="15.75">
      <c r="A63" s="26" t="s">
        <v>219</v>
      </c>
      <c r="B63" s="47">
        <v>242</v>
      </c>
      <c r="C63" s="62">
        <v>1400.5</v>
      </c>
      <c r="D63" s="62">
        <v>1400.5</v>
      </c>
      <c r="E63" s="62">
        <v>0</v>
      </c>
      <c r="F63" s="62">
        <v>1539.4</v>
      </c>
      <c r="G63" s="62">
        <v>-138.90000000000009</v>
      </c>
      <c r="H63" s="62">
        <v>90.977004027543202</v>
      </c>
      <c r="L63" s="108"/>
      <c r="M63" s="107"/>
      <c r="N63" s="109"/>
    </row>
    <row r="64" spans="1:14" ht="15.75">
      <c r="A64" s="93" t="s">
        <v>231</v>
      </c>
      <c r="B64" s="95">
        <v>25</v>
      </c>
      <c r="C64" s="68">
        <v>3598.2</v>
      </c>
      <c r="D64" s="68">
        <v>3513</v>
      </c>
      <c r="E64" s="68">
        <v>85.2</v>
      </c>
      <c r="F64" s="68">
        <v>3313.4</v>
      </c>
      <c r="G64" s="68">
        <v>284.8</v>
      </c>
      <c r="H64" s="68">
        <v>108.59238244703324</v>
      </c>
      <c r="L64" s="108"/>
      <c r="M64" s="107"/>
      <c r="N64" s="109"/>
    </row>
    <row r="65" spans="1:14" ht="15.75">
      <c r="A65" s="16" t="s">
        <v>188</v>
      </c>
      <c r="B65" s="95">
        <v>26</v>
      </c>
      <c r="C65" s="68">
        <v>2341.5</v>
      </c>
      <c r="D65" s="68">
        <v>2197.9</v>
      </c>
      <c r="E65" s="68">
        <v>143.6</v>
      </c>
      <c r="F65" s="68">
        <v>1210.5</v>
      </c>
      <c r="G65" s="68">
        <v>1131</v>
      </c>
      <c r="H65" s="68">
        <v>193.43246592317226</v>
      </c>
      <c r="L65" s="108"/>
      <c r="M65" s="107"/>
      <c r="N65" s="109"/>
    </row>
    <row r="66" spans="1:14" ht="15.75">
      <c r="A66" s="93" t="s">
        <v>148</v>
      </c>
      <c r="B66" s="95">
        <v>27</v>
      </c>
      <c r="C66" s="68">
        <v>30219.200000000001</v>
      </c>
      <c r="D66" s="68">
        <v>30186.3</v>
      </c>
      <c r="E66" s="68">
        <v>32.9</v>
      </c>
      <c r="F66" s="68">
        <v>26192.6</v>
      </c>
      <c r="G66" s="68">
        <v>4026.6000000000022</v>
      </c>
      <c r="H66" s="68">
        <v>115.37304429495354</v>
      </c>
      <c r="L66" s="108"/>
      <c r="M66" s="107"/>
      <c r="N66" s="109"/>
    </row>
    <row r="67" spans="1:14" ht="15.75">
      <c r="A67" s="93" t="s">
        <v>147</v>
      </c>
      <c r="B67" s="95">
        <v>28</v>
      </c>
      <c r="C67" s="68">
        <v>2632.8</v>
      </c>
      <c r="D67" s="68">
        <v>2393.8000000000002</v>
      </c>
      <c r="E67" s="68">
        <v>239</v>
      </c>
      <c r="F67" s="68">
        <v>2439.6</v>
      </c>
      <c r="G67" s="68">
        <v>193.20000000000027</v>
      </c>
      <c r="H67" s="68">
        <v>107.91933103787508</v>
      </c>
      <c r="L67" s="108"/>
      <c r="M67" s="107"/>
      <c r="N67" s="109"/>
    </row>
    <row r="68" spans="1:14" ht="15.75">
      <c r="A68" s="53" t="s">
        <v>146</v>
      </c>
      <c r="B68" s="95">
        <v>29</v>
      </c>
      <c r="C68" s="68"/>
      <c r="D68" s="68">
        <v>7.3</v>
      </c>
      <c r="E68" s="68">
        <v>0</v>
      </c>
      <c r="F68" s="68"/>
      <c r="G68" s="68"/>
      <c r="H68" s="68"/>
      <c r="L68" s="108"/>
      <c r="M68" s="107"/>
      <c r="N68" s="109"/>
    </row>
    <row r="69" spans="1:14" ht="15.75">
      <c r="A69" s="101" t="s">
        <v>156</v>
      </c>
      <c r="B69" s="47">
        <v>291</v>
      </c>
      <c r="C69" s="68"/>
      <c r="D69" s="62">
        <v>7.3</v>
      </c>
      <c r="E69" s="68">
        <v>0</v>
      </c>
      <c r="F69" s="68"/>
      <c r="G69" s="68"/>
      <c r="H69" s="28"/>
      <c r="L69" s="108"/>
      <c r="M69" s="107"/>
      <c r="N69" s="109"/>
    </row>
    <row r="70" spans="1:14" ht="15.75" hidden="1">
      <c r="A70" s="159" t="s">
        <v>157</v>
      </c>
      <c r="B70" s="47">
        <v>292</v>
      </c>
      <c r="C70" s="68"/>
      <c r="D70" s="68"/>
      <c r="E70" s="68"/>
      <c r="F70" s="68"/>
      <c r="G70" s="68"/>
      <c r="H70" s="28"/>
      <c r="L70" s="108"/>
      <c r="M70" s="107"/>
      <c r="N70" s="109"/>
    </row>
    <row r="71" spans="1:14" ht="15.75">
      <c r="A71" s="160" t="s">
        <v>144</v>
      </c>
      <c r="B71" s="161" t="s">
        <v>229</v>
      </c>
      <c r="C71" s="162">
        <v>3878.4000000000005</v>
      </c>
      <c r="D71" s="162">
        <v>3349.6000000000004</v>
      </c>
      <c r="E71" s="162">
        <v>528.80000000000007</v>
      </c>
      <c r="F71" s="162">
        <v>4203.3</v>
      </c>
      <c r="G71" s="162">
        <v>-324.89999999999964</v>
      </c>
      <c r="H71" s="162">
        <v>92.270359003639996</v>
      </c>
      <c r="L71" s="108"/>
      <c r="M71" s="107"/>
      <c r="N71" s="109"/>
    </row>
    <row r="72" spans="1:14" ht="15.75">
      <c r="A72" s="93" t="s">
        <v>145</v>
      </c>
      <c r="B72" s="95">
        <v>31</v>
      </c>
      <c r="C72" s="68">
        <v>2735.5</v>
      </c>
      <c r="D72" s="68">
        <v>2218.6999999999998</v>
      </c>
      <c r="E72" s="68">
        <v>516.79999999999995</v>
      </c>
      <c r="F72" s="68">
        <v>3006.8</v>
      </c>
      <c r="G72" s="68">
        <v>-271.30000000000018</v>
      </c>
      <c r="H72" s="68">
        <v>90.977118531328983</v>
      </c>
      <c r="L72" s="108"/>
      <c r="M72" s="107"/>
      <c r="N72" s="109"/>
    </row>
    <row r="73" spans="1:14" ht="15.75">
      <c r="A73" s="94" t="s">
        <v>3</v>
      </c>
      <c r="B73" s="95"/>
      <c r="C73" s="68"/>
      <c r="D73" s="68"/>
      <c r="E73" s="68"/>
      <c r="F73" s="68"/>
      <c r="G73" s="68"/>
      <c r="H73" s="28"/>
      <c r="L73" s="108"/>
      <c r="M73" s="107"/>
      <c r="N73" s="109"/>
    </row>
    <row r="74" spans="1:14" ht="15.75">
      <c r="A74" s="50" t="s">
        <v>154</v>
      </c>
      <c r="B74" s="47">
        <v>319</v>
      </c>
      <c r="C74" s="62">
        <v>1234.8000000000002</v>
      </c>
      <c r="D74" s="67">
        <v>877.7</v>
      </c>
      <c r="E74" s="67">
        <v>357.1</v>
      </c>
      <c r="F74" s="62">
        <v>1230.3</v>
      </c>
      <c r="G74" s="62">
        <v>4.5000000000002274</v>
      </c>
      <c r="H74" s="62">
        <v>100.3657644476957</v>
      </c>
      <c r="L74" s="108"/>
      <c r="M74" s="107"/>
      <c r="N74" s="109"/>
    </row>
    <row r="75" spans="1:14" ht="15.75">
      <c r="A75" s="144" t="s">
        <v>226</v>
      </c>
      <c r="B75" s="95" t="s">
        <v>225</v>
      </c>
      <c r="C75" s="68">
        <v>1380.8000000000002</v>
      </c>
      <c r="D75" s="68">
        <v>1368.8000000000002</v>
      </c>
      <c r="E75" s="68">
        <v>12</v>
      </c>
      <c r="F75" s="68">
        <v>1367.8000000000002</v>
      </c>
      <c r="G75" s="68">
        <v>13</v>
      </c>
      <c r="H75" s="68">
        <v>100.95043134961253</v>
      </c>
      <c r="L75" s="108"/>
      <c r="M75" s="107"/>
      <c r="N75" s="109"/>
    </row>
    <row r="76" spans="1:14" ht="30.75" customHeight="1">
      <c r="A76" s="143" t="s">
        <v>176</v>
      </c>
      <c r="B76" s="71" t="s">
        <v>230</v>
      </c>
      <c r="C76" s="68">
        <v>-237.9</v>
      </c>
      <c r="D76" s="68">
        <v>-237.9</v>
      </c>
      <c r="E76" s="68">
        <v>0</v>
      </c>
      <c r="F76" s="68">
        <v>-171.3</v>
      </c>
      <c r="G76" s="68">
        <v>-66.599999999999994</v>
      </c>
      <c r="H76" s="68">
        <v>138.87915936952714</v>
      </c>
      <c r="L76" s="108"/>
      <c r="M76" s="107"/>
      <c r="N76" s="109"/>
    </row>
    <row r="77" spans="1:14" ht="17.25">
      <c r="A77" s="72" t="s">
        <v>158</v>
      </c>
      <c r="B77" s="73" t="s">
        <v>151</v>
      </c>
      <c r="C77" s="74">
        <v>-4944.7000000000062</v>
      </c>
      <c r="D77" s="74">
        <v>-4224.1000000000058</v>
      </c>
      <c r="E77" s="74">
        <v>-720.6</v>
      </c>
      <c r="F77" s="149">
        <v>-5645.3999999999969</v>
      </c>
      <c r="G77" s="149">
        <v>700.69999999999072</v>
      </c>
      <c r="H77" s="147">
        <v>87.588124845006703</v>
      </c>
      <c r="L77" s="108"/>
      <c r="M77" s="107"/>
      <c r="N77" s="109"/>
    </row>
    <row r="78" spans="1:14" ht="21" customHeight="1">
      <c r="A78" s="75" t="s">
        <v>141</v>
      </c>
      <c r="B78" s="96" t="s">
        <v>186</v>
      </c>
      <c r="C78" s="76">
        <v>4944.7000000000062</v>
      </c>
      <c r="D78" s="76">
        <v>4224.1000000000058</v>
      </c>
      <c r="E78" s="76">
        <v>720.6</v>
      </c>
      <c r="F78" s="168">
        <v>5645.3999999999969</v>
      </c>
      <c r="G78" s="168">
        <v>-700.69999999999072</v>
      </c>
      <c r="H78" s="151">
        <v>87.588124845006703</v>
      </c>
    </row>
    <row r="79" spans="1:14" ht="17.25">
      <c r="A79" s="77" t="s">
        <v>54</v>
      </c>
      <c r="B79" s="73" t="s">
        <v>55</v>
      </c>
      <c r="C79" s="74">
        <v>3914.4</v>
      </c>
      <c r="D79" s="74">
        <v>4383.5</v>
      </c>
      <c r="E79" s="74">
        <v>-469.1</v>
      </c>
      <c r="F79" s="149">
        <v>2106.8000000000002</v>
      </c>
      <c r="G79" s="149">
        <v>1807.6</v>
      </c>
      <c r="H79" s="147">
        <v>185.79836719194986</v>
      </c>
    </row>
    <row r="80" spans="1:14" ht="15.75">
      <c r="A80" s="37" t="s">
        <v>57</v>
      </c>
      <c r="B80" s="34" t="s">
        <v>56</v>
      </c>
      <c r="C80" s="66">
        <v>-173.10000000000002</v>
      </c>
      <c r="D80" s="66">
        <v>-173.10000000000002</v>
      </c>
      <c r="E80" s="66">
        <v>0</v>
      </c>
      <c r="F80" s="169">
        <v>230.09999999999997</v>
      </c>
      <c r="G80" s="169">
        <v>-403.2</v>
      </c>
      <c r="H80" s="21" t="s">
        <v>241</v>
      </c>
    </row>
    <row r="81" spans="1:8" ht="30" hidden="1">
      <c r="A81" s="14" t="s">
        <v>61</v>
      </c>
      <c r="B81" s="35" t="s">
        <v>58</v>
      </c>
      <c r="C81" s="61">
        <v>0</v>
      </c>
      <c r="D81" s="61">
        <v>0</v>
      </c>
      <c r="E81" s="61">
        <v>0</v>
      </c>
      <c r="F81" s="61">
        <v>0</v>
      </c>
      <c r="G81" s="61">
        <v>0</v>
      </c>
      <c r="H81" s="20" t="s">
        <v>0</v>
      </c>
    </row>
    <row r="82" spans="1:8" hidden="1">
      <c r="A82" s="14" t="s">
        <v>62</v>
      </c>
      <c r="B82" s="35" t="s">
        <v>59</v>
      </c>
      <c r="C82" s="61">
        <v>0</v>
      </c>
      <c r="D82" s="61">
        <v>0</v>
      </c>
      <c r="E82" s="61">
        <v>0</v>
      </c>
      <c r="F82" s="61">
        <v>0</v>
      </c>
      <c r="G82" s="61">
        <v>0</v>
      </c>
      <c r="H82" s="20" t="s">
        <v>0</v>
      </c>
    </row>
    <row r="83" spans="1:8">
      <c r="A83" s="14" t="s">
        <v>64</v>
      </c>
      <c r="B83" s="35" t="s">
        <v>60</v>
      </c>
      <c r="C83" s="61">
        <v>-287.10000000000002</v>
      </c>
      <c r="D83" s="61">
        <v>-287.10000000000002</v>
      </c>
      <c r="E83" s="61">
        <v>0</v>
      </c>
      <c r="F83" s="61">
        <v>189.7</v>
      </c>
      <c r="G83" s="61">
        <v>-476.8</v>
      </c>
      <c r="H83" s="20" t="s">
        <v>241</v>
      </c>
    </row>
    <row r="84" spans="1:8">
      <c r="A84" s="14" t="s">
        <v>65</v>
      </c>
      <c r="B84" s="35" t="s">
        <v>66</v>
      </c>
      <c r="C84" s="61">
        <v>113.99999999999999</v>
      </c>
      <c r="D84" s="61">
        <v>113.99999999999999</v>
      </c>
      <c r="E84" s="61">
        <v>0</v>
      </c>
      <c r="F84" s="61">
        <v>40.4</v>
      </c>
      <c r="G84" s="61">
        <v>73.599999999999994</v>
      </c>
      <c r="H84" s="20" t="s">
        <v>240</v>
      </c>
    </row>
    <row r="85" spans="1:8" ht="15.75">
      <c r="A85" s="38" t="s">
        <v>70</v>
      </c>
      <c r="B85" s="34" t="s">
        <v>69</v>
      </c>
      <c r="C85" s="66">
        <v>15.300000000000045</v>
      </c>
      <c r="D85" s="66">
        <v>0.60000000000005116</v>
      </c>
      <c r="E85" s="66">
        <v>14.699999999999994</v>
      </c>
      <c r="F85" s="169">
        <v>-13.700000000000006</v>
      </c>
      <c r="G85" s="169">
        <v>29.00000000000005</v>
      </c>
      <c r="H85" s="21" t="s">
        <v>241</v>
      </c>
    </row>
    <row r="86" spans="1:8">
      <c r="A86" s="14" t="s">
        <v>68</v>
      </c>
      <c r="B86" s="35" t="s">
        <v>171</v>
      </c>
      <c r="C86" s="61">
        <v>371.20000000000005</v>
      </c>
      <c r="D86" s="61">
        <v>278.40000000000003</v>
      </c>
      <c r="E86" s="61">
        <v>92.8</v>
      </c>
      <c r="F86" s="61">
        <v>240.79999999999998</v>
      </c>
      <c r="G86" s="61">
        <v>130.40000000000006</v>
      </c>
      <c r="H86" s="20">
        <v>154.1528239202658</v>
      </c>
    </row>
    <row r="87" spans="1:8">
      <c r="A87" s="14" t="s">
        <v>71</v>
      </c>
      <c r="B87" s="35" t="s">
        <v>172</v>
      </c>
      <c r="C87" s="61">
        <v>-355.9</v>
      </c>
      <c r="D87" s="61">
        <v>-277.8</v>
      </c>
      <c r="E87" s="61">
        <v>-78.100000000000009</v>
      </c>
      <c r="F87" s="61">
        <v>-254.5</v>
      </c>
      <c r="G87" s="61">
        <v>-101.39999999999998</v>
      </c>
      <c r="H87" s="20">
        <v>139.84282907662083</v>
      </c>
    </row>
    <row r="88" spans="1:8" ht="15.75">
      <c r="A88" s="37" t="s">
        <v>73</v>
      </c>
      <c r="B88" s="34" t="s">
        <v>72</v>
      </c>
      <c r="C88" s="66">
        <v>0</v>
      </c>
      <c r="D88" s="66">
        <v>0</v>
      </c>
      <c r="E88" s="66">
        <v>0</v>
      </c>
      <c r="F88" s="169">
        <v>0</v>
      </c>
      <c r="G88" s="66">
        <v>0</v>
      </c>
      <c r="H88" s="21" t="s">
        <v>0</v>
      </c>
    </row>
    <row r="89" spans="1:8" ht="15.75">
      <c r="A89" s="18" t="s">
        <v>75</v>
      </c>
      <c r="B89" s="35" t="s">
        <v>74</v>
      </c>
      <c r="C89" s="61">
        <v>0</v>
      </c>
      <c r="D89" s="61">
        <v>0</v>
      </c>
      <c r="E89" s="61">
        <v>0</v>
      </c>
      <c r="F89" s="66">
        <v>0</v>
      </c>
      <c r="G89" s="61">
        <v>0</v>
      </c>
      <c r="H89" s="21" t="s">
        <v>0</v>
      </c>
    </row>
    <row r="90" spans="1:8" ht="15.75">
      <c r="A90" s="18" t="s">
        <v>77</v>
      </c>
      <c r="B90" s="35" t="s">
        <v>76</v>
      </c>
      <c r="C90" s="61">
        <v>0</v>
      </c>
      <c r="D90" s="61">
        <v>0</v>
      </c>
      <c r="E90" s="61">
        <v>0</v>
      </c>
      <c r="F90" s="169">
        <v>0</v>
      </c>
      <c r="G90" s="169">
        <v>0</v>
      </c>
      <c r="H90" s="21" t="s">
        <v>0</v>
      </c>
    </row>
    <row r="91" spans="1:8" ht="30">
      <c r="A91" s="14" t="s">
        <v>78</v>
      </c>
      <c r="B91" s="35" t="s">
        <v>79</v>
      </c>
      <c r="C91" s="61">
        <v>0</v>
      </c>
      <c r="D91" s="61">
        <v>0</v>
      </c>
      <c r="E91" s="61">
        <v>0</v>
      </c>
      <c r="F91" s="169">
        <v>0</v>
      </c>
      <c r="G91" s="169">
        <v>0</v>
      </c>
      <c r="H91" s="21" t="s">
        <v>0</v>
      </c>
    </row>
    <row r="92" spans="1:8" ht="30">
      <c r="A92" s="14" t="s">
        <v>81</v>
      </c>
      <c r="B92" s="49" t="s">
        <v>80</v>
      </c>
      <c r="C92" s="61">
        <v>0</v>
      </c>
      <c r="D92" s="61">
        <v>0</v>
      </c>
      <c r="E92" s="61">
        <v>0</v>
      </c>
      <c r="F92" s="169">
        <v>0</v>
      </c>
      <c r="G92" s="169">
        <v>0</v>
      </c>
      <c r="H92" s="21" t="s">
        <v>0</v>
      </c>
    </row>
    <row r="93" spans="1:8" ht="15.75">
      <c r="A93" s="57" t="s">
        <v>86</v>
      </c>
      <c r="B93" s="34" t="s">
        <v>82</v>
      </c>
      <c r="C93" s="66">
        <v>0</v>
      </c>
      <c r="D93" s="66">
        <v>0</v>
      </c>
      <c r="E93" s="66">
        <v>0</v>
      </c>
      <c r="F93" s="169">
        <v>0.1</v>
      </c>
      <c r="G93" s="169">
        <v>-0.1</v>
      </c>
      <c r="H93" s="21">
        <v>0</v>
      </c>
    </row>
    <row r="94" spans="1:8">
      <c r="A94" s="14" t="s">
        <v>83</v>
      </c>
      <c r="B94" s="35" t="s">
        <v>84</v>
      </c>
      <c r="C94" s="61">
        <v>0</v>
      </c>
      <c r="D94" s="61">
        <v>0</v>
      </c>
      <c r="E94" s="61">
        <v>0</v>
      </c>
      <c r="F94" s="61">
        <v>0.1</v>
      </c>
      <c r="G94" s="61">
        <v>-0.1</v>
      </c>
      <c r="H94" s="20">
        <v>0</v>
      </c>
    </row>
    <row r="95" spans="1:8">
      <c r="A95" s="14" t="s">
        <v>85</v>
      </c>
      <c r="B95" s="35" t="s">
        <v>87</v>
      </c>
      <c r="C95" s="61">
        <v>0</v>
      </c>
      <c r="D95" s="61">
        <v>0</v>
      </c>
      <c r="E95" s="61">
        <v>0</v>
      </c>
      <c r="F95" s="61">
        <v>0</v>
      </c>
      <c r="G95" s="61">
        <v>0</v>
      </c>
      <c r="H95" s="20" t="s">
        <v>0</v>
      </c>
    </row>
    <row r="96" spans="1:8" ht="28.5">
      <c r="A96" s="57" t="s">
        <v>91</v>
      </c>
      <c r="B96" s="34" t="s">
        <v>89</v>
      </c>
      <c r="C96" s="66">
        <v>4137.5</v>
      </c>
      <c r="D96" s="66">
        <v>4621.3</v>
      </c>
      <c r="E96" s="66">
        <v>-483.8</v>
      </c>
      <c r="F96" s="169">
        <v>1890.3000000000002</v>
      </c>
      <c r="G96" s="169">
        <v>2247.1999999999998</v>
      </c>
      <c r="H96" s="21" t="s">
        <v>240</v>
      </c>
    </row>
    <row r="97" spans="1:8" ht="15.75">
      <c r="A97" s="14" t="s">
        <v>88</v>
      </c>
      <c r="B97" s="35" t="s">
        <v>90</v>
      </c>
      <c r="C97" s="61">
        <v>4054.1000000000004</v>
      </c>
      <c r="D97" s="61">
        <v>4423.7000000000007</v>
      </c>
      <c r="E97" s="61">
        <v>-369.6</v>
      </c>
      <c r="F97" s="169">
        <v>1959.3000000000002</v>
      </c>
      <c r="G97" s="169">
        <v>2094.8000000000002</v>
      </c>
      <c r="H97" s="21" t="s">
        <v>240</v>
      </c>
    </row>
    <row r="98" spans="1:8">
      <c r="A98" s="14" t="s">
        <v>92</v>
      </c>
      <c r="B98" s="35" t="s">
        <v>93</v>
      </c>
      <c r="C98" s="61">
        <v>83.4</v>
      </c>
      <c r="D98" s="61">
        <v>197.60000000000002</v>
      </c>
      <c r="E98" s="61">
        <v>-114.2</v>
      </c>
      <c r="F98" s="61">
        <v>-69</v>
      </c>
      <c r="G98" s="61">
        <v>152.4</v>
      </c>
      <c r="H98" s="20" t="s">
        <v>241</v>
      </c>
    </row>
    <row r="99" spans="1:8" ht="15.75">
      <c r="A99" s="37" t="s">
        <v>95</v>
      </c>
      <c r="B99" s="34" t="s">
        <v>96</v>
      </c>
      <c r="C99" s="66">
        <v>-65.3</v>
      </c>
      <c r="D99" s="66">
        <v>-65.3</v>
      </c>
      <c r="E99" s="66">
        <v>0</v>
      </c>
      <c r="F99" s="169">
        <v>0</v>
      </c>
      <c r="G99" s="169">
        <v>-65.3</v>
      </c>
      <c r="H99" s="21" t="s">
        <v>0</v>
      </c>
    </row>
    <row r="100" spans="1:8" ht="15.75" hidden="1">
      <c r="A100" s="14" t="s">
        <v>94</v>
      </c>
      <c r="B100" s="35" t="s">
        <v>97</v>
      </c>
      <c r="C100" s="61">
        <v>0</v>
      </c>
      <c r="D100" s="61">
        <v>0</v>
      </c>
      <c r="E100" s="61">
        <v>0</v>
      </c>
      <c r="F100" s="169">
        <v>0</v>
      </c>
      <c r="G100" s="169">
        <v>0</v>
      </c>
      <c r="H100" s="21" t="s">
        <v>0</v>
      </c>
    </row>
    <row r="101" spans="1:8" ht="15.75">
      <c r="A101" s="14" t="s">
        <v>98</v>
      </c>
      <c r="B101" s="35" t="s">
        <v>99</v>
      </c>
      <c r="C101" s="61">
        <v>0</v>
      </c>
      <c r="D101" s="61">
        <v>0</v>
      </c>
      <c r="E101" s="61">
        <v>0</v>
      </c>
      <c r="F101" s="68">
        <v>0</v>
      </c>
      <c r="G101" s="68">
        <v>0</v>
      </c>
      <c r="H101" s="28" t="s">
        <v>0</v>
      </c>
    </row>
    <row r="102" spans="1:8" ht="15.75">
      <c r="A102" s="14" t="s">
        <v>101</v>
      </c>
      <c r="B102" s="35" t="s">
        <v>100</v>
      </c>
      <c r="C102" s="61">
        <v>-65.3</v>
      </c>
      <c r="D102" s="61">
        <v>-65.3</v>
      </c>
      <c r="E102" s="61">
        <v>0</v>
      </c>
      <c r="F102" s="169">
        <v>0</v>
      </c>
      <c r="G102" s="68">
        <v>-65.3</v>
      </c>
      <c r="H102" s="21" t="s">
        <v>0</v>
      </c>
    </row>
    <row r="103" spans="1:8" ht="15.75" hidden="1">
      <c r="A103" s="14" t="s">
        <v>102</v>
      </c>
      <c r="B103" s="35" t="s">
        <v>103</v>
      </c>
      <c r="C103" s="61">
        <v>0</v>
      </c>
      <c r="D103" s="61">
        <v>0</v>
      </c>
      <c r="E103" s="61">
        <v>0</v>
      </c>
      <c r="F103" s="169">
        <v>0</v>
      </c>
      <c r="G103" s="169">
        <v>0</v>
      </c>
      <c r="H103" s="21" t="s">
        <v>0</v>
      </c>
    </row>
    <row r="104" spans="1:8" ht="15.75" hidden="1">
      <c r="A104" s="37" t="s">
        <v>106</v>
      </c>
      <c r="B104" s="34" t="s">
        <v>104</v>
      </c>
      <c r="C104" s="66">
        <v>0</v>
      </c>
      <c r="D104" s="66">
        <v>0</v>
      </c>
      <c r="E104" s="66">
        <v>0</v>
      </c>
      <c r="F104" s="169">
        <v>0</v>
      </c>
      <c r="G104" s="169">
        <v>0</v>
      </c>
      <c r="H104" s="21" t="s">
        <v>0</v>
      </c>
    </row>
    <row r="105" spans="1:8" ht="15.75" hidden="1">
      <c r="A105" s="14" t="s">
        <v>105</v>
      </c>
      <c r="B105" s="35" t="s">
        <v>107</v>
      </c>
      <c r="C105" s="66">
        <v>0</v>
      </c>
      <c r="D105" s="66">
        <v>0</v>
      </c>
      <c r="E105" s="66">
        <v>0</v>
      </c>
      <c r="F105" s="169">
        <v>0</v>
      </c>
      <c r="G105" s="169">
        <v>0</v>
      </c>
      <c r="H105" s="21" t="s">
        <v>0</v>
      </c>
    </row>
    <row r="106" spans="1:8" ht="17.25">
      <c r="A106" s="72" t="s">
        <v>108</v>
      </c>
      <c r="B106" s="73" t="s">
        <v>67</v>
      </c>
      <c r="C106" s="74">
        <v>4619.0999999999995</v>
      </c>
      <c r="D106" s="74">
        <v>3262.3865899999996</v>
      </c>
      <c r="E106" s="74">
        <v>1356.7134099999998</v>
      </c>
      <c r="F106" s="149">
        <v>8634.6000000000022</v>
      </c>
      <c r="G106" s="149">
        <v>-4015.5000000000027</v>
      </c>
      <c r="H106" s="147">
        <v>53.49524008060591</v>
      </c>
    </row>
    <row r="107" spans="1:8" ht="15.75">
      <c r="A107" s="37" t="s">
        <v>110</v>
      </c>
      <c r="B107" s="34" t="s">
        <v>111</v>
      </c>
      <c r="C107" s="66">
        <v>1485.2</v>
      </c>
      <c r="D107" s="66">
        <v>1485.2</v>
      </c>
      <c r="E107" s="66">
        <v>0</v>
      </c>
      <c r="F107" s="169">
        <v>4628.0999999999995</v>
      </c>
      <c r="G107" s="169">
        <v>-3142.8999999999996</v>
      </c>
      <c r="H107" s="21">
        <v>32.090922840906636</v>
      </c>
    </row>
    <row r="108" spans="1:8">
      <c r="A108" s="14" t="s">
        <v>109</v>
      </c>
      <c r="B108" s="35" t="s">
        <v>112</v>
      </c>
      <c r="C108" s="61">
        <v>1352.2</v>
      </c>
      <c r="D108" s="61">
        <v>1352.2</v>
      </c>
      <c r="E108" s="61">
        <v>0</v>
      </c>
      <c r="F108" s="61">
        <v>4493.3999999999996</v>
      </c>
      <c r="G108" s="61">
        <v>-3141.2</v>
      </c>
      <c r="H108" s="20">
        <v>30.093025326033739</v>
      </c>
    </row>
    <row r="109" spans="1:8">
      <c r="A109" s="14" t="s">
        <v>234</v>
      </c>
      <c r="B109" s="35" t="s">
        <v>113</v>
      </c>
      <c r="C109" s="61">
        <v>0</v>
      </c>
      <c r="D109" s="61">
        <v>0</v>
      </c>
      <c r="E109" s="61">
        <v>0</v>
      </c>
      <c r="F109" s="61">
        <v>-0.9</v>
      </c>
      <c r="G109" s="61">
        <v>0.9</v>
      </c>
      <c r="H109" s="20">
        <v>0</v>
      </c>
    </row>
    <row r="110" spans="1:8">
      <c r="A110" s="27" t="s">
        <v>233</v>
      </c>
      <c r="B110" s="35" t="s">
        <v>232</v>
      </c>
      <c r="C110" s="61">
        <v>0</v>
      </c>
      <c r="D110" s="61">
        <v>0</v>
      </c>
      <c r="E110" s="61">
        <v>0</v>
      </c>
      <c r="F110" s="61">
        <v>-3</v>
      </c>
      <c r="G110" s="61">
        <v>3</v>
      </c>
      <c r="H110" s="20">
        <v>0</v>
      </c>
    </row>
    <row r="111" spans="1:8">
      <c r="A111" s="14" t="s">
        <v>114</v>
      </c>
      <c r="B111" s="35" t="s">
        <v>115</v>
      </c>
      <c r="C111" s="61">
        <v>133</v>
      </c>
      <c r="D111" s="61">
        <v>133</v>
      </c>
      <c r="E111" s="61">
        <v>0</v>
      </c>
      <c r="F111" s="61">
        <v>138.6</v>
      </c>
      <c r="G111" s="61">
        <v>-5.5999999999999943</v>
      </c>
      <c r="H111" s="20">
        <v>95.959595959595973</v>
      </c>
    </row>
    <row r="112" spans="1:8" ht="30" hidden="1">
      <c r="A112" s="14" t="s">
        <v>118</v>
      </c>
      <c r="B112" s="35" t="s">
        <v>116</v>
      </c>
      <c r="C112" s="61">
        <v>0</v>
      </c>
      <c r="D112" s="61">
        <v>0</v>
      </c>
      <c r="E112" s="61">
        <v>0</v>
      </c>
      <c r="F112" s="169">
        <v>0</v>
      </c>
      <c r="G112" s="169">
        <v>0</v>
      </c>
      <c r="H112" s="21" t="s">
        <v>0</v>
      </c>
    </row>
    <row r="113" spans="1:9" ht="30" hidden="1">
      <c r="A113" s="14" t="s">
        <v>119</v>
      </c>
      <c r="B113" s="35" t="s">
        <v>117</v>
      </c>
      <c r="C113" s="61">
        <v>0</v>
      </c>
      <c r="D113" s="61">
        <v>0</v>
      </c>
      <c r="E113" s="61">
        <v>0</v>
      </c>
      <c r="F113" s="169">
        <v>0</v>
      </c>
      <c r="G113" s="169">
        <v>0</v>
      </c>
      <c r="H113" s="21" t="s">
        <v>0</v>
      </c>
    </row>
    <row r="114" spans="1:9" ht="19.5" customHeight="1">
      <c r="A114" s="58" t="s">
        <v>123</v>
      </c>
      <c r="B114" s="34" t="s">
        <v>121</v>
      </c>
      <c r="C114" s="66">
        <v>2157.6999999999998</v>
      </c>
      <c r="D114" s="66">
        <v>2157.6999999999998</v>
      </c>
      <c r="E114" s="66">
        <v>0</v>
      </c>
      <c r="F114" s="169">
        <v>2367</v>
      </c>
      <c r="G114" s="169">
        <v>-209.30000000000018</v>
      </c>
      <c r="H114" s="21">
        <v>91.157583438952244</v>
      </c>
    </row>
    <row r="115" spans="1:9">
      <c r="A115" s="19" t="s">
        <v>120</v>
      </c>
      <c r="B115" s="35" t="s">
        <v>122</v>
      </c>
      <c r="C115" s="61">
        <v>2050</v>
      </c>
      <c r="D115" s="61">
        <v>2050</v>
      </c>
      <c r="E115" s="61">
        <v>0</v>
      </c>
      <c r="F115" s="61">
        <v>2080</v>
      </c>
      <c r="G115" s="61">
        <v>-30</v>
      </c>
      <c r="H115" s="20">
        <v>98.557692307692307</v>
      </c>
    </row>
    <row r="116" spans="1:9">
      <c r="A116" s="14" t="s">
        <v>124</v>
      </c>
      <c r="B116" s="35" t="s">
        <v>125</v>
      </c>
      <c r="C116" s="61">
        <v>-142.30000000000001</v>
      </c>
      <c r="D116" s="61">
        <v>-142.30000000000001</v>
      </c>
      <c r="E116" s="61">
        <v>0</v>
      </c>
      <c r="F116" s="61">
        <v>-102.7</v>
      </c>
      <c r="G116" s="61">
        <v>-39.600000000000009</v>
      </c>
      <c r="H116" s="20">
        <v>138.5589094449854</v>
      </c>
    </row>
    <row r="117" spans="1:9" ht="30" hidden="1">
      <c r="A117" s="14" t="s">
        <v>126</v>
      </c>
      <c r="B117" s="35" t="s">
        <v>127</v>
      </c>
      <c r="C117" s="61">
        <v>0</v>
      </c>
      <c r="D117" s="61">
        <v>0</v>
      </c>
      <c r="E117" s="61">
        <v>0</v>
      </c>
      <c r="F117" s="61">
        <v>0</v>
      </c>
      <c r="G117" s="61">
        <v>0</v>
      </c>
      <c r="H117" s="20" t="s">
        <v>0</v>
      </c>
    </row>
    <row r="118" spans="1:9">
      <c r="A118" s="14" t="s">
        <v>128</v>
      </c>
      <c r="B118" s="35" t="s">
        <v>129</v>
      </c>
      <c r="C118" s="61">
        <v>0</v>
      </c>
      <c r="D118" s="61">
        <v>0</v>
      </c>
      <c r="E118" s="61">
        <v>0</v>
      </c>
      <c r="F118" s="61">
        <v>-0.3</v>
      </c>
      <c r="G118" s="61">
        <v>0.3</v>
      </c>
      <c r="H118" s="20">
        <v>0</v>
      </c>
    </row>
    <row r="119" spans="1:9" ht="30">
      <c r="A119" s="14" t="s">
        <v>130</v>
      </c>
      <c r="B119" s="35" t="s">
        <v>131</v>
      </c>
      <c r="C119" s="61">
        <v>250</v>
      </c>
      <c r="D119" s="61">
        <v>250</v>
      </c>
      <c r="E119" s="61">
        <v>0</v>
      </c>
      <c r="F119" s="61">
        <v>390</v>
      </c>
      <c r="G119" s="61">
        <v>-140</v>
      </c>
      <c r="H119" s="20">
        <v>64.102564102564102</v>
      </c>
    </row>
    <row r="120" spans="1:9" ht="15.75">
      <c r="A120" s="37" t="s">
        <v>133</v>
      </c>
      <c r="B120" s="34" t="s">
        <v>132</v>
      </c>
      <c r="C120" s="66">
        <v>976.19999999999982</v>
      </c>
      <c r="D120" s="66">
        <v>-380.51341000000014</v>
      </c>
      <c r="E120" s="66">
        <v>1356.7134099999998</v>
      </c>
      <c r="F120" s="169">
        <v>1639.5000000000007</v>
      </c>
      <c r="G120" s="169">
        <v>-663.30000000000086</v>
      </c>
      <c r="H120" s="28">
        <v>59.542543458371419</v>
      </c>
    </row>
    <row r="121" spans="1:9" ht="15.75">
      <c r="A121" s="54" t="s">
        <v>173</v>
      </c>
      <c r="B121" s="56" t="s">
        <v>134</v>
      </c>
      <c r="C121" s="61">
        <v>7610.1</v>
      </c>
      <c r="D121" s="61">
        <v>6253.3865900000001</v>
      </c>
      <c r="E121" s="61">
        <v>1356.7134099999998</v>
      </c>
      <c r="F121" s="68">
        <v>6118.3</v>
      </c>
      <c r="G121" s="68">
        <v>1491.7999999999997</v>
      </c>
      <c r="H121" s="28">
        <v>124.38258993511269</v>
      </c>
    </row>
    <row r="122" spans="1:9">
      <c r="A122" s="14" t="s">
        <v>174</v>
      </c>
      <c r="B122" s="56" t="s">
        <v>134</v>
      </c>
      <c r="C122" s="61">
        <v>-6633.9000000000005</v>
      </c>
      <c r="D122" s="61">
        <v>-6633.9000000000005</v>
      </c>
      <c r="E122" s="61">
        <v>0</v>
      </c>
      <c r="F122" s="61">
        <v>-4478.7999999999993</v>
      </c>
      <c r="G122" s="61">
        <v>-2155.1000000000013</v>
      </c>
      <c r="H122" s="20">
        <v>148.11779941055642</v>
      </c>
    </row>
    <row r="123" spans="1:9" ht="21.75" customHeight="1">
      <c r="A123" s="79" t="s">
        <v>138</v>
      </c>
      <c r="B123" s="86" t="s">
        <v>135</v>
      </c>
      <c r="C123" s="80">
        <v>-3588.7999999999938</v>
      </c>
      <c r="D123" s="80">
        <v>-3421.7865899999933</v>
      </c>
      <c r="E123" s="80">
        <v>-167.01340999999974</v>
      </c>
      <c r="F123" s="170">
        <v>-5096.0000000000055</v>
      </c>
      <c r="G123" s="170">
        <v>1507.2000000000116</v>
      </c>
      <c r="H123" s="155">
        <v>70.423861852433092</v>
      </c>
    </row>
    <row r="124" spans="1:9" ht="24.75" customHeight="1">
      <c r="A124" s="81" t="s">
        <v>139</v>
      </c>
      <c r="B124" s="82" t="s">
        <v>136</v>
      </c>
      <c r="C124" s="83">
        <v>10815.2</v>
      </c>
      <c r="D124" s="83">
        <v>9898.7000000000007</v>
      </c>
      <c r="E124" s="83">
        <v>916.5</v>
      </c>
      <c r="F124" s="150">
        <v>7622.6</v>
      </c>
      <c r="G124" s="150">
        <v>3192.6000000000004</v>
      </c>
      <c r="H124" s="152">
        <v>141.88334688951275</v>
      </c>
    </row>
    <row r="125" spans="1:9" ht="24.75" customHeight="1">
      <c r="A125" s="81" t="s">
        <v>221</v>
      </c>
      <c r="B125" s="82" t="s">
        <v>220</v>
      </c>
      <c r="C125" s="83">
        <v>-0.10000000000000009</v>
      </c>
      <c r="D125" s="83">
        <v>8.8000000000000007</v>
      </c>
      <c r="E125" s="83">
        <v>-8.9</v>
      </c>
      <c r="F125" s="150">
        <v>-0.20000000000000007</v>
      </c>
      <c r="G125" s="150">
        <v>9.9999999999999978E-2</v>
      </c>
      <c r="H125" s="152">
        <v>50.000000000000021</v>
      </c>
    </row>
    <row r="126" spans="1:9" ht="24.75" customHeight="1">
      <c r="A126" s="84" t="s">
        <v>140</v>
      </c>
      <c r="B126" s="85" t="s">
        <v>137</v>
      </c>
      <c r="C126" s="83">
        <v>-14403.899999999994</v>
      </c>
      <c r="D126" s="83">
        <v>-13329.286589999992</v>
      </c>
      <c r="E126" s="83">
        <v>-1074.6134099999997</v>
      </c>
      <c r="F126" s="150">
        <v>-12718.400000000005</v>
      </c>
      <c r="G126" s="150">
        <v>-1685.4999999999891</v>
      </c>
      <c r="H126" s="152">
        <v>113.25245313875951</v>
      </c>
    </row>
    <row r="127" spans="1:9" ht="62.25" customHeight="1">
      <c r="A127" s="185" t="s">
        <v>227</v>
      </c>
      <c r="B127" s="185"/>
      <c r="C127" s="185"/>
      <c r="D127" s="185"/>
      <c r="E127" s="185"/>
      <c r="F127" s="185"/>
      <c r="G127" s="185"/>
      <c r="H127" s="185"/>
      <c r="I127" s="111"/>
    </row>
  </sheetData>
  <mergeCells count="11">
    <mergeCell ref="A127:H127"/>
    <mergeCell ref="A4:E4"/>
    <mergeCell ref="D7:E7"/>
    <mergeCell ref="G7:H7"/>
    <mergeCell ref="F7:F8"/>
    <mergeCell ref="G1:H1"/>
    <mergeCell ref="A2:E2"/>
    <mergeCell ref="A3:E3"/>
    <mergeCell ref="A7:A8"/>
    <mergeCell ref="B7:B8"/>
    <mergeCell ref="C7:C8"/>
  </mergeCells>
  <printOptions horizontalCentered="1"/>
  <pageMargins left="0" right="0" top="0" bottom="0" header="0" footer="0"/>
  <pageSetup paperSize="9" scale="65" orientation="portrait" blackAndWhite="1" r:id="rId1"/>
  <headerFooter>
    <oddFooter>&amp;C&amp;P</oddFooter>
  </headerFooter>
  <rowBreaks count="1" manualBreakCount="1">
    <brk id="7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Zeros="0" view="pageBreakPreview" topLeftCell="A3" zoomScaleNormal="100" zoomScaleSheetLayoutView="100" workbookViewId="0">
      <selection activeCell="E7" sqref="E7"/>
    </sheetView>
  </sheetViews>
  <sheetFormatPr defaultRowHeight="15"/>
  <cols>
    <col min="1" max="1" width="49.28515625" customWidth="1"/>
    <col min="2" max="2" width="9.85546875" customWidth="1"/>
    <col min="3" max="3" width="13.5703125" customWidth="1"/>
    <col min="4" max="4" width="12.7109375" customWidth="1"/>
    <col min="5" max="5" width="12" customWidth="1"/>
    <col min="6" max="6" width="12.5703125" customWidth="1"/>
    <col min="7" max="7" width="11.7109375" customWidth="1"/>
    <col min="8" max="8" width="10.5703125" customWidth="1"/>
    <col min="10" max="10" width="22.7109375" customWidth="1"/>
  </cols>
  <sheetData>
    <row r="1" spans="1:8" ht="26.25" customHeight="1">
      <c r="G1" s="88" t="s">
        <v>179</v>
      </c>
    </row>
    <row r="2" spans="1:8" ht="20.25">
      <c r="A2" s="180" t="s">
        <v>184</v>
      </c>
      <c r="B2" s="180"/>
      <c r="C2" s="180"/>
      <c r="D2" s="180"/>
      <c r="E2" s="180"/>
      <c r="F2" s="3"/>
      <c r="G2" s="3"/>
      <c r="H2" s="3"/>
    </row>
    <row r="3" spans="1:8" ht="20.25" customHeight="1">
      <c r="A3" s="180" t="s">
        <v>238</v>
      </c>
      <c r="B3" s="180"/>
      <c r="C3" s="180"/>
      <c r="D3" s="180"/>
      <c r="E3" s="180"/>
    </row>
    <row r="4" spans="1:8" ht="20.25" customHeight="1">
      <c r="A4" s="180" t="s">
        <v>187</v>
      </c>
      <c r="B4" s="180"/>
      <c r="C4" s="180"/>
      <c r="D4" s="180"/>
      <c r="E4" s="180"/>
      <c r="F4" s="3"/>
    </row>
    <row r="5" spans="1:8" ht="24" customHeight="1">
      <c r="A5" s="186" t="s">
        <v>239</v>
      </c>
      <c r="B5" s="186"/>
      <c r="C5" s="186"/>
      <c r="D5" s="186"/>
      <c r="E5" s="186"/>
    </row>
    <row r="6" spans="1:8" ht="24" customHeight="1">
      <c r="A6" s="186"/>
      <c r="B6" s="186"/>
      <c r="C6" s="186"/>
      <c r="D6" s="186"/>
      <c r="E6" s="186"/>
    </row>
    <row r="7" spans="1:8" ht="23.25" customHeight="1">
      <c r="H7" s="87" t="s">
        <v>11</v>
      </c>
    </row>
    <row r="8" spans="1:8" ht="25.5" customHeight="1">
      <c r="A8" s="189" t="s">
        <v>15</v>
      </c>
      <c r="B8" s="191" t="s">
        <v>155</v>
      </c>
      <c r="C8" s="193" t="s">
        <v>185</v>
      </c>
      <c r="D8" s="187" t="s">
        <v>191</v>
      </c>
      <c r="E8" s="187"/>
      <c r="F8" s="189" t="s">
        <v>13</v>
      </c>
      <c r="G8" s="189" t="s">
        <v>14</v>
      </c>
      <c r="H8" s="189"/>
    </row>
    <row r="9" spans="1:8" ht="26.25" customHeight="1">
      <c r="A9" s="189"/>
      <c r="B9" s="192"/>
      <c r="C9" s="194"/>
      <c r="D9" s="102" t="s">
        <v>193</v>
      </c>
      <c r="E9" s="102" t="s">
        <v>192</v>
      </c>
      <c r="F9" s="189"/>
      <c r="G9" s="163" t="s">
        <v>183</v>
      </c>
      <c r="H9" s="90" t="s">
        <v>12</v>
      </c>
    </row>
    <row r="10" spans="1:8">
      <c r="A10" s="6">
        <v>1</v>
      </c>
      <c r="B10" s="6">
        <v>2</v>
      </c>
      <c r="C10" s="6">
        <v>3</v>
      </c>
      <c r="D10" s="6">
        <v>4</v>
      </c>
      <c r="E10" s="6">
        <v>5</v>
      </c>
      <c r="F10" s="6">
        <v>6</v>
      </c>
      <c r="G10" s="6">
        <v>7</v>
      </c>
      <c r="H10" s="6">
        <v>8</v>
      </c>
    </row>
    <row r="11" spans="1:8" ht="17.25">
      <c r="A11" s="164" t="s">
        <v>31</v>
      </c>
      <c r="B11" s="97" t="s">
        <v>30</v>
      </c>
      <c r="C11" s="98">
        <v>76918.700000000012</v>
      </c>
      <c r="D11" s="98">
        <v>75760.200000000012</v>
      </c>
      <c r="E11" s="98">
        <v>1165.8</v>
      </c>
      <c r="F11" s="98">
        <v>68069.600000000006</v>
      </c>
      <c r="G11" s="98">
        <v>8849.1000000000058</v>
      </c>
      <c r="H11" s="98">
        <v>113.00007639239837</v>
      </c>
    </row>
    <row r="12" spans="1:8" ht="15" customHeight="1">
      <c r="A12" s="23" t="s">
        <v>1</v>
      </c>
      <c r="B12" s="97"/>
      <c r="C12" s="98"/>
      <c r="D12" s="98"/>
      <c r="E12" s="98"/>
      <c r="F12" s="99"/>
      <c r="G12" s="99"/>
      <c r="H12" s="99"/>
    </row>
    <row r="13" spans="1:8" ht="15.75">
      <c r="A13" s="53" t="s">
        <v>37</v>
      </c>
      <c r="B13" s="70" t="s">
        <v>35</v>
      </c>
      <c r="C13" s="68">
        <v>6018.5</v>
      </c>
      <c r="D13" s="68">
        <v>5959.1</v>
      </c>
      <c r="E13" s="68">
        <v>59.9</v>
      </c>
      <c r="F13" s="68">
        <v>5834.5999999999995</v>
      </c>
      <c r="G13" s="68">
        <v>183.90000000000055</v>
      </c>
      <c r="H13" s="28">
        <v>103.15188701881878</v>
      </c>
    </row>
    <row r="14" spans="1:8" ht="15.75">
      <c r="A14" s="91" t="s">
        <v>143</v>
      </c>
      <c r="B14" s="92" t="s">
        <v>142</v>
      </c>
      <c r="C14" s="68"/>
      <c r="D14" s="62">
        <v>0.5</v>
      </c>
      <c r="E14" s="68">
        <v>0</v>
      </c>
      <c r="F14" s="68"/>
      <c r="G14" s="68"/>
      <c r="H14" s="28"/>
    </row>
    <row r="15" spans="1:8" ht="15.75">
      <c r="A15" s="91" t="s">
        <v>237</v>
      </c>
      <c r="B15" s="92" t="s">
        <v>236</v>
      </c>
      <c r="C15" s="62">
        <v>0</v>
      </c>
      <c r="D15" s="62">
        <v>0</v>
      </c>
      <c r="E15" s="62">
        <v>0</v>
      </c>
      <c r="F15" s="68">
        <v>0</v>
      </c>
      <c r="G15" s="62">
        <v>0</v>
      </c>
      <c r="H15" s="28" t="s">
        <v>0</v>
      </c>
    </row>
    <row r="16" spans="1:8" ht="15.75">
      <c r="A16" s="53" t="s">
        <v>38</v>
      </c>
      <c r="B16" s="70" t="s">
        <v>36</v>
      </c>
      <c r="C16" s="68">
        <v>846.69999999999993</v>
      </c>
      <c r="D16" s="68">
        <v>842.69999999999993</v>
      </c>
      <c r="E16" s="68">
        <v>4</v>
      </c>
      <c r="F16" s="68">
        <v>936.6</v>
      </c>
      <c r="G16" s="68">
        <v>-89.900000000000091</v>
      </c>
      <c r="H16" s="28">
        <v>90.401452060644871</v>
      </c>
    </row>
    <row r="17" spans="1:10" ht="15.75">
      <c r="A17" s="53" t="s">
        <v>39</v>
      </c>
      <c r="B17" s="70" t="s">
        <v>40</v>
      </c>
      <c r="C17" s="68">
        <v>4406.5</v>
      </c>
      <c r="D17" s="68">
        <v>4363.3</v>
      </c>
      <c r="E17" s="68">
        <v>43.2</v>
      </c>
      <c r="F17" s="68">
        <v>3767</v>
      </c>
      <c r="G17" s="68">
        <v>639.5</v>
      </c>
      <c r="H17" s="28">
        <v>116.97637377223256</v>
      </c>
    </row>
    <row r="18" spans="1:10" ht="15.75">
      <c r="A18" s="53" t="s">
        <v>34</v>
      </c>
      <c r="B18" s="70" t="s">
        <v>41</v>
      </c>
      <c r="C18" s="68">
        <v>6539</v>
      </c>
      <c r="D18" s="68">
        <v>5872.7</v>
      </c>
      <c r="E18" s="68">
        <v>667</v>
      </c>
      <c r="F18" s="68">
        <v>5519.6</v>
      </c>
      <c r="G18" s="68">
        <v>1019.3999999999996</v>
      </c>
      <c r="H18" s="28">
        <v>118.46872961808825</v>
      </c>
    </row>
    <row r="19" spans="1:10" ht="15.75">
      <c r="A19" s="91" t="s">
        <v>143</v>
      </c>
      <c r="B19" s="92" t="s">
        <v>142</v>
      </c>
      <c r="C19" s="68"/>
      <c r="D19" s="62">
        <v>0.7</v>
      </c>
      <c r="E19" s="62">
        <v>0</v>
      </c>
      <c r="F19" s="68"/>
      <c r="G19" s="68"/>
      <c r="H19" s="28"/>
    </row>
    <row r="20" spans="1:10" ht="15.75" customHeight="1">
      <c r="A20" s="53" t="s">
        <v>43</v>
      </c>
      <c r="B20" s="70" t="s">
        <v>42</v>
      </c>
      <c r="C20" s="68">
        <v>251.79999999999998</v>
      </c>
      <c r="D20" s="68">
        <v>249.39999999999998</v>
      </c>
      <c r="E20" s="68">
        <v>6.5</v>
      </c>
      <c r="F20" s="68">
        <v>185.20000000000002</v>
      </c>
      <c r="G20" s="68">
        <v>66.599999999999966</v>
      </c>
      <c r="H20" s="28">
        <v>135.96112311015116</v>
      </c>
      <c r="J20" s="110"/>
    </row>
    <row r="21" spans="1:10" ht="15.75" customHeight="1">
      <c r="A21" s="91" t="s">
        <v>143</v>
      </c>
      <c r="B21" s="70"/>
      <c r="C21" s="68"/>
      <c r="D21" s="62">
        <v>4.0999999999999996</v>
      </c>
      <c r="E21" s="67">
        <v>0</v>
      </c>
      <c r="F21" s="68"/>
      <c r="G21" s="68"/>
      <c r="H21" s="28"/>
      <c r="J21" s="110"/>
    </row>
    <row r="22" spans="1:10" ht="31.5">
      <c r="A22" s="53" t="s">
        <v>45</v>
      </c>
      <c r="B22" s="70" t="s">
        <v>44</v>
      </c>
      <c r="C22" s="68">
        <v>1757.6000000000001</v>
      </c>
      <c r="D22" s="68">
        <v>1711.5000000000002</v>
      </c>
      <c r="E22" s="69">
        <v>47.599999999999994</v>
      </c>
      <c r="F22" s="68">
        <v>1466.8</v>
      </c>
      <c r="G22" s="68">
        <v>290.80000000000018</v>
      </c>
      <c r="H22" s="28">
        <v>119.82547041178076</v>
      </c>
    </row>
    <row r="23" spans="1:10" ht="15.75">
      <c r="A23" s="91" t="s">
        <v>143</v>
      </c>
      <c r="B23" s="92" t="s">
        <v>142</v>
      </c>
      <c r="C23" s="68"/>
      <c r="D23" s="62">
        <v>1.5</v>
      </c>
      <c r="E23" s="69"/>
      <c r="F23" s="68"/>
      <c r="G23" s="68"/>
      <c r="H23" s="28"/>
    </row>
    <row r="24" spans="1:10" ht="15.75">
      <c r="A24" s="53" t="s">
        <v>46</v>
      </c>
      <c r="B24" s="70" t="s">
        <v>47</v>
      </c>
      <c r="C24" s="68">
        <v>10462.299999999999</v>
      </c>
      <c r="D24" s="68">
        <v>10379.800000000003</v>
      </c>
      <c r="E24" s="68">
        <v>82.600000000000009</v>
      </c>
      <c r="F24" s="68">
        <v>9775.9</v>
      </c>
      <c r="G24" s="68">
        <v>686.39999999999964</v>
      </c>
      <c r="H24" s="28">
        <v>107.02134841804846</v>
      </c>
    </row>
    <row r="25" spans="1:10">
      <c r="A25" s="91" t="s">
        <v>143</v>
      </c>
      <c r="B25" s="92" t="s">
        <v>142</v>
      </c>
      <c r="C25" s="62"/>
      <c r="D25" s="62">
        <v>0.1</v>
      </c>
      <c r="E25" s="62">
        <v>0</v>
      </c>
      <c r="F25" s="62">
        <v>0</v>
      </c>
      <c r="G25" s="62"/>
      <c r="H25" s="62">
        <v>0</v>
      </c>
    </row>
    <row r="26" spans="1:10" ht="15.75">
      <c r="A26" s="91" t="s">
        <v>237</v>
      </c>
      <c r="B26" s="92" t="s">
        <v>236</v>
      </c>
      <c r="C26" s="62">
        <v>1.2</v>
      </c>
      <c r="D26" s="62">
        <v>0</v>
      </c>
      <c r="E26" s="62">
        <v>1.2</v>
      </c>
      <c r="F26" s="62">
        <v>0.6</v>
      </c>
      <c r="G26" s="62">
        <v>0.6</v>
      </c>
      <c r="H26" s="28">
        <v>200</v>
      </c>
    </row>
    <row r="27" spans="1:10" ht="15.75">
      <c r="A27" s="53" t="s">
        <v>49</v>
      </c>
      <c r="B27" s="70" t="s">
        <v>48</v>
      </c>
      <c r="C27" s="68">
        <v>1974.8000000000002</v>
      </c>
      <c r="D27" s="68">
        <v>1969.8000000000002</v>
      </c>
      <c r="E27" s="68">
        <v>5</v>
      </c>
      <c r="F27" s="68">
        <v>1717.7</v>
      </c>
      <c r="G27" s="68">
        <v>257.10000000000014</v>
      </c>
      <c r="H27" s="28">
        <v>114.96768935204054</v>
      </c>
    </row>
    <row r="28" spans="1:10" ht="15.75">
      <c r="A28" s="91" t="s">
        <v>143</v>
      </c>
      <c r="B28" s="92" t="s">
        <v>142</v>
      </c>
      <c r="C28" s="68"/>
      <c r="D28" s="62">
        <v>0</v>
      </c>
      <c r="E28" s="62">
        <v>0</v>
      </c>
      <c r="F28" s="68"/>
      <c r="G28" s="68"/>
      <c r="H28" s="28"/>
    </row>
    <row r="29" spans="1:10" ht="15.75">
      <c r="A29" s="53" t="s">
        <v>51</v>
      </c>
      <c r="B29" s="70" t="s">
        <v>50</v>
      </c>
      <c r="C29" s="68">
        <v>12980.7</v>
      </c>
      <c r="D29" s="68">
        <v>12785.000000000002</v>
      </c>
      <c r="E29" s="68">
        <v>196.29999999999998</v>
      </c>
      <c r="F29" s="68">
        <v>11425.8</v>
      </c>
      <c r="G29" s="68">
        <v>1554.9000000000015</v>
      </c>
      <c r="H29" s="28">
        <v>113.60867510371267</v>
      </c>
    </row>
    <row r="30" spans="1:10" ht="15.75">
      <c r="A30" s="91" t="s">
        <v>143</v>
      </c>
      <c r="B30" s="92" t="s">
        <v>142</v>
      </c>
      <c r="C30" s="68"/>
      <c r="D30" s="62">
        <v>0.6</v>
      </c>
      <c r="E30" s="62"/>
      <c r="F30" s="68"/>
      <c r="G30" s="68"/>
      <c r="H30" s="28"/>
    </row>
    <row r="31" spans="1:10" ht="20.25" customHeight="1">
      <c r="A31" s="53" t="s">
        <v>53</v>
      </c>
      <c r="B31" s="70" t="s">
        <v>52</v>
      </c>
      <c r="C31" s="68">
        <v>31682</v>
      </c>
      <c r="D31" s="68">
        <v>31627.100000000006</v>
      </c>
      <c r="E31" s="69">
        <v>54.9</v>
      </c>
      <c r="F31" s="68">
        <v>27441</v>
      </c>
      <c r="G31" s="68">
        <v>4241</v>
      </c>
      <c r="H31" s="28">
        <v>115.45497613060749</v>
      </c>
    </row>
    <row r="32" spans="1:10" ht="23.25" customHeight="1">
      <c r="C32" s="110"/>
      <c r="D32" s="110"/>
    </row>
    <row r="33" spans="1:7" ht="15" customHeight="1">
      <c r="A33" s="190" t="s">
        <v>224</v>
      </c>
      <c r="B33" s="190"/>
      <c r="C33" s="190"/>
      <c r="D33" s="190"/>
      <c r="E33" s="190"/>
      <c r="F33" s="111"/>
      <c r="G33" s="89"/>
    </row>
    <row r="34" spans="1:7">
      <c r="A34" s="190"/>
      <c r="B34" s="190"/>
      <c r="C34" s="190"/>
      <c r="D34" s="190"/>
      <c r="E34" s="190"/>
      <c r="F34" s="111"/>
    </row>
    <row r="35" spans="1:7" ht="26.25" customHeight="1">
      <c r="A35" s="190"/>
      <c r="B35" s="190"/>
      <c r="C35" s="190"/>
      <c r="D35" s="190"/>
      <c r="E35" s="190"/>
      <c r="F35" s="111"/>
    </row>
  </sheetData>
  <mergeCells count="12">
    <mergeCell ref="A33:E35"/>
    <mergeCell ref="A8:A9"/>
    <mergeCell ref="B8:B9"/>
    <mergeCell ref="C8:C9"/>
    <mergeCell ref="D8:E8"/>
    <mergeCell ref="A3:E3"/>
    <mergeCell ref="A2:E2"/>
    <mergeCell ref="A6:E6"/>
    <mergeCell ref="F8:F9"/>
    <mergeCell ref="G8:H8"/>
    <mergeCell ref="A5:E5"/>
    <mergeCell ref="A4:E4"/>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podval</vt:lpstr>
      <vt:lpstr>econ</vt:lpstr>
      <vt:lpstr>funcț</vt:lpstr>
      <vt:lpstr>econ!Заголовки_для_печати</vt:lpstr>
      <vt:lpstr>econ!Область_печати</vt:lpstr>
      <vt:lpstr>funcț!Область_печати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2025-09-02T13:37:11Z</dcterms:modified>
</cp:coreProperties>
</file>