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7295" windowHeight="12120" firstSheet="1" activeTab="1"/>
  </bookViews>
  <sheets>
    <sheet name="podval" sheetId="27" state="hidden" r:id="rId1"/>
    <sheet name="econ" sheetId="4" r:id="rId2"/>
    <sheet name="funcț" sheetId="16" r:id="rId3"/>
  </sheets>
  <definedNames>
    <definedName name="_xlnm.Print_Titles" localSheetId="1">econ!$6:$9</definedName>
    <definedName name="_xlnm.Print_Area" localSheetId="1">econ!$A$1:$N$118</definedName>
    <definedName name="_xlnm.Print_Area" localSheetId="2">funcț!$A$1:$N$30</definedName>
    <definedName name="_xlnm.Print_Area" localSheetId="0">podval!$A$1:$J$21</definedName>
  </definedNames>
  <calcPr calcId="162913" fullCalcOnLoad="1"/>
</workbook>
</file>

<file path=xl/calcChain.xml><?xml version="1.0" encoding="utf-8"?>
<calcChain xmlns="http://schemas.openxmlformats.org/spreadsheetml/2006/main">
  <c r="J18" i="27" l="1"/>
  <c r="J19" i="27"/>
  <c r="E18" i="27"/>
  <c r="E19" i="27"/>
  <c r="E17" i="27" s="1"/>
  <c r="F15" i="27"/>
  <c r="D16" i="27"/>
  <c r="C16" i="27" s="1"/>
  <c r="B16" i="27" s="1"/>
  <c r="I15" i="27"/>
  <c r="H15" i="27"/>
  <c r="I19" i="27"/>
  <c r="I17" i="27"/>
  <c r="H17" i="27"/>
  <c r="C7" i="27"/>
  <c r="D7" i="27"/>
  <c r="E7" i="27"/>
  <c r="J7" i="27"/>
  <c r="C9" i="27"/>
  <c r="B10" i="27"/>
  <c r="C10" i="27"/>
  <c r="D10" i="27"/>
  <c r="E10" i="27"/>
  <c r="F10" i="27"/>
  <c r="G10" i="27"/>
  <c r="H10" i="27"/>
  <c r="I10" i="27"/>
  <c r="J10" i="27"/>
  <c r="B11" i="27"/>
  <c r="C11" i="27"/>
  <c r="B12" i="27"/>
  <c r="C12" i="27"/>
  <c r="H12" i="27"/>
  <c r="B13" i="27"/>
  <c r="C13" i="27"/>
  <c r="I16" i="27"/>
  <c r="H16" i="27"/>
  <c r="I18" i="27"/>
  <c r="J17" i="27"/>
  <c r="H18" i="27"/>
  <c r="D15" i="27"/>
  <c r="C15" i="27" s="1"/>
  <c r="B15" i="27" s="1"/>
  <c r="J3" i="27"/>
  <c r="J14" i="27"/>
  <c r="J6" i="27"/>
  <c r="J5" i="27"/>
  <c r="J4" i="27"/>
  <c r="H19" i="27"/>
  <c r="I3" i="27"/>
  <c r="H3" i="27"/>
  <c r="I9" i="27"/>
  <c r="I7" i="27"/>
  <c r="H9" i="27"/>
  <c r="F3" i="27"/>
  <c r="F9" i="27"/>
  <c r="F7" i="27" s="1"/>
  <c r="D18" i="27"/>
  <c r="D19" i="27"/>
  <c r="E3" i="27"/>
  <c r="D3" i="27"/>
  <c r="G3" i="27"/>
  <c r="G9" i="27"/>
  <c r="H7" i="27"/>
  <c r="I14" i="27"/>
  <c r="H14" i="27"/>
  <c r="I6" i="27"/>
  <c r="H6" i="27"/>
  <c r="H5" i="27"/>
  <c r="H4" i="27"/>
  <c r="I5" i="27"/>
  <c r="I4" i="27"/>
  <c r="C19" i="27" l="1"/>
  <c r="B19" i="27" s="1"/>
  <c r="B9" i="27"/>
  <c r="F14" i="27"/>
  <c r="F6" i="27" s="1"/>
  <c r="F5" i="27" s="1"/>
  <c r="F4" i="27" s="1"/>
  <c r="G7" i="27"/>
  <c r="C3" i="27"/>
  <c r="B3" i="27" s="1"/>
  <c r="D17" i="27"/>
  <c r="D14" i="27" s="1"/>
  <c r="E14" i="27"/>
  <c r="E6" i="27" s="1"/>
  <c r="E5" i="27" s="1"/>
  <c r="E4" i="27" s="1"/>
  <c r="C17" i="27"/>
  <c r="B17" i="27" s="1"/>
  <c r="C18" i="27"/>
  <c r="B18" i="27" s="1"/>
  <c r="G14" i="27" l="1"/>
  <c r="G6" i="27" s="1"/>
  <c r="G5" i="27" s="1"/>
  <c r="G4" i="27" s="1"/>
  <c r="B7" i="27"/>
  <c r="C14" i="27"/>
  <c r="D6" i="27"/>
  <c r="B14" i="27" l="1"/>
  <c r="D5" i="27"/>
  <c r="D4" i="27" s="1"/>
  <c r="C6" i="27"/>
  <c r="C5" i="27" l="1"/>
  <c r="C4" i="27" s="1"/>
  <c r="B6" i="27"/>
  <c r="B5" i="27" s="1"/>
  <c r="B4" i="27" s="1"/>
</calcChain>
</file>

<file path=xl/sharedStrings.xml><?xml version="1.0" encoding="utf-8"?>
<sst xmlns="http://schemas.openxmlformats.org/spreadsheetml/2006/main" count="352" uniqueCount="229">
  <si>
    <t xml:space="preserve"> </t>
  </si>
  <si>
    <t xml:space="preserve">  </t>
  </si>
  <si>
    <t>inclusiv:</t>
  </si>
  <si>
    <t>Bugetul de stat</t>
  </si>
  <si>
    <t>dintre care:</t>
  </si>
  <si>
    <t xml:space="preserve">       Accize, total</t>
  </si>
  <si>
    <t xml:space="preserve">Raport privind executarea </t>
  </si>
  <si>
    <t>mil. lei</t>
  </si>
  <si>
    <t>Tabelul nr.3</t>
  </si>
  <si>
    <t>Precizat pe an</t>
  </si>
  <si>
    <t>Executat față de precizat</t>
  </si>
  <si>
    <t>în %</t>
  </si>
  <si>
    <t>devieri      (+,-)</t>
  </si>
  <si>
    <t>Executat anul precedent</t>
  </si>
  <si>
    <t>Executat anul curent faţă de anul precedent</t>
  </si>
  <si>
    <t>Indicator</t>
  </si>
  <si>
    <t>Executat anul     curent</t>
  </si>
  <si>
    <t>Impozite și taxe</t>
  </si>
  <si>
    <t>Impozite pe venit</t>
  </si>
  <si>
    <t>Impozite și taxe pe mărfuri și servicii</t>
  </si>
  <si>
    <t>TVA la marfurile produse şi serviciile prestate pe teritoriul Republicii Moldova</t>
  </si>
  <si>
    <t>Alte venituri</t>
  </si>
  <si>
    <t>Venituri din proprietate</t>
  </si>
  <si>
    <t>Donații voluntare</t>
  </si>
  <si>
    <t>Alte venituri și venituri neidentificate</t>
  </si>
  <si>
    <t>Granturi primite</t>
  </si>
  <si>
    <t>Granturi primite de la Guvernele altor state</t>
  </si>
  <si>
    <t>Transferuri primite în cadrul bugetului public național</t>
  </si>
  <si>
    <t>Granturi primite de la organizaţiile internaţionale</t>
  </si>
  <si>
    <t>Amenzi și sancțiuni</t>
  </si>
  <si>
    <t>Venituri din vînzarea mărfurilor și serviciilor</t>
  </si>
  <si>
    <t>2+3</t>
  </si>
  <si>
    <t>Cheltuieli și active nefinanciare</t>
  </si>
  <si>
    <t>Cheltuieli</t>
  </si>
  <si>
    <t>Servicii în domeniul economiei</t>
  </si>
  <si>
    <t>01</t>
  </si>
  <si>
    <t>02</t>
  </si>
  <si>
    <t>Servicii de stat cu destinație generală</t>
  </si>
  <si>
    <t>Apărare națională</t>
  </si>
  <si>
    <t>Ordine publică și securitate națională</t>
  </si>
  <si>
    <t>03</t>
  </si>
  <si>
    <t>04</t>
  </si>
  <si>
    <t>05</t>
  </si>
  <si>
    <t>Protecția mediului</t>
  </si>
  <si>
    <t>06</t>
  </si>
  <si>
    <t>Gospodăria de locuințe și gospodăria serviciilor comunale</t>
  </si>
  <si>
    <t>Ocrotirea sănătății</t>
  </si>
  <si>
    <t>07</t>
  </si>
  <si>
    <t>08</t>
  </si>
  <si>
    <t>Cultură, sport, tineret, culte și odihnă</t>
  </si>
  <si>
    <t>09</t>
  </si>
  <si>
    <t>Învățămînt</t>
  </si>
  <si>
    <t>10</t>
  </si>
  <si>
    <t>Protecție socială</t>
  </si>
  <si>
    <t>Active financiare</t>
  </si>
  <si>
    <t>4</t>
  </si>
  <si>
    <t>41</t>
  </si>
  <si>
    <t>Creanțe interne</t>
  </si>
  <si>
    <t>413</t>
  </si>
  <si>
    <t>414</t>
  </si>
  <si>
    <t>415</t>
  </si>
  <si>
    <t>Valori mobiliare de stat (cu excepţia acţiunilor) procurate pe piaţa primară</t>
  </si>
  <si>
    <t>Garanţii de stat interne</t>
  </si>
  <si>
    <t>Venituri</t>
  </si>
  <si>
    <t xml:space="preserve">Acţiuni şi alte forme de participare în capital în interiorul ţării </t>
  </si>
  <si>
    <t>Alte creante interne ale bugetului</t>
  </si>
  <si>
    <t>418</t>
  </si>
  <si>
    <t>5</t>
  </si>
  <si>
    <t>Diferența de curs pozitivă</t>
  </si>
  <si>
    <t>42</t>
  </si>
  <si>
    <t>Diferența de curs valutar</t>
  </si>
  <si>
    <t>Diferența de curs negativă</t>
  </si>
  <si>
    <t>44</t>
  </si>
  <si>
    <t>Credite între bugetul de stat și bugetele locale</t>
  </si>
  <si>
    <t>441</t>
  </si>
  <si>
    <t>Credite interne între bugete</t>
  </si>
  <si>
    <t>Credite între bugetele locale în cadrul unei unități administrativ-teritoriale</t>
  </si>
  <si>
    <t>443</t>
  </si>
  <si>
    <t>444</t>
  </si>
  <si>
    <t>Credite între bugetele locale a diferitor unități administrativ-teritoriale</t>
  </si>
  <si>
    <t>45</t>
  </si>
  <si>
    <t>Credite instituțiilor nefinanciare</t>
  </si>
  <si>
    <t>451</t>
  </si>
  <si>
    <t>Credite instituțiilor financiare</t>
  </si>
  <si>
    <t>Credite interne instituțiilor nefinanciare și financiare</t>
  </si>
  <si>
    <t>452</t>
  </si>
  <si>
    <t>Împrumuturi recreditate între bugetul de stat și bugetele locale</t>
  </si>
  <si>
    <t>Împrumuturi recreditate interne între bugete</t>
  </si>
  <si>
    <t>Împrumuturi recreditate instituțiilor nefinanciare</t>
  </si>
  <si>
    <t>47</t>
  </si>
  <si>
    <t>471</t>
  </si>
  <si>
    <t>Împrumuturi recreditate interne instituțiilor nefinanciare și financiare</t>
  </si>
  <si>
    <t>Împrumuturi recreditate instituțiilor financiare</t>
  </si>
  <si>
    <t>472</t>
  </si>
  <si>
    <t>Datorii</t>
  </si>
  <si>
    <t>Valori mobiliare de stat  cu excepţia acţiunilor</t>
  </si>
  <si>
    <t>Datorii interne</t>
  </si>
  <si>
    <t>51</t>
  </si>
  <si>
    <t>513</t>
  </si>
  <si>
    <t>514</t>
  </si>
  <si>
    <t>Alte datorii interne ale bugetului</t>
  </si>
  <si>
    <t>518</t>
  </si>
  <si>
    <t>54</t>
  </si>
  <si>
    <t>Împrumuturi între bugetul de stat și bugetele locale</t>
  </si>
  <si>
    <t>Împrumuturi interne între bugete</t>
  </si>
  <si>
    <t>541</t>
  </si>
  <si>
    <t>Împrumuturi interne de la instituțiile nefinanciare</t>
  </si>
  <si>
    <t>55</t>
  </si>
  <si>
    <t>551</t>
  </si>
  <si>
    <t>Împrumuturi interne de la instituțiile nefinanciare și financiare</t>
  </si>
  <si>
    <t>Împrumuturi interne de la instituțiile financiare</t>
  </si>
  <si>
    <t>552</t>
  </si>
  <si>
    <t>Alte împrumuturi</t>
  </si>
  <si>
    <t>554</t>
  </si>
  <si>
    <t>Împrumuturi din disponibilul mijloacelor temporar intrate în posesia instituțiilor</t>
  </si>
  <si>
    <t>555</t>
  </si>
  <si>
    <t>56</t>
  </si>
  <si>
    <t>561</t>
  </si>
  <si>
    <t>Împrumuturi interne recreditate instituțiilor nefinanciare</t>
  </si>
  <si>
    <t>57</t>
  </si>
  <si>
    <t>571</t>
  </si>
  <si>
    <t>Împrumuturi interne recreditate instituțiilor nefinanciare și nefinanciare</t>
  </si>
  <si>
    <t>572</t>
  </si>
  <si>
    <t>Valori mobiliare de stat  emise pe piaţa externă</t>
  </si>
  <si>
    <t>Datorii externe</t>
  </si>
  <si>
    <t>58</t>
  </si>
  <si>
    <t>583</t>
  </si>
  <si>
    <t xml:space="preserve">Garanții externe </t>
  </si>
  <si>
    <t>584</t>
  </si>
  <si>
    <t>Alte datorii externe ale bugetului</t>
  </si>
  <si>
    <t>588</t>
  </si>
  <si>
    <t>59</t>
  </si>
  <si>
    <t>Împrumuturi externe</t>
  </si>
  <si>
    <t>595</t>
  </si>
  <si>
    <t>9</t>
  </si>
  <si>
    <t>91</t>
  </si>
  <si>
    <t>93</t>
  </si>
  <si>
    <t>Modificarea soldului de mijloace bănești</t>
  </si>
  <si>
    <t>Sold de mijloace bănești la începutul perioadei</t>
  </si>
  <si>
    <t>Sold de mijloace bănești la sfîrșitul perioadei</t>
  </si>
  <si>
    <t xml:space="preserve">Surse de finanțare </t>
  </si>
  <si>
    <t>291</t>
  </si>
  <si>
    <t>* inclusiv transferuri între BS și BL</t>
  </si>
  <si>
    <t>Active nefinanciare</t>
  </si>
  <si>
    <t>Mijloace fixe</t>
  </si>
  <si>
    <t>Transferuri acordate în cadrul bugetului public național</t>
  </si>
  <si>
    <t>Alte cheltuieli</t>
  </si>
  <si>
    <t>Prestații sociale</t>
  </si>
  <si>
    <t>Bunuri și servicii</t>
  </si>
  <si>
    <t>Cheltuieli de personal</t>
  </si>
  <si>
    <t>1-(2+3)</t>
  </si>
  <si>
    <t>Impozitul funciar</t>
  </si>
  <si>
    <t>Impozitul pe bunurile imobiliare</t>
  </si>
  <si>
    <t>Investiții capitale</t>
  </si>
  <si>
    <t>Cod</t>
  </si>
  <si>
    <t xml:space="preserve">Transferuri acordate între bugetul de stat şi bugetele locale </t>
  </si>
  <si>
    <t>Impozitul pe venitul persoanelor fizice</t>
  </si>
  <si>
    <t>Impozitul pe venitul persoanelor juridice</t>
  </si>
  <si>
    <t>Sold bugetar (deficit (-), excedent(+))</t>
  </si>
  <si>
    <t>Bugetele locale</t>
  </si>
  <si>
    <t>Impozite pe proprietate cu caracter ocazional</t>
  </si>
  <si>
    <t>Taxe pentru servicii specifice</t>
  </si>
  <si>
    <t>Alte taxe pentru mărfuri şi servicii</t>
  </si>
  <si>
    <t>Dobînzi încasate</t>
  </si>
  <si>
    <t>Dividende primite</t>
  </si>
  <si>
    <t>Taxe și plăți administrative</t>
  </si>
  <si>
    <t>Comercializarea mărfurilor și serviciilor de către instituțiile bugetare</t>
  </si>
  <si>
    <t>Taxe şi plăţi pentru utilizarea mărfurilor şi pentru practicarea unor genuri de activitate</t>
  </si>
  <si>
    <t>421</t>
  </si>
  <si>
    <t>422</t>
  </si>
  <si>
    <t xml:space="preserve">Primirea împrumuturilor externe </t>
  </si>
  <si>
    <t xml:space="preserve">Rambursarea împrumuturilor externe </t>
  </si>
  <si>
    <t>Alte active nefinanciare</t>
  </si>
  <si>
    <t>Accize la marfurile produse pe teritoriul Republicii Moldova</t>
  </si>
  <si>
    <t>devieri             (+,-)</t>
  </si>
  <si>
    <t>conform clasificației economice</t>
  </si>
  <si>
    <t>devieri           (+,-)</t>
  </si>
  <si>
    <t>Raport privind executarea cheltuielilor</t>
  </si>
  <si>
    <t>4+5+9</t>
  </si>
  <si>
    <t>conform clasificației funcționale</t>
  </si>
  <si>
    <t>Granturi acordate</t>
  </si>
  <si>
    <t>Renta</t>
  </si>
  <si>
    <t xml:space="preserve">       Taxa pe valoare adăugată, total</t>
  </si>
  <si>
    <t xml:space="preserve">inclusiv </t>
  </si>
  <si>
    <t>proiecte</t>
  </si>
  <si>
    <t>baza</t>
  </si>
  <si>
    <t>BPN</t>
  </si>
  <si>
    <t>inclusiv</t>
  </si>
  <si>
    <t>BASS</t>
  </si>
  <si>
    <t>FAOAM</t>
  </si>
  <si>
    <t xml:space="preserve"> Baza</t>
  </si>
  <si>
    <t>PI</t>
  </si>
  <si>
    <t>DEFICIT (-) / EXCEDENT(+)                         mil. lei</t>
  </si>
  <si>
    <t>devieri</t>
  </si>
  <si>
    <t>Finantarea  (conform metodologiei FMI)</t>
  </si>
  <si>
    <t>Surse interne</t>
  </si>
  <si>
    <t>Net Banca Centrala</t>
  </si>
  <si>
    <t xml:space="preserve">        Rambursarea creditelor</t>
  </si>
  <si>
    <t xml:space="preserve">        Modificarea soldurilor la conturi</t>
  </si>
  <si>
    <t>Net bancile comerciale</t>
  </si>
  <si>
    <t xml:space="preserve">       BC VMS</t>
  </si>
  <si>
    <t xml:space="preserve">       BC creditarea directa</t>
  </si>
  <si>
    <t xml:space="preserve">VMS nebancar </t>
  </si>
  <si>
    <t>Alte surse interne</t>
  </si>
  <si>
    <t xml:space="preserve">         inclusiv: creditarea bugetelor de alt nivel</t>
  </si>
  <si>
    <t>Venituri din privatizare</t>
  </si>
  <si>
    <t>Surse externe</t>
  </si>
  <si>
    <t>modif. sold. VMS (executat b/s 513)</t>
  </si>
  <si>
    <t>Dobânzi</t>
  </si>
  <si>
    <t>Dobânzi achitate la datoria externă</t>
  </si>
  <si>
    <t>Dobânzi achitate la datoria internă</t>
  </si>
  <si>
    <t>Dobânzi la împrumuturile altor nivele ale sistemului bugetar</t>
  </si>
  <si>
    <t>92</t>
  </si>
  <si>
    <t>Corectarea soldului de mijloace bănești</t>
  </si>
  <si>
    <t>Aprobat</t>
  </si>
  <si>
    <t>*Dobânzi la împrumuturile altor nivele ale sistemului bugetar</t>
  </si>
  <si>
    <t>32+33</t>
  </si>
  <si>
    <t>Stocuri de materiale</t>
  </si>
  <si>
    <t>Tabelul nr.7</t>
  </si>
  <si>
    <t>34+35+    36+37</t>
  </si>
  <si>
    <t xml:space="preserve">Impozite pe proprietate </t>
  </si>
  <si>
    <t>Subvenții</t>
  </si>
  <si>
    <t>515</t>
  </si>
  <si>
    <t>Valori mobiliare emise de autorități publice locale</t>
  </si>
  <si>
    <t xml:space="preserve">                             </t>
  </si>
  <si>
    <t>bugetelor locale în anul 2022</t>
  </si>
  <si>
    <t>Garanţii  interne</t>
  </si>
  <si>
    <t>la situația din 31 august 2022</t>
  </si>
  <si>
    <t>&gt;200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</si>
</sst>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204" formatCode="0.0"/>
    <numFmt numFmtId="206" formatCode="#,##0.0"/>
  </numFmts>
  <fonts count="6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38"/>
    </font>
    <font>
      <b/>
      <sz val="16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i/>
      <sz val="10"/>
      <name val="Arial Narrow"/>
      <family val="2"/>
      <charset val="204"/>
    </font>
    <font>
      <b/>
      <sz val="10"/>
      <name val="Arial Narrow"/>
      <family val="2"/>
      <charset val="204"/>
    </font>
    <font>
      <sz val="10"/>
      <name val="Arial Narrow"/>
      <family val="2"/>
    </font>
    <font>
      <i/>
      <sz val="10"/>
      <name val="Arial Narrow"/>
      <family val="2"/>
    </font>
    <font>
      <sz val="10"/>
      <name val="Arial Narrow"/>
      <family val="2"/>
      <charset val="204"/>
    </font>
    <font>
      <i/>
      <sz val="10"/>
      <name val="times new roman"/>
      <family val="1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i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color theme="1"/>
      <name val="Times"/>
      <family val="1"/>
    </font>
    <font>
      <i/>
      <sz val="10"/>
      <color theme="1"/>
      <name val="Times"/>
      <family val="1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0"/>
      <color theme="1"/>
      <name val="Calibri"/>
      <family val="2"/>
      <scheme val="minor"/>
    </font>
    <font>
      <b/>
      <i/>
      <sz val="14"/>
      <color theme="1"/>
      <name val="Times New Roman"/>
      <family val="1"/>
      <charset val="204"/>
    </font>
    <font>
      <b/>
      <sz val="11"/>
      <color theme="1"/>
      <name val="Arial Narrow"/>
      <family val="2"/>
      <charset val="204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  <charset val="204"/>
    </font>
    <font>
      <b/>
      <sz val="11"/>
      <color rgb="FF00206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9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4" fillId="0" borderId="0"/>
    <xf numFmtId="0" fontId="15" fillId="0" borderId="0"/>
  </cellStyleXfs>
  <cellXfs count="199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39" fillId="0" borderId="0" xfId="0" applyFont="1"/>
    <xf numFmtId="0" fontId="40" fillId="0" borderId="0" xfId="0" applyFont="1"/>
    <xf numFmtId="204" fontId="41" fillId="0" borderId="1" xfId="0" applyNumberFormat="1" applyFont="1" applyBorder="1" applyAlignment="1">
      <alignment horizontal="right" vertical="center"/>
    </xf>
    <xf numFmtId="204" fontId="39" fillId="0" borderId="1" xfId="0" applyNumberFormat="1" applyFont="1" applyBorder="1" applyAlignment="1">
      <alignment horizontal="right" vertical="center"/>
    </xf>
    <xf numFmtId="204" fontId="42" fillId="0" borderId="1" xfId="0" applyNumberFormat="1" applyFont="1" applyBorder="1" applyAlignment="1">
      <alignment horizontal="right" vertical="center"/>
    </xf>
    <xf numFmtId="204" fontId="41" fillId="0" borderId="1" xfId="0" applyNumberFormat="1" applyFont="1" applyBorder="1" applyAlignment="1">
      <alignment horizontal="right" vertical="center"/>
    </xf>
    <xf numFmtId="0" fontId="2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vertical="center" wrapText="1"/>
    </xf>
    <xf numFmtId="0" fontId="44" fillId="0" borderId="1" xfId="0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vertical="center"/>
    </xf>
    <xf numFmtId="204" fontId="39" fillId="0" borderId="1" xfId="0" applyNumberFormat="1" applyFont="1" applyBorder="1" applyAlignment="1">
      <alignment horizontal="right" vertical="center"/>
    </xf>
    <xf numFmtId="0" fontId="20" fillId="0" borderId="1" xfId="1" applyFont="1" applyFill="1" applyBorder="1" applyAlignment="1">
      <alignment vertical="center"/>
    </xf>
    <xf numFmtId="204" fontId="46" fillId="0" borderId="1" xfId="0" applyNumberFormat="1" applyFont="1" applyBorder="1" applyAlignment="1">
      <alignment horizontal="right" vertical="center"/>
    </xf>
    <xf numFmtId="0" fontId="20" fillId="0" borderId="1" xfId="1" applyFont="1" applyFill="1" applyBorder="1" applyAlignment="1">
      <alignment horizontal="left" vertical="center" wrapText="1"/>
    </xf>
    <xf numFmtId="0" fontId="22" fillId="0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wrapText="1" indent="1"/>
    </xf>
    <xf numFmtId="0" fontId="21" fillId="0" borderId="1" xfId="1" applyFont="1" applyFill="1" applyBorder="1" applyAlignment="1">
      <alignment horizontal="left" vertical="center" wrapText="1"/>
    </xf>
    <xf numFmtId="204" fontId="43" fillId="0" borderId="1" xfId="0" applyNumberFormat="1" applyFont="1" applyBorder="1" applyAlignment="1">
      <alignment horizontal="right" vertical="center"/>
    </xf>
    <xf numFmtId="0" fontId="10" fillId="0" borderId="1" xfId="1" applyFont="1" applyFill="1" applyBorder="1" applyAlignment="1">
      <alignment horizontal="left" vertical="center" indent="1"/>
    </xf>
    <xf numFmtId="0" fontId="39" fillId="0" borderId="1" xfId="0" applyFont="1" applyFill="1" applyBorder="1" applyAlignment="1">
      <alignment horizontal="left" vertical="center" wrapText="1"/>
    </xf>
    <xf numFmtId="204" fontId="45" fillId="0" borderId="1" xfId="0" applyNumberFormat="1" applyFont="1" applyBorder="1" applyAlignment="1">
      <alignment horizontal="right" vertical="center"/>
    </xf>
    <xf numFmtId="0" fontId="17" fillId="2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left" vertical="center" wrapText="1"/>
    </xf>
    <xf numFmtId="49" fontId="17" fillId="0" borderId="1" xfId="1" applyNumberFormat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vertical="center" wrapText="1"/>
    </xf>
    <xf numFmtId="0" fontId="41" fillId="2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46" fillId="0" borderId="1" xfId="0" applyFont="1" applyFill="1" applyBorder="1" applyAlignment="1">
      <alignment horizontal="left" vertical="center" wrapText="1"/>
    </xf>
    <xf numFmtId="0" fontId="41" fillId="0" borderId="1" xfId="0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/>
    </xf>
    <xf numFmtId="204" fontId="45" fillId="3" borderId="1" xfId="0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47" fillId="3" borderId="1" xfId="0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 wrapText="1"/>
    </xf>
    <xf numFmtId="0" fontId="48" fillId="0" borderId="1" xfId="0" applyFont="1" applyFill="1" applyBorder="1" applyAlignment="1">
      <alignment horizontal="left" vertical="center" wrapText="1" indent="1"/>
    </xf>
    <xf numFmtId="0" fontId="10" fillId="0" borderId="1" xfId="1" applyFont="1" applyFill="1" applyBorder="1" applyAlignment="1">
      <alignment horizontal="left" vertical="center" indent="2"/>
    </xf>
    <xf numFmtId="49" fontId="7" fillId="0" borderId="1" xfId="1" applyNumberFormat="1" applyFont="1" applyFill="1" applyBorder="1" applyAlignment="1">
      <alignment horizontal="center" vertical="center"/>
    </xf>
    <xf numFmtId="0" fontId="22" fillId="0" borderId="1" xfId="1" applyFont="1" applyFill="1" applyBorder="1" applyAlignment="1">
      <alignment horizontal="left" vertical="center" indent="1"/>
    </xf>
    <xf numFmtId="0" fontId="49" fillId="0" borderId="1" xfId="0" applyFont="1" applyBorder="1" applyAlignment="1">
      <alignment horizontal="center" vertical="center"/>
    </xf>
    <xf numFmtId="0" fontId="24" fillId="0" borderId="1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vertical="center" wrapText="1"/>
    </xf>
    <xf numFmtId="49" fontId="5" fillId="0" borderId="2" xfId="1" applyNumberFormat="1" applyFont="1" applyFill="1" applyBorder="1" applyAlignment="1">
      <alignment horizontal="center" vertical="center"/>
    </xf>
    <xf numFmtId="206" fontId="39" fillId="0" borderId="1" xfId="0" applyNumberFormat="1" applyFont="1" applyBorder="1" applyAlignment="1">
      <alignment horizontal="right" vertical="center"/>
    </xf>
    <xf numFmtId="206" fontId="43" fillId="0" borderId="1" xfId="0" applyNumberFormat="1" applyFont="1" applyBorder="1" applyAlignment="1">
      <alignment horizontal="right" vertical="center"/>
    </xf>
    <xf numFmtId="206" fontId="45" fillId="3" borderId="1" xfId="0" applyNumberFormat="1" applyFont="1" applyFill="1" applyBorder="1" applyAlignment="1">
      <alignment horizontal="right" vertical="center"/>
    </xf>
    <xf numFmtId="206" fontId="50" fillId="0" borderId="1" xfId="0" applyNumberFormat="1" applyFont="1" applyBorder="1" applyAlignment="1">
      <alignment horizontal="right" vertical="center"/>
    </xf>
    <xf numFmtId="206" fontId="41" fillId="2" borderId="1" xfId="0" applyNumberFormat="1" applyFont="1" applyFill="1" applyBorder="1" applyAlignment="1">
      <alignment horizontal="right" vertical="center"/>
    </xf>
    <xf numFmtId="206" fontId="50" fillId="0" borderId="1" xfId="0" applyNumberFormat="1" applyFont="1" applyFill="1" applyBorder="1" applyAlignment="1">
      <alignment horizontal="right" vertical="center"/>
    </xf>
    <xf numFmtId="206" fontId="39" fillId="0" borderId="1" xfId="0" applyNumberFormat="1" applyFont="1" applyFill="1" applyBorder="1" applyAlignment="1">
      <alignment horizontal="right" vertical="center"/>
    </xf>
    <xf numFmtId="206" fontId="45" fillId="0" borderId="1" xfId="0" applyNumberFormat="1" applyFont="1" applyFill="1" applyBorder="1" applyAlignment="1">
      <alignment horizontal="right" vertical="center"/>
    </xf>
    <xf numFmtId="206" fontId="6" fillId="0" borderId="1" xfId="1" applyNumberFormat="1" applyFont="1" applyFill="1" applyBorder="1" applyAlignment="1">
      <alignment horizontal="right" vertical="center" wrapText="1"/>
    </xf>
    <xf numFmtId="206" fontId="39" fillId="0" borderId="1" xfId="0" applyNumberFormat="1" applyFont="1" applyFill="1" applyBorder="1" applyAlignment="1">
      <alignment horizontal="right" vertical="center" wrapText="1"/>
    </xf>
    <xf numFmtId="206" fontId="6" fillId="0" borderId="1" xfId="1" applyNumberFormat="1" applyFont="1" applyFill="1" applyBorder="1" applyAlignment="1">
      <alignment horizontal="right" vertical="center"/>
    </xf>
    <xf numFmtId="206" fontId="46" fillId="0" borderId="1" xfId="0" applyNumberFormat="1" applyFont="1" applyFill="1" applyBorder="1" applyAlignment="1">
      <alignment horizontal="right" vertical="center" wrapText="1"/>
    </xf>
    <xf numFmtId="206" fontId="41" fillId="0" borderId="1" xfId="0" applyNumberFormat="1" applyFont="1" applyFill="1" applyBorder="1" applyAlignment="1">
      <alignment horizontal="right" vertical="center" wrapText="1"/>
    </xf>
    <xf numFmtId="0" fontId="25" fillId="4" borderId="1" xfId="1" applyFont="1" applyFill="1" applyBorder="1" applyAlignment="1">
      <alignment vertical="center" wrapText="1"/>
    </xf>
    <xf numFmtId="49" fontId="26" fillId="4" borderId="1" xfId="1" applyNumberFormat="1" applyFont="1" applyFill="1" applyBorder="1" applyAlignment="1">
      <alignment horizontal="center" vertical="center"/>
    </xf>
    <xf numFmtId="206" fontId="51" fillId="4" borderId="1" xfId="0" applyNumberFormat="1" applyFont="1" applyFill="1" applyBorder="1" applyAlignment="1">
      <alignment horizontal="right" vertical="center"/>
    </xf>
    <xf numFmtId="0" fontId="27" fillId="5" borderId="1" xfId="1" applyFont="1" applyFill="1" applyBorder="1" applyAlignment="1">
      <alignment horizontal="left" vertical="center" wrapText="1"/>
    </xf>
    <xf numFmtId="204" fontId="26" fillId="4" borderId="1" xfId="1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 vertical="center"/>
    </xf>
    <xf numFmtId="49" fontId="26" fillId="6" borderId="1" xfId="1" applyNumberFormat="1" applyFont="1" applyFill="1" applyBorder="1" applyAlignment="1">
      <alignment horizontal="left" vertical="center"/>
    </xf>
    <xf numFmtId="204" fontId="27" fillId="4" borderId="1" xfId="1" applyNumberFormat="1" applyFont="1" applyFill="1" applyBorder="1" applyAlignment="1">
      <alignment horizontal="left" vertical="center" wrapText="1"/>
    </xf>
    <xf numFmtId="49" fontId="27" fillId="4" borderId="1" xfId="1" applyNumberFormat="1" applyFont="1" applyFill="1" applyBorder="1" applyAlignment="1">
      <alignment horizontal="center" vertical="center"/>
    </xf>
    <xf numFmtId="204" fontId="28" fillId="4" borderId="1" xfId="1" applyNumberFormat="1" applyFont="1" applyFill="1" applyBorder="1" applyAlignment="1">
      <alignment horizontal="left" vertical="center" wrapText="1"/>
    </xf>
    <xf numFmtId="49" fontId="28" fillId="4" borderId="1" xfId="1" applyNumberFormat="1" applyFont="1" applyFill="1" applyBorder="1" applyAlignment="1">
      <alignment horizontal="center" vertical="center"/>
    </xf>
    <xf numFmtId="49" fontId="26" fillId="6" borderId="1" xfId="1" applyNumberFormat="1" applyFont="1" applyFill="1" applyBorder="1" applyAlignment="1">
      <alignment horizontal="center" vertical="center"/>
    </xf>
    <xf numFmtId="206" fontId="25" fillId="4" borderId="1" xfId="1" applyNumberFormat="1" applyFont="1" applyFill="1" applyBorder="1" applyAlignment="1">
      <alignment horizontal="right" vertical="center" wrapText="1"/>
    </xf>
    <xf numFmtId="206" fontId="27" fillId="5" borderId="1" xfId="1" applyNumberFormat="1" applyFont="1" applyFill="1" applyBorder="1" applyAlignment="1">
      <alignment horizontal="right" vertical="center" wrapText="1"/>
    </xf>
    <xf numFmtId="206" fontId="26" fillId="4" borderId="1" xfId="1" applyNumberFormat="1" applyFont="1" applyFill="1" applyBorder="1" applyAlignment="1">
      <alignment horizontal="right" vertical="center"/>
    </xf>
    <xf numFmtId="206" fontId="26" fillId="6" borderId="1" xfId="1" applyNumberFormat="1" applyFont="1" applyFill="1" applyBorder="1" applyAlignment="1">
      <alignment horizontal="right" vertical="center"/>
    </xf>
    <xf numFmtId="206" fontId="27" fillId="4" borderId="1" xfId="1" applyNumberFormat="1" applyFont="1" applyFill="1" applyBorder="1" applyAlignment="1">
      <alignment horizontal="right" vertical="center" wrapText="1"/>
    </xf>
    <xf numFmtId="206" fontId="28" fillId="4" borderId="1" xfId="1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53" fillId="0" borderId="0" xfId="0" applyFont="1"/>
    <xf numFmtId="49" fontId="24" fillId="0" borderId="1" xfId="1" applyNumberFormat="1" applyFont="1" applyFill="1" applyBorder="1" applyAlignment="1">
      <alignment horizontal="center" vertical="center"/>
    </xf>
    <xf numFmtId="0" fontId="22" fillId="0" borderId="1" xfId="1" applyFont="1" applyFill="1" applyBorder="1" applyAlignment="1">
      <alignment vertical="center" wrapText="1"/>
    </xf>
    <xf numFmtId="206" fontId="22" fillId="0" borderId="1" xfId="0" applyNumberFormat="1" applyFont="1" applyBorder="1" applyAlignment="1">
      <alignment horizontal="right" vertical="center"/>
    </xf>
    <xf numFmtId="49" fontId="22" fillId="0" borderId="1" xfId="1" applyNumberFormat="1" applyFont="1" applyFill="1" applyBorder="1" applyAlignment="1">
      <alignment horizontal="center" vertical="center"/>
    </xf>
    <xf numFmtId="206" fontId="24" fillId="0" borderId="1" xfId="0" applyNumberFormat="1" applyFont="1" applyBorder="1" applyAlignment="1">
      <alignment horizontal="right" vertical="center"/>
    </xf>
    <xf numFmtId="206" fontId="54" fillId="0" borderId="1" xfId="0" applyNumberFormat="1" applyFont="1" applyFill="1" applyBorder="1" applyAlignment="1">
      <alignment horizontal="right" vertical="center"/>
    </xf>
    <xf numFmtId="0" fontId="39" fillId="0" borderId="1" xfId="0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/>
    </xf>
    <xf numFmtId="49" fontId="26" fillId="5" borderId="1" xfId="1" applyNumberFormat="1" applyFont="1" applyFill="1" applyBorder="1" applyAlignment="1">
      <alignment horizontal="center" vertical="center" wrapText="1"/>
    </xf>
    <xf numFmtId="206" fontId="51" fillId="0" borderId="1" xfId="0" applyNumberFormat="1" applyFont="1" applyFill="1" applyBorder="1" applyAlignment="1">
      <alignment horizontal="right" vertical="center"/>
    </xf>
    <xf numFmtId="0" fontId="22" fillId="0" borderId="1" xfId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206" fontId="0" fillId="0" borderId="0" xfId="0" applyNumberFormat="1"/>
    <xf numFmtId="49" fontId="11" fillId="8" borderId="1" xfId="1" applyNumberFormat="1" applyFont="1" applyFill="1" applyBorder="1" applyAlignment="1">
      <alignment horizontal="center" vertical="center"/>
    </xf>
    <xf numFmtId="49" fontId="5" fillId="8" borderId="1" xfId="1" applyNumberFormat="1" applyFont="1" applyFill="1" applyBorder="1" applyAlignment="1">
      <alignment horizontal="center" vertical="center"/>
    </xf>
    <xf numFmtId="0" fontId="39" fillId="8" borderId="1" xfId="0" applyFont="1" applyFill="1" applyBorder="1" applyAlignment="1">
      <alignment horizontal="left" vertical="center" wrapText="1"/>
    </xf>
    <xf numFmtId="0" fontId="41" fillId="8" borderId="1" xfId="0" applyFont="1" applyFill="1" applyBorder="1" applyAlignment="1">
      <alignment horizontal="left" vertical="center" wrapText="1"/>
    </xf>
    <xf numFmtId="206" fontId="41" fillId="8" borderId="1" xfId="0" applyNumberFormat="1" applyFont="1" applyFill="1" applyBorder="1" applyAlignment="1">
      <alignment horizontal="right" vertical="center" wrapText="1"/>
    </xf>
    <xf numFmtId="206" fontId="39" fillId="8" borderId="1" xfId="0" applyNumberFormat="1" applyFont="1" applyFill="1" applyBorder="1" applyAlignment="1">
      <alignment horizontal="right" vertical="center" wrapText="1"/>
    </xf>
    <xf numFmtId="0" fontId="0" fillId="0" borderId="3" xfId="0" applyFill="1" applyBorder="1"/>
    <xf numFmtId="0" fontId="30" fillId="0" borderId="0" xfId="2" applyFont="1" applyFill="1" applyBorder="1" applyAlignment="1">
      <alignment vertical="center"/>
    </xf>
    <xf numFmtId="0" fontId="0" fillId="0" borderId="4" xfId="0" applyFill="1" applyBorder="1"/>
    <xf numFmtId="0" fontId="30" fillId="0" borderId="5" xfId="2" applyFont="1" applyFill="1" applyBorder="1" applyAlignment="1">
      <alignment horizontal="center" vertical="center" wrapText="1"/>
    </xf>
    <xf numFmtId="0" fontId="30" fillId="0" borderId="6" xfId="2" applyFont="1" applyFill="1" applyBorder="1" applyAlignment="1">
      <alignment horizontal="left" vertical="center" wrapText="1"/>
    </xf>
    <xf numFmtId="204" fontId="55" fillId="0" borderId="7" xfId="0" applyNumberFormat="1" applyFont="1" applyFill="1" applyBorder="1"/>
    <xf numFmtId="0" fontId="56" fillId="0" borderId="4" xfId="2" applyFont="1" applyFill="1" applyBorder="1" applyAlignment="1">
      <alignment horizontal="center" vertical="center" wrapText="1"/>
    </xf>
    <xf numFmtId="204" fontId="57" fillId="0" borderId="5" xfId="0" applyNumberFormat="1" applyFont="1" applyFill="1" applyBorder="1"/>
    <xf numFmtId="0" fontId="31" fillId="0" borderId="6" xfId="2" applyFont="1" applyFill="1" applyBorder="1" applyAlignment="1">
      <alignment horizontal="left" vertical="center"/>
    </xf>
    <xf numFmtId="204" fontId="58" fillId="0" borderId="7" xfId="0" applyNumberFormat="1" applyFont="1" applyFill="1" applyBorder="1"/>
    <xf numFmtId="0" fontId="32" fillId="0" borderId="4" xfId="2" applyFont="1" applyFill="1" applyBorder="1" applyAlignment="1">
      <alignment vertical="center"/>
    </xf>
    <xf numFmtId="204" fontId="59" fillId="0" borderId="5" xfId="0" applyNumberFormat="1" applyFont="1" applyFill="1" applyBorder="1"/>
    <xf numFmtId="0" fontId="33" fillId="0" borderId="6" xfId="2" applyFont="1" applyFill="1" applyBorder="1" applyAlignment="1">
      <alignment horizontal="left" vertical="center" indent="1"/>
    </xf>
    <xf numFmtId="204" fontId="38" fillId="0" borderId="7" xfId="0" applyNumberFormat="1" applyFont="1" applyFill="1" applyBorder="1"/>
    <xf numFmtId="0" fontId="34" fillId="0" borderId="8" xfId="2" applyFont="1" applyFill="1" applyBorder="1" applyAlignment="1">
      <alignment horizontal="left" vertical="center"/>
    </xf>
    <xf numFmtId="204" fontId="0" fillId="0" borderId="9" xfId="0" applyNumberFormat="1" applyFill="1" applyBorder="1"/>
    <xf numFmtId="0" fontId="34" fillId="0" borderId="10" xfId="2" applyFont="1" applyFill="1" applyBorder="1" applyAlignment="1">
      <alignment horizontal="left" vertical="center"/>
    </xf>
    <xf numFmtId="204" fontId="0" fillId="0" borderId="11" xfId="0" applyNumberFormat="1" applyFill="1" applyBorder="1"/>
    <xf numFmtId="0" fontId="32" fillId="0" borderId="8" xfId="2" applyFont="1" applyFill="1" applyBorder="1" applyAlignment="1">
      <alignment horizontal="left" vertical="center" indent="1"/>
    </xf>
    <xf numFmtId="204" fontId="59" fillId="0" borderId="9" xfId="0" applyNumberFormat="1" applyFont="1" applyFill="1" applyBorder="1"/>
    <xf numFmtId="0" fontId="35" fillId="0" borderId="10" xfId="2" applyFont="1" applyFill="1" applyBorder="1" applyAlignment="1">
      <alignment horizontal="left" vertical="center" wrapText="1"/>
    </xf>
    <xf numFmtId="0" fontId="32" fillId="0" borderId="6" xfId="2" applyFont="1" applyFill="1" applyBorder="1" applyAlignment="1">
      <alignment vertical="center"/>
    </xf>
    <xf numFmtId="0" fontId="36" fillId="0" borderId="12" xfId="1" applyFont="1" applyFill="1" applyBorder="1" applyAlignment="1">
      <alignment horizontal="left" vertical="center" wrapText="1" indent="1"/>
    </xf>
    <xf numFmtId="204" fontId="0" fillId="0" borderId="13" xfId="0" applyNumberFormat="1" applyFill="1" applyBorder="1"/>
    <xf numFmtId="0" fontId="60" fillId="0" borderId="14" xfId="0" applyFont="1" applyFill="1" applyBorder="1" applyAlignment="1">
      <alignment horizontal="left" vertical="center" wrapText="1" indent="1"/>
    </xf>
    <xf numFmtId="204" fontId="0" fillId="0" borderId="15" xfId="0" applyNumberFormat="1" applyFill="1" applyBorder="1"/>
    <xf numFmtId="0" fontId="8" fillId="0" borderId="0" xfId="0" applyFont="1" applyFill="1" applyBorder="1" applyAlignment="1">
      <alignment horizontal="center" vertical="center"/>
    </xf>
    <xf numFmtId="204" fontId="0" fillId="9" borderId="11" xfId="0" applyNumberFormat="1" applyFill="1" applyBorder="1"/>
    <xf numFmtId="204" fontId="0" fillId="9" borderId="9" xfId="0" applyNumberFormat="1" applyFill="1" applyBorder="1"/>
    <xf numFmtId="204" fontId="38" fillId="9" borderId="7" xfId="0" applyNumberFormat="1" applyFont="1" applyFill="1" applyBorder="1"/>
    <xf numFmtId="204" fontId="38" fillId="3" borderId="7" xfId="0" applyNumberFormat="1" applyFont="1" applyFill="1" applyBorder="1"/>
    <xf numFmtId="0" fontId="61" fillId="0" borderId="0" xfId="0" applyFont="1"/>
    <xf numFmtId="0" fontId="13" fillId="0" borderId="19" xfId="1" applyFont="1" applyFill="1" applyBorder="1" applyAlignment="1">
      <alignment vertical="center"/>
    </xf>
    <xf numFmtId="204" fontId="39" fillId="3" borderId="1" xfId="0" applyNumberFormat="1" applyFont="1" applyFill="1" applyBorder="1" applyAlignment="1">
      <alignment horizontal="right" vertical="center"/>
    </xf>
    <xf numFmtId="204" fontId="0" fillId="9" borderId="0" xfId="0" applyNumberFormat="1" applyFill="1" applyBorder="1" applyAlignment="1">
      <alignment horizontal="center"/>
    </xf>
    <xf numFmtId="0" fontId="42" fillId="0" borderId="0" xfId="0" applyFont="1"/>
    <xf numFmtId="204" fontId="28" fillId="4" borderId="0" xfId="1" applyNumberFormat="1" applyFont="1" applyFill="1" applyBorder="1" applyAlignment="1">
      <alignment horizontal="left" vertical="center" wrapText="1"/>
    </xf>
    <xf numFmtId="49" fontId="28" fillId="4" borderId="0" xfId="1" applyNumberFormat="1" applyFont="1" applyFill="1" applyBorder="1" applyAlignment="1">
      <alignment horizontal="center" vertical="center"/>
    </xf>
    <xf numFmtId="206" fontId="28" fillId="4" borderId="0" xfId="1" applyNumberFormat="1" applyFont="1" applyFill="1" applyBorder="1" applyAlignment="1">
      <alignment horizontal="right" vertical="center" wrapText="1"/>
    </xf>
    <xf numFmtId="204" fontId="41" fillId="4" borderId="1" xfId="0" applyNumberFormat="1" applyFont="1" applyFill="1" applyBorder="1" applyAlignment="1">
      <alignment horizontal="right" vertical="center"/>
    </xf>
    <xf numFmtId="204" fontId="45" fillId="7" borderId="1" xfId="0" applyNumberFormat="1" applyFont="1" applyFill="1" applyBorder="1" applyAlignment="1">
      <alignment horizontal="right" vertical="center"/>
    </xf>
    <xf numFmtId="204" fontId="41" fillId="2" borderId="1" xfId="0" applyNumberFormat="1" applyFont="1" applyFill="1" applyBorder="1" applyAlignment="1">
      <alignment horizontal="right" vertical="center"/>
    </xf>
    <xf numFmtId="204" fontId="43" fillId="7" borderId="1" xfId="0" applyNumberFormat="1" applyFont="1" applyFill="1" applyBorder="1" applyAlignment="1">
      <alignment horizontal="right" vertical="center"/>
    </xf>
    <xf numFmtId="204" fontId="52" fillId="4" borderId="1" xfId="0" applyNumberFormat="1" applyFont="1" applyFill="1" applyBorder="1" applyAlignment="1">
      <alignment horizontal="right" vertical="center"/>
    </xf>
    <xf numFmtId="204" fontId="51" fillId="6" borderId="1" xfId="0" applyNumberFormat="1" applyFont="1" applyFill="1" applyBorder="1" applyAlignment="1">
      <alignment horizontal="right" vertical="center"/>
    </xf>
    <xf numFmtId="204" fontId="50" fillId="0" borderId="1" xfId="0" applyNumberFormat="1" applyFont="1" applyBorder="1" applyAlignment="1">
      <alignment horizontal="right" vertical="center"/>
    </xf>
    <xf numFmtId="0" fontId="5" fillId="7" borderId="1" xfId="1" applyFont="1" applyFill="1" applyBorder="1" applyAlignment="1">
      <alignment horizontal="left" vertical="center" wrapText="1"/>
    </xf>
    <xf numFmtId="204" fontId="50" fillId="3" borderId="1" xfId="0" applyNumberFormat="1" applyFont="1" applyFill="1" applyBorder="1" applyAlignment="1">
      <alignment horizontal="right" vertical="center"/>
    </xf>
    <xf numFmtId="206" fontId="37" fillId="0" borderId="1" xfId="0" applyNumberFormat="1" applyFont="1" applyBorder="1" applyAlignment="1">
      <alignment horizontal="right" vertical="center"/>
    </xf>
    <xf numFmtId="0" fontId="11" fillId="0" borderId="1" xfId="0" applyFont="1" applyFill="1" applyBorder="1" applyAlignment="1">
      <alignment horizontal="center" wrapText="1"/>
    </xf>
    <xf numFmtId="0" fontId="0" fillId="0" borderId="1" xfId="0" applyBorder="1"/>
    <xf numFmtId="0" fontId="25" fillId="0" borderId="1" xfId="1" applyFont="1" applyFill="1" applyBorder="1" applyAlignment="1">
      <alignment vertical="center" wrapText="1"/>
    </xf>
    <xf numFmtId="0" fontId="28" fillId="10" borderId="1" xfId="1" applyFont="1" applyFill="1" applyBorder="1" applyAlignment="1">
      <alignment vertical="center" wrapText="1"/>
    </xf>
    <xf numFmtId="0" fontId="27" fillId="10" borderId="1" xfId="1" applyFont="1" applyFill="1" applyBorder="1" applyAlignment="1">
      <alignment vertical="center"/>
    </xf>
    <xf numFmtId="0" fontId="25" fillId="0" borderId="1" xfId="1" applyFont="1" applyFill="1" applyBorder="1" applyAlignment="1">
      <alignment horizontal="center" vertical="center"/>
    </xf>
    <xf numFmtId="0" fontId="52" fillId="10" borderId="1" xfId="0" applyFont="1" applyFill="1" applyBorder="1" applyAlignment="1">
      <alignment horizontal="center" vertical="center"/>
    </xf>
    <xf numFmtId="206" fontId="52" fillId="10" borderId="1" xfId="0" applyNumberFormat="1" applyFont="1" applyFill="1" applyBorder="1" applyAlignment="1">
      <alignment horizontal="right" vertical="center"/>
    </xf>
    <xf numFmtId="0" fontId="49" fillId="0" borderId="1" xfId="0" applyFont="1" applyBorder="1" applyAlignment="1">
      <alignment horizontal="center"/>
    </xf>
    <xf numFmtId="0" fontId="42" fillId="0" borderId="1" xfId="0" applyFont="1" applyFill="1" applyBorder="1" applyAlignment="1">
      <alignment horizontal="center" vertical="center" wrapText="1"/>
    </xf>
    <xf numFmtId="0" fontId="30" fillId="0" borderId="7" xfId="2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9" fillId="0" borderId="13" xfId="2" applyFont="1" applyFill="1" applyBorder="1" applyAlignment="1">
      <alignment horizontal="center" vertical="center" wrapText="1"/>
    </xf>
    <xf numFmtId="0" fontId="29" fillId="0" borderId="11" xfId="2" applyFont="1" applyFill="1" applyBorder="1" applyAlignment="1">
      <alignment horizontal="center" vertical="center" wrapText="1"/>
    </xf>
    <xf numFmtId="0" fontId="30" fillId="0" borderId="13" xfId="2" applyFont="1" applyFill="1" applyBorder="1" applyAlignment="1">
      <alignment horizontal="center" vertical="center" wrapText="1"/>
    </xf>
    <xf numFmtId="0" fontId="30" fillId="0" borderId="11" xfId="2" applyFont="1" applyFill="1" applyBorder="1" applyAlignment="1">
      <alignment horizontal="center" vertical="center" wrapText="1"/>
    </xf>
    <xf numFmtId="0" fontId="30" fillId="0" borderId="18" xfId="2" applyFont="1" applyFill="1" applyBorder="1" applyAlignment="1">
      <alignment horizontal="center" vertical="center" wrapText="1"/>
    </xf>
    <xf numFmtId="0" fontId="30" fillId="0" borderId="5" xfId="2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62" fillId="0" borderId="16" xfId="0" applyFont="1" applyBorder="1" applyAlignment="1">
      <alignment horizontal="center" vertical="center"/>
    </xf>
    <xf numFmtId="0" fontId="62" fillId="0" borderId="17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46" fillId="0" borderId="16" xfId="0" applyFont="1" applyBorder="1" applyAlignment="1">
      <alignment horizontal="center" vertical="center"/>
    </xf>
    <xf numFmtId="0" fontId="46" fillId="0" borderId="17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/>
    </xf>
  </cellXfs>
  <cellStyles count="5">
    <cellStyle name="Normal 2" xfId="1"/>
    <cellStyle name="Normal 2 2" xfId="2"/>
    <cellStyle name="Normal 3" xfId="3"/>
    <cellStyle name="Normal_Bug stat toate" xf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Zeros="0" view="pageBreakPreview" zoomScale="130" zoomScaleNormal="100" zoomScaleSheetLayoutView="130" workbookViewId="0">
      <selection activeCell="B24" sqref="B24"/>
    </sheetView>
  </sheetViews>
  <sheetFormatPr defaultRowHeight="15" x14ac:dyDescent="0.25"/>
  <cols>
    <col min="1" max="1" width="37.28515625" customWidth="1"/>
    <col min="5" max="5" width="8" customWidth="1"/>
    <col min="6" max="6" width="7.85546875" customWidth="1"/>
    <col min="7" max="7" width="8.42578125" customWidth="1"/>
    <col min="9" max="9" width="8.42578125" customWidth="1"/>
    <col min="10" max="10" width="7.42578125" customWidth="1"/>
    <col min="11" max="11" width="7" customWidth="1"/>
    <col min="12" max="12" width="7.42578125" customWidth="1"/>
  </cols>
  <sheetData>
    <row r="1" spans="1:12" ht="15.75" customHeight="1" thickBot="1" x14ac:dyDescent="0.3">
      <c r="A1" s="118"/>
      <c r="B1" s="179" t="s">
        <v>186</v>
      </c>
      <c r="C1" s="181" t="s">
        <v>3</v>
      </c>
      <c r="D1" s="177" t="s">
        <v>187</v>
      </c>
      <c r="E1" s="177"/>
      <c r="F1" s="183" t="s">
        <v>188</v>
      </c>
      <c r="G1" s="183" t="s">
        <v>189</v>
      </c>
      <c r="H1" s="183" t="s">
        <v>159</v>
      </c>
      <c r="I1" s="177" t="s">
        <v>187</v>
      </c>
      <c r="J1" s="177"/>
      <c r="K1" s="119"/>
      <c r="L1" s="119"/>
    </row>
    <row r="2" spans="1:12" ht="15.75" thickBot="1" x14ac:dyDescent="0.3">
      <c r="A2" s="120"/>
      <c r="B2" s="180"/>
      <c r="C2" s="182"/>
      <c r="D2" s="121" t="s">
        <v>190</v>
      </c>
      <c r="E2" s="121" t="s">
        <v>191</v>
      </c>
      <c r="F2" s="184"/>
      <c r="G2" s="184"/>
      <c r="H2" s="184"/>
      <c r="I2" s="121" t="s">
        <v>190</v>
      </c>
      <c r="J2" s="121" t="s">
        <v>191</v>
      </c>
    </row>
    <row r="3" spans="1:12" ht="17.25" thickBot="1" x14ac:dyDescent="0.35">
      <c r="A3" s="122" t="s">
        <v>192</v>
      </c>
      <c r="B3" s="123" t="e">
        <f t="shared" ref="B3:B18" si="0">C3+F3+G3+H3</f>
        <v>#REF!</v>
      </c>
      <c r="C3" s="123" t="e">
        <f>D3+E3</f>
        <v>#REF!</v>
      </c>
      <c r="D3" s="123" t="e">
        <f>#REF!</f>
        <v>#REF!</v>
      </c>
      <c r="E3" s="123" t="e">
        <f>#REF!</f>
        <v>#REF!</v>
      </c>
      <c r="F3" s="123" t="e">
        <f>#REF!</f>
        <v>#REF!</v>
      </c>
      <c r="G3" s="123" t="e">
        <f>#REF!</f>
        <v>#REF!</v>
      </c>
      <c r="H3" s="123">
        <f>I3+J3</f>
        <v>766.09999999999854</v>
      </c>
      <c r="I3" s="123">
        <f>econ!H69</f>
        <v>784.29999999999859</v>
      </c>
      <c r="J3" s="123">
        <f>econ!I69</f>
        <v>-18.199999999999989</v>
      </c>
    </row>
    <row r="4" spans="1:12" ht="15.75" thickBot="1" x14ac:dyDescent="0.3">
      <c r="A4" s="124" t="s">
        <v>193</v>
      </c>
      <c r="B4" s="125" t="e">
        <f>B3+B5</f>
        <v>#REF!</v>
      </c>
      <c r="C4" s="125" t="e">
        <f t="shared" ref="C4:J4" si="1">C3+C5</f>
        <v>#REF!</v>
      </c>
      <c r="D4" s="125" t="e">
        <f t="shared" si="1"/>
        <v>#REF!</v>
      </c>
      <c r="E4" s="125" t="e">
        <f t="shared" si="1"/>
        <v>#REF!</v>
      </c>
      <c r="F4" s="125" t="e">
        <f t="shared" si="1"/>
        <v>#REF!</v>
      </c>
      <c r="G4" s="125" t="e">
        <f t="shared" si="1"/>
        <v>#REF!</v>
      </c>
      <c r="H4" s="125">
        <f t="shared" si="1"/>
        <v>0</v>
      </c>
      <c r="I4" s="125">
        <f t="shared" si="1"/>
        <v>0</v>
      </c>
      <c r="J4" s="125">
        <f t="shared" si="1"/>
        <v>0</v>
      </c>
    </row>
    <row r="5" spans="1:12" ht="15.75" thickBot="1" x14ac:dyDescent="0.3">
      <c r="A5" s="126" t="s">
        <v>194</v>
      </c>
      <c r="B5" s="127" t="e">
        <f t="shared" ref="B5:J5" si="2">B6+B16+B17</f>
        <v>#REF!</v>
      </c>
      <c r="C5" s="127" t="e">
        <f t="shared" si="2"/>
        <v>#REF!</v>
      </c>
      <c r="D5" s="127" t="e">
        <f t="shared" si="2"/>
        <v>#REF!</v>
      </c>
      <c r="E5" s="127" t="e">
        <f t="shared" si="2"/>
        <v>#REF!</v>
      </c>
      <c r="F5" s="127" t="e">
        <f>F6+F16+F17</f>
        <v>#REF!</v>
      </c>
      <c r="G5" s="127" t="e">
        <f t="shared" si="2"/>
        <v>#REF!</v>
      </c>
      <c r="H5" s="127">
        <f t="shared" si="2"/>
        <v>-766.09999999999854</v>
      </c>
      <c r="I5" s="127">
        <f t="shared" si="2"/>
        <v>-784.29999999999859</v>
      </c>
      <c r="J5" s="127">
        <f t="shared" si="2"/>
        <v>18.199999999999989</v>
      </c>
    </row>
    <row r="6" spans="1:12" ht="15.75" thickBot="1" x14ac:dyDescent="0.3">
      <c r="A6" s="128" t="s">
        <v>195</v>
      </c>
      <c r="B6" s="129" t="e">
        <f t="shared" si="0"/>
        <v>#REF!</v>
      </c>
      <c r="C6" s="129" t="e">
        <f>D6+E6</f>
        <v>#REF!</v>
      </c>
      <c r="D6" s="129" t="e">
        <f>D7+D10+D13+D14</f>
        <v>#REF!</v>
      </c>
      <c r="E6" s="129" t="e">
        <f>E7+E10+E13+E14</f>
        <v>#REF!</v>
      </c>
      <c r="F6" s="129" t="e">
        <f>F7+F10+F13+F14</f>
        <v>#REF!</v>
      </c>
      <c r="G6" s="129" t="e">
        <f>G7+G10+G13+G14</f>
        <v>#REF!</v>
      </c>
      <c r="H6" s="129">
        <f>I6+J6</f>
        <v>-775.19999999999857</v>
      </c>
      <c r="I6" s="129">
        <f>I7+I10+I13+I14</f>
        <v>-732.09999999999854</v>
      </c>
      <c r="J6" s="129">
        <f>J7+J10+J13+J14</f>
        <v>-43.100000000000009</v>
      </c>
    </row>
    <row r="7" spans="1:12" ht="15.75" thickBot="1" x14ac:dyDescent="0.3">
      <c r="A7" s="130" t="s">
        <v>196</v>
      </c>
      <c r="B7" s="148" t="e">
        <f t="shared" si="0"/>
        <v>#REF!</v>
      </c>
      <c r="C7" s="131">
        <f t="shared" ref="C7:C19" si="3">D7+E7</f>
        <v>0</v>
      </c>
      <c r="D7" s="131">
        <f>D8+D9</f>
        <v>0</v>
      </c>
      <c r="E7" s="131">
        <f>E8+E9</f>
        <v>0</v>
      </c>
      <c r="F7" s="131" t="e">
        <f>F8+F9</f>
        <v>#REF!</v>
      </c>
      <c r="G7" s="131" t="e">
        <f>G8+G9</f>
        <v>#REF!</v>
      </c>
      <c r="H7" s="131">
        <f>I7+J7</f>
        <v>-772.29999999999859</v>
      </c>
      <c r="I7" s="131">
        <f>I8+I9</f>
        <v>-772.29999999999859</v>
      </c>
      <c r="J7" s="131">
        <f>J8+J9</f>
        <v>0</v>
      </c>
    </row>
    <row r="8" spans="1:12" x14ac:dyDescent="0.25">
      <c r="A8" s="132" t="s">
        <v>197</v>
      </c>
      <c r="B8" s="133"/>
      <c r="C8" s="133"/>
      <c r="D8" s="133"/>
      <c r="E8" s="133"/>
      <c r="F8" s="133"/>
      <c r="G8" s="133"/>
      <c r="H8" s="133"/>
      <c r="I8" s="133"/>
      <c r="J8" s="133"/>
    </row>
    <row r="9" spans="1:12" ht="15.75" thickBot="1" x14ac:dyDescent="0.3">
      <c r="A9" s="134" t="s">
        <v>198</v>
      </c>
      <c r="B9" s="135" t="e">
        <f t="shared" si="0"/>
        <v>#REF!</v>
      </c>
      <c r="C9" s="135">
        <f t="shared" si="3"/>
        <v>0</v>
      </c>
      <c r="D9" s="145"/>
      <c r="E9" s="145"/>
      <c r="F9" s="135" t="e">
        <f>#REF!-podval!F12</f>
        <v>#REF!</v>
      </c>
      <c r="G9" s="135" t="e">
        <f>#REF!</f>
        <v>#REF!</v>
      </c>
      <c r="H9" s="133">
        <f>I9+J9</f>
        <v>-772.29999999999859</v>
      </c>
      <c r="I9" s="135">
        <f>econ!H115</f>
        <v>-772.29999999999859</v>
      </c>
      <c r="J9" s="145"/>
    </row>
    <row r="10" spans="1:12" ht="15.75" thickBot="1" x14ac:dyDescent="0.3">
      <c r="A10" s="130" t="s">
        <v>199</v>
      </c>
      <c r="B10" s="148">
        <f t="shared" si="0"/>
        <v>0</v>
      </c>
      <c r="C10" s="131">
        <f t="shared" si="3"/>
        <v>0</v>
      </c>
      <c r="D10" s="131">
        <f>D11+D12</f>
        <v>0</v>
      </c>
      <c r="E10" s="131">
        <f>E11+E12</f>
        <v>0</v>
      </c>
      <c r="F10" s="131">
        <f>F11+F12</f>
        <v>0</v>
      </c>
      <c r="G10" s="131">
        <f>G11+G12</f>
        <v>0</v>
      </c>
      <c r="H10" s="131">
        <f>I10+J10</f>
        <v>0</v>
      </c>
      <c r="I10" s="131">
        <f>I11+I12</f>
        <v>0</v>
      </c>
      <c r="J10" s="131">
        <f>J11+J12</f>
        <v>0</v>
      </c>
    </row>
    <row r="11" spans="1:12" x14ac:dyDescent="0.25">
      <c r="A11" s="132" t="s">
        <v>200</v>
      </c>
      <c r="B11" s="133">
        <f t="shared" si="0"/>
        <v>0</v>
      </c>
      <c r="C11" s="133">
        <f t="shared" si="3"/>
        <v>0</v>
      </c>
      <c r="D11" s="146"/>
      <c r="E11" s="133"/>
      <c r="F11" s="133"/>
      <c r="G11" s="133"/>
      <c r="H11" s="133"/>
      <c r="I11" s="133"/>
      <c r="J11" s="133"/>
    </row>
    <row r="12" spans="1:12" ht="15.75" thickBot="1" x14ac:dyDescent="0.3">
      <c r="A12" s="134" t="s">
        <v>201</v>
      </c>
      <c r="B12" s="135">
        <f t="shared" si="0"/>
        <v>0</v>
      </c>
      <c r="C12" s="135">
        <f t="shared" si="3"/>
        <v>0</v>
      </c>
      <c r="D12" s="145"/>
      <c r="E12" s="145"/>
      <c r="F12" s="145"/>
      <c r="G12" s="135"/>
      <c r="H12" s="135">
        <f>I12+J12</f>
        <v>0</v>
      </c>
      <c r="I12" s="145"/>
      <c r="J12" s="145"/>
    </row>
    <row r="13" spans="1:12" ht="15.75" thickBot="1" x14ac:dyDescent="0.3">
      <c r="A13" s="130" t="s">
        <v>202</v>
      </c>
      <c r="B13" s="131">
        <f t="shared" si="0"/>
        <v>0</v>
      </c>
      <c r="C13" s="131">
        <f t="shared" si="3"/>
        <v>0</v>
      </c>
      <c r="D13" s="147"/>
      <c r="E13" s="131"/>
      <c r="F13" s="131"/>
      <c r="G13" s="131"/>
      <c r="H13" s="131"/>
      <c r="I13" s="131"/>
      <c r="J13" s="131"/>
    </row>
    <row r="14" spans="1:12" x14ac:dyDescent="0.25">
      <c r="A14" s="136" t="s">
        <v>203</v>
      </c>
      <c r="B14" s="137" t="e">
        <f t="shared" si="0"/>
        <v>#REF!</v>
      </c>
      <c r="C14" s="137" t="e">
        <f t="shared" si="3"/>
        <v>#REF!</v>
      </c>
      <c r="D14" s="137" t="e">
        <f>-D3-D7-D10-D13-D16-D17</f>
        <v>#REF!</v>
      </c>
      <c r="E14" s="137" t="e">
        <f>-E3-E7-E10-E13-E16-E17</f>
        <v>#REF!</v>
      </c>
      <c r="F14" s="137" t="e">
        <f>-F3-F7-F10-F13-F16-F17</f>
        <v>#REF!</v>
      </c>
      <c r="G14" s="137" t="e">
        <f>-G3-G7-G10-G13-G16-G17</f>
        <v>#REF!</v>
      </c>
      <c r="H14" s="129">
        <f t="shared" ref="H14:H19" si="4">I14+J14</f>
        <v>-2.9000000000000057</v>
      </c>
      <c r="I14" s="137">
        <f>-I3-I7-I10-I13-I16-I17</f>
        <v>40.200000000000003</v>
      </c>
      <c r="J14" s="137">
        <f>-J3-J7-J10-J13-J16-J17</f>
        <v>-43.100000000000009</v>
      </c>
    </row>
    <row r="15" spans="1:12" ht="15.75" thickBot="1" x14ac:dyDescent="0.3">
      <c r="A15" s="138" t="s">
        <v>204</v>
      </c>
      <c r="B15" s="135" t="e">
        <f t="shared" si="0"/>
        <v>#REF!</v>
      </c>
      <c r="C15" s="135" t="e">
        <f t="shared" si="3"/>
        <v>#REF!</v>
      </c>
      <c r="D15" s="135" t="e">
        <f>#REF!+#REF!</f>
        <v>#REF!</v>
      </c>
      <c r="E15" s="135"/>
      <c r="F15" s="135" t="e">
        <f>#REF!</f>
        <v>#REF!</v>
      </c>
      <c r="G15" s="135"/>
      <c r="H15" s="135">
        <f t="shared" si="4"/>
        <v>-32.700000000000003</v>
      </c>
      <c r="I15" s="135">
        <f>econ!H104</f>
        <v>-32.700000000000003</v>
      </c>
      <c r="J15" s="135"/>
    </row>
    <row r="16" spans="1:12" ht="15.75" thickBot="1" x14ac:dyDescent="0.3">
      <c r="A16" s="130" t="s">
        <v>205</v>
      </c>
      <c r="B16" s="131" t="e">
        <f t="shared" si="0"/>
        <v>#REF!</v>
      </c>
      <c r="C16" s="131" t="e">
        <f t="shared" si="3"/>
        <v>#REF!</v>
      </c>
      <c r="D16" s="131" t="e">
        <f>#REF!</f>
        <v>#REF!</v>
      </c>
      <c r="E16" s="131"/>
      <c r="F16" s="131"/>
      <c r="G16" s="131"/>
      <c r="H16" s="131">
        <f t="shared" si="4"/>
        <v>-5.0999999999999996</v>
      </c>
      <c r="I16" s="131">
        <f>econ!H75</f>
        <v>-5.0999999999999996</v>
      </c>
      <c r="J16" s="131"/>
    </row>
    <row r="17" spans="1:10" ht="15.75" thickBot="1" x14ac:dyDescent="0.3">
      <c r="A17" s="139" t="s">
        <v>206</v>
      </c>
      <c r="B17" s="131" t="e">
        <f t="shared" si="0"/>
        <v>#REF!</v>
      </c>
      <c r="C17" s="131" t="e">
        <f t="shared" si="3"/>
        <v>#REF!</v>
      </c>
      <c r="D17" s="131" t="e">
        <f>D18+D19</f>
        <v>#REF!</v>
      </c>
      <c r="E17" s="131" t="e">
        <f>E18+E19</f>
        <v>#REF!</v>
      </c>
      <c r="F17" s="131"/>
      <c r="G17" s="131"/>
      <c r="H17" s="131">
        <f t="shared" si="4"/>
        <v>14.199999999999996</v>
      </c>
      <c r="I17" s="131">
        <f>I18+I19</f>
        <v>-47.1</v>
      </c>
      <c r="J17" s="131">
        <f>J18+J19</f>
        <v>61.3</v>
      </c>
    </row>
    <row r="18" spans="1:10" x14ac:dyDescent="0.25">
      <c r="A18" s="140" t="s">
        <v>170</v>
      </c>
      <c r="B18" s="141" t="e">
        <f t="shared" si="0"/>
        <v>#REF!</v>
      </c>
      <c r="C18" s="133" t="e">
        <f t="shared" si="3"/>
        <v>#REF!</v>
      </c>
      <c r="D18" s="133" t="e">
        <f>#REF!</f>
        <v>#REF!</v>
      </c>
      <c r="E18" s="133" t="e">
        <f>#REF!</f>
        <v>#REF!</v>
      </c>
      <c r="F18" s="133"/>
      <c r="G18" s="133"/>
      <c r="H18" s="133">
        <f t="shared" si="4"/>
        <v>61.3</v>
      </c>
      <c r="I18" s="133">
        <f>econ!H113</f>
        <v>0</v>
      </c>
      <c r="J18" s="133">
        <f>econ!I113</f>
        <v>61.3</v>
      </c>
    </row>
    <row r="19" spans="1:10" ht="15.75" thickBot="1" x14ac:dyDescent="0.3">
      <c r="A19" s="142" t="s">
        <v>171</v>
      </c>
      <c r="B19" s="143" t="e">
        <f>C19+F19+G19+H19</f>
        <v>#REF!</v>
      </c>
      <c r="C19" s="143" t="e">
        <f t="shared" si="3"/>
        <v>#REF!</v>
      </c>
      <c r="D19" s="143" t="e">
        <f>#REF!</f>
        <v>#REF!</v>
      </c>
      <c r="E19" s="143" t="e">
        <f>#REF!</f>
        <v>#REF!</v>
      </c>
      <c r="F19" s="143"/>
      <c r="G19" s="143"/>
      <c r="H19" s="143">
        <f t="shared" si="4"/>
        <v>-47.1</v>
      </c>
      <c r="I19" s="143">
        <f>econ!H114</f>
        <v>-47.1</v>
      </c>
      <c r="J19" s="143">
        <f>econ!I114</f>
        <v>0</v>
      </c>
    </row>
    <row r="20" spans="1:10" s="110" customFormat="1" x14ac:dyDescent="0.25"/>
    <row r="21" spans="1:10" s="110" customFormat="1" x14ac:dyDescent="0.25">
      <c r="B21" s="152"/>
      <c r="C21" s="178" t="s">
        <v>207</v>
      </c>
      <c r="D21" s="178"/>
      <c r="E21" s="178"/>
      <c r="F21" s="178"/>
    </row>
    <row r="22" spans="1:10" s="110" customFormat="1" x14ac:dyDescent="0.25"/>
    <row r="23" spans="1:10" s="110" customFormat="1" x14ac:dyDescent="0.25"/>
    <row r="24" spans="1:10" s="110" customFormat="1" x14ac:dyDescent="0.25"/>
    <row r="25" spans="1:10" s="110" customFormat="1" x14ac:dyDescent="0.25"/>
    <row r="26" spans="1:10" s="110" customFormat="1" x14ac:dyDescent="0.25"/>
    <row r="27" spans="1:10" s="110" customFormat="1" x14ac:dyDescent="0.25"/>
  </sheetData>
  <mergeCells count="8">
    <mergeCell ref="I1:J1"/>
    <mergeCell ref="C21:F21"/>
    <mergeCell ref="B1:B2"/>
    <mergeCell ref="C1:C2"/>
    <mergeCell ref="D1:E1"/>
    <mergeCell ref="F1:F2"/>
    <mergeCell ref="G1:G2"/>
    <mergeCell ref="H1:H2"/>
  </mergeCells>
  <printOptions horizontalCentered="1"/>
  <pageMargins left="0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1"/>
  <sheetViews>
    <sheetView showZeros="0" tabSelected="1" view="pageBreakPreview" zoomScaleNormal="100" zoomScaleSheetLayoutView="100" workbookViewId="0">
      <selection activeCell="A31" sqref="A31"/>
    </sheetView>
  </sheetViews>
  <sheetFormatPr defaultRowHeight="15" x14ac:dyDescent="0.25"/>
  <cols>
    <col min="1" max="1" width="49.28515625" customWidth="1"/>
    <col min="2" max="2" width="9.7109375" customWidth="1"/>
    <col min="3" max="3" width="10.7109375" customWidth="1"/>
    <col min="4" max="5" width="10.85546875" customWidth="1"/>
    <col min="6" max="6" width="8.28515625" customWidth="1"/>
    <col min="7" max="8" width="10.28515625" customWidth="1"/>
    <col min="9" max="9" width="9.140625" customWidth="1"/>
    <col min="10" max="10" width="11.140625" customWidth="1"/>
    <col min="11" max="11" width="8" customWidth="1"/>
    <col min="12" max="12" width="10.28515625" customWidth="1"/>
    <col min="13" max="13" width="9.5703125" customWidth="1"/>
    <col min="14" max="14" width="8.140625" customWidth="1"/>
    <col min="16" max="16" width="21" customWidth="1"/>
  </cols>
  <sheetData>
    <row r="1" spans="1:14" x14ac:dyDescent="0.25">
      <c r="A1" s="6"/>
      <c r="B1" s="6"/>
      <c r="C1" s="6"/>
      <c r="D1" s="2"/>
      <c r="E1" s="2"/>
      <c r="F1" s="2"/>
      <c r="G1" s="2"/>
      <c r="H1" s="2"/>
      <c r="I1" s="2"/>
      <c r="L1" s="2"/>
      <c r="M1" s="192" t="s">
        <v>8</v>
      </c>
      <c r="N1" s="192"/>
    </row>
    <row r="2" spans="1:14" ht="20.25" x14ac:dyDescent="0.25">
      <c r="A2" s="185" t="s">
        <v>6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</row>
    <row r="3" spans="1:14" ht="20.25" x14ac:dyDescent="0.25">
      <c r="A3" s="185" t="s">
        <v>225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</row>
    <row r="4" spans="1:14" ht="15.75" x14ac:dyDescent="0.25">
      <c r="A4" s="188" t="s">
        <v>227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</row>
    <row r="5" spans="1:14" ht="15.75" x14ac:dyDescent="0.25">
      <c r="A5" s="188"/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44"/>
      <c r="M5" s="144"/>
      <c r="N5" s="144"/>
    </row>
    <row r="6" spans="1:14" x14ac:dyDescent="0.25">
      <c r="A6" s="1"/>
      <c r="B6" s="1"/>
      <c r="C6" s="1"/>
      <c r="D6" s="1"/>
      <c r="E6" s="1"/>
      <c r="F6" s="1"/>
      <c r="G6" s="1"/>
      <c r="H6" s="1"/>
      <c r="I6" s="1"/>
      <c r="J6" s="1" t="s">
        <v>1</v>
      </c>
      <c r="L6" s="1"/>
      <c r="N6" s="3" t="s">
        <v>7</v>
      </c>
    </row>
    <row r="7" spans="1:14" ht="34.5" customHeight="1" x14ac:dyDescent="0.25">
      <c r="A7" s="190" t="s">
        <v>15</v>
      </c>
      <c r="B7" s="191" t="s">
        <v>154</v>
      </c>
      <c r="C7" s="186" t="s">
        <v>214</v>
      </c>
      <c r="D7" s="190" t="s">
        <v>9</v>
      </c>
      <c r="E7" s="189" t="s">
        <v>183</v>
      </c>
      <c r="F7" s="189"/>
      <c r="G7" s="190" t="s">
        <v>16</v>
      </c>
      <c r="H7" s="189" t="s">
        <v>183</v>
      </c>
      <c r="I7" s="189"/>
      <c r="J7" s="190" t="s">
        <v>10</v>
      </c>
      <c r="K7" s="190"/>
      <c r="L7" s="190" t="s">
        <v>13</v>
      </c>
      <c r="M7" s="190" t="s">
        <v>14</v>
      </c>
      <c r="N7" s="190"/>
    </row>
    <row r="8" spans="1:14" ht="25.5" x14ac:dyDescent="0.25">
      <c r="A8" s="190"/>
      <c r="B8" s="191"/>
      <c r="C8" s="187"/>
      <c r="D8" s="190"/>
      <c r="E8" s="108" t="s">
        <v>185</v>
      </c>
      <c r="F8" s="108" t="s">
        <v>184</v>
      </c>
      <c r="G8" s="190"/>
      <c r="H8" s="108" t="s">
        <v>185</v>
      </c>
      <c r="I8" s="108" t="s">
        <v>184</v>
      </c>
      <c r="J8" s="4" t="s">
        <v>174</v>
      </c>
      <c r="K8" s="4" t="s">
        <v>11</v>
      </c>
      <c r="L8" s="190"/>
      <c r="M8" s="4" t="s">
        <v>12</v>
      </c>
      <c r="N8" s="4" t="s">
        <v>11</v>
      </c>
    </row>
    <row r="9" spans="1:14" x14ac:dyDescent="0.25">
      <c r="A9" s="5">
        <v>1</v>
      </c>
      <c r="B9" s="56">
        <v>2</v>
      </c>
      <c r="C9" s="56">
        <v>3</v>
      </c>
      <c r="D9" s="5">
        <v>4</v>
      </c>
      <c r="E9" s="5">
        <v>5</v>
      </c>
      <c r="F9" s="5">
        <v>6</v>
      </c>
      <c r="G9" s="5">
        <v>7</v>
      </c>
      <c r="H9" s="5">
        <v>8</v>
      </c>
      <c r="I9" s="5">
        <v>9</v>
      </c>
      <c r="J9" s="5">
        <v>10</v>
      </c>
      <c r="K9" s="5">
        <v>11</v>
      </c>
      <c r="L9" s="5">
        <v>12</v>
      </c>
      <c r="M9" s="5">
        <v>13</v>
      </c>
      <c r="N9" s="5">
        <v>14</v>
      </c>
    </row>
    <row r="10" spans="1:14" ht="17.25" x14ac:dyDescent="0.25">
      <c r="A10" s="73" t="s">
        <v>63</v>
      </c>
      <c r="B10" s="78">
        <v>1</v>
      </c>
      <c r="C10" s="75">
        <v>20638.2</v>
      </c>
      <c r="D10" s="75">
        <v>22538.400000000001</v>
      </c>
      <c r="E10" s="75">
        <v>22335.9</v>
      </c>
      <c r="F10" s="75">
        <v>202.5</v>
      </c>
      <c r="G10" s="75">
        <v>14625.599999999999</v>
      </c>
      <c r="H10" s="75">
        <v>14459.099999999999</v>
      </c>
      <c r="I10" s="75">
        <v>166.5</v>
      </c>
      <c r="J10" s="75">
        <v>-7912.8000000000029</v>
      </c>
      <c r="K10" s="75">
        <v>64.891917793632189</v>
      </c>
      <c r="L10" s="75">
        <v>12790.599999999999</v>
      </c>
      <c r="M10" s="75">
        <v>1835</v>
      </c>
      <c r="N10" s="75">
        <v>114.34647319124981</v>
      </c>
    </row>
    <row r="11" spans="1:14" x14ac:dyDescent="0.25">
      <c r="A11" s="35" t="s">
        <v>17</v>
      </c>
      <c r="B11" s="48">
        <v>11</v>
      </c>
      <c r="C11" s="64">
        <v>4993.3999999999996</v>
      </c>
      <c r="D11" s="64">
        <v>5136.1000000000004</v>
      </c>
      <c r="E11" s="64">
        <v>5136.1000000000004</v>
      </c>
      <c r="F11" s="64">
        <v>0</v>
      </c>
      <c r="G11" s="64">
        <v>3622.7</v>
      </c>
      <c r="H11" s="64">
        <v>3622.7</v>
      </c>
      <c r="I11" s="64">
        <v>0</v>
      </c>
      <c r="J11" s="64">
        <v>-1513.3999999999996</v>
      </c>
      <c r="K11" s="64">
        <v>70.534062810303539</v>
      </c>
      <c r="L11" s="64">
        <v>3124.4</v>
      </c>
      <c r="M11" s="64">
        <v>498.29999999999984</v>
      </c>
      <c r="N11" s="64">
        <v>115.94866214313146</v>
      </c>
    </row>
    <row r="12" spans="1:14" x14ac:dyDescent="0.25">
      <c r="A12" s="13" t="s">
        <v>18</v>
      </c>
      <c r="B12" s="49">
        <v>111</v>
      </c>
      <c r="C12" s="60">
        <v>3509.1</v>
      </c>
      <c r="D12" s="60">
        <v>3638.6</v>
      </c>
      <c r="E12" s="60">
        <v>3638.6</v>
      </c>
      <c r="F12" s="60">
        <v>0</v>
      </c>
      <c r="G12" s="60">
        <v>2660.5</v>
      </c>
      <c r="H12" s="60">
        <v>2660.5</v>
      </c>
      <c r="I12" s="60">
        <v>0</v>
      </c>
      <c r="J12" s="60">
        <v>-978.09999999999991</v>
      </c>
      <c r="K12" s="60">
        <v>73.118781949101304</v>
      </c>
      <c r="L12" s="9">
        <v>2215.8000000000002</v>
      </c>
      <c r="M12" s="9">
        <v>444.69999999999982</v>
      </c>
      <c r="N12" s="9">
        <v>120.06950085747809</v>
      </c>
    </row>
    <row r="13" spans="1:14" x14ac:dyDescent="0.25">
      <c r="A13" s="20" t="s">
        <v>4</v>
      </c>
      <c r="B13" s="29"/>
      <c r="C13" s="29"/>
      <c r="D13" s="60"/>
      <c r="E13" s="60"/>
      <c r="F13" s="60"/>
      <c r="G13" s="60"/>
      <c r="H13" s="60"/>
      <c r="I13" s="60"/>
      <c r="J13" s="60"/>
      <c r="K13" s="60"/>
      <c r="L13" s="9"/>
      <c r="M13" s="9"/>
      <c r="N13" s="9"/>
    </row>
    <row r="14" spans="1:14" x14ac:dyDescent="0.25">
      <c r="A14" s="55" t="s">
        <v>156</v>
      </c>
      <c r="B14" s="50">
        <v>1111</v>
      </c>
      <c r="C14" s="61">
        <v>3373</v>
      </c>
      <c r="D14" s="61">
        <v>3502.5</v>
      </c>
      <c r="E14" s="61">
        <v>3502.5</v>
      </c>
      <c r="F14" s="61">
        <v>0</v>
      </c>
      <c r="G14" s="61">
        <v>2529.6</v>
      </c>
      <c r="H14" s="61">
        <v>2529.6</v>
      </c>
      <c r="I14" s="61">
        <v>0</v>
      </c>
      <c r="J14" s="61">
        <v>-972.90000000000009</v>
      </c>
      <c r="K14" s="61">
        <v>72.22269807280513</v>
      </c>
      <c r="L14" s="24">
        <v>2153.3000000000002</v>
      </c>
      <c r="M14" s="24">
        <v>376.29999999999973</v>
      </c>
      <c r="N14" s="24">
        <v>117.4755027167603</v>
      </c>
    </row>
    <row r="15" spans="1:14" x14ac:dyDescent="0.25">
      <c r="A15" s="55" t="s">
        <v>157</v>
      </c>
      <c r="B15" s="50">
        <v>1112</v>
      </c>
      <c r="C15" s="61">
        <v>136.1</v>
      </c>
      <c r="D15" s="61">
        <v>136.1</v>
      </c>
      <c r="E15" s="61">
        <v>136.1</v>
      </c>
      <c r="F15" s="61">
        <v>0</v>
      </c>
      <c r="G15" s="61">
        <v>130.9</v>
      </c>
      <c r="H15" s="61">
        <v>130.9</v>
      </c>
      <c r="I15" s="61">
        <v>0</v>
      </c>
      <c r="J15" s="61">
        <v>-5.1999999999999886</v>
      </c>
      <c r="K15" s="61">
        <v>96.179279941219704</v>
      </c>
      <c r="L15" s="24">
        <v>62.5</v>
      </c>
      <c r="M15" s="24">
        <v>68.400000000000006</v>
      </c>
      <c r="N15" s="24" t="s">
        <v>228</v>
      </c>
    </row>
    <row r="16" spans="1:14" x14ac:dyDescent="0.25">
      <c r="A16" s="13" t="s">
        <v>220</v>
      </c>
      <c r="B16" s="44">
        <v>113</v>
      </c>
      <c r="C16" s="60">
        <v>702.6</v>
      </c>
      <c r="D16" s="60">
        <v>704.39999999999986</v>
      </c>
      <c r="E16" s="60">
        <v>704.39999999999986</v>
      </c>
      <c r="F16" s="60">
        <v>0</v>
      </c>
      <c r="G16" s="60">
        <v>416.2</v>
      </c>
      <c r="H16" s="60">
        <v>416.2</v>
      </c>
      <c r="I16" s="60">
        <v>0</v>
      </c>
      <c r="J16" s="60">
        <v>-288.19999999999987</v>
      </c>
      <c r="K16" s="60">
        <v>59.085746734809774</v>
      </c>
      <c r="L16" s="9">
        <v>422</v>
      </c>
      <c r="M16" s="9">
        <v>-5.8000000000000114</v>
      </c>
      <c r="N16" s="9">
        <v>98.625592417061611</v>
      </c>
    </row>
    <row r="17" spans="1:14" x14ac:dyDescent="0.25">
      <c r="A17" s="20" t="s">
        <v>2</v>
      </c>
      <c r="B17" s="44"/>
      <c r="C17" s="44"/>
      <c r="D17" s="60"/>
      <c r="E17" s="60"/>
      <c r="F17" s="60"/>
      <c r="G17" s="60"/>
      <c r="H17" s="60"/>
      <c r="I17" s="60"/>
      <c r="J17" s="60"/>
      <c r="K17" s="60"/>
      <c r="L17" s="9"/>
      <c r="M17" s="17">
        <v>0</v>
      </c>
      <c r="N17" s="9"/>
    </row>
    <row r="18" spans="1:14" x14ac:dyDescent="0.25">
      <c r="A18" s="22" t="s">
        <v>151</v>
      </c>
      <c r="B18" s="42">
        <v>1131</v>
      </c>
      <c r="C18" s="61">
        <v>195.9</v>
      </c>
      <c r="D18" s="61">
        <v>196.2</v>
      </c>
      <c r="E18" s="61">
        <v>196.2</v>
      </c>
      <c r="F18" s="61">
        <v>0</v>
      </c>
      <c r="G18" s="61">
        <v>100.1</v>
      </c>
      <c r="H18" s="61">
        <v>100.1</v>
      </c>
      <c r="I18" s="61">
        <v>0</v>
      </c>
      <c r="J18" s="61">
        <v>-96.1</v>
      </c>
      <c r="K18" s="61">
        <v>51.019367991845058</v>
      </c>
      <c r="L18" s="24">
        <v>104</v>
      </c>
      <c r="M18" s="24">
        <v>-3.9000000000000057</v>
      </c>
      <c r="N18" s="24">
        <v>96.249999999999986</v>
      </c>
    </row>
    <row r="19" spans="1:14" x14ac:dyDescent="0.25">
      <c r="A19" s="22" t="s">
        <v>152</v>
      </c>
      <c r="B19" s="42">
        <v>1132</v>
      </c>
      <c r="C19" s="61">
        <v>506</v>
      </c>
      <c r="D19" s="61">
        <v>505.9</v>
      </c>
      <c r="E19" s="61">
        <v>505.9</v>
      </c>
      <c r="F19" s="61">
        <v>0</v>
      </c>
      <c r="G19" s="61">
        <v>313.8</v>
      </c>
      <c r="H19" s="61">
        <v>313.8</v>
      </c>
      <c r="I19" s="61">
        <v>0</v>
      </c>
      <c r="J19" s="61">
        <v>-192.09999999999997</v>
      </c>
      <c r="K19" s="61">
        <v>62.028068788298086</v>
      </c>
      <c r="L19" s="24">
        <v>316.89999999999998</v>
      </c>
      <c r="M19" s="24">
        <v>-3.0999999999999659</v>
      </c>
      <c r="N19" s="24">
        <v>99.021773430104147</v>
      </c>
    </row>
    <row r="20" spans="1:14" x14ac:dyDescent="0.25">
      <c r="A20" s="22" t="s">
        <v>160</v>
      </c>
      <c r="B20" s="42">
        <v>1133</v>
      </c>
      <c r="C20" s="61">
        <v>0.7</v>
      </c>
      <c r="D20" s="61">
        <v>2.2999999999999998</v>
      </c>
      <c r="E20" s="61">
        <v>2.2999999999999998</v>
      </c>
      <c r="F20" s="61">
        <v>0</v>
      </c>
      <c r="G20" s="61">
        <v>2.2999999999999998</v>
      </c>
      <c r="H20" s="61">
        <v>2.2999999999999998</v>
      </c>
      <c r="I20" s="61">
        <v>0</v>
      </c>
      <c r="J20" s="61">
        <v>0</v>
      </c>
      <c r="K20" s="61">
        <v>100</v>
      </c>
      <c r="L20" s="24">
        <v>1.1000000000000001</v>
      </c>
      <c r="M20" s="24">
        <v>1.1999999999999997</v>
      </c>
      <c r="N20" s="24" t="s">
        <v>228</v>
      </c>
    </row>
    <row r="21" spans="1:14" x14ac:dyDescent="0.25">
      <c r="A21" s="14" t="s">
        <v>19</v>
      </c>
      <c r="B21" s="44">
        <v>114</v>
      </c>
      <c r="C21" s="60">
        <v>781.7</v>
      </c>
      <c r="D21" s="60">
        <v>793.1</v>
      </c>
      <c r="E21" s="60">
        <v>793.1</v>
      </c>
      <c r="F21" s="60">
        <v>0</v>
      </c>
      <c r="G21" s="60">
        <v>546</v>
      </c>
      <c r="H21" s="60">
        <v>546</v>
      </c>
      <c r="I21" s="60">
        <v>0</v>
      </c>
      <c r="J21" s="60">
        <v>-247.10000000000002</v>
      </c>
      <c r="K21" s="60">
        <v>68.843777581641646</v>
      </c>
      <c r="L21" s="27">
        <v>486.59999999999997</v>
      </c>
      <c r="M21" s="9">
        <v>59.400000000000034</v>
      </c>
      <c r="N21" s="9">
        <v>112.20715166461159</v>
      </c>
    </row>
    <row r="22" spans="1:14" x14ac:dyDescent="0.25">
      <c r="A22" s="20" t="s">
        <v>4</v>
      </c>
      <c r="B22" s="44"/>
      <c r="C22" s="44"/>
      <c r="D22" s="60"/>
      <c r="E22" s="60"/>
      <c r="F22" s="60"/>
      <c r="G22" s="60"/>
      <c r="H22" s="60"/>
      <c r="I22" s="60"/>
      <c r="J22" s="60"/>
      <c r="K22" s="60"/>
      <c r="L22" s="27"/>
      <c r="M22" s="9"/>
      <c r="N22" s="9"/>
    </row>
    <row r="23" spans="1:14" x14ac:dyDescent="0.25">
      <c r="A23" s="31" t="s">
        <v>182</v>
      </c>
      <c r="B23" s="51">
        <v>1141</v>
      </c>
      <c r="C23" s="62">
        <v>106.3</v>
      </c>
      <c r="D23" s="62">
        <v>106.3</v>
      </c>
      <c r="E23" s="62">
        <v>106.3</v>
      </c>
      <c r="F23" s="62">
        <v>0</v>
      </c>
      <c r="G23" s="62">
        <v>67.900000000000006</v>
      </c>
      <c r="H23" s="62">
        <v>67.900000000000006</v>
      </c>
      <c r="I23" s="62">
        <v>0</v>
      </c>
      <c r="J23" s="62">
        <v>-38.399999999999991</v>
      </c>
      <c r="K23" s="62">
        <v>63.875823142050805</v>
      </c>
      <c r="L23" s="43">
        <v>62.6</v>
      </c>
      <c r="M23" s="43">
        <v>5.3000000000000043</v>
      </c>
      <c r="N23" s="43">
        <v>108.46645367412142</v>
      </c>
    </row>
    <row r="24" spans="1:14" x14ac:dyDescent="0.25">
      <c r="A24" s="23" t="s">
        <v>2</v>
      </c>
      <c r="B24" s="44"/>
      <c r="C24" s="44"/>
      <c r="D24" s="60"/>
      <c r="E24" s="60"/>
      <c r="F24" s="60"/>
      <c r="G24" s="60"/>
      <c r="H24" s="60"/>
      <c r="I24" s="60"/>
      <c r="J24" s="60"/>
      <c r="K24" s="60"/>
      <c r="L24" s="9"/>
      <c r="M24" s="9"/>
      <c r="N24" s="9"/>
    </row>
    <row r="25" spans="1:14" ht="25.5" x14ac:dyDescent="0.25">
      <c r="A25" s="12" t="s">
        <v>20</v>
      </c>
      <c r="B25" s="45">
        <v>11411</v>
      </c>
      <c r="C25" s="63">
        <v>106.3</v>
      </c>
      <c r="D25" s="63">
        <v>106.3</v>
      </c>
      <c r="E25" s="63">
        <v>106.3</v>
      </c>
      <c r="F25" s="63">
        <v>0</v>
      </c>
      <c r="G25" s="63">
        <v>67.900000000000006</v>
      </c>
      <c r="H25" s="63">
        <v>67.900000000000006</v>
      </c>
      <c r="I25" s="63">
        <v>0</v>
      </c>
      <c r="J25" s="63">
        <v>-38.399999999999991</v>
      </c>
      <c r="K25" s="63">
        <v>63.875823142050805</v>
      </c>
      <c r="L25" s="163">
        <v>62.6</v>
      </c>
      <c r="M25" s="163">
        <v>5.3000000000000043</v>
      </c>
      <c r="N25" s="163">
        <v>108.46645367412142</v>
      </c>
    </row>
    <row r="26" spans="1:14" x14ac:dyDescent="0.25">
      <c r="A26" s="31" t="s">
        <v>5</v>
      </c>
      <c r="B26" s="47">
        <v>1142</v>
      </c>
      <c r="C26" s="62">
        <v>5.8</v>
      </c>
      <c r="D26" s="62">
        <v>5.8</v>
      </c>
      <c r="E26" s="62">
        <v>5.8</v>
      </c>
      <c r="F26" s="62">
        <v>0</v>
      </c>
      <c r="G26" s="62">
        <v>1.9</v>
      </c>
      <c r="H26" s="62">
        <v>1.9</v>
      </c>
      <c r="I26" s="62">
        <v>0</v>
      </c>
      <c r="J26" s="62">
        <v>-3.9</v>
      </c>
      <c r="K26" s="62">
        <v>32.758620689655174</v>
      </c>
      <c r="L26" s="43">
        <v>3.5</v>
      </c>
      <c r="M26" s="165">
        <v>-1.6</v>
      </c>
      <c r="N26" s="43">
        <v>54.285714285714285</v>
      </c>
    </row>
    <row r="27" spans="1:14" x14ac:dyDescent="0.25">
      <c r="A27" s="23" t="s">
        <v>2</v>
      </c>
      <c r="B27" s="44"/>
      <c r="C27" s="44"/>
      <c r="D27" s="67">
        <v>0</v>
      </c>
      <c r="E27" s="67"/>
      <c r="F27" s="67"/>
      <c r="G27" s="67"/>
      <c r="H27" s="67"/>
      <c r="I27" s="67"/>
      <c r="J27" s="66"/>
      <c r="K27" s="66"/>
      <c r="L27" s="158">
        <v>0</v>
      </c>
      <c r="M27" s="17">
        <v>0</v>
      </c>
      <c r="N27" s="158" t="s">
        <v>0</v>
      </c>
    </row>
    <row r="28" spans="1:14" x14ac:dyDescent="0.25">
      <c r="A28" s="12" t="s">
        <v>173</v>
      </c>
      <c r="B28" s="44"/>
      <c r="C28" s="65">
        <v>5.8</v>
      </c>
      <c r="D28" s="65">
        <v>5.8</v>
      </c>
      <c r="E28" s="65">
        <v>5.8</v>
      </c>
      <c r="F28" s="65">
        <v>0</v>
      </c>
      <c r="G28" s="65">
        <v>1.9</v>
      </c>
      <c r="H28" s="65">
        <v>1.9</v>
      </c>
      <c r="I28" s="65">
        <v>0</v>
      </c>
      <c r="J28" s="65">
        <v>-3.9</v>
      </c>
      <c r="K28" s="65">
        <v>32.758620689655174</v>
      </c>
      <c r="L28" s="160">
        <v>3.5</v>
      </c>
      <c r="M28" s="163">
        <v>-1.6</v>
      </c>
      <c r="N28" s="160">
        <v>54.285714285714285</v>
      </c>
    </row>
    <row r="29" spans="1:14" x14ac:dyDescent="0.25">
      <c r="A29" s="46" t="s">
        <v>161</v>
      </c>
      <c r="B29" s="47">
        <v>1144</v>
      </c>
      <c r="C29" s="62">
        <v>584.5</v>
      </c>
      <c r="D29" s="62">
        <v>595.79999999999995</v>
      </c>
      <c r="E29" s="62">
        <v>595.79999999999995</v>
      </c>
      <c r="F29" s="62">
        <v>0</v>
      </c>
      <c r="G29" s="62">
        <v>411.6</v>
      </c>
      <c r="H29" s="62">
        <v>411.6</v>
      </c>
      <c r="I29" s="62">
        <v>0</v>
      </c>
      <c r="J29" s="62">
        <v>-184.19999999999993</v>
      </c>
      <c r="K29" s="62">
        <v>69.08358509566969</v>
      </c>
      <c r="L29" s="43">
        <v>360.8</v>
      </c>
      <c r="M29" s="43">
        <v>50.800000000000011</v>
      </c>
      <c r="N29" s="43">
        <v>114.07982261640799</v>
      </c>
    </row>
    <row r="30" spans="1:14" ht="30" x14ac:dyDescent="0.25">
      <c r="A30" s="46" t="s">
        <v>167</v>
      </c>
      <c r="B30" s="47">
        <v>1145</v>
      </c>
      <c r="C30" s="62">
        <v>33</v>
      </c>
      <c r="D30" s="62">
        <v>33</v>
      </c>
      <c r="E30" s="62">
        <v>33</v>
      </c>
      <c r="F30" s="62">
        <v>0</v>
      </c>
      <c r="G30" s="62">
        <v>22.4</v>
      </c>
      <c r="H30" s="62">
        <v>22.4</v>
      </c>
      <c r="I30" s="62">
        <v>0</v>
      </c>
      <c r="J30" s="62">
        <v>-10.600000000000001</v>
      </c>
      <c r="K30" s="62">
        <v>67.878787878787875</v>
      </c>
      <c r="L30" s="43">
        <v>23.8</v>
      </c>
      <c r="M30" s="43">
        <v>-1.4000000000000021</v>
      </c>
      <c r="N30" s="43">
        <v>94.117647058823522</v>
      </c>
    </row>
    <row r="31" spans="1:14" x14ac:dyDescent="0.25">
      <c r="A31" s="46" t="s">
        <v>162</v>
      </c>
      <c r="B31" s="47">
        <v>1146</v>
      </c>
      <c r="C31" s="62">
        <v>52.1</v>
      </c>
      <c r="D31" s="62">
        <v>52.2</v>
      </c>
      <c r="E31" s="62">
        <v>52.2</v>
      </c>
      <c r="F31" s="62">
        <v>0</v>
      </c>
      <c r="G31" s="62">
        <v>42.2</v>
      </c>
      <c r="H31" s="62">
        <v>42.2</v>
      </c>
      <c r="I31" s="62">
        <v>0</v>
      </c>
      <c r="J31" s="62">
        <v>-10</v>
      </c>
      <c r="K31" s="62">
        <v>80.842911877394641</v>
      </c>
      <c r="L31" s="43">
        <v>35.9</v>
      </c>
      <c r="M31" s="151">
        <v>6.3000000000000043</v>
      </c>
      <c r="N31" s="151">
        <v>117.54874651810584</v>
      </c>
    </row>
    <row r="32" spans="1:14" ht="15.75" x14ac:dyDescent="0.25">
      <c r="A32" s="36" t="s">
        <v>25</v>
      </c>
      <c r="B32" s="28">
        <v>13</v>
      </c>
      <c r="C32" s="64">
        <v>6.2</v>
      </c>
      <c r="D32" s="64">
        <v>203.5</v>
      </c>
      <c r="E32" s="64">
        <v>1.4000000000000057</v>
      </c>
      <c r="F32" s="64">
        <v>202.1</v>
      </c>
      <c r="G32" s="64">
        <v>166.6</v>
      </c>
      <c r="H32" s="64">
        <v>9.9999999999994316E-2</v>
      </c>
      <c r="I32" s="64">
        <v>166.5</v>
      </c>
      <c r="J32" s="64">
        <v>-36.900000000000006</v>
      </c>
      <c r="K32" s="64">
        <v>81.867321867321863</v>
      </c>
      <c r="L32" s="64">
        <v>72.599999999999994</v>
      </c>
      <c r="M32" s="159">
        <v>94</v>
      </c>
      <c r="N32" s="64" t="s">
        <v>228</v>
      </c>
    </row>
    <row r="33" spans="1:14" x14ac:dyDescent="0.25">
      <c r="A33" s="14" t="s">
        <v>26</v>
      </c>
      <c r="B33" s="44">
        <v>131</v>
      </c>
      <c r="C33" s="60">
        <v>0.9</v>
      </c>
      <c r="D33" s="60">
        <v>3.2</v>
      </c>
      <c r="E33" s="60">
        <v>0</v>
      </c>
      <c r="F33" s="60">
        <v>3.2</v>
      </c>
      <c r="G33" s="60">
        <v>0.7</v>
      </c>
      <c r="H33" s="60">
        <v>0</v>
      </c>
      <c r="I33" s="60">
        <v>0.7</v>
      </c>
      <c r="J33" s="60">
        <v>-2.5</v>
      </c>
      <c r="K33" s="60">
        <v>21.874999999999996</v>
      </c>
      <c r="L33" s="9">
        <v>11</v>
      </c>
      <c r="M33" s="17">
        <v>-10.3</v>
      </c>
      <c r="N33" s="9">
        <v>6.3636363636363633</v>
      </c>
    </row>
    <row r="34" spans="1:14" x14ac:dyDescent="0.25">
      <c r="A34" s="26" t="s">
        <v>28</v>
      </c>
      <c r="B34" s="44">
        <v>132</v>
      </c>
      <c r="C34" s="60">
        <v>5.3</v>
      </c>
      <c r="D34" s="60">
        <v>200.3</v>
      </c>
      <c r="E34" s="60">
        <v>1.4000000000000057</v>
      </c>
      <c r="F34" s="60">
        <v>198.9</v>
      </c>
      <c r="G34" s="60">
        <v>165.9</v>
      </c>
      <c r="H34" s="60">
        <v>9.9999999999994316E-2</v>
      </c>
      <c r="I34" s="60">
        <v>165.8</v>
      </c>
      <c r="J34" s="60">
        <v>-34.400000000000006</v>
      </c>
      <c r="K34" s="60">
        <v>82.82576135796306</v>
      </c>
      <c r="L34" s="9">
        <v>61.6</v>
      </c>
      <c r="M34" s="17">
        <v>104.30000000000001</v>
      </c>
      <c r="N34" s="9" t="s">
        <v>228</v>
      </c>
    </row>
    <row r="35" spans="1:14" ht="15.75" x14ac:dyDescent="0.25">
      <c r="A35" s="37" t="s">
        <v>21</v>
      </c>
      <c r="B35" s="28">
        <v>14</v>
      </c>
      <c r="C35" s="64">
        <v>691.9</v>
      </c>
      <c r="D35" s="64">
        <v>835.9</v>
      </c>
      <c r="E35" s="64">
        <v>835.5</v>
      </c>
      <c r="F35" s="64">
        <v>0.4</v>
      </c>
      <c r="G35" s="64">
        <v>517.39999999999986</v>
      </c>
      <c r="H35" s="64">
        <v>517.39999999999986</v>
      </c>
      <c r="I35" s="64">
        <v>0</v>
      </c>
      <c r="J35" s="64">
        <v>-318.50000000000011</v>
      </c>
      <c r="K35" s="64">
        <v>61.897356143079293</v>
      </c>
      <c r="L35" s="64">
        <v>447.3</v>
      </c>
      <c r="M35" s="64">
        <v>70.099999999999852</v>
      </c>
      <c r="N35" s="64">
        <v>115.67180862955509</v>
      </c>
    </row>
    <row r="36" spans="1:14" x14ac:dyDescent="0.25">
      <c r="A36" s="14" t="s">
        <v>22</v>
      </c>
      <c r="B36" s="44">
        <v>141</v>
      </c>
      <c r="C36" s="60">
        <v>138</v>
      </c>
      <c r="D36" s="60">
        <v>149.5</v>
      </c>
      <c r="E36" s="60">
        <v>149.5</v>
      </c>
      <c r="F36" s="60">
        <v>0</v>
      </c>
      <c r="G36" s="60">
        <v>89.2</v>
      </c>
      <c r="H36" s="60">
        <v>89.2</v>
      </c>
      <c r="I36" s="60">
        <v>0</v>
      </c>
      <c r="J36" s="60">
        <v>-60.3</v>
      </c>
      <c r="K36" s="60">
        <v>59.665551839464882</v>
      </c>
      <c r="L36" s="9">
        <v>107.5</v>
      </c>
      <c r="M36" s="9">
        <v>-18.299999999999997</v>
      </c>
      <c r="N36" s="9">
        <v>82.976744186046517</v>
      </c>
    </row>
    <row r="37" spans="1:14" x14ac:dyDescent="0.25">
      <c r="A37" s="30" t="s">
        <v>163</v>
      </c>
      <c r="B37" s="42">
        <v>1411</v>
      </c>
      <c r="C37" s="61">
        <v>1.9</v>
      </c>
      <c r="D37" s="61">
        <v>1.9</v>
      </c>
      <c r="E37" s="61">
        <v>1.9</v>
      </c>
      <c r="F37" s="61">
        <v>0</v>
      </c>
      <c r="G37" s="61">
        <v>0.3</v>
      </c>
      <c r="H37" s="61">
        <v>0.3</v>
      </c>
      <c r="I37" s="61">
        <v>0</v>
      </c>
      <c r="J37" s="61">
        <v>-1.5999999999999999</v>
      </c>
      <c r="K37" s="61">
        <v>15.789473684210526</v>
      </c>
      <c r="L37" s="24">
        <v>0.5</v>
      </c>
      <c r="M37" s="24">
        <v>-0.2</v>
      </c>
      <c r="N37" s="24">
        <v>60</v>
      </c>
    </row>
    <row r="38" spans="1:14" x14ac:dyDescent="0.25">
      <c r="A38" s="30" t="s">
        <v>164</v>
      </c>
      <c r="B38" s="42">
        <v>1412</v>
      </c>
      <c r="C38" s="61">
        <v>13.1</v>
      </c>
      <c r="D38" s="61">
        <v>13.2</v>
      </c>
      <c r="E38" s="61">
        <v>13.2</v>
      </c>
      <c r="F38" s="61">
        <v>0</v>
      </c>
      <c r="G38" s="61">
        <v>15.9</v>
      </c>
      <c r="H38" s="61">
        <v>15.9</v>
      </c>
      <c r="I38" s="61">
        <v>0</v>
      </c>
      <c r="J38" s="61">
        <v>2.7000000000000011</v>
      </c>
      <c r="K38" s="61">
        <v>120.45454545454545</v>
      </c>
      <c r="L38" s="24">
        <v>35.1</v>
      </c>
      <c r="M38" s="24">
        <v>-19.200000000000003</v>
      </c>
      <c r="N38" s="24">
        <v>45.299145299145302</v>
      </c>
    </row>
    <row r="39" spans="1:14" x14ac:dyDescent="0.25">
      <c r="A39" s="30" t="s">
        <v>181</v>
      </c>
      <c r="B39" s="42">
        <v>1415</v>
      </c>
      <c r="C39" s="61">
        <v>123</v>
      </c>
      <c r="D39" s="61">
        <v>134.4</v>
      </c>
      <c r="E39" s="61">
        <v>134.4</v>
      </c>
      <c r="F39" s="61">
        <v>0</v>
      </c>
      <c r="G39" s="61">
        <v>73</v>
      </c>
      <c r="H39" s="61">
        <v>73</v>
      </c>
      <c r="I39" s="61">
        <v>0</v>
      </c>
      <c r="J39" s="61">
        <v>-61.400000000000006</v>
      </c>
      <c r="K39" s="61">
        <v>54.31547619047619</v>
      </c>
      <c r="L39" s="24">
        <v>71.900000000000006</v>
      </c>
      <c r="M39" s="24">
        <v>1.0999999999999943</v>
      </c>
      <c r="N39" s="24">
        <v>101.52990264255909</v>
      </c>
    </row>
    <row r="40" spans="1:14" x14ac:dyDescent="0.25">
      <c r="A40" s="14" t="s">
        <v>30</v>
      </c>
      <c r="B40" s="44">
        <v>142</v>
      </c>
      <c r="C40" s="60">
        <v>495.6</v>
      </c>
      <c r="D40" s="60">
        <v>546.6</v>
      </c>
      <c r="E40" s="60">
        <v>546.6</v>
      </c>
      <c r="F40" s="60">
        <v>0</v>
      </c>
      <c r="G40" s="60">
        <v>365.59999999999997</v>
      </c>
      <c r="H40" s="60">
        <v>365.59999999999997</v>
      </c>
      <c r="I40" s="60">
        <v>0</v>
      </c>
      <c r="J40" s="60">
        <v>-181.00000000000006</v>
      </c>
      <c r="K40" s="60">
        <v>66.886205634833502</v>
      </c>
      <c r="L40" s="9">
        <v>281.60000000000002</v>
      </c>
      <c r="M40" s="9">
        <v>83.999999999999943</v>
      </c>
      <c r="N40" s="9">
        <v>129.82954545454544</v>
      </c>
    </row>
    <row r="41" spans="1:14" x14ac:dyDescent="0.25">
      <c r="A41" s="30" t="s">
        <v>165</v>
      </c>
      <c r="B41" s="42">
        <v>1422</v>
      </c>
      <c r="C41" s="61">
        <v>90.8</v>
      </c>
      <c r="D41" s="61">
        <v>117</v>
      </c>
      <c r="E41" s="61">
        <v>117</v>
      </c>
      <c r="F41" s="61">
        <v>0</v>
      </c>
      <c r="G41" s="61">
        <v>95.7</v>
      </c>
      <c r="H41" s="61">
        <v>95.7</v>
      </c>
      <c r="I41" s="61">
        <v>0</v>
      </c>
      <c r="J41" s="61">
        <v>-21.299999999999997</v>
      </c>
      <c r="K41" s="61">
        <v>81.794871794871796</v>
      </c>
      <c r="L41" s="24">
        <v>74.5</v>
      </c>
      <c r="M41" s="24">
        <v>21.200000000000003</v>
      </c>
      <c r="N41" s="24">
        <v>128.45637583892616</v>
      </c>
    </row>
    <row r="42" spans="1:14" ht="25.5" x14ac:dyDescent="0.25">
      <c r="A42" s="30" t="s">
        <v>166</v>
      </c>
      <c r="B42" s="42">
        <v>1423</v>
      </c>
      <c r="C42" s="61">
        <v>404.8</v>
      </c>
      <c r="D42" s="61">
        <v>429.6</v>
      </c>
      <c r="E42" s="61">
        <v>429.6</v>
      </c>
      <c r="F42" s="61">
        <v>0</v>
      </c>
      <c r="G42" s="61">
        <v>269.89999999999998</v>
      </c>
      <c r="H42" s="61">
        <v>269.89999999999998</v>
      </c>
      <c r="I42" s="61">
        <v>0</v>
      </c>
      <c r="J42" s="61">
        <v>-159.70000000000005</v>
      </c>
      <c r="K42" s="61">
        <v>62.825884543761632</v>
      </c>
      <c r="L42" s="24">
        <v>207.1</v>
      </c>
      <c r="M42" s="24">
        <v>62.799999999999983</v>
      </c>
      <c r="N42" s="24">
        <v>130.32351521004344</v>
      </c>
    </row>
    <row r="43" spans="1:14" x14ac:dyDescent="0.25">
      <c r="A43" s="14" t="s">
        <v>29</v>
      </c>
      <c r="B43" s="44">
        <v>143</v>
      </c>
      <c r="C43" s="60">
        <v>2.2999999999999998</v>
      </c>
      <c r="D43" s="60">
        <v>3.3</v>
      </c>
      <c r="E43" s="60">
        <v>3.3</v>
      </c>
      <c r="F43" s="60">
        <v>0</v>
      </c>
      <c r="G43" s="60">
        <v>2.4</v>
      </c>
      <c r="H43" s="60">
        <v>2.4</v>
      </c>
      <c r="I43" s="60">
        <v>0</v>
      </c>
      <c r="J43" s="60">
        <v>-0.89999999999999991</v>
      </c>
      <c r="K43" s="60">
        <v>72.727272727272734</v>
      </c>
      <c r="L43" s="9">
        <v>1.6</v>
      </c>
      <c r="M43" s="9">
        <v>0.79999999999999982</v>
      </c>
      <c r="N43" s="9">
        <v>149.99999999999997</v>
      </c>
    </row>
    <row r="44" spans="1:14" x14ac:dyDescent="0.25">
      <c r="A44" s="14" t="s">
        <v>23</v>
      </c>
      <c r="B44" s="44">
        <v>144</v>
      </c>
      <c r="C44" s="60">
        <v>42.1</v>
      </c>
      <c r="D44" s="60">
        <v>121.4</v>
      </c>
      <c r="E44" s="60">
        <v>121</v>
      </c>
      <c r="F44" s="60">
        <v>0.4</v>
      </c>
      <c r="G44" s="60">
        <v>50.2</v>
      </c>
      <c r="H44" s="60">
        <v>50.2</v>
      </c>
      <c r="I44" s="60">
        <v>0</v>
      </c>
      <c r="J44" s="60">
        <v>-71.2</v>
      </c>
      <c r="K44" s="60">
        <v>41.350906095551892</v>
      </c>
      <c r="L44" s="9">
        <v>46.2</v>
      </c>
      <c r="M44" s="9">
        <v>4</v>
      </c>
      <c r="N44" s="17">
        <v>108.65800865800865</v>
      </c>
    </row>
    <row r="45" spans="1:14" x14ac:dyDescent="0.25">
      <c r="A45" s="14" t="s">
        <v>24</v>
      </c>
      <c r="B45" s="44">
        <v>145</v>
      </c>
      <c r="C45" s="60">
        <v>13.9</v>
      </c>
      <c r="D45" s="60">
        <v>15.1</v>
      </c>
      <c r="E45" s="60">
        <v>15.1</v>
      </c>
      <c r="F45" s="60">
        <v>0</v>
      </c>
      <c r="G45" s="60">
        <v>10</v>
      </c>
      <c r="H45" s="60">
        <v>10</v>
      </c>
      <c r="I45" s="60">
        <v>0</v>
      </c>
      <c r="J45" s="60">
        <v>-5.0999999999999996</v>
      </c>
      <c r="K45" s="60">
        <v>66.225165562913915</v>
      </c>
      <c r="L45" s="9">
        <v>10.4</v>
      </c>
      <c r="M45" s="9">
        <v>-0.40000000000000036</v>
      </c>
      <c r="N45" s="9">
        <v>96.153846153846146</v>
      </c>
    </row>
    <row r="46" spans="1:14" ht="28.5" x14ac:dyDescent="0.25">
      <c r="A46" s="35" t="s">
        <v>27</v>
      </c>
      <c r="B46" s="28">
        <v>19</v>
      </c>
      <c r="C46" s="64">
        <v>14946.7</v>
      </c>
      <c r="D46" s="64">
        <v>16362.9</v>
      </c>
      <c r="E46" s="64">
        <v>16362.9</v>
      </c>
      <c r="F46" s="64">
        <v>0</v>
      </c>
      <c r="G46" s="64">
        <v>10318.9</v>
      </c>
      <c r="H46" s="64">
        <v>10318.9</v>
      </c>
      <c r="I46" s="64">
        <v>0</v>
      </c>
      <c r="J46" s="64">
        <v>-6044</v>
      </c>
      <c r="K46" s="64">
        <v>63.062782269646576</v>
      </c>
      <c r="L46" s="64">
        <v>9146.2999999999993</v>
      </c>
      <c r="M46" s="64">
        <v>1172.6000000000004</v>
      </c>
      <c r="N46" s="64">
        <v>112.82048478619771</v>
      </c>
    </row>
    <row r="47" spans="1:14" x14ac:dyDescent="0.25">
      <c r="A47" s="164" t="s">
        <v>27</v>
      </c>
      <c r="B47" s="44">
        <v>191</v>
      </c>
      <c r="C47" s="60">
        <v>14946.7</v>
      </c>
      <c r="D47" s="60">
        <v>16362.9</v>
      </c>
      <c r="E47" s="60">
        <v>16362.9</v>
      </c>
      <c r="F47" s="60">
        <v>0</v>
      </c>
      <c r="G47" s="60">
        <v>10318.9</v>
      </c>
      <c r="H47" s="60">
        <v>10318.9</v>
      </c>
      <c r="I47" s="60">
        <v>0</v>
      </c>
      <c r="J47" s="60">
        <v>-6044</v>
      </c>
      <c r="K47" s="60">
        <v>63.062782269646576</v>
      </c>
      <c r="L47" s="9">
        <v>9146.2999999999993</v>
      </c>
      <c r="M47" s="9">
        <v>1172.6000000000004</v>
      </c>
      <c r="N47" s="9">
        <v>112.82048478619771</v>
      </c>
    </row>
    <row r="48" spans="1:14" ht="17.25" x14ac:dyDescent="0.25">
      <c r="A48" s="73" t="s">
        <v>32</v>
      </c>
      <c r="B48" s="78" t="s">
        <v>31</v>
      </c>
      <c r="C48" s="75">
        <v>21902.9</v>
      </c>
      <c r="D48" s="75">
        <v>25168.7</v>
      </c>
      <c r="E48" s="75">
        <v>24427.600000000002</v>
      </c>
      <c r="F48" s="75">
        <v>741.1</v>
      </c>
      <c r="G48" s="75">
        <v>13859.5</v>
      </c>
      <c r="H48" s="75">
        <v>13674.8</v>
      </c>
      <c r="I48" s="75">
        <v>184.7</v>
      </c>
      <c r="J48" s="75">
        <v>-11309.2</v>
      </c>
      <c r="K48" s="75">
        <v>55.06641185281719</v>
      </c>
      <c r="L48" s="75">
        <v>11662.499999999998</v>
      </c>
      <c r="M48" s="75">
        <v>2197.0000000000018</v>
      </c>
      <c r="N48" s="75">
        <v>118.83815648445875</v>
      </c>
    </row>
    <row r="49" spans="1:14" ht="15.75" x14ac:dyDescent="0.25">
      <c r="A49" s="106" t="s">
        <v>175</v>
      </c>
      <c r="B49" s="97"/>
      <c r="C49" s="96"/>
      <c r="D49" s="98"/>
      <c r="E49" s="98"/>
      <c r="F49" s="98"/>
      <c r="G49" s="98"/>
      <c r="H49" s="98"/>
      <c r="I49" s="98"/>
      <c r="J49" s="98"/>
      <c r="K49" s="98"/>
      <c r="L49" s="27"/>
      <c r="M49" s="17"/>
      <c r="N49" s="17"/>
    </row>
    <row r="50" spans="1:14" ht="16.5" x14ac:dyDescent="0.25">
      <c r="A50" s="170" t="s">
        <v>33</v>
      </c>
      <c r="B50" s="173">
        <v>2</v>
      </c>
      <c r="C50" s="174">
        <v>18479.600000000002</v>
      </c>
      <c r="D50" s="174">
        <v>19765.599999999999</v>
      </c>
      <c r="E50" s="174">
        <v>19675.199999999997</v>
      </c>
      <c r="F50" s="174">
        <v>90.4</v>
      </c>
      <c r="G50" s="174">
        <v>11476.1</v>
      </c>
      <c r="H50" s="174">
        <v>11452.9</v>
      </c>
      <c r="I50" s="174">
        <v>23.2</v>
      </c>
      <c r="J50" s="174">
        <v>-8289.4999999999982</v>
      </c>
      <c r="K50" s="174">
        <v>58.060974622576602</v>
      </c>
      <c r="L50" s="174">
        <v>9788</v>
      </c>
      <c r="M50" s="174">
        <v>1688.1000000000004</v>
      </c>
      <c r="N50" s="174">
        <v>117.24662852472416</v>
      </c>
    </row>
    <row r="51" spans="1:14" ht="15.75" x14ac:dyDescent="0.25">
      <c r="A51" s="16" t="s">
        <v>149</v>
      </c>
      <c r="B51" s="101">
        <v>21</v>
      </c>
      <c r="C51" s="98">
        <v>11739.5</v>
      </c>
      <c r="D51" s="98">
        <v>11980.6</v>
      </c>
      <c r="E51" s="98">
        <v>11976.4</v>
      </c>
      <c r="F51" s="98">
        <v>4.2</v>
      </c>
      <c r="G51" s="98">
        <v>7901.9</v>
      </c>
      <c r="H51" s="98">
        <v>7900.9</v>
      </c>
      <c r="I51" s="98">
        <v>1</v>
      </c>
      <c r="J51" s="98">
        <v>-4078.7000000000007</v>
      </c>
      <c r="K51" s="98">
        <v>65.955795202243621</v>
      </c>
      <c r="L51" s="98">
        <v>7213.7</v>
      </c>
      <c r="M51" s="98">
        <v>688.19999999999982</v>
      </c>
      <c r="N51" s="98">
        <v>109.54018048990115</v>
      </c>
    </row>
    <row r="52" spans="1:14" ht="15.75" x14ac:dyDescent="0.25">
      <c r="A52" s="16" t="s">
        <v>148</v>
      </c>
      <c r="B52" s="101">
        <v>22</v>
      </c>
      <c r="C52" s="98">
        <v>4929.3999999999996</v>
      </c>
      <c r="D52" s="98">
        <v>5587</v>
      </c>
      <c r="E52" s="98">
        <v>5535.8</v>
      </c>
      <c r="F52" s="98">
        <v>51.2</v>
      </c>
      <c r="G52" s="98">
        <v>2425.6</v>
      </c>
      <c r="H52" s="98">
        <v>2418.9</v>
      </c>
      <c r="I52" s="98">
        <v>6.7</v>
      </c>
      <c r="J52" s="98">
        <v>-3161.4</v>
      </c>
      <c r="K52" s="98">
        <v>43.415070699838907</v>
      </c>
      <c r="L52" s="98">
        <v>1712.8</v>
      </c>
      <c r="M52" s="98">
        <v>712.8</v>
      </c>
      <c r="N52" s="98">
        <v>141.61606725829051</v>
      </c>
    </row>
    <row r="53" spans="1:14" ht="15.75" x14ac:dyDescent="0.25">
      <c r="A53" s="16" t="s">
        <v>208</v>
      </c>
      <c r="B53" s="101">
        <v>24</v>
      </c>
      <c r="C53" s="98">
        <v>128.9</v>
      </c>
      <c r="D53" s="98">
        <v>130.69999999999999</v>
      </c>
      <c r="E53" s="98">
        <v>130.69999999999999</v>
      </c>
      <c r="F53" s="98">
        <v>0</v>
      </c>
      <c r="G53" s="98">
        <v>50.1</v>
      </c>
      <c r="H53" s="98">
        <v>50.1</v>
      </c>
      <c r="I53" s="98">
        <v>0</v>
      </c>
      <c r="J53" s="98">
        <v>-80.599999999999994</v>
      </c>
      <c r="K53" s="98">
        <v>38.332058148431528</v>
      </c>
      <c r="L53" s="98">
        <v>28.2</v>
      </c>
      <c r="M53" s="98">
        <v>21.900000000000002</v>
      </c>
      <c r="N53" s="98">
        <v>177.65957446808511</v>
      </c>
    </row>
    <row r="54" spans="1:14" x14ac:dyDescent="0.25">
      <c r="A54" s="25" t="s">
        <v>209</v>
      </c>
      <c r="B54" s="102">
        <v>241</v>
      </c>
      <c r="C54" s="166">
        <v>53.5</v>
      </c>
      <c r="D54" s="166">
        <v>32.6</v>
      </c>
      <c r="E54" s="166">
        <v>32.6</v>
      </c>
      <c r="F54" s="166">
        <v>0</v>
      </c>
      <c r="G54" s="166">
        <v>8.6</v>
      </c>
      <c r="H54" s="166">
        <v>8.6</v>
      </c>
      <c r="I54" s="166">
        <v>0</v>
      </c>
      <c r="J54" s="166">
        <v>-24</v>
      </c>
      <c r="K54" s="166">
        <v>26.380368098159508</v>
      </c>
      <c r="L54" s="166">
        <v>8.5</v>
      </c>
      <c r="M54" s="166">
        <v>9.9999999999999645E-2</v>
      </c>
      <c r="N54" s="166">
        <v>101.17647058823529</v>
      </c>
    </row>
    <row r="55" spans="1:14" x14ac:dyDescent="0.25">
      <c r="A55" s="25" t="s">
        <v>210</v>
      </c>
      <c r="B55" s="102">
        <v>242</v>
      </c>
      <c r="C55" s="166">
        <v>69.599999999999994</v>
      </c>
      <c r="D55" s="166">
        <v>92.5</v>
      </c>
      <c r="E55" s="166">
        <v>92.5</v>
      </c>
      <c r="F55" s="166">
        <v>0</v>
      </c>
      <c r="G55" s="166">
        <v>39.5</v>
      </c>
      <c r="H55" s="166">
        <v>39.5</v>
      </c>
      <c r="I55" s="166">
        <v>0</v>
      </c>
      <c r="J55" s="166">
        <v>-53</v>
      </c>
      <c r="K55" s="166">
        <v>42.702702702702702</v>
      </c>
      <c r="L55" s="166">
        <v>17.2</v>
      </c>
      <c r="M55" s="166">
        <v>22.3</v>
      </c>
      <c r="N55" s="166" t="s">
        <v>228</v>
      </c>
    </row>
    <row r="56" spans="1:14" ht="24.75" customHeight="1" x14ac:dyDescent="0.25">
      <c r="A56" s="52" t="s">
        <v>211</v>
      </c>
      <c r="B56" s="102">
        <v>243</v>
      </c>
      <c r="C56" s="166">
        <v>5.8</v>
      </c>
      <c r="D56" s="166">
        <v>5.6</v>
      </c>
      <c r="E56" s="166">
        <v>5.6</v>
      </c>
      <c r="F56" s="166">
        <v>0</v>
      </c>
      <c r="G56" s="166">
        <v>2</v>
      </c>
      <c r="H56" s="166">
        <v>2</v>
      </c>
      <c r="I56" s="166">
        <v>0</v>
      </c>
      <c r="J56" s="166">
        <v>-3.5999999999999996</v>
      </c>
      <c r="K56" s="166">
        <v>35.714285714285715</v>
      </c>
      <c r="L56" s="166">
        <v>2.5</v>
      </c>
      <c r="M56" s="166">
        <v>-0.5</v>
      </c>
      <c r="N56" s="166">
        <v>80</v>
      </c>
    </row>
    <row r="57" spans="1:14" ht="15.75" x14ac:dyDescent="0.25">
      <c r="A57" s="16" t="s">
        <v>221</v>
      </c>
      <c r="B57" s="101">
        <v>25</v>
      </c>
      <c r="C57" s="98">
        <v>398.4</v>
      </c>
      <c r="D57" s="98">
        <v>423.8</v>
      </c>
      <c r="E57" s="98">
        <v>423.6</v>
      </c>
      <c r="F57" s="98">
        <v>0.2</v>
      </c>
      <c r="G57" s="98">
        <v>194.5</v>
      </c>
      <c r="H57" s="98">
        <v>194.5</v>
      </c>
      <c r="I57" s="98">
        <v>0</v>
      </c>
      <c r="J57" s="98">
        <v>-229.3</v>
      </c>
      <c r="K57" s="98">
        <v>45.894289759320436</v>
      </c>
      <c r="L57" s="98">
        <v>184.4</v>
      </c>
      <c r="M57" s="98">
        <v>10.099999999999994</v>
      </c>
      <c r="N57" s="98">
        <v>105.47722342733188</v>
      </c>
    </row>
    <row r="58" spans="1:14" ht="15.75" x14ac:dyDescent="0.25">
      <c r="A58" s="16" t="s">
        <v>180</v>
      </c>
      <c r="B58" s="101">
        <v>26</v>
      </c>
      <c r="C58" s="98">
        <v>33.299999999999997</v>
      </c>
      <c r="D58" s="98">
        <v>169.4</v>
      </c>
      <c r="E58" s="98"/>
      <c r="F58" s="98"/>
      <c r="G58" s="98">
        <v>81.400000000000006</v>
      </c>
      <c r="H58" s="98">
        <v>81.400000000000006</v>
      </c>
      <c r="I58" s="98">
        <v>0</v>
      </c>
      <c r="J58" s="98">
        <v>-88</v>
      </c>
      <c r="K58" s="98">
        <v>48.051948051948052</v>
      </c>
      <c r="L58" s="98">
        <v>9.6</v>
      </c>
      <c r="M58" s="98">
        <v>71.800000000000011</v>
      </c>
      <c r="N58" s="98" t="s">
        <v>228</v>
      </c>
    </row>
    <row r="59" spans="1:14" ht="15.75" x14ac:dyDescent="0.25">
      <c r="A59" s="16" t="s">
        <v>147</v>
      </c>
      <c r="B59" s="101">
        <v>27</v>
      </c>
      <c r="C59" s="98">
        <v>841.8</v>
      </c>
      <c r="D59" s="98">
        <v>986.5</v>
      </c>
      <c r="E59" s="98">
        <v>986.5</v>
      </c>
      <c r="F59" s="98">
        <v>0</v>
      </c>
      <c r="G59" s="98">
        <v>605.9</v>
      </c>
      <c r="H59" s="98">
        <v>605.9</v>
      </c>
      <c r="I59" s="98">
        <v>0</v>
      </c>
      <c r="J59" s="98">
        <v>-380.6</v>
      </c>
      <c r="K59" s="98">
        <v>61.419158641662442</v>
      </c>
      <c r="L59" s="98">
        <v>501.8</v>
      </c>
      <c r="M59" s="98">
        <v>104.09999999999997</v>
      </c>
      <c r="N59" s="98">
        <v>120.7453168593065</v>
      </c>
    </row>
    <row r="60" spans="1:14" ht="15.75" x14ac:dyDescent="0.25">
      <c r="A60" s="16" t="s">
        <v>146</v>
      </c>
      <c r="B60" s="101">
        <v>28</v>
      </c>
      <c r="C60" s="98">
        <v>404.8</v>
      </c>
      <c r="D60" s="98">
        <v>479.1</v>
      </c>
      <c r="E60" s="98">
        <v>444.3</v>
      </c>
      <c r="F60" s="98">
        <v>34.799999999999997</v>
      </c>
      <c r="G60" s="98">
        <v>211</v>
      </c>
      <c r="H60" s="98">
        <v>195.5</v>
      </c>
      <c r="I60" s="98">
        <v>15.5</v>
      </c>
      <c r="J60" s="98">
        <v>-268.10000000000002</v>
      </c>
      <c r="K60" s="98">
        <v>44.040910039657689</v>
      </c>
      <c r="L60" s="98">
        <v>131.1</v>
      </c>
      <c r="M60" s="98">
        <v>79.900000000000006</v>
      </c>
      <c r="N60" s="98">
        <v>160.94584286803968</v>
      </c>
    </row>
    <row r="61" spans="1:14" ht="15.75" x14ac:dyDescent="0.25">
      <c r="A61" s="57" t="s">
        <v>145</v>
      </c>
      <c r="B61" s="103">
        <v>29</v>
      </c>
      <c r="C61" s="98">
        <v>3.5</v>
      </c>
      <c r="D61" s="98">
        <v>8.5</v>
      </c>
      <c r="E61" s="98">
        <v>8.5</v>
      </c>
      <c r="F61" s="98">
        <v>0</v>
      </c>
      <c r="G61" s="98">
        <v>5.7</v>
      </c>
      <c r="H61" s="98">
        <v>5.7</v>
      </c>
      <c r="I61" s="98">
        <v>0</v>
      </c>
      <c r="J61" s="98">
        <v>-2.8</v>
      </c>
      <c r="K61" s="98">
        <v>67.058823529411768</v>
      </c>
      <c r="L61" s="98">
        <v>6.4</v>
      </c>
      <c r="M61" s="98">
        <v>-0.70000000000000018</v>
      </c>
      <c r="N61" s="98">
        <v>89.0625</v>
      </c>
    </row>
    <row r="62" spans="1:14" ht="25.9" customHeight="1" x14ac:dyDescent="0.25">
      <c r="A62" s="107" t="s">
        <v>155</v>
      </c>
      <c r="B62" s="50">
        <v>291</v>
      </c>
      <c r="C62" s="166">
        <v>3.5</v>
      </c>
      <c r="D62" s="166">
        <v>8.5</v>
      </c>
      <c r="E62" s="166">
        <v>8.5</v>
      </c>
      <c r="F62" s="166">
        <v>0</v>
      </c>
      <c r="G62" s="166">
        <v>5.7</v>
      </c>
      <c r="H62" s="166">
        <v>5.7</v>
      </c>
      <c r="I62" s="166">
        <v>0</v>
      </c>
      <c r="J62" s="166">
        <v>-2.8</v>
      </c>
      <c r="K62" s="166">
        <v>67.058823529411768</v>
      </c>
      <c r="L62" s="166">
        <v>6.4</v>
      </c>
      <c r="M62" s="166">
        <v>-0.70000000000000018</v>
      </c>
      <c r="N62" s="166">
        <v>89.0625</v>
      </c>
    </row>
    <row r="63" spans="1:14" ht="16.5" x14ac:dyDescent="0.25">
      <c r="A63" s="171" t="s">
        <v>143</v>
      </c>
      <c r="B63" s="173">
        <v>3</v>
      </c>
      <c r="C63" s="174">
        <v>3423.3</v>
      </c>
      <c r="D63" s="174">
        <v>5403.1</v>
      </c>
      <c r="E63" s="174">
        <v>4752.4000000000005</v>
      </c>
      <c r="F63" s="174">
        <v>650.70000000000005</v>
      </c>
      <c r="G63" s="174">
        <v>2383.4</v>
      </c>
      <c r="H63" s="174">
        <v>2221.9</v>
      </c>
      <c r="I63" s="174">
        <v>161.5</v>
      </c>
      <c r="J63" s="174">
        <v>-3019.7000000000003</v>
      </c>
      <c r="K63" s="174">
        <v>44.111713645869962</v>
      </c>
      <c r="L63" s="174">
        <v>1874.5000000000002</v>
      </c>
      <c r="M63" s="174">
        <v>508.89999999999986</v>
      </c>
      <c r="N63" s="174">
        <v>127.1485729527874</v>
      </c>
    </row>
    <row r="64" spans="1:14" ht="15.75" x14ac:dyDescent="0.25">
      <c r="A64" s="16" t="s">
        <v>144</v>
      </c>
      <c r="B64" s="101">
        <v>31</v>
      </c>
      <c r="C64" s="98">
        <v>2936</v>
      </c>
      <c r="D64" s="98">
        <v>5527.1</v>
      </c>
      <c r="E64" s="98">
        <v>4883</v>
      </c>
      <c r="F64" s="98">
        <v>644.1</v>
      </c>
      <c r="G64" s="98">
        <v>1757.5</v>
      </c>
      <c r="H64" s="98">
        <v>1597.2</v>
      </c>
      <c r="I64" s="98">
        <v>160.30000000000001</v>
      </c>
      <c r="J64" s="98">
        <v>-3769.6000000000004</v>
      </c>
      <c r="K64" s="98">
        <v>31.797868683396352</v>
      </c>
      <c r="L64" s="98">
        <v>1320.9</v>
      </c>
      <c r="M64" s="98">
        <v>436.59999999999991</v>
      </c>
      <c r="N64" s="98">
        <v>133.0532212885154</v>
      </c>
    </row>
    <row r="65" spans="1:14" ht="15.75" x14ac:dyDescent="0.25">
      <c r="A65" s="18" t="s">
        <v>4</v>
      </c>
      <c r="B65" s="100"/>
      <c r="C65" s="96"/>
      <c r="D65" s="98"/>
      <c r="E65" s="98"/>
      <c r="F65" s="98"/>
      <c r="G65" s="98"/>
      <c r="H65" s="98"/>
      <c r="I65" s="98"/>
      <c r="J65" s="98"/>
      <c r="K65" s="98"/>
      <c r="L65" s="27"/>
      <c r="M65" s="17"/>
      <c r="N65" s="17"/>
    </row>
    <row r="66" spans="1:14" x14ac:dyDescent="0.25">
      <c r="A66" s="53" t="s">
        <v>153</v>
      </c>
      <c r="B66" s="102">
        <v>319</v>
      </c>
      <c r="C66" s="166">
        <v>247.5</v>
      </c>
      <c r="D66" s="166">
        <v>1316</v>
      </c>
      <c r="E66" s="166">
        <v>1296.3</v>
      </c>
      <c r="F66" s="166">
        <v>19.7</v>
      </c>
      <c r="G66" s="166">
        <v>362</v>
      </c>
      <c r="H66" s="166">
        <v>360.9</v>
      </c>
      <c r="I66" s="166">
        <v>1.1000000000000001</v>
      </c>
      <c r="J66" s="166">
        <v>-954</v>
      </c>
      <c r="K66" s="166">
        <v>27.507598784194531</v>
      </c>
      <c r="L66" s="166">
        <v>242.2</v>
      </c>
      <c r="M66" s="166">
        <v>119.80000000000001</v>
      </c>
      <c r="N66" s="166">
        <v>149.4632535094963</v>
      </c>
    </row>
    <row r="67" spans="1:14" ht="15.75" x14ac:dyDescent="0.25">
      <c r="A67" s="150" t="s">
        <v>217</v>
      </c>
      <c r="B67" s="101" t="s">
        <v>216</v>
      </c>
      <c r="C67" s="98">
        <v>1531.5</v>
      </c>
      <c r="D67" s="98">
        <v>1754.1</v>
      </c>
      <c r="E67" s="98">
        <v>1747.5</v>
      </c>
      <c r="F67" s="98">
        <v>6.6</v>
      </c>
      <c r="G67" s="98">
        <v>869.9</v>
      </c>
      <c r="H67" s="98">
        <v>868.69999999999993</v>
      </c>
      <c r="I67" s="98">
        <v>1.2</v>
      </c>
      <c r="J67" s="98">
        <v>-884.19999999999993</v>
      </c>
      <c r="K67" s="98">
        <v>49.592383558520041</v>
      </c>
      <c r="L67" s="98">
        <v>663.7</v>
      </c>
      <c r="M67" s="98">
        <v>206.19999999999993</v>
      </c>
      <c r="N67" s="98">
        <v>131.06825372909447</v>
      </c>
    </row>
    <row r="68" spans="1:14" ht="31.5" x14ac:dyDescent="0.25">
      <c r="A68" s="150" t="s">
        <v>172</v>
      </c>
      <c r="B68" s="176" t="s">
        <v>219</v>
      </c>
      <c r="C68" s="98">
        <v>-1044.2</v>
      </c>
      <c r="D68" s="98">
        <v>-1878.1</v>
      </c>
      <c r="E68" s="98">
        <v>-1878.1</v>
      </c>
      <c r="F68" s="98">
        <v>0</v>
      </c>
      <c r="G68" s="98">
        <v>-244</v>
      </c>
      <c r="H68" s="98">
        <v>-244</v>
      </c>
      <c r="I68" s="98">
        <v>0</v>
      </c>
      <c r="J68" s="98">
        <v>1634.1</v>
      </c>
      <c r="K68" s="98">
        <v>12.991853468931366</v>
      </c>
      <c r="L68" s="98">
        <v>-110.1</v>
      </c>
      <c r="M68" s="98">
        <v>-133.9</v>
      </c>
      <c r="N68" s="98" t="s">
        <v>228</v>
      </c>
    </row>
    <row r="69" spans="1:14" ht="17.25" x14ac:dyDescent="0.25">
      <c r="A69" s="73" t="s">
        <v>158</v>
      </c>
      <c r="B69" s="74" t="s">
        <v>150</v>
      </c>
      <c r="C69" s="85">
        <v>-1264.7000000000007</v>
      </c>
      <c r="D69" s="85">
        <v>-2630.2999999999956</v>
      </c>
      <c r="E69" s="85">
        <v>-2091.6999999999957</v>
      </c>
      <c r="F69" s="85">
        <v>-538.6</v>
      </c>
      <c r="G69" s="85">
        <v>766.09999999999854</v>
      </c>
      <c r="H69" s="85">
        <v>784.29999999999859</v>
      </c>
      <c r="I69" s="85">
        <v>-18.199999999999989</v>
      </c>
      <c r="J69" s="85">
        <v>3396.3999999999942</v>
      </c>
      <c r="K69" s="85">
        <v>129.12595521423412</v>
      </c>
      <c r="L69" s="85">
        <v>1128.0999999999985</v>
      </c>
      <c r="M69" s="85">
        <v>-362</v>
      </c>
      <c r="N69" s="85">
        <v>67.910646219306756</v>
      </c>
    </row>
    <row r="70" spans="1:14" ht="17.25" x14ac:dyDescent="0.25">
      <c r="A70" s="76" t="s">
        <v>140</v>
      </c>
      <c r="B70" s="104" t="s">
        <v>178</v>
      </c>
      <c r="C70" s="86">
        <v>1264.7000000000007</v>
      </c>
      <c r="D70" s="86">
        <v>2630.2999999999956</v>
      </c>
      <c r="E70" s="86">
        <v>2091.6999999999957</v>
      </c>
      <c r="F70" s="86">
        <v>538.6</v>
      </c>
      <c r="G70" s="86">
        <v>-766.09999999999854</v>
      </c>
      <c r="H70" s="86">
        <v>-784.29999999999859</v>
      </c>
      <c r="I70" s="86">
        <v>18.199999999999989</v>
      </c>
      <c r="J70" s="86">
        <v>-3396.3999999999942</v>
      </c>
      <c r="K70" s="86">
        <v>29.125955214234111</v>
      </c>
      <c r="L70" s="86">
        <v>-1128.0999999999985</v>
      </c>
      <c r="M70" s="86">
        <v>362</v>
      </c>
      <c r="N70" s="86">
        <v>67.910646219306756</v>
      </c>
    </row>
    <row r="71" spans="1:14" ht="17.25" x14ac:dyDescent="0.25">
      <c r="A71" s="77" t="s">
        <v>54</v>
      </c>
      <c r="B71" s="74" t="s">
        <v>55</v>
      </c>
      <c r="C71" s="87">
        <v>10.9</v>
      </c>
      <c r="D71" s="87">
        <v>1.8999999999999986</v>
      </c>
      <c r="E71" s="87">
        <v>1.8999999999999986</v>
      </c>
      <c r="F71" s="87">
        <v>0</v>
      </c>
      <c r="G71" s="87">
        <v>-1.8000000000000052</v>
      </c>
      <c r="H71" s="87">
        <v>2.6999999999999944</v>
      </c>
      <c r="I71" s="87">
        <v>-4.5</v>
      </c>
      <c r="J71" s="87">
        <v>-3.7000000000000037</v>
      </c>
      <c r="K71" s="87">
        <v>94.736842105263491</v>
      </c>
      <c r="L71" s="87">
        <v>-45.400000000000006</v>
      </c>
      <c r="M71" s="87">
        <v>43.6</v>
      </c>
      <c r="N71" s="87">
        <v>3.9647577092511121</v>
      </c>
    </row>
    <row r="72" spans="1:14" x14ac:dyDescent="0.25">
      <c r="A72" s="38" t="s">
        <v>57</v>
      </c>
      <c r="B72" s="33" t="s">
        <v>56</v>
      </c>
      <c r="C72" s="68">
        <v>-3.1</v>
      </c>
      <c r="D72" s="68">
        <v>-12.8</v>
      </c>
      <c r="E72" s="68">
        <v>-12.8</v>
      </c>
      <c r="F72" s="68">
        <v>0</v>
      </c>
      <c r="G72" s="68">
        <v>-1.6999999999999997</v>
      </c>
      <c r="H72" s="68">
        <v>-1.6999999999999997</v>
      </c>
      <c r="I72" s="68">
        <v>0</v>
      </c>
      <c r="J72" s="68">
        <v>11.100000000000001</v>
      </c>
      <c r="K72" s="68">
        <v>13.281249999999996</v>
      </c>
      <c r="L72" s="8">
        <v>-46.6</v>
      </c>
      <c r="M72" s="8">
        <v>44.9</v>
      </c>
      <c r="N72" s="8">
        <v>3.6480686695278965</v>
      </c>
    </row>
    <row r="73" spans="1:14" ht="30" x14ac:dyDescent="0.25">
      <c r="A73" s="26" t="s">
        <v>61</v>
      </c>
      <c r="B73" s="34" t="s">
        <v>58</v>
      </c>
      <c r="C73" s="34"/>
      <c r="D73" s="69">
        <v>0</v>
      </c>
      <c r="E73" s="69">
        <v>0</v>
      </c>
      <c r="F73" s="69">
        <v>0</v>
      </c>
      <c r="G73" s="69">
        <v>0</v>
      </c>
      <c r="H73" s="69">
        <v>0</v>
      </c>
      <c r="I73" s="69">
        <v>0</v>
      </c>
      <c r="J73" s="69">
        <v>0</v>
      </c>
      <c r="K73" s="69" t="s">
        <v>0</v>
      </c>
      <c r="L73" s="9">
        <v>0</v>
      </c>
      <c r="M73" s="9">
        <v>0</v>
      </c>
      <c r="N73" s="9" t="s">
        <v>0</v>
      </c>
    </row>
    <row r="74" spans="1:14" x14ac:dyDescent="0.25">
      <c r="A74" s="26" t="s">
        <v>62</v>
      </c>
      <c r="B74" s="34" t="s">
        <v>59</v>
      </c>
      <c r="C74" s="34"/>
      <c r="D74" s="69">
        <v>0</v>
      </c>
      <c r="E74" s="69">
        <v>0</v>
      </c>
      <c r="F74" s="69">
        <v>0</v>
      </c>
      <c r="G74" s="69">
        <v>0</v>
      </c>
      <c r="H74" s="69">
        <v>0</v>
      </c>
      <c r="I74" s="69">
        <v>0</v>
      </c>
      <c r="J74" s="69">
        <v>0</v>
      </c>
      <c r="K74" s="69" t="s">
        <v>0</v>
      </c>
      <c r="L74" s="9">
        <v>0</v>
      </c>
      <c r="M74" s="9">
        <v>0</v>
      </c>
      <c r="N74" s="9" t="s">
        <v>0</v>
      </c>
    </row>
    <row r="75" spans="1:14" ht="30" x14ac:dyDescent="0.25">
      <c r="A75" s="26" t="s">
        <v>64</v>
      </c>
      <c r="B75" s="34" t="s">
        <v>60</v>
      </c>
      <c r="C75" s="69">
        <v>-3.1</v>
      </c>
      <c r="D75" s="69">
        <v>-13.3</v>
      </c>
      <c r="E75" s="69">
        <v>-13.3</v>
      </c>
      <c r="F75" s="69">
        <v>0</v>
      </c>
      <c r="G75" s="69">
        <v>-5.0999999999999996</v>
      </c>
      <c r="H75" s="69">
        <v>-5.0999999999999996</v>
      </c>
      <c r="I75" s="69">
        <v>0</v>
      </c>
      <c r="J75" s="69">
        <v>8.2000000000000011</v>
      </c>
      <c r="K75" s="69">
        <v>38.345864661654133</v>
      </c>
      <c r="L75" s="9">
        <v>-51</v>
      </c>
      <c r="M75" s="9">
        <v>45.9</v>
      </c>
      <c r="N75" s="9">
        <v>10</v>
      </c>
    </row>
    <row r="76" spans="1:14" x14ac:dyDescent="0.25">
      <c r="A76" s="26" t="s">
        <v>65</v>
      </c>
      <c r="B76" s="34" t="s">
        <v>66</v>
      </c>
      <c r="C76" s="34"/>
      <c r="D76" s="69">
        <v>0.5</v>
      </c>
      <c r="E76" s="69">
        <v>0.5</v>
      </c>
      <c r="F76" s="69">
        <v>0</v>
      </c>
      <c r="G76" s="69">
        <v>3.4</v>
      </c>
      <c r="H76" s="69">
        <v>3.4</v>
      </c>
      <c r="I76" s="69">
        <v>0</v>
      </c>
      <c r="J76" s="69">
        <v>2.9</v>
      </c>
      <c r="K76" s="69" t="s">
        <v>228</v>
      </c>
      <c r="L76" s="9">
        <v>4.4000000000000004</v>
      </c>
      <c r="M76" s="9">
        <v>-1.0000000000000004</v>
      </c>
      <c r="N76" s="9">
        <v>77.272727272727266</v>
      </c>
    </row>
    <row r="77" spans="1:14" x14ac:dyDescent="0.25">
      <c r="A77" s="39" t="s">
        <v>70</v>
      </c>
      <c r="B77" s="33" t="s">
        <v>69</v>
      </c>
      <c r="C77" s="68">
        <v>0</v>
      </c>
      <c r="D77" s="68">
        <v>0</v>
      </c>
      <c r="E77" s="68">
        <v>0</v>
      </c>
      <c r="F77" s="68">
        <v>0</v>
      </c>
      <c r="G77" s="70">
        <v>-4.4000000000000057</v>
      </c>
      <c r="H77" s="70">
        <v>9.9999999999994316E-2</v>
      </c>
      <c r="I77" s="70">
        <v>-4.5</v>
      </c>
      <c r="J77" s="70">
        <v>-4.4000000000000057</v>
      </c>
      <c r="K77" s="68" t="s">
        <v>0</v>
      </c>
      <c r="L77" s="8">
        <v>-0.70000000000000107</v>
      </c>
      <c r="M77" s="8">
        <v>-3.7000000000000046</v>
      </c>
      <c r="N77" s="8" t="s">
        <v>228</v>
      </c>
    </row>
    <row r="78" spans="1:14" x14ac:dyDescent="0.25">
      <c r="A78" s="26" t="s">
        <v>68</v>
      </c>
      <c r="B78" s="34" t="s">
        <v>168</v>
      </c>
      <c r="C78" s="69">
        <v>0</v>
      </c>
      <c r="D78" s="69">
        <v>0</v>
      </c>
      <c r="E78" s="69">
        <v>0</v>
      </c>
      <c r="F78" s="69">
        <v>0</v>
      </c>
      <c r="G78" s="66">
        <v>49.8</v>
      </c>
      <c r="H78" s="66">
        <v>0.39999999999999858</v>
      </c>
      <c r="I78" s="66">
        <v>49.4</v>
      </c>
      <c r="J78" s="66">
        <v>49.8</v>
      </c>
      <c r="K78" s="69" t="s">
        <v>0</v>
      </c>
      <c r="L78" s="9">
        <v>15.4</v>
      </c>
      <c r="M78" s="9">
        <v>34.4</v>
      </c>
      <c r="N78" s="9" t="s">
        <v>228</v>
      </c>
    </row>
    <row r="79" spans="1:14" x14ac:dyDescent="0.25">
      <c r="A79" s="26" t="s">
        <v>71</v>
      </c>
      <c r="B79" s="34" t="s">
        <v>169</v>
      </c>
      <c r="C79" s="69">
        <v>0</v>
      </c>
      <c r="D79" s="69">
        <v>0</v>
      </c>
      <c r="E79" s="69">
        <v>0</v>
      </c>
      <c r="F79" s="69">
        <v>0</v>
      </c>
      <c r="G79" s="66">
        <v>-54.2</v>
      </c>
      <c r="H79" s="66">
        <v>-0.30000000000000426</v>
      </c>
      <c r="I79" s="66">
        <v>-53.9</v>
      </c>
      <c r="J79" s="66">
        <v>-54.2</v>
      </c>
      <c r="K79" s="69" t="s">
        <v>0</v>
      </c>
      <c r="L79" s="9">
        <v>-16.100000000000001</v>
      </c>
      <c r="M79" s="9">
        <v>-38.1</v>
      </c>
      <c r="N79" s="9" t="s">
        <v>228</v>
      </c>
    </row>
    <row r="80" spans="1:14" ht="15.75" x14ac:dyDescent="0.25">
      <c r="A80" s="38" t="s">
        <v>75</v>
      </c>
      <c r="B80" s="33" t="s">
        <v>72</v>
      </c>
      <c r="C80" s="33"/>
      <c r="D80" s="68">
        <v>0</v>
      </c>
      <c r="E80" s="68">
        <v>0</v>
      </c>
      <c r="F80" s="68">
        <v>0</v>
      </c>
      <c r="G80" s="68">
        <v>0</v>
      </c>
      <c r="H80" s="68">
        <v>0</v>
      </c>
      <c r="I80" s="68">
        <v>0</v>
      </c>
      <c r="J80" s="68">
        <v>0</v>
      </c>
      <c r="K80" s="68" t="s">
        <v>0</v>
      </c>
      <c r="L80" s="10">
        <v>0</v>
      </c>
      <c r="M80" s="10">
        <v>0</v>
      </c>
      <c r="N80" s="17" t="s">
        <v>0</v>
      </c>
    </row>
    <row r="81" spans="1:14" ht="15.75" x14ac:dyDescent="0.25">
      <c r="A81" s="26" t="s">
        <v>73</v>
      </c>
      <c r="B81" s="34" t="s">
        <v>74</v>
      </c>
      <c r="C81" s="34"/>
      <c r="D81" s="69">
        <v>0</v>
      </c>
      <c r="E81" s="69">
        <v>0</v>
      </c>
      <c r="F81" s="69">
        <v>0</v>
      </c>
      <c r="G81" s="69">
        <v>0</v>
      </c>
      <c r="H81" s="69">
        <v>0</v>
      </c>
      <c r="I81" s="69">
        <v>0</v>
      </c>
      <c r="J81" s="69">
        <v>0</v>
      </c>
      <c r="K81" s="69" t="s">
        <v>0</v>
      </c>
      <c r="L81" s="10">
        <v>0</v>
      </c>
      <c r="M81" s="10">
        <v>0</v>
      </c>
      <c r="N81" s="17" t="s">
        <v>0</v>
      </c>
    </row>
    <row r="82" spans="1:14" ht="30" x14ac:dyDescent="0.25">
      <c r="A82" s="26" t="s">
        <v>76</v>
      </c>
      <c r="B82" s="34" t="s">
        <v>77</v>
      </c>
      <c r="C82" s="34"/>
      <c r="D82" s="69">
        <v>0</v>
      </c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69" t="s">
        <v>0</v>
      </c>
      <c r="L82" s="10">
        <v>0</v>
      </c>
      <c r="M82" s="10">
        <v>0</v>
      </c>
      <c r="N82" s="17" t="s">
        <v>0</v>
      </c>
    </row>
    <row r="83" spans="1:14" ht="30" x14ac:dyDescent="0.25">
      <c r="A83" s="26" t="s">
        <v>79</v>
      </c>
      <c r="B83" s="54" t="s">
        <v>78</v>
      </c>
      <c r="C83" s="54"/>
      <c r="D83" s="69">
        <v>0</v>
      </c>
      <c r="E83" s="69">
        <v>0</v>
      </c>
      <c r="F83" s="69">
        <v>0</v>
      </c>
      <c r="G83" s="69">
        <v>0</v>
      </c>
      <c r="H83" s="69">
        <v>0</v>
      </c>
      <c r="I83" s="69">
        <v>0</v>
      </c>
      <c r="J83" s="69">
        <v>0</v>
      </c>
      <c r="K83" s="69" t="s">
        <v>0</v>
      </c>
      <c r="L83" s="10">
        <v>0</v>
      </c>
      <c r="M83" s="10">
        <v>0</v>
      </c>
      <c r="N83" s="17" t="s">
        <v>0</v>
      </c>
    </row>
    <row r="84" spans="1:14" ht="31.5" x14ac:dyDescent="0.25">
      <c r="A84" s="40" t="s">
        <v>84</v>
      </c>
      <c r="B84" s="32" t="s">
        <v>80</v>
      </c>
      <c r="C84" s="32"/>
      <c r="D84" s="71">
        <v>0</v>
      </c>
      <c r="E84" s="71">
        <v>0</v>
      </c>
      <c r="F84" s="71">
        <v>0</v>
      </c>
      <c r="G84" s="71">
        <v>0</v>
      </c>
      <c r="H84" s="71">
        <v>0</v>
      </c>
      <c r="I84" s="71">
        <v>0</v>
      </c>
      <c r="J84" s="71">
        <v>0</v>
      </c>
      <c r="K84" s="71" t="s">
        <v>0</v>
      </c>
      <c r="L84" s="10">
        <v>-0.5</v>
      </c>
      <c r="M84" s="10">
        <v>0.5</v>
      </c>
      <c r="N84" s="17">
        <v>0</v>
      </c>
    </row>
    <row r="85" spans="1:14" ht="15.75" x14ac:dyDescent="0.25">
      <c r="A85" s="26" t="s">
        <v>81</v>
      </c>
      <c r="B85" s="34" t="s">
        <v>82</v>
      </c>
      <c r="C85" s="34"/>
      <c r="D85" s="69">
        <v>0</v>
      </c>
      <c r="E85" s="69">
        <v>0</v>
      </c>
      <c r="F85" s="69">
        <v>0</v>
      </c>
      <c r="G85" s="69">
        <v>0</v>
      </c>
      <c r="H85" s="69">
        <v>0</v>
      </c>
      <c r="I85" s="69">
        <v>0</v>
      </c>
      <c r="J85" s="69">
        <v>0</v>
      </c>
      <c r="K85" s="69" t="s">
        <v>0</v>
      </c>
      <c r="L85" s="10">
        <v>-0.5</v>
      </c>
      <c r="M85" s="10">
        <v>0.5</v>
      </c>
      <c r="N85" s="17">
        <v>0</v>
      </c>
    </row>
    <row r="86" spans="1:14" ht="15.75" x14ac:dyDescent="0.25">
      <c r="A86" s="26" t="s">
        <v>83</v>
      </c>
      <c r="B86" s="34" t="s">
        <v>85</v>
      </c>
      <c r="C86" s="34"/>
      <c r="D86" s="69">
        <v>0</v>
      </c>
      <c r="E86" s="69">
        <v>0</v>
      </c>
      <c r="F86" s="69">
        <v>0</v>
      </c>
      <c r="G86" s="69">
        <v>0</v>
      </c>
      <c r="H86" s="69">
        <v>0</v>
      </c>
      <c r="I86" s="69">
        <v>0</v>
      </c>
      <c r="J86" s="69">
        <v>0</v>
      </c>
      <c r="K86" s="69" t="s">
        <v>0</v>
      </c>
      <c r="L86" s="10">
        <v>0</v>
      </c>
      <c r="M86" s="10">
        <v>0</v>
      </c>
      <c r="N86" s="17" t="s">
        <v>0</v>
      </c>
    </row>
    <row r="87" spans="1:14" ht="31.5" x14ac:dyDescent="0.25">
      <c r="A87" s="40" t="s">
        <v>91</v>
      </c>
      <c r="B87" s="33" t="s">
        <v>89</v>
      </c>
      <c r="C87" s="71">
        <v>14</v>
      </c>
      <c r="D87" s="71">
        <v>14.7</v>
      </c>
      <c r="E87" s="71">
        <v>14.7</v>
      </c>
      <c r="F87" s="71">
        <v>0</v>
      </c>
      <c r="G87" s="71">
        <v>4.3</v>
      </c>
      <c r="H87" s="71">
        <v>4.3</v>
      </c>
      <c r="I87" s="71">
        <v>0</v>
      </c>
      <c r="J87" s="71">
        <v>-10.399999999999999</v>
      </c>
      <c r="K87" s="71">
        <v>29.251700680272108</v>
      </c>
      <c r="L87" s="19">
        <v>2.4</v>
      </c>
      <c r="M87" s="19">
        <v>1.9</v>
      </c>
      <c r="N87" s="11">
        <v>179.16666666666669</v>
      </c>
    </row>
    <row r="88" spans="1:14" ht="15.75" x14ac:dyDescent="0.25">
      <c r="A88" s="26" t="s">
        <v>88</v>
      </c>
      <c r="B88" s="34" t="s">
        <v>90</v>
      </c>
      <c r="C88" s="69">
        <v>14</v>
      </c>
      <c r="D88" s="69">
        <v>14.7</v>
      </c>
      <c r="E88" s="69">
        <v>14.7</v>
      </c>
      <c r="F88" s="69">
        <v>0</v>
      </c>
      <c r="G88" s="69">
        <v>4.3</v>
      </c>
      <c r="H88" s="69">
        <v>4.3</v>
      </c>
      <c r="I88" s="69">
        <v>0</v>
      </c>
      <c r="J88" s="69">
        <v>-10.399999999999999</v>
      </c>
      <c r="K88" s="69">
        <v>29.251700680272108</v>
      </c>
      <c r="L88" s="10">
        <v>2.4</v>
      </c>
      <c r="M88" s="10">
        <v>1.9</v>
      </c>
      <c r="N88" s="17">
        <v>179.16666666666669</v>
      </c>
    </row>
    <row r="89" spans="1:14" ht="15.75" x14ac:dyDescent="0.25">
      <c r="A89" s="26" t="s">
        <v>92</v>
      </c>
      <c r="B89" s="34" t="s">
        <v>93</v>
      </c>
      <c r="C89" s="34"/>
      <c r="D89" s="69">
        <v>0</v>
      </c>
      <c r="E89" s="69">
        <v>0</v>
      </c>
      <c r="F89" s="69">
        <v>0</v>
      </c>
      <c r="G89" s="69">
        <v>0</v>
      </c>
      <c r="H89" s="69">
        <v>0</v>
      </c>
      <c r="I89" s="69">
        <v>0</v>
      </c>
      <c r="J89" s="69">
        <v>0</v>
      </c>
      <c r="K89" s="69" t="s">
        <v>0</v>
      </c>
      <c r="L89" s="10">
        <v>0</v>
      </c>
      <c r="M89" s="10">
        <v>0</v>
      </c>
      <c r="N89" s="17" t="s">
        <v>0</v>
      </c>
    </row>
    <row r="90" spans="1:14" ht="17.25" x14ac:dyDescent="0.25">
      <c r="A90" s="73" t="s">
        <v>94</v>
      </c>
      <c r="B90" s="74" t="s">
        <v>67</v>
      </c>
      <c r="C90" s="85">
        <v>818.09999999999991</v>
      </c>
      <c r="D90" s="85">
        <v>922.2</v>
      </c>
      <c r="E90" s="85">
        <v>463.20000000000005</v>
      </c>
      <c r="F90" s="85">
        <v>459</v>
      </c>
      <c r="G90" s="85">
        <v>46.599999999999987</v>
      </c>
      <c r="H90" s="85">
        <v>-14.70000000000001</v>
      </c>
      <c r="I90" s="85">
        <v>61.3</v>
      </c>
      <c r="J90" s="85">
        <v>-875.6</v>
      </c>
      <c r="K90" s="85">
        <v>5.0531338104532617</v>
      </c>
      <c r="L90" s="85">
        <v>58.400000000000006</v>
      </c>
      <c r="M90" s="85">
        <v>-11.800000000000018</v>
      </c>
      <c r="N90" s="157">
        <v>79.794520547945183</v>
      </c>
    </row>
    <row r="91" spans="1:14" ht="15.75" x14ac:dyDescent="0.25">
      <c r="A91" s="38" t="s">
        <v>96</v>
      </c>
      <c r="B91" s="32" t="s">
        <v>97</v>
      </c>
      <c r="C91" s="68">
        <v>0</v>
      </c>
      <c r="D91" s="68">
        <v>65</v>
      </c>
      <c r="E91" s="68">
        <v>65</v>
      </c>
      <c r="F91" s="68">
        <v>0</v>
      </c>
      <c r="G91" s="68">
        <v>65</v>
      </c>
      <c r="H91" s="68">
        <v>65</v>
      </c>
      <c r="I91" s="68">
        <v>0</v>
      </c>
      <c r="J91" s="68">
        <v>0</v>
      </c>
      <c r="K91" s="68">
        <v>100</v>
      </c>
      <c r="L91" s="8">
        <v>7.5</v>
      </c>
      <c r="M91" s="8">
        <v>57.5</v>
      </c>
      <c r="N91" s="17" t="s">
        <v>228</v>
      </c>
    </row>
    <row r="92" spans="1:14" x14ac:dyDescent="0.25">
      <c r="A92" s="26" t="s">
        <v>95</v>
      </c>
      <c r="B92" s="34" t="s">
        <v>98</v>
      </c>
      <c r="C92" s="34"/>
      <c r="D92" s="69">
        <v>0</v>
      </c>
      <c r="E92" s="69">
        <v>0</v>
      </c>
      <c r="F92" s="69">
        <v>0</v>
      </c>
      <c r="G92" s="69">
        <v>0</v>
      </c>
      <c r="H92" s="69">
        <v>0</v>
      </c>
      <c r="I92" s="69">
        <v>0</v>
      </c>
      <c r="J92" s="69">
        <v>0</v>
      </c>
      <c r="K92" s="69" t="s">
        <v>0</v>
      </c>
      <c r="L92" s="9">
        <v>0</v>
      </c>
      <c r="M92" s="9">
        <v>0</v>
      </c>
      <c r="N92" s="17" t="s">
        <v>0</v>
      </c>
    </row>
    <row r="93" spans="1:14" x14ac:dyDescent="0.25">
      <c r="A93" s="26" t="s">
        <v>226</v>
      </c>
      <c r="B93" s="34" t="s">
        <v>99</v>
      </c>
      <c r="C93" s="34"/>
      <c r="D93" s="69">
        <v>0</v>
      </c>
      <c r="E93" s="69">
        <v>0</v>
      </c>
      <c r="F93" s="69">
        <v>0</v>
      </c>
      <c r="G93" s="69">
        <v>0</v>
      </c>
      <c r="H93" s="69">
        <v>0</v>
      </c>
      <c r="I93" s="69">
        <v>0</v>
      </c>
      <c r="J93" s="69">
        <v>0</v>
      </c>
      <c r="K93" s="69" t="s">
        <v>0</v>
      </c>
      <c r="L93" s="9">
        <v>0</v>
      </c>
      <c r="M93" s="9">
        <v>0</v>
      </c>
      <c r="N93" s="17" t="s">
        <v>0</v>
      </c>
    </row>
    <row r="94" spans="1:14" x14ac:dyDescent="0.25">
      <c r="A94" s="26" t="s">
        <v>223</v>
      </c>
      <c r="B94" s="34" t="s">
        <v>222</v>
      </c>
      <c r="C94" s="34"/>
      <c r="D94" s="69">
        <v>65</v>
      </c>
      <c r="E94" s="69" t="s">
        <v>224</v>
      </c>
      <c r="F94" s="69">
        <v>0</v>
      </c>
      <c r="G94" s="69">
        <v>65</v>
      </c>
      <c r="H94" s="69">
        <v>65</v>
      </c>
      <c r="I94" s="69">
        <v>0</v>
      </c>
      <c r="J94" s="69">
        <v>0</v>
      </c>
      <c r="K94" s="69">
        <v>100</v>
      </c>
      <c r="L94" s="69">
        <v>7.5</v>
      </c>
      <c r="M94" s="69">
        <v>57.5</v>
      </c>
      <c r="N94" s="69" t="s">
        <v>228</v>
      </c>
    </row>
    <row r="95" spans="1:14" x14ac:dyDescent="0.25">
      <c r="A95" s="26" t="s">
        <v>100</v>
      </c>
      <c r="B95" s="34" t="s">
        <v>101</v>
      </c>
      <c r="C95" s="69">
        <v>0</v>
      </c>
      <c r="D95" s="69">
        <v>0</v>
      </c>
      <c r="E95" s="69">
        <v>0</v>
      </c>
      <c r="F95" s="69">
        <v>0</v>
      </c>
      <c r="G95" s="69">
        <v>0</v>
      </c>
      <c r="H95" s="69">
        <v>0</v>
      </c>
      <c r="I95" s="69">
        <v>0</v>
      </c>
      <c r="J95" s="69">
        <v>0</v>
      </c>
      <c r="K95" s="69" t="s">
        <v>0</v>
      </c>
      <c r="L95" s="9">
        <v>0</v>
      </c>
      <c r="M95" s="9">
        <v>0</v>
      </c>
      <c r="N95" s="17" t="s">
        <v>0</v>
      </c>
    </row>
    <row r="96" spans="1:14" ht="15.75" x14ac:dyDescent="0.25">
      <c r="A96" s="41" t="s">
        <v>104</v>
      </c>
      <c r="B96" s="32" t="s">
        <v>102</v>
      </c>
      <c r="C96" s="69">
        <v>10.8</v>
      </c>
      <c r="D96" s="69">
        <v>0</v>
      </c>
      <c r="E96" s="69">
        <v>0</v>
      </c>
      <c r="F96" s="69">
        <v>0</v>
      </c>
      <c r="G96" s="69">
        <v>0</v>
      </c>
      <c r="H96" s="69">
        <v>0</v>
      </c>
      <c r="I96" s="69">
        <v>0</v>
      </c>
      <c r="J96" s="69">
        <v>0</v>
      </c>
      <c r="K96" s="69" t="s">
        <v>0</v>
      </c>
      <c r="L96" s="9">
        <v>8.6</v>
      </c>
      <c r="M96" s="9">
        <v>-8.6</v>
      </c>
      <c r="N96" s="17">
        <v>0</v>
      </c>
    </row>
    <row r="97" spans="1:14" x14ac:dyDescent="0.25">
      <c r="A97" s="26" t="s">
        <v>103</v>
      </c>
      <c r="B97" s="34" t="s">
        <v>105</v>
      </c>
      <c r="C97" s="69">
        <v>10.8</v>
      </c>
      <c r="D97" s="69">
        <v>0</v>
      </c>
      <c r="E97" s="69">
        <v>0</v>
      </c>
      <c r="F97" s="69">
        <v>0</v>
      </c>
      <c r="G97" s="69">
        <v>0</v>
      </c>
      <c r="H97" s="69">
        <v>0</v>
      </c>
      <c r="I97" s="69">
        <v>0</v>
      </c>
      <c r="J97" s="69">
        <v>0</v>
      </c>
      <c r="K97" s="69" t="s">
        <v>0</v>
      </c>
      <c r="L97" s="69">
        <v>8.6</v>
      </c>
      <c r="M97" s="9">
        <v>-8.6</v>
      </c>
      <c r="N97" s="17">
        <v>0</v>
      </c>
    </row>
    <row r="98" spans="1:14" s="7" customFormat="1" ht="28.5" x14ac:dyDescent="0.25">
      <c r="A98" s="41" t="s">
        <v>109</v>
      </c>
      <c r="B98" s="33" t="s">
        <v>107</v>
      </c>
      <c r="C98" s="72">
        <v>700.9</v>
      </c>
      <c r="D98" s="72">
        <v>699.6</v>
      </c>
      <c r="E98" s="72">
        <v>699.6</v>
      </c>
      <c r="F98" s="72">
        <v>0</v>
      </c>
      <c r="G98" s="72">
        <v>0.1</v>
      </c>
      <c r="H98" s="72">
        <v>0.1</v>
      </c>
      <c r="I98" s="72">
        <v>0</v>
      </c>
      <c r="J98" s="72">
        <v>-699.5</v>
      </c>
      <c r="K98" s="72"/>
      <c r="L98" s="8">
        <v>60.9</v>
      </c>
      <c r="M98" s="8">
        <v>-60.8</v>
      </c>
      <c r="N98" s="11">
        <v>0.16420361247947457</v>
      </c>
    </row>
    <row r="99" spans="1:14" x14ac:dyDescent="0.25">
      <c r="A99" s="26" t="s">
        <v>106</v>
      </c>
      <c r="B99" s="34" t="s">
        <v>108</v>
      </c>
      <c r="C99" s="34"/>
      <c r="D99" s="69">
        <v>0</v>
      </c>
      <c r="E99" s="69">
        <v>0</v>
      </c>
      <c r="F99" s="69">
        <v>0</v>
      </c>
      <c r="G99" s="69">
        <v>0</v>
      </c>
      <c r="H99" s="69">
        <v>0</v>
      </c>
      <c r="I99" s="69">
        <v>0</v>
      </c>
      <c r="J99" s="69">
        <v>0</v>
      </c>
      <c r="K99" s="69" t="s">
        <v>0</v>
      </c>
      <c r="L99" s="9">
        <v>0</v>
      </c>
      <c r="M99" s="9">
        <v>0</v>
      </c>
      <c r="N99" s="17" t="s">
        <v>0</v>
      </c>
    </row>
    <row r="100" spans="1:14" x14ac:dyDescent="0.25">
      <c r="A100" s="26" t="s">
        <v>110</v>
      </c>
      <c r="B100" s="34" t="s">
        <v>111</v>
      </c>
      <c r="C100" s="69">
        <v>700.9</v>
      </c>
      <c r="D100" s="69">
        <v>699.6</v>
      </c>
      <c r="E100" s="69">
        <v>699.6</v>
      </c>
      <c r="F100" s="69">
        <v>0</v>
      </c>
      <c r="G100" s="69">
        <v>0.1</v>
      </c>
      <c r="H100" s="69">
        <v>0.1</v>
      </c>
      <c r="I100" s="69">
        <v>0</v>
      </c>
      <c r="J100" s="69">
        <v>-699.5</v>
      </c>
      <c r="K100" s="69"/>
      <c r="L100" s="9">
        <v>60.9</v>
      </c>
      <c r="M100" s="9">
        <v>-60.8</v>
      </c>
      <c r="N100" s="17">
        <v>0.16420361247947457</v>
      </c>
    </row>
    <row r="101" spans="1:14" x14ac:dyDescent="0.25">
      <c r="A101" s="26" t="s">
        <v>112</v>
      </c>
      <c r="B101" s="34" t="s">
        <v>113</v>
      </c>
      <c r="C101" s="69">
        <v>0</v>
      </c>
      <c r="D101" s="69">
        <v>0</v>
      </c>
      <c r="E101" s="69">
        <v>0</v>
      </c>
      <c r="F101" s="69">
        <v>0</v>
      </c>
      <c r="G101" s="69">
        <v>0</v>
      </c>
      <c r="H101" s="69">
        <v>0</v>
      </c>
      <c r="I101" s="69">
        <v>0</v>
      </c>
      <c r="J101" s="69">
        <v>0</v>
      </c>
      <c r="K101" s="69" t="s">
        <v>0</v>
      </c>
      <c r="L101" s="9">
        <v>0</v>
      </c>
      <c r="M101" s="9">
        <v>0</v>
      </c>
      <c r="N101" s="17" t="s">
        <v>0</v>
      </c>
    </row>
    <row r="102" spans="1:14" ht="30" x14ac:dyDescent="0.25">
      <c r="A102" s="26" t="s">
        <v>114</v>
      </c>
      <c r="B102" s="34" t="s">
        <v>115</v>
      </c>
      <c r="C102" s="34"/>
      <c r="D102" s="69">
        <v>0</v>
      </c>
      <c r="E102" s="69">
        <v>0</v>
      </c>
      <c r="F102" s="69">
        <v>0</v>
      </c>
      <c r="G102" s="69">
        <v>0</v>
      </c>
      <c r="H102" s="69">
        <v>0</v>
      </c>
      <c r="I102" s="69">
        <v>0</v>
      </c>
      <c r="J102" s="69">
        <v>0</v>
      </c>
      <c r="K102" s="69" t="s">
        <v>0</v>
      </c>
      <c r="L102" s="9">
        <v>0</v>
      </c>
      <c r="M102" s="9">
        <v>0</v>
      </c>
      <c r="N102" s="17" t="s">
        <v>0</v>
      </c>
    </row>
    <row r="103" spans="1:14" x14ac:dyDescent="0.25">
      <c r="A103" s="115" t="s">
        <v>87</v>
      </c>
      <c r="B103" s="112" t="s">
        <v>116</v>
      </c>
      <c r="C103" s="116">
        <v>-58.4</v>
      </c>
      <c r="D103" s="116">
        <v>-60</v>
      </c>
      <c r="E103" s="116">
        <v>-60</v>
      </c>
      <c r="F103" s="116">
        <v>0</v>
      </c>
      <c r="G103" s="116">
        <v>-32.700000000000003</v>
      </c>
      <c r="H103" s="116">
        <v>-32.700000000000003</v>
      </c>
      <c r="I103" s="116">
        <v>0</v>
      </c>
      <c r="J103" s="116">
        <v>27.299999999999997</v>
      </c>
      <c r="K103" s="116">
        <v>54.500000000000007</v>
      </c>
      <c r="L103" s="116">
        <v>-29.9</v>
      </c>
      <c r="M103" s="116">
        <v>-2.8000000000000043</v>
      </c>
      <c r="N103" s="116">
        <v>109.3645484949833</v>
      </c>
    </row>
    <row r="104" spans="1:14" ht="30" x14ac:dyDescent="0.25">
      <c r="A104" s="114" t="s">
        <v>86</v>
      </c>
      <c r="B104" s="113" t="s">
        <v>117</v>
      </c>
      <c r="C104" s="117">
        <v>-58.4</v>
      </c>
      <c r="D104" s="117">
        <v>-60</v>
      </c>
      <c r="E104" s="117">
        <v>-60</v>
      </c>
      <c r="F104" s="117">
        <v>0</v>
      </c>
      <c r="G104" s="117">
        <v>-32.700000000000003</v>
      </c>
      <c r="H104" s="117">
        <v>-32.700000000000003</v>
      </c>
      <c r="I104" s="117">
        <v>0</v>
      </c>
      <c r="J104" s="117">
        <v>27.299999999999997</v>
      </c>
      <c r="K104" s="117">
        <v>54.500000000000007</v>
      </c>
      <c r="L104" s="117">
        <v>-29.9</v>
      </c>
      <c r="M104" s="117">
        <v>-2.8000000000000043</v>
      </c>
      <c r="N104" s="117">
        <v>109.3645484949833</v>
      </c>
    </row>
    <row r="105" spans="1:14" ht="28.5" x14ac:dyDescent="0.25">
      <c r="A105" s="41" t="s">
        <v>121</v>
      </c>
      <c r="B105" s="33" t="s">
        <v>119</v>
      </c>
      <c r="C105" s="33"/>
      <c r="D105" s="72">
        <v>0</v>
      </c>
      <c r="E105" s="72">
        <v>0</v>
      </c>
      <c r="F105" s="72">
        <v>0</v>
      </c>
      <c r="G105" s="72">
        <v>0</v>
      </c>
      <c r="H105" s="72">
        <v>0</v>
      </c>
      <c r="I105" s="72">
        <v>0</v>
      </c>
      <c r="J105" s="72">
        <v>0</v>
      </c>
      <c r="K105" s="72" t="s">
        <v>0</v>
      </c>
      <c r="L105" s="9">
        <v>0</v>
      </c>
      <c r="M105" s="9">
        <v>0</v>
      </c>
      <c r="N105" s="17" t="s">
        <v>0</v>
      </c>
    </row>
    <row r="106" spans="1:14" x14ac:dyDescent="0.25">
      <c r="A106" s="26" t="s">
        <v>118</v>
      </c>
      <c r="B106" s="34" t="s">
        <v>120</v>
      </c>
      <c r="C106" s="34"/>
      <c r="D106" s="69">
        <v>0</v>
      </c>
      <c r="E106" s="69">
        <v>0</v>
      </c>
      <c r="F106" s="69">
        <v>0</v>
      </c>
      <c r="G106" s="69">
        <v>0</v>
      </c>
      <c r="H106" s="69">
        <v>0</v>
      </c>
      <c r="I106" s="69">
        <v>0</v>
      </c>
      <c r="J106" s="69">
        <v>0</v>
      </c>
      <c r="K106" s="69" t="s">
        <v>0</v>
      </c>
      <c r="L106" s="9">
        <v>0</v>
      </c>
      <c r="M106" s="9">
        <v>0</v>
      </c>
      <c r="N106" s="17" t="s">
        <v>0</v>
      </c>
    </row>
    <row r="107" spans="1:14" x14ac:dyDescent="0.25">
      <c r="A107" s="26" t="s">
        <v>92</v>
      </c>
      <c r="B107" s="34" t="s">
        <v>122</v>
      </c>
      <c r="C107" s="34"/>
      <c r="D107" s="69">
        <v>0</v>
      </c>
      <c r="E107" s="69">
        <v>0</v>
      </c>
      <c r="F107" s="69">
        <v>0</v>
      </c>
      <c r="G107" s="69">
        <v>0</v>
      </c>
      <c r="H107" s="69">
        <v>0</v>
      </c>
      <c r="I107" s="69">
        <v>0</v>
      </c>
      <c r="J107" s="69">
        <v>0</v>
      </c>
      <c r="K107" s="69" t="s">
        <v>0</v>
      </c>
      <c r="L107" s="9">
        <v>0</v>
      </c>
      <c r="M107" s="9">
        <v>0</v>
      </c>
      <c r="N107" s="17" t="s">
        <v>0</v>
      </c>
    </row>
    <row r="108" spans="1:14" ht="15.75" x14ac:dyDescent="0.25">
      <c r="A108" s="38" t="s">
        <v>124</v>
      </c>
      <c r="B108" s="32" t="s">
        <v>125</v>
      </c>
      <c r="C108" s="32"/>
      <c r="D108" s="68">
        <v>-60.5</v>
      </c>
      <c r="E108" s="68">
        <v>-60.5</v>
      </c>
      <c r="F108" s="68">
        <v>0</v>
      </c>
      <c r="G108" s="68">
        <v>0</v>
      </c>
      <c r="H108" s="68">
        <v>0</v>
      </c>
      <c r="I108" s="68">
        <v>0</v>
      </c>
      <c r="J108" s="68">
        <v>60.5</v>
      </c>
      <c r="K108" s="68">
        <v>0</v>
      </c>
      <c r="L108" s="9">
        <v>0</v>
      </c>
      <c r="M108" s="9">
        <v>0</v>
      </c>
      <c r="N108" s="17" t="s">
        <v>0</v>
      </c>
    </row>
    <row r="109" spans="1:14" x14ac:dyDescent="0.25">
      <c r="A109" s="26" t="s">
        <v>123</v>
      </c>
      <c r="B109" s="34" t="s">
        <v>126</v>
      </c>
      <c r="C109" s="34"/>
      <c r="D109" s="69">
        <v>0</v>
      </c>
      <c r="E109" s="69">
        <v>0</v>
      </c>
      <c r="F109" s="69">
        <v>0</v>
      </c>
      <c r="G109" s="69">
        <v>0</v>
      </c>
      <c r="H109" s="69">
        <v>0</v>
      </c>
      <c r="I109" s="69">
        <v>0</v>
      </c>
      <c r="J109" s="69">
        <v>0</v>
      </c>
      <c r="K109" s="69" t="s">
        <v>0</v>
      </c>
      <c r="L109" s="9">
        <v>0</v>
      </c>
      <c r="M109" s="9">
        <v>0</v>
      </c>
      <c r="N109" s="17" t="s">
        <v>0</v>
      </c>
    </row>
    <row r="110" spans="1:14" x14ac:dyDescent="0.25">
      <c r="A110" s="26" t="s">
        <v>127</v>
      </c>
      <c r="B110" s="34" t="s">
        <v>128</v>
      </c>
      <c r="C110" s="34"/>
      <c r="D110" s="69">
        <v>-60.5</v>
      </c>
      <c r="E110" s="69">
        <v>-60.5</v>
      </c>
      <c r="F110" s="69">
        <v>0</v>
      </c>
      <c r="G110" s="69">
        <v>0</v>
      </c>
      <c r="H110" s="69">
        <v>0</v>
      </c>
      <c r="I110" s="69">
        <v>0</v>
      </c>
      <c r="J110" s="69">
        <v>60.5</v>
      </c>
      <c r="K110" s="69">
        <v>0</v>
      </c>
      <c r="L110" s="9">
        <v>0</v>
      </c>
      <c r="M110" s="9">
        <v>0</v>
      </c>
      <c r="N110" s="17" t="s">
        <v>0</v>
      </c>
    </row>
    <row r="111" spans="1:14" x14ac:dyDescent="0.25">
      <c r="A111" s="26" t="s">
        <v>129</v>
      </c>
      <c r="B111" s="34" t="s">
        <v>130</v>
      </c>
      <c r="C111" s="34"/>
      <c r="D111" s="69">
        <v>0</v>
      </c>
      <c r="E111" s="69">
        <v>0</v>
      </c>
      <c r="F111" s="69">
        <v>0</v>
      </c>
      <c r="G111" s="69">
        <v>0</v>
      </c>
      <c r="H111" s="69">
        <v>0</v>
      </c>
      <c r="I111" s="69">
        <v>0</v>
      </c>
      <c r="J111" s="69">
        <v>0</v>
      </c>
      <c r="K111" s="69" t="s">
        <v>0</v>
      </c>
      <c r="L111" s="9">
        <v>0</v>
      </c>
      <c r="M111" s="9">
        <v>0</v>
      </c>
      <c r="N111" s="17" t="s">
        <v>0</v>
      </c>
    </row>
    <row r="112" spans="1:14" ht="15.75" x14ac:dyDescent="0.25">
      <c r="A112" s="38" t="s">
        <v>132</v>
      </c>
      <c r="B112" s="32" t="s">
        <v>131</v>
      </c>
      <c r="C112" s="68">
        <v>164.8</v>
      </c>
      <c r="D112" s="68">
        <v>278.10000000000002</v>
      </c>
      <c r="E112" s="68">
        <v>-180.89999999999998</v>
      </c>
      <c r="F112" s="68">
        <v>459</v>
      </c>
      <c r="G112" s="72">
        <v>14.199999999999996</v>
      </c>
      <c r="H112" s="68">
        <v>-47.1</v>
      </c>
      <c r="I112" s="68">
        <v>61.3</v>
      </c>
      <c r="J112" s="68">
        <v>-263.90000000000003</v>
      </c>
      <c r="K112" s="68">
        <v>5.1060769507371431</v>
      </c>
      <c r="L112" s="11">
        <v>11.3</v>
      </c>
      <c r="M112" s="11">
        <v>2.899999999999995</v>
      </c>
      <c r="N112" s="11">
        <v>125.66371681415924</v>
      </c>
    </row>
    <row r="113" spans="1:14" x14ac:dyDescent="0.25">
      <c r="A113" s="58" t="s">
        <v>170</v>
      </c>
      <c r="B113" s="59" t="s">
        <v>133</v>
      </c>
      <c r="C113" s="69">
        <v>455</v>
      </c>
      <c r="D113" s="69">
        <v>459</v>
      </c>
      <c r="E113" s="69">
        <v>0</v>
      </c>
      <c r="F113" s="69">
        <v>459</v>
      </c>
      <c r="G113" s="69">
        <v>61.3</v>
      </c>
      <c r="H113" s="69">
        <v>0</v>
      </c>
      <c r="I113" s="69">
        <v>61.3</v>
      </c>
      <c r="J113" s="69">
        <v>-397.7</v>
      </c>
      <c r="K113" s="69">
        <v>13.355119825708062</v>
      </c>
      <c r="L113" s="17">
        <v>19.100000000000001</v>
      </c>
      <c r="M113" s="17">
        <v>42.199999999999996</v>
      </c>
      <c r="N113" s="17" t="s">
        <v>228</v>
      </c>
    </row>
    <row r="114" spans="1:14" x14ac:dyDescent="0.25">
      <c r="A114" s="15" t="s">
        <v>171</v>
      </c>
      <c r="B114" s="59" t="s">
        <v>133</v>
      </c>
      <c r="C114" s="69">
        <v>-290.2</v>
      </c>
      <c r="D114" s="69">
        <v>-180.9</v>
      </c>
      <c r="E114" s="69">
        <v>-180.9</v>
      </c>
      <c r="F114" s="69">
        <v>0</v>
      </c>
      <c r="G114" s="69">
        <v>-47.1</v>
      </c>
      <c r="H114" s="69">
        <v>-47.1</v>
      </c>
      <c r="I114" s="69">
        <v>0</v>
      </c>
      <c r="J114" s="69">
        <v>133.80000000000001</v>
      </c>
      <c r="K114" s="69">
        <v>26.036484245439468</v>
      </c>
      <c r="L114" s="17">
        <v>-7.8</v>
      </c>
      <c r="M114" s="17">
        <v>-39.300000000000004</v>
      </c>
      <c r="N114" s="17" t="s">
        <v>228</v>
      </c>
    </row>
    <row r="115" spans="1:14" ht="17.25" x14ac:dyDescent="0.25">
      <c r="A115" s="79" t="s">
        <v>137</v>
      </c>
      <c r="B115" s="84" t="s">
        <v>134</v>
      </c>
      <c r="C115" s="88">
        <v>435.70000000000073</v>
      </c>
      <c r="D115" s="88">
        <v>1706.1999999999955</v>
      </c>
      <c r="E115" s="88">
        <v>1626.5999999999954</v>
      </c>
      <c r="F115" s="88">
        <v>79.600000000000023</v>
      </c>
      <c r="G115" s="88">
        <v>-810.89999999999861</v>
      </c>
      <c r="H115" s="88">
        <v>-772.29999999999859</v>
      </c>
      <c r="I115" s="88">
        <v>-38.600000000000009</v>
      </c>
      <c r="J115" s="88">
        <v>-2517.099999999994</v>
      </c>
      <c r="K115" s="88">
        <v>47.526667448130397</v>
      </c>
      <c r="L115" s="88">
        <v>-1141.0999999999985</v>
      </c>
      <c r="M115" s="88">
        <v>330.19999999999993</v>
      </c>
      <c r="N115" s="162">
        <v>71.06300937691698</v>
      </c>
    </row>
    <row r="116" spans="1:14" ht="26.45" customHeight="1" x14ac:dyDescent="0.25">
      <c r="A116" s="80" t="s">
        <v>138</v>
      </c>
      <c r="B116" s="81" t="s">
        <v>135</v>
      </c>
      <c r="C116" s="89">
        <v>425.4</v>
      </c>
      <c r="D116" s="89">
        <v>3023.7</v>
      </c>
      <c r="E116" s="89">
        <v>2944</v>
      </c>
      <c r="F116" s="89">
        <v>79.7</v>
      </c>
      <c r="G116" s="89">
        <v>2077.3000000000002</v>
      </c>
      <c r="H116" s="89">
        <v>1934.6000000000001</v>
      </c>
      <c r="I116" s="89">
        <v>142.69999999999999</v>
      </c>
      <c r="J116" s="89">
        <v>-946.39999999999964</v>
      </c>
      <c r="K116" s="89">
        <v>68.700598604358902</v>
      </c>
      <c r="L116" s="89">
        <v>1595.3</v>
      </c>
      <c r="M116" s="89">
        <v>482.00000000000023</v>
      </c>
      <c r="N116" s="157">
        <v>130.21375289914124</v>
      </c>
    </row>
    <row r="117" spans="1:14" ht="16.5" x14ac:dyDescent="0.25">
      <c r="A117" s="80" t="s">
        <v>213</v>
      </c>
      <c r="B117" s="81" t="s">
        <v>212</v>
      </c>
      <c r="C117" s="89">
        <v>0</v>
      </c>
      <c r="D117" s="89">
        <v>-2.1</v>
      </c>
      <c r="E117" s="89">
        <v>-2.1</v>
      </c>
      <c r="F117" s="89">
        <v>0</v>
      </c>
      <c r="G117" s="89">
        <v>0.9</v>
      </c>
      <c r="H117" s="89">
        <v>-0.4</v>
      </c>
      <c r="I117" s="89">
        <v>1.3</v>
      </c>
      <c r="J117" s="89">
        <v>3</v>
      </c>
      <c r="K117" s="89">
        <v>42.857142857142854</v>
      </c>
      <c r="L117" s="89">
        <v>-0.2</v>
      </c>
      <c r="M117" s="89">
        <v>1.1000000000000001</v>
      </c>
      <c r="N117" s="157" t="s">
        <v>228</v>
      </c>
    </row>
    <row r="118" spans="1:14" ht="33" x14ac:dyDescent="0.25">
      <c r="A118" s="82" t="s">
        <v>139</v>
      </c>
      <c r="B118" s="83" t="s">
        <v>136</v>
      </c>
      <c r="C118" s="90">
        <v>10.30000000000075</v>
      </c>
      <c r="D118" s="90">
        <v>-1315.4000000000044</v>
      </c>
      <c r="E118" s="90">
        <v>-1315.3000000000045</v>
      </c>
      <c r="F118" s="90">
        <v>-9.9999999999980105E-2</v>
      </c>
      <c r="G118" s="90">
        <v>-2889.099999999999</v>
      </c>
      <c r="H118" s="90">
        <v>-2706.4999999999991</v>
      </c>
      <c r="I118" s="90">
        <v>-182.60000000000002</v>
      </c>
      <c r="J118" s="90">
        <v>-1573.6999999999946</v>
      </c>
      <c r="K118" s="90" t="s">
        <v>228</v>
      </c>
      <c r="L118" s="90">
        <v>-2736.1999999999989</v>
      </c>
      <c r="M118" s="90">
        <v>-152.90000000000009</v>
      </c>
      <c r="N118" s="161">
        <v>105.58804180980923</v>
      </c>
    </row>
    <row r="119" spans="1:14" ht="16.5" x14ac:dyDescent="0.25">
      <c r="A119" s="154"/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</row>
    <row r="121" spans="1:14" ht="15.75" x14ac:dyDescent="0.25">
      <c r="A121" s="153"/>
      <c r="B121" s="153"/>
      <c r="C121" s="153"/>
      <c r="D121" s="153"/>
      <c r="E121" s="153"/>
      <c r="F121" s="153"/>
      <c r="G121" s="153"/>
      <c r="H121" s="153"/>
      <c r="I121" s="153"/>
      <c r="J121" s="153"/>
    </row>
  </sheetData>
  <mergeCells count="15">
    <mergeCell ref="M7:N7"/>
    <mergeCell ref="A7:A8"/>
    <mergeCell ref="D7:D8"/>
    <mergeCell ref="G7:G8"/>
    <mergeCell ref="A5:K5"/>
    <mergeCell ref="J7:K7"/>
    <mergeCell ref="B7:B8"/>
    <mergeCell ref="H7:I7"/>
    <mergeCell ref="C7:C8"/>
    <mergeCell ref="E7:F7"/>
    <mergeCell ref="M1:N1"/>
    <mergeCell ref="A2:N2"/>
    <mergeCell ref="A3:N3"/>
    <mergeCell ref="A4:N4"/>
    <mergeCell ref="L7:L8"/>
  </mergeCells>
  <printOptions horizontalCentered="1"/>
  <pageMargins left="0" right="0" top="0.39370078740157483" bottom="0.19685039370078741" header="0" footer="0"/>
  <pageSetup paperSize="9" scale="56" orientation="portrait" blackAndWhite="1" r:id="rId1"/>
  <headerFooter>
    <oddFooter>&amp;C&amp;P</oddFooter>
  </headerFooter>
  <rowBreaks count="1" manualBreakCount="1">
    <brk id="69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Zeros="0" view="pageBreakPreview" zoomScaleNormal="100" zoomScaleSheetLayoutView="100" workbookViewId="0">
      <selection activeCell="A5" sqref="A5:K5"/>
    </sheetView>
  </sheetViews>
  <sheetFormatPr defaultRowHeight="15" x14ac:dyDescent="0.25"/>
  <cols>
    <col min="1" max="1" width="47.7109375" customWidth="1"/>
    <col min="2" max="2" width="9.42578125" customWidth="1"/>
    <col min="3" max="3" width="12" customWidth="1"/>
    <col min="4" max="5" width="12.140625" customWidth="1"/>
    <col min="6" max="6" width="9.7109375" customWidth="1"/>
    <col min="7" max="7" width="11.85546875" customWidth="1"/>
    <col min="8" max="8" width="11.5703125" customWidth="1"/>
    <col min="9" max="9" width="10" customWidth="1"/>
    <col min="10" max="10" width="12.28515625" customWidth="1"/>
    <col min="11" max="11" width="8.140625" customWidth="1"/>
    <col min="12" max="12" width="10.85546875" customWidth="1"/>
    <col min="13" max="13" width="11" customWidth="1"/>
    <col min="14" max="14" width="9.85546875" customWidth="1"/>
    <col min="16" max="16" width="22.7109375" customWidth="1"/>
  </cols>
  <sheetData>
    <row r="1" spans="1:16" ht="32.25" customHeight="1" x14ac:dyDescent="0.25">
      <c r="A1" s="6"/>
      <c r="B1" s="6"/>
      <c r="C1" s="6"/>
      <c r="D1" s="2"/>
      <c r="E1" s="2"/>
      <c r="F1" s="2"/>
      <c r="G1" s="2"/>
      <c r="H1" s="2"/>
      <c r="I1" s="2"/>
      <c r="M1" s="192" t="s">
        <v>218</v>
      </c>
      <c r="N1" s="192"/>
    </row>
    <row r="2" spans="1:16" ht="20.25" x14ac:dyDescent="0.25">
      <c r="A2" s="185" t="s">
        <v>177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</row>
    <row r="3" spans="1:16" ht="20.25" x14ac:dyDescent="0.25">
      <c r="A3" s="185" t="s">
        <v>225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</row>
    <row r="4" spans="1:16" ht="20.25" x14ac:dyDescent="0.25">
      <c r="A4" s="185" t="s">
        <v>179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</row>
    <row r="5" spans="1:16" ht="20.25" customHeight="1" x14ac:dyDescent="0.25">
      <c r="A5" s="188" t="s">
        <v>227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</row>
    <row r="6" spans="1:16" ht="20.25" customHeight="1" x14ac:dyDescent="0.25">
      <c r="A6" s="188"/>
      <c r="B6" s="188"/>
      <c r="C6" s="188"/>
      <c r="D6" s="188"/>
      <c r="E6" s="188"/>
      <c r="F6" s="188"/>
      <c r="G6" s="188"/>
      <c r="H6" s="188"/>
      <c r="I6" s="188"/>
      <c r="J6" s="188"/>
      <c r="K6" s="188"/>
    </row>
    <row r="7" spans="1:16" ht="20.2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 t="s">
        <v>1</v>
      </c>
      <c r="N7" s="3" t="s">
        <v>7</v>
      </c>
    </row>
    <row r="8" spans="1:16" ht="44.25" customHeight="1" x14ac:dyDescent="0.25">
      <c r="A8" s="194" t="s">
        <v>15</v>
      </c>
      <c r="B8" s="198" t="s">
        <v>154</v>
      </c>
      <c r="C8" s="195" t="s">
        <v>214</v>
      </c>
      <c r="D8" s="194" t="s">
        <v>9</v>
      </c>
      <c r="E8" s="197" t="s">
        <v>183</v>
      </c>
      <c r="F8" s="197"/>
      <c r="G8" s="194" t="s">
        <v>16</v>
      </c>
      <c r="H8" s="197" t="s">
        <v>183</v>
      </c>
      <c r="I8" s="197"/>
      <c r="J8" s="194" t="s">
        <v>10</v>
      </c>
      <c r="K8" s="194"/>
      <c r="L8" s="193" t="s">
        <v>13</v>
      </c>
      <c r="M8" s="193" t="s">
        <v>14</v>
      </c>
      <c r="N8" s="193"/>
    </row>
    <row r="9" spans="1:16" ht="31.5" x14ac:dyDescent="0.25">
      <c r="A9" s="194"/>
      <c r="B9" s="198"/>
      <c r="C9" s="196"/>
      <c r="D9" s="194"/>
      <c r="E9" s="109" t="s">
        <v>185</v>
      </c>
      <c r="F9" s="109" t="s">
        <v>184</v>
      </c>
      <c r="G9" s="194"/>
      <c r="H9" s="109" t="s">
        <v>185</v>
      </c>
      <c r="I9" s="109" t="s">
        <v>184</v>
      </c>
      <c r="J9" s="92" t="s">
        <v>174</v>
      </c>
      <c r="K9" s="92" t="s">
        <v>11</v>
      </c>
      <c r="L9" s="193"/>
      <c r="M9" s="167" t="s">
        <v>176</v>
      </c>
      <c r="N9" s="91" t="s">
        <v>11</v>
      </c>
    </row>
    <row r="10" spans="1:16" s="149" customFormat="1" ht="12" x14ac:dyDescent="0.2">
      <c r="A10" s="5">
        <v>1</v>
      </c>
      <c r="B10" s="56">
        <v>2</v>
      </c>
      <c r="C10" s="56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5">
        <v>10</v>
      </c>
      <c r="K10" s="5">
        <v>11</v>
      </c>
      <c r="L10" s="175">
        <v>12</v>
      </c>
      <c r="M10" s="175">
        <v>13</v>
      </c>
      <c r="N10" s="175">
        <v>14</v>
      </c>
    </row>
    <row r="11" spans="1:16" ht="17.25" x14ac:dyDescent="0.25">
      <c r="A11" s="169" t="s">
        <v>32</v>
      </c>
      <c r="B11" s="172" t="s">
        <v>31</v>
      </c>
      <c r="C11" s="105">
        <v>21902.9</v>
      </c>
      <c r="D11" s="105">
        <v>25168.699999999997</v>
      </c>
      <c r="E11" s="105">
        <v>24427.599999999999</v>
      </c>
      <c r="F11" s="105">
        <v>741.1</v>
      </c>
      <c r="G11" s="105">
        <v>13859.5</v>
      </c>
      <c r="H11" s="105">
        <v>13674.8</v>
      </c>
      <c r="I11" s="105">
        <v>184.7</v>
      </c>
      <c r="J11" s="105">
        <v>-11309.199999999997</v>
      </c>
      <c r="K11" s="105">
        <v>55.066411852817197</v>
      </c>
      <c r="L11" s="105">
        <v>11662.5</v>
      </c>
      <c r="M11" s="105">
        <v>2197</v>
      </c>
      <c r="N11" s="105">
        <v>118.83815648445875</v>
      </c>
    </row>
    <row r="12" spans="1:16" ht="16.5" customHeight="1" x14ac:dyDescent="0.25">
      <c r="A12" s="21" t="s">
        <v>2</v>
      </c>
      <c r="B12" s="172"/>
      <c r="C12" s="99"/>
      <c r="D12" s="99"/>
      <c r="E12" s="99"/>
      <c r="F12" s="99"/>
      <c r="G12" s="99"/>
      <c r="H12" s="99"/>
      <c r="I12" s="99"/>
      <c r="J12" s="99"/>
      <c r="K12" s="99"/>
      <c r="L12" s="168"/>
      <c r="M12" s="168"/>
      <c r="N12" s="168"/>
    </row>
    <row r="13" spans="1:16" ht="15.75" x14ac:dyDescent="0.25">
      <c r="A13" s="57" t="s">
        <v>37</v>
      </c>
      <c r="B13" s="94" t="s">
        <v>35</v>
      </c>
      <c r="C13" s="98">
        <v>1057.9000000000001</v>
      </c>
      <c r="D13" s="98">
        <v>596.1</v>
      </c>
      <c r="E13" s="98">
        <v>558.30000000000007</v>
      </c>
      <c r="F13" s="98">
        <v>37.799999999999997</v>
      </c>
      <c r="G13" s="98">
        <v>1086.0999999999999</v>
      </c>
      <c r="H13" s="98">
        <v>1079.5999999999999</v>
      </c>
      <c r="I13" s="98">
        <v>6.5</v>
      </c>
      <c r="J13" s="98">
        <v>489.99999999999989</v>
      </c>
      <c r="K13" s="98">
        <v>182.20097299110884</v>
      </c>
      <c r="L13" s="98">
        <v>1008.9</v>
      </c>
      <c r="M13" s="98">
        <v>77.199999999999932</v>
      </c>
      <c r="N13" s="98">
        <v>107.65189810684903</v>
      </c>
    </row>
    <row r="14" spans="1:16" x14ac:dyDescent="0.25">
      <c r="A14" s="95" t="s">
        <v>142</v>
      </c>
      <c r="B14" s="97" t="s">
        <v>141</v>
      </c>
      <c r="C14" s="96">
        <v>0</v>
      </c>
      <c r="D14" s="96">
        <v>0</v>
      </c>
      <c r="E14" s="96">
        <v>0</v>
      </c>
      <c r="F14" s="96">
        <v>0</v>
      </c>
      <c r="G14" s="96">
        <v>0</v>
      </c>
      <c r="H14" s="96">
        <v>0</v>
      </c>
      <c r="I14" s="96">
        <v>0</v>
      </c>
      <c r="J14" s="96">
        <v>0</v>
      </c>
      <c r="K14" s="96" t="s">
        <v>0</v>
      </c>
      <c r="L14" s="96">
        <v>0</v>
      </c>
      <c r="M14" s="96">
        <v>0</v>
      </c>
      <c r="N14" s="96" t="s">
        <v>0</v>
      </c>
    </row>
    <row r="15" spans="1:16" ht="25.5" x14ac:dyDescent="0.25">
      <c r="A15" s="52" t="s">
        <v>215</v>
      </c>
      <c r="B15" s="97"/>
      <c r="C15" s="96">
        <v>5.8</v>
      </c>
      <c r="D15" s="96">
        <v>5.6</v>
      </c>
      <c r="E15" s="96">
        <v>5.6</v>
      </c>
      <c r="F15" s="96">
        <v>0</v>
      </c>
      <c r="G15" s="96">
        <v>2</v>
      </c>
      <c r="H15" s="96">
        <v>2</v>
      </c>
      <c r="I15" s="96">
        <v>0</v>
      </c>
      <c r="J15" s="96">
        <v>-3.5999999999999996</v>
      </c>
      <c r="K15" s="96">
        <v>35.714285714285715</v>
      </c>
      <c r="L15" s="96">
        <v>2.5</v>
      </c>
      <c r="M15" s="96">
        <v>-0.5</v>
      </c>
      <c r="N15" s="96">
        <v>80</v>
      </c>
      <c r="P15" s="111"/>
    </row>
    <row r="16" spans="1:16" ht="15.75" x14ac:dyDescent="0.25">
      <c r="A16" s="57" t="s">
        <v>38</v>
      </c>
      <c r="B16" s="94" t="s">
        <v>36</v>
      </c>
      <c r="C16" s="98">
        <v>15.3</v>
      </c>
      <c r="D16" s="98">
        <v>16.5</v>
      </c>
      <c r="E16" s="98">
        <v>16.5</v>
      </c>
      <c r="F16" s="98">
        <v>0</v>
      </c>
      <c r="G16" s="98">
        <v>9</v>
      </c>
      <c r="H16" s="98">
        <v>9</v>
      </c>
      <c r="I16" s="98">
        <v>0</v>
      </c>
      <c r="J16" s="98">
        <v>-7.5</v>
      </c>
      <c r="K16" s="98">
        <v>54.54545454545454</v>
      </c>
      <c r="L16" s="98">
        <v>7.8</v>
      </c>
      <c r="M16" s="98">
        <v>1.2000000000000002</v>
      </c>
      <c r="N16" s="98">
        <v>115.3846153846154</v>
      </c>
    </row>
    <row r="17" spans="1:14" ht="15.75" x14ac:dyDescent="0.25">
      <c r="A17" s="57" t="s">
        <v>39</v>
      </c>
      <c r="B17" s="94" t="s">
        <v>40</v>
      </c>
      <c r="C17" s="98">
        <v>19.2</v>
      </c>
      <c r="D17" s="98">
        <v>32.1</v>
      </c>
      <c r="E17" s="98">
        <v>26.1</v>
      </c>
      <c r="F17" s="98">
        <v>6</v>
      </c>
      <c r="G17" s="98">
        <v>17.7</v>
      </c>
      <c r="H17" s="98">
        <v>12.799999999999999</v>
      </c>
      <c r="I17" s="98">
        <v>4.9000000000000004</v>
      </c>
      <c r="J17" s="98">
        <v>-14.400000000000002</v>
      </c>
      <c r="K17" s="98">
        <v>55.140186915887845</v>
      </c>
      <c r="L17" s="98">
        <v>14.5</v>
      </c>
      <c r="M17" s="98">
        <v>3.1999999999999993</v>
      </c>
      <c r="N17" s="98">
        <v>122.06896551724138</v>
      </c>
    </row>
    <row r="18" spans="1:14" ht="15.75" x14ac:dyDescent="0.25">
      <c r="A18" s="57" t="s">
        <v>34</v>
      </c>
      <c r="B18" s="94" t="s">
        <v>41</v>
      </c>
      <c r="C18" s="98">
        <v>3656.7</v>
      </c>
      <c r="D18" s="98">
        <v>4339.8</v>
      </c>
      <c r="E18" s="98">
        <v>4009.5</v>
      </c>
      <c r="F18" s="98">
        <v>330.3</v>
      </c>
      <c r="G18" s="98">
        <v>1500.7</v>
      </c>
      <c r="H18" s="98">
        <v>1457.2</v>
      </c>
      <c r="I18" s="98">
        <v>43.5</v>
      </c>
      <c r="J18" s="98">
        <v>-2839.1000000000004</v>
      </c>
      <c r="K18" s="98">
        <v>34.579934559196275</v>
      </c>
      <c r="L18" s="98">
        <v>1124.5999999999999</v>
      </c>
      <c r="M18" s="98">
        <v>376.10000000000014</v>
      </c>
      <c r="N18" s="98">
        <v>133.44300195625112</v>
      </c>
    </row>
    <row r="19" spans="1:14" x14ac:dyDescent="0.25">
      <c r="A19" s="95" t="s">
        <v>142</v>
      </c>
      <c r="B19" s="97" t="s">
        <v>141</v>
      </c>
      <c r="C19" s="96">
        <v>0</v>
      </c>
      <c r="D19" s="96">
        <v>0.2</v>
      </c>
      <c r="E19" s="96">
        <v>0.2</v>
      </c>
      <c r="F19" s="96">
        <v>0</v>
      </c>
      <c r="G19" s="96">
        <v>0.2</v>
      </c>
      <c r="H19" s="96">
        <v>0.2</v>
      </c>
      <c r="I19" s="96">
        <v>0</v>
      </c>
      <c r="J19" s="96">
        <v>0</v>
      </c>
      <c r="K19" s="96">
        <v>100</v>
      </c>
      <c r="L19" s="96">
        <v>0.1</v>
      </c>
      <c r="M19" s="96">
        <v>0.1</v>
      </c>
      <c r="N19" s="96">
        <v>200</v>
      </c>
    </row>
    <row r="20" spans="1:14" ht="18" customHeight="1" x14ac:dyDescent="0.25">
      <c r="A20" s="57" t="s">
        <v>43</v>
      </c>
      <c r="B20" s="94" t="s">
        <v>42</v>
      </c>
      <c r="C20" s="98">
        <v>48.7</v>
      </c>
      <c r="D20" s="98">
        <v>77.5</v>
      </c>
      <c r="E20" s="98">
        <v>70.8</v>
      </c>
      <c r="F20" s="98">
        <v>6.7</v>
      </c>
      <c r="G20" s="98">
        <v>23.2</v>
      </c>
      <c r="H20" s="98">
        <v>19.899999999999999</v>
      </c>
      <c r="I20" s="98">
        <v>3.3</v>
      </c>
      <c r="J20" s="98">
        <v>-54.3</v>
      </c>
      <c r="K20" s="98">
        <v>29.935483870967737</v>
      </c>
      <c r="L20" s="98">
        <v>14.5</v>
      </c>
      <c r="M20" s="98">
        <v>8.6999999999999993</v>
      </c>
      <c r="N20" s="98">
        <v>160</v>
      </c>
    </row>
    <row r="21" spans="1:14" ht="27" customHeight="1" x14ac:dyDescent="0.25">
      <c r="A21" s="57" t="s">
        <v>45</v>
      </c>
      <c r="B21" s="94" t="s">
        <v>44</v>
      </c>
      <c r="C21" s="98">
        <v>2173.9</v>
      </c>
      <c r="D21" s="98">
        <v>3602.9</v>
      </c>
      <c r="E21" s="98">
        <v>3279.4</v>
      </c>
      <c r="F21" s="98">
        <v>323.5</v>
      </c>
      <c r="G21" s="98">
        <v>1346.4</v>
      </c>
      <c r="H21" s="98">
        <v>1231.9000000000001</v>
      </c>
      <c r="I21" s="98">
        <v>114.5</v>
      </c>
      <c r="J21" s="98">
        <v>-2256.5</v>
      </c>
      <c r="K21" s="98">
        <v>37.369896472286221</v>
      </c>
      <c r="L21" s="98">
        <v>986.3</v>
      </c>
      <c r="M21" s="98">
        <v>360.10000000000014</v>
      </c>
      <c r="N21" s="98">
        <v>136.51018959748558</v>
      </c>
    </row>
    <row r="22" spans="1:14" x14ac:dyDescent="0.25">
      <c r="A22" s="95" t="s">
        <v>142</v>
      </c>
      <c r="B22" s="97" t="s">
        <v>141</v>
      </c>
      <c r="C22" s="96">
        <v>3.5</v>
      </c>
      <c r="D22" s="96">
        <v>7.4</v>
      </c>
      <c r="E22" s="96">
        <v>7.4</v>
      </c>
      <c r="F22" s="96">
        <v>0</v>
      </c>
      <c r="G22" s="96">
        <v>5.0999999999999996</v>
      </c>
      <c r="H22" s="96">
        <v>5.0999999999999996</v>
      </c>
      <c r="I22" s="96">
        <v>0</v>
      </c>
      <c r="J22" s="96">
        <v>-2.3000000000000007</v>
      </c>
      <c r="K22" s="96">
        <v>68.918918918918919</v>
      </c>
      <c r="L22" s="96">
        <v>0.6</v>
      </c>
      <c r="M22" s="96">
        <v>4.5</v>
      </c>
      <c r="N22" s="96" t="s">
        <v>228</v>
      </c>
    </row>
    <row r="23" spans="1:14" ht="15.75" x14ac:dyDescent="0.25">
      <c r="A23" s="57" t="s">
        <v>46</v>
      </c>
      <c r="B23" s="94" t="s">
        <v>47</v>
      </c>
      <c r="C23" s="98">
        <v>134.6</v>
      </c>
      <c r="D23" s="98">
        <v>213.5</v>
      </c>
      <c r="E23" s="98">
        <v>206.3</v>
      </c>
      <c r="F23" s="98">
        <v>7.2</v>
      </c>
      <c r="G23" s="98">
        <v>69.599999999999994</v>
      </c>
      <c r="H23" s="98">
        <v>68.5</v>
      </c>
      <c r="I23" s="98">
        <v>1.1000000000000001</v>
      </c>
      <c r="J23" s="98">
        <v>-143.9</v>
      </c>
      <c r="K23" s="98">
        <v>32.599531615925052</v>
      </c>
      <c r="L23" s="98">
        <v>73.8</v>
      </c>
      <c r="M23" s="98">
        <v>-4.2000000000000028</v>
      </c>
      <c r="N23" s="98">
        <v>94.308943089430883</v>
      </c>
    </row>
    <row r="24" spans="1:14" x14ac:dyDescent="0.25">
      <c r="A24" s="95" t="s">
        <v>142</v>
      </c>
      <c r="B24" s="97" t="s">
        <v>141</v>
      </c>
      <c r="C24" s="96">
        <v>0</v>
      </c>
      <c r="D24" s="96">
        <v>0</v>
      </c>
      <c r="E24" s="96">
        <v>0</v>
      </c>
      <c r="F24" s="96">
        <v>0</v>
      </c>
      <c r="G24" s="96">
        <v>0</v>
      </c>
      <c r="H24" s="96">
        <v>0</v>
      </c>
      <c r="I24" s="96">
        <v>0</v>
      </c>
      <c r="J24" s="96">
        <v>0</v>
      </c>
      <c r="K24" s="96">
        <v>0</v>
      </c>
      <c r="L24" s="96">
        <v>0</v>
      </c>
      <c r="M24" s="96">
        <v>0</v>
      </c>
      <c r="N24" s="96" t="s">
        <v>0</v>
      </c>
    </row>
    <row r="25" spans="1:14" ht="17.25" customHeight="1" x14ac:dyDescent="0.25">
      <c r="A25" s="57" t="s">
        <v>49</v>
      </c>
      <c r="B25" s="94" t="s">
        <v>48</v>
      </c>
      <c r="C25" s="98">
        <v>1410.8</v>
      </c>
      <c r="D25" s="98">
        <v>1637.8</v>
      </c>
      <c r="E25" s="98">
        <v>1619.2</v>
      </c>
      <c r="F25" s="98">
        <v>18.600000000000001</v>
      </c>
      <c r="G25" s="98">
        <v>870</v>
      </c>
      <c r="H25" s="98">
        <v>865.4</v>
      </c>
      <c r="I25" s="98">
        <v>4.5999999999999996</v>
      </c>
      <c r="J25" s="98">
        <v>-767.8</v>
      </c>
      <c r="K25" s="98">
        <v>53.120039076810357</v>
      </c>
      <c r="L25" s="98">
        <v>736.6</v>
      </c>
      <c r="M25" s="98">
        <v>133.39999999999998</v>
      </c>
      <c r="N25" s="98">
        <v>118.11023622047243</v>
      </c>
    </row>
    <row r="26" spans="1:14" s="93" customFormat="1" ht="18.75" customHeight="1" x14ac:dyDescent="0.2">
      <c r="A26" s="95" t="s">
        <v>142</v>
      </c>
      <c r="B26" s="97" t="s">
        <v>141</v>
      </c>
      <c r="C26" s="96">
        <v>0</v>
      </c>
      <c r="D26" s="96">
        <v>0</v>
      </c>
      <c r="E26" s="96">
        <v>0</v>
      </c>
      <c r="F26" s="96">
        <v>0</v>
      </c>
      <c r="G26" s="96">
        <v>0</v>
      </c>
      <c r="H26" s="96">
        <v>0</v>
      </c>
      <c r="I26" s="96">
        <v>0</v>
      </c>
      <c r="J26" s="96">
        <v>0</v>
      </c>
      <c r="K26" s="96" t="s">
        <v>0</v>
      </c>
      <c r="L26" s="96">
        <v>0</v>
      </c>
      <c r="M26" s="96">
        <v>0</v>
      </c>
      <c r="N26" s="96" t="s">
        <v>0</v>
      </c>
    </row>
    <row r="27" spans="1:14" ht="15.75" x14ac:dyDescent="0.25">
      <c r="A27" s="57" t="s">
        <v>51</v>
      </c>
      <c r="B27" s="94" t="s">
        <v>50</v>
      </c>
      <c r="C27" s="98">
        <v>11670.2</v>
      </c>
      <c r="D27" s="98">
        <v>12709.7</v>
      </c>
      <c r="E27" s="98">
        <v>12698.7</v>
      </c>
      <c r="F27" s="98">
        <v>11</v>
      </c>
      <c r="G27" s="98">
        <v>7853.2</v>
      </c>
      <c r="H27" s="98">
        <v>7846.9</v>
      </c>
      <c r="I27" s="98">
        <v>6.3</v>
      </c>
      <c r="J27" s="98">
        <v>-4856.5000000000009</v>
      </c>
      <c r="K27" s="98">
        <v>61.78902727837793</v>
      </c>
      <c r="L27" s="98">
        <v>6769.7</v>
      </c>
      <c r="M27" s="98">
        <v>1083.5</v>
      </c>
      <c r="N27" s="98">
        <v>116.00514055275714</v>
      </c>
    </row>
    <row r="28" spans="1:14" x14ac:dyDescent="0.25">
      <c r="A28" s="95" t="s">
        <v>142</v>
      </c>
      <c r="B28" s="97" t="s">
        <v>141</v>
      </c>
      <c r="C28" s="96">
        <v>0</v>
      </c>
      <c r="D28" s="96">
        <v>0.9</v>
      </c>
      <c r="E28" s="96">
        <v>0.9</v>
      </c>
      <c r="F28" s="96">
        <v>0</v>
      </c>
      <c r="G28" s="96">
        <v>0.4</v>
      </c>
      <c r="H28" s="96">
        <v>0.4</v>
      </c>
      <c r="I28" s="96">
        <v>0</v>
      </c>
      <c r="J28" s="96">
        <v>-0.5</v>
      </c>
      <c r="K28" s="96">
        <v>44.44444444444445</v>
      </c>
      <c r="L28" s="96">
        <v>5.7</v>
      </c>
      <c r="M28" s="96">
        <v>-5.3</v>
      </c>
      <c r="N28" s="96">
        <v>7.0175438596491224</v>
      </c>
    </row>
    <row r="29" spans="1:14" ht="15.75" x14ac:dyDescent="0.25">
      <c r="A29" s="57" t="s">
        <v>53</v>
      </c>
      <c r="B29" s="94" t="s">
        <v>52</v>
      </c>
      <c r="C29" s="98">
        <v>1715.6</v>
      </c>
      <c r="D29" s="98">
        <v>1942.8</v>
      </c>
      <c r="E29" s="98">
        <v>1942.8</v>
      </c>
      <c r="F29" s="98">
        <v>0</v>
      </c>
      <c r="G29" s="98">
        <v>1083.5999999999999</v>
      </c>
      <c r="H29" s="98">
        <v>1083.5999999999999</v>
      </c>
      <c r="I29" s="98">
        <v>0</v>
      </c>
      <c r="J29" s="98">
        <v>-859.2</v>
      </c>
      <c r="K29" s="98">
        <v>55.775169857936987</v>
      </c>
      <c r="L29" s="98">
        <v>925.8</v>
      </c>
      <c r="M29" s="98">
        <v>157.79999999999995</v>
      </c>
      <c r="N29" s="98">
        <v>117.0447180816591</v>
      </c>
    </row>
    <row r="30" spans="1:14" x14ac:dyDescent="0.25">
      <c r="A30" s="95" t="s">
        <v>142</v>
      </c>
      <c r="B30" s="97" t="s">
        <v>141</v>
      </c>
      <c r="C30" s="96">
        <v>0</v>
      </c>
      <c r="D30" s="96">
        <v>0</v>
      </c>
      <c r="E30" s="96">
        <v>0</v>
      </c>
      <c r="F30" s="96">
        <v>0</v>
      </c>
      <c r="G30" s="96">
        <v>0</v>
      </c>
      <c r="H30" s="96">
        <v>0</v>
      </c>
      <c r="I30" s="96">
        <v>0</v>
      </c>
      <c r="J30" s="96">
        <v>0</v>
      </c>
      <c r="K30" s="96" t="s">
        <v>0</v>
      </c>
      <c r="L30" s="96">
        <v>0</v>
      </c>
      <c r="M30" s="96">
        <v>0</v>
      </c>
      <c r="N30" s="96" t="s">
        <v>0</v>
      </c>
    </row>
  </sheetData>
  <mergeCells count="16">
    <mergeCell ref="A4:K4"/>
    <mergeCell ref="A5:K5"/>
    <mergeCell ref="A8:A9"/>
    <mergeCell ref="B8:B9"/>
    <mergeCell ref="D8:D9"/>
    <mergeCell ref="G8:G9"/>
    <mergeCell ref="L8:L9"/>
    <mergeCell ref="M8:N8"/>
    <mergeCell ref="M1:N1"/>
    <mergeCell ref="J8:K8"/>
    <mergeCell ref="C8:C9"/>
    <mergeCell ref="H8:I8"/>
    <mergeCell ref="A6:K6"/>
    <mergeCell ref="E8:F8"/>
    <mergeCell ref="A2:K2"/>
    <mergeCell ref="A3:K3"/>
  </mergeCells>
  <printOptions horizontalCentered="1"/>
  <pageMargins left="0" right="0" top="0.39370078740157483" bottom="0.19685039370078741" header="0" footer="0"/>
  <pageSetup paperSize="9" scale="51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podval</vt:lpstr>
      <vt:lpstr>econ</vt:lpstr>
      <vt:lpstr>funcț</vt:lpstr>
      <vt:lpstr>econ!Заголовки_для_печати</vt:lpstr>
      <vt:lpstr>econ!Область_печати</vt:lpstr>
      <vt:lpstr>funcț!Область_печати</vt:lpstr>
      <vt:lpstr>podval!Область_печати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2022-09-22T10:12:26Z</dcterms:modified>
</cp:coreProperties>
</file>