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9\circulara proiect 2020-2022\"/>
    </mc:Choice>
  </mc:AlternateContent>
  <bookViews>
    <workbookView xWindow="0" yWindow="0" windowWidth="28800" windowHeight="11730" tabRatio="651"/>
  </bookViews>
  <sheets>
    <sheet name="Calcul transf 2020" sheetId="5" r:id="rId1"/>
    <sheet name="Calcul transf 2021" sheetId="6" r:id="rId2"/>
    <sheet name="Calcul transf 2022" sheetId="7" r:id="rId3"/>
  </sheets>
  <definedNames>
    <definedName name="_xlnm.Print_Area" localSheetId="0">'Calcul transf 2020'!$A$1:$N$1025</definedName>
    <definedName name="_xlnm.Print_Area" localSheetId="1">'Calcul transf 2021'!$A$1:$N$1025</definedName>
    <definedName name="_xlnm.Print_Area" localSheetId="2">'Calcul transf 2022'!$A$1:$O$1025</definedName>
    <definedName name="_xlnm.Print_Titles" localSheetId="0">'Calcul transf 2020'!$13:$16</definedName>
    <definedName name="_xlnm.Print_Titles" localSheetId="1">'Calcul transf 2021'!$13:$16</definedName>
    <definedName name="_xlnm.Print_Titles" localSheetId="2">'Calcul transf 2022'!$13:$16</definedName>
  </definedNames>
  <calcPr calcId="162913"/>
</workbook>
</file>

<file path=xl/calcChain.xml><?xml version="1.0" encoding="utf-8"?>
<calcChain xmlns="http://schemas.openxmlformats.org/spreadsheetml/2006/main">
  <c r="H136" i="5" l="1"/>
  <c r="H98" i="5"/>
  <c r="H83" i="5"/>
  <c r="H52" i="5"/>
  <c r="F20" i="5"/>
  <c r="N24" i="6" l="1"/>
  <c r="H992" i="7" l="1"/>
  <c r="H957" i="7"/>
  <c r="H938" i="7"/>
  <c r="H911" i="7"/>
  <c r="H884" i="7"/>
  <c r="H853" i="7"/>
  <c r="H814" i="7"/>
  <c r="H784" i="7"/>
  <c r="H752" i="7"/>
  <c r="H723" i="7"/>
  <c r="H681" i="7"/>
  <c r="H656" i="7"/>
  <c r="H629" i="7"/>
  <c r="H600" i="7"/>
  <c r="H571" i="7"/>
  <c r="H528" i="7"/>
  <c r="H505" i="7"/>
  <c r="H461" i="7"/>
  <c r="H424" i="7"/>
  <c r="H388" i="7"/>
  <c r="H341" i="7"/>
  <c r="H315" i="7"/>
  <c r="H286" i="7"/>
  <c r="H259" i="7"/>
  <c r="H228" i="7" l="1"/>
  <c r="H196" i="7"/>
  <c r="H165" i="7"/>
  <c r="H124" i="7"/>
  <c r="H92" i="7"/>
  <c r="H81" i="7"/>
  <c r="H51" i="7"/>
  <c r="H45" i="5"/>
  <c r="H23" i="5"/>
  <c r="L5" i="5"/>
  <c r="L5" i="7" l="1"/>
  <c r="L5" i="6"/>
  <c r="F852" i="6" l="1"/>
  <c r="F570" i="6"/>
  <c r="E783" i="6" l="1"/>
  <c r="E782" i="6" s="1"/>
  <c r="O42" i="7" l="1"/>
  <c r="O48" i="7"/>
  <c r="O78" i="7"/>
  <c r="O89" i="7"/>
  <c r="O121" i="7"/>
  <c r="O162" i="7"/>
  <c r="O193" i="7"/>
  <c r="O225" i="7"/>
  <c r="O256" i="7"/>
  <c r="O283" i="7"/>
  <c r="O312" i="7"/>
  <c r="O338" i="7"/>
  <c r="O370" i="7"/>
  <c r="O385" i="7"/>
  <c r="O421" i="7"/>
  <c r="O458" i="7"/>
  <c r="O502" i="7"/>
  <c r="O525" i="7"/>
  <c r="O568" i="7"/>
  <c r="O597" i="7"/>
  <c r="O626" i="7"/>
  <c r="O653" i="7"/>
  <c r="O678" i="7"/>
  <c r="O720" i="7"/>
  <c r="O749" i="7"/>
  <c r="O781" i="7"/>
  <c r="O811" i="7"/>
  <c r="O850" i="7"/>
  <c r="O881" i="7"/>
  <c r="O908" i="7"/>
  <c r="O935" i="7"/>
  <c r="O954" i="7"/>
  <c r="O989" i="7"/>
  <c r="F813" i="6"/>
  <c r="J1025" i="7" l="1"/>
  <c r="H1025" i="7"/>
  <c r="J1024" i="7"/>
  <c r="H1024" i="7"/>
  <c r="J1023" i="7"/>
  <c r="H1023" i="7"/>
  <c r="J1022" i="7"/>
  <c r="H1022" i="7"/>
  <c r="J1021" i="7"/>
  <c r="H1021" i="7"/>
  <c r="J1020" i="7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I995" i="7" l="1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1021" i="7"/>
  <c r="I1023" i="7"/>
  <c r="I1025" i="7"/>
  <c r="I993" i="7"/>
  <c r="H991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1022" i="7"/>
  <c r="I1024" i="7"/>
  <c r="F991" i="7"/>
  <c r="I991" i="7" l="1"/>
  <c r="E991" i="7"/>
  <c r="H990" i="7"/>
  <c r="J988" i="7"/>
  <c r="H988" i="7"/>
  <c r="J987" i="7"/>
  <c r="H987" i="7"/>
  <c r="J986" i="7"/>
  <c r="H986" i="7"/>
  <c r="J985" i="7"/>
  <c r="H985" i="7"/>
  <c r="J984" i="7"/>
  <c r="H984" i="7"/>
  <c r="J983" i="7"/>
  <c r="H983" i="7"/>
  <c r="J982" i="7"/>
  <c r="H982" i="7"/>
  <c r="J981" i="7"/>
  <c r="H981" i="7"/>
  <c r="J980" i="7"/>
  <c r="H980" i="7"/>
  <c r="J979" i="7"/>
  <c r="H979" i="7"/>
  <c r="J978" i="7"/>
  <c r="H978" i="7"/>
  <c r="J977" i="7"/>
  <c r="H977" i="7"/>
  <c r="J976" i="7"/>
  <c r="H976" i="7"/>
  <c r="J975" i="7"/>
  <c r="H975" i="7"/>
  <c r="J974" i="7"/>
  <c r="H974" i="7"/>
  <c r="J973" i="7"/>
  <c r="H973" i="7"/>
  <c r="J972" i="7"/>
  <c r="H972" i="7"/>
  <c r="J971" i="7"/>
  <c r="H971" i="7"/>
  <c r="I971" i="7" s="1"/>
  <c r="J970" i="7"/>
  <c r="H970" i="7"/>
  <c r="J969" i="7"/>
  <c r="H969" i="7"/>
  <c r="J968" i="7"/>
  <c r="H968" i="7"/>
  <c r="J967" i="7"/>
  <c r="H967" i="7"/>
  <c r="J966" i="7"/>
  <c r="H966" i="7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I973" i="7" l="1"/>
  <c r="I975" i="7"/>
  <c r="I977" i="7"/>
  <c r="I979" i="7"/>
  <c r="I981" i="7"/>
  <c r="I983" i="7"/>
  <c r="I985" i="7"/>
  <c r="I987" i="7"/>
  <c r="E990" i="7"/>
  <c r="I972" i="7"/>
  <c r="I974" i="7"/>
  <c r="I976" i="7"/>
  <c r="I978" i="7"/>
  <c r="I980" i="7"/>
  <c r="I982" i="7"/>
  <c r="I984" i="7"/>
  <c r="I986" i="7"/>
  <c r="I988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H956" i="7"/>
  <c r="F956" i="7"/>
  <c r="H955" i="7" s="1"/>
  <c r="E956" i="7"/>
  <c r="J953" i="7"/>
  <c r="H953" i="7"/>
  <c r="J952" i="7"/>
  <c r="H952" i="7"/>
  <c r="J951" i="7"/>
  <c r="H951" i="7"/>
  <c r="J950" i="7"/>
  <c r="H950" i="7"/>
  <c r="J949" i="7"/>
  <c r="H949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F937" i="7"/>
  <c r="H936" i="7" s="1"/>
  <c r="E937" i="7"/>
  <c r="J934" i="7"/>
  <c r="H934" i="7"/>
  <c r="J933" i="7"/>
  <c r="H933" i="7"/>
  <c r="J932" i="7"/>
  <c r="H932" i="7"/>
  <c r="J931" i="7"/>
  <c r="H931" i="7"/>
  <c r="J930" i="7"/>
  <c r="H930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H918" i="7"/>
  <c r="J917" i="7"/>
  <c r="H917" i="7"/>
  <c r="J916" i="7"/>
  <c r="H916" i="7"/>
  <c r="J915" i="7"/>
  <c r="H915" i="7"/>
  <c r="J914" i="7"/>
  <c r="H914" i="7"/>
  <c r="J913" i="7"/>
  <c r="H913" i="7"/>
  <c r="J912" i="7"/>
  <c r="H912" i="7"/>
  <c r="F910" i="7"/>
  <c r="H909" i="7" s="1"/>
  <c r="E910" i="7"/>
  <c r="J907" i="7"/>
  <c r="H907" i="7"/>
  <c r="J906" i="7"/>
  <c r="H906" i="7"/>
  <c r="J905" i="7"/>
  <c r="H905" i="7"/>
  <c r="J904" i="7"/>
  <c r="H904" i="7"/>
  <c r="J903" i="7"/>
  <c r="H903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F883" i="7"/>
  <c r="H882" i="7" s="1"/>
  <c r="E883" i="7"/>
  <c r="J880" i="7"/>
  <c r="H880" i="7"/>
  <c r="J879" i="7"/>
  <c r="H879" i="7"/>
  <c r="J878" i="7"/>
  <c r="H878" i="7"/>
  <c r="J877" i="7"/>
  <c r="H877" i="7"/>
  <c r="J876" i="7"/>
  <c r="H876" i="7"/>
  <c r="J875" i="7"/>
  <c r="H875" i="7"/>
  <c r="J874" i="7"/>
  <c r="H874" i="7"/>
  <c r="J873" i="7"/>
  <c r="H873" i="7"/>
  <c r="J872" i="7"/>
  <c r="H872" i="7"/>
  <c r="J871" i="7"/>
  <c r="H871" i="7"/>
  <c r="J870" i="7"/>
  <c r="H870" i="7"/>
  <c r="J869" i="7"/>
  <c r="H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J854" i="7"/>
  <c r="H854" i="7"/>
  <c r="F852" i="7"/>
  <c r="H851" i="7" s="1"/>
  <c r="E852" i="7"/>
  <c r="J849" i="7"/>
  <c r="H849" i="7"/>
  <c r="J848" i="7"/>
  <c r="H848" i="7"/>
  <c r="J847" i="7"/>
  <c r="H847" i="7"/>
  <c r="J846" i="7"/>
  <c r="H846" i="7"/>
  <c r="J845" i="7"/>
  <c r="H845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F813" i="7"/>
  <c r="H812" i="7" s="1"/>
  <c r="E813" i="7"/>
  <c r="J810" i="7"/>
  <c r="H810" i="7"/>
  <c r="J809" i="7"/>
  <c r="H809" i="7"/>
  <c r="J808" i="7"/>
  <c r="H808" i="7"/>
  <c r="J807" i="7"/>
  <c r="H807" i="7"/>
  <c r="J806" i="7"/>
  <c r="H806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I786" i="7" s="1"/>
  <c r="J785" i="7"/>
  <c r="H785" i="7"/>
  <c r="F783" i="7"/>
  <c r="E783" i="7"/>
  <c r="J780" i="7"/>
  <c r="H780" i="7"/>
  <c r="J779" i="7"/>
  <c r="H779" i="7"/>
  <c r="J778" i="7"/>
  <c r="H778" i="7"/>
  <c r="J777" i="7"/>
  <c r="H777" i="7"/>
  <c r="J776" i="7"/>
  <c r="H776" i="7"/>
  <c r="J775" i="7"/>
  <c r="H775" i="7"/>
  <c r="J774" i="7"/>
  <c r="H774" i="7"/>
  <c r="J773" i="7"/>
  <c r="H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H756" i="7"/>
  <c r="J755" i="7"/>
  <c r="H755" i="7"/>
  <c r="J754" i="7"/>
  <c r="H754" i="7"/>
  <c r="I754" i="7" s="1"/>
  <c r="J753" i="7"/>
  <c r="H753" i="7"/>
  <c r="F751" i="7"/>
  <c r="E751" i="7"/>
  <c r="J748" i="7"/>
  <c r="H748" i="7"/>
  <c r="J747" i="7"/>
  <c r="H747" i="7"/>
  <c r="J746" i="7"/>
  <c r="H746" i="7"/>
  <c r="J745" i="7"/>
  <c r="H745" i="7"/>
  <c r="J744" i="7"/>
  <c r="H744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F722" i="7"/>
  <c r="H721" i="7" s="1"/>
  <c r="E722" i="7"/>
  <c r="J719" i="7"/>
  <c r="H719" i="7"/>
  <c r="J718" i="7"/>
  <c r="H718" i="7"/>
  <c r="J717" i="7"/>
  <c r="H717" i="7"/>
  <c r="J716" i="7"/>
  <c r="H716" i="7"/>
  <c r="J715" i="7"/>
  <c r="H715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F680" i="7"/>
  <c r="H679" i="7" s="1"/>
  <c r="E680" i="7"/>
  <c r="J677" i="7"/>
  <c r="H677" i="7"/>
  <c r="J676" i="7"/>
  <c r="H676" i="7"/>
  <c r="J675" i="7"/>
  <c r="H675" i="7"/>
  <c r="J674" i="7"/>
  <c r="H674" i="7"/>
  <c r="J673" i="7"/>
  <c r="H673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F655" i="7"/>
  <c r="H654" i="7" s="1"/>
  <c r="E655" i="7"/>
  <c r="J652" i="7"/>
  <c r="H652" i="7"/>
  <c r="J651" i="7"/>
  <c r="H651" i="7"/>
  <c r="J650" i="7"/>
  <c r="H650" i="7"/>
  <c r="J649" i="7"/>
  <c r="H649" i="7"/>
  <c r="J648" i="7"/>
  <c r="H648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F628" i="7"/>
  <c r="H627" i="7" s="1"/>
  <c r="E628" i="7"/>
  <c r="J625" i="7"/>
  <c r="H625" i="7"/>
  <c r="J624" i="7"/>
  <c r="H624" i="7"/>
  <c r="J623" i="7"/>
  <c r="H623" i="7"/>
  <c r="J622" i="7"/>
  <c r="H622" i="7"/>
  <c r="J621" i="7"/>
  <c r="H621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F599" i="7"/>
  <c r="H598" i="7" s="1"/>
  <c r="E599" i="7"/>
  <c r="J596" i="7"/>
  <c r="H596" i="7"/>
  <c r="J595" i="7"/>
  <c r="H595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I573" i="7" s="1"/>
  <c r="J572" i="7"/>
  <c r="H572" i="7"/>
  <c r="F570" i="7"/>
  <c r="E570" i="7"/>
  <c r="J567" i="7"/>
  <c r="H567" i="7"/>
  <c r="J566" i="7"/>
  <c r="H566" i="7"/>
  <c r="J565" i="7"/>
  <c r="H565" i="7"/>
  <c r="J564" i="7"/>
  <c r="H564" i="7"/>
  <c r="J563" i="7"/>
  <c r="H563" i="7"/>
  <c r="J562" i="7"/>
  <c r="H562" i="7"/>
  <c r="J561" i="7"/>
  <c r="H561" i="7"/>
  <c r="J560" i="7"/>
  <c r="H560" i="7"/>
  <c r="J559" i="7"/>
  <c r="H559" i="7"/>
  <c r="J558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F527" i="7"/>
  <c r="H526" i="7" s="1"/>
  <c r="E527" i="7"/>
  <c r="J524" i="7"/>
  <c r="H524" i="7"/>
  <c r="J523" i="7"/>
  <c r="H523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F504" i="7"/>
  <c r="H503" i="7" s="1"/>
  <c r="E504" i="7"/>
  <c r="J501" i="7"/>
  <c r="H501" i="7"/>
  <c r="J500" i="7"/>
  <c r="H500" i="7"/>
  <c r="J499" i="7"/>
  <c r="H499" i="7"/>
  <c r="J498" i="7"/>
  <c r="H498" i="7"/>
  <c r="J497" i="7"/>
  <c r="H497" i="7"/>
  <c r="J496" i="7"/>
  <c r="H496" i="7"/>
  <c r="J495" i="7"/>
  <c r="H495" i="7"/>
  <c r="J494" i="7"/>
  <c r="H494" i="7"/>
  <c r="J493" i="7"/>
  <c r="H493" i="7"/>
  <c r="J492" i="7"/>
  <c r="H492" i="7"/>
  <c r="J491" i="7"/>
  <c r="H491" i="7"/>
  <c r="J490" i="7"/>
  <c r="H490" i="7"/>
  <c r="J489" i="7"/>
  <c r="H489" i="7"/>
  <c r="J488" i="7"/>
  <c r="H488" i="7"/>
  <c r="J487" i="7"/>
  <c r="H487" i="7"/>
  <c r="J486" i="7"/>
  <c r="H486" i="7"/>
  <c r="J485" i="7"/>
  <c r="H485" i="7"/>
  <c r="J484" i="7"/>
  <c r="H484" i="7"/>
  <c r="J483" i="7"/>
  <c r="H483" i="7"/>
  <c r="J482" i="7"/>
  <c r="H482" i="7"/>
  <c r="J481" i="7"/>
  <c r="H481" i="7"/>
  <c r="J480" i="7"/>
  <c r="H480" i="7"/>
  <c r="J479" i="7"/>
  <c r="H479" i="7"/>
  <c r="J478" i="7"/>
  <c r="H478" i="7"/>
  <c r="J477" i="7"/>
  <c r="H477" i="7"/>
  <c r="J476" i="7"/>
  <c r="H476" i="7"/>
  <c r="J475" i="7"/>
  <c r="H475" i="7"/>
  <c r="J474" i="7"/>
  <c r="H474" i="7"/>
  <c r="J473" i="7"/>
  <c r="H473" i="7"/>
  <c r="J472" i="7"/>
  <c r="H472" i="7"/>
  <c r="J471" i="7"/>
  <c r="H471" i="7"/>
  <c r="J470" i="7"/>
  <c r="H470" i="7"/>
  <c r="J469" i="7"/>
  <c r="H469" i="7"/>
  <c r="J468" i="7"/>
  <c r="H468" i="7"/>
  <c r="J467" i="7"/>
  <c r="H467" i="7"/>
  <c r="J466" i="7"/>
  <c r="H466" i="7"/>
  <c r="J465" i="7"/>
  <c r="H465" i="7"/>
  <c r="J464" i="7"/>
  <c r="H464" i="7"/>
  <c r="J463" i="7"/>
  <c r="H463" i="7"/>
  <c r="J462" i="7"/>
  <c r="H462" i="7"/>
  <c r="F460" i="7"/>
  <c r="H459" i="7" s="1"/>
  <c r="E460" i="7"/>
  <c r="J457" i="7"/>
  <c r="H457" i="7"/>
  <c r="J456" i="7"/>
  <c r="H456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F423" i="7"/>
  <c r="H422" i="7" s="1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F387" i="7"/>
  <c r="H386" i="7" s="1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F372" i="7"/>
  <c r="H371" i="7" s="1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F340" i="7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H322" i="7"/>
  <c r="J321" i="7"/>
  <c r="H321" i="7"/>
  <c r="J320" i="7"/>
  <c r="H320" i="7"/>
  <c r="J319" i="7"/>
  <c r="H319" i="7"/>
  <c r="J318" i="7"/>
  <c r="H318" i="7"/>
  <c r="J317" i="7"/>
  <c r="H317" i="7"/>
  <c r="J316" i="7"/>
  <c r="H316" i="7"/>
  <c r="F314" i="7"/>
  <c r="H313" i="7" s="1"/>
  <c r="E314" i="7"/>
  <c r="J311" i="7"/>
  <c r="H311" i="7"/>
  <c r="J310" i="7"/>
  <c r="H310" i="7"/>
  <c r="J309" i="7"/>
  <c r="H309" i="7"/>
  <c r="J308" i="7"/>
  <c r="H308" i="7"/>
  <c r="J307" i="7"/>
  <c r="H307" i="7"/>
  <c r="J306" i="7"/>
  <c r="H306" i="7"/>
  <c r="J305" i="7"/>
  <c r="H305" i="7"/>
  <c r="J304" i="7"/>
  <c r="H304" i="7"/>
  <c r="J303" i="7"/>
  <c r="H303" i="7"/>
  <c r="J302" i="7"/>
  <c r="H302" i="7"/>
  <c r="J301" i="7"/>
  <c r="H301" i="7"/>
  <c r="J300" i="7"/>
  <c r="H300" i="7"/>
  <c r="J299" i="7"/>
  <c r="H299" i="7"/>
  <c r="J298" i="7"/>
  <c r="H298" i="7"/>
  <c r="J297" i="7"/>
  <c r="H297" i="7"/>
  <c r="J296" i="7"/>
  <c r="H296" i="7"/>
  <c r="J295" i="7"/>
  <c r="H295" i="7"/>
  <c r="J294" i="7"/>
  <c r="H294" i="7"/>
  <c r="J293" i="7"/>
  <c r="H293" i="7"/>
  <c r="J292" i="7"/>
  <c r="H292" i="7"/>
  <c r="J291" i="7"/>
  <c r="H291" i="7"/>
  <c r="J290" i="7"/>
  <c r="H290" i="7"/>
  <c r="J289" i="7"/>
  <c r="H289" i="7"/>
  <c r="J288" i="7"/>
  <c r="H288" i="7"/>
  <c r="J287" i="7"/>
  <c r="H287" i="7"/>
  <c r="F285" i="7"/>
  <c r="H284" i="7" s="1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F258" i="7"/>
  <c r="H257" i="7" s="1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F227" i="7"/>
  <c r="H226" i="7" s="1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F195" i="7"/>
  <c r="H194" i="7" s="1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F164" i="7"/>
  <c r="H163" i="7" s="1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F123" i="7"/>
  <c r="H122" i="7" s="1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F91" i="7"/>
  <c r="H90" i="7" s="1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F80" i="7"/>
  <c r="H79" i="7" s="1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I462" i="7" l="1"/>
  <c r="I464" i="7"/>
  <c r="I466" i="7"/>
  <c r="I468" i="7"/>
  <c r="I470" i="7"/>
  <c r="I472" i="7"/>
  <c r="I474" i="7"/>
  <c r="I476" i="7"/>
  <c r="I478" i="7"/>
  <c r="I480" i="7"/>
  <c r="I482" i="7"/>
  <c r="I484" i="7"/>
  <c r="I486" i="7"/>
  <c r="I488" i="7"/>
  <c r="I490" i="7"/>
  <c r="I492" i="7"/>
  <c r="I494" i="7"/>
  <c r="I496" i="7"/>
  <c r="I498" i="7"/>
  <c r="I500" i="7"/>
  <c r="E598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E313" i="7"/>
  <c r="I912" i="7"/>
  <c r="I914" i="7"/>
  <c r="I916" i="7"/>
  <c r="I918" i="7"/>
  <c r="I287" i="7"/>
  <c r="I289" i="7"/>
  <c r="I291" i="7"/>
  <c r="I293" i="7"/>
  <c r="I295" i="7"/>
  <c r="I297" i="7"/>
  <c r="I299" i="7"/>
  <c r="I301" i="7"/>
  <c r="I303" i="7"/>
  <c r="I305" i="7"/>
  <c r="I307" i="7"/>
  <c r="I309" i="7"/>
  <c r="I913" i="7"/>
  <c r="I915" i="7"/>
  <c r="I917" i="7"/>
  <c r="I551" i="7"/>
  <c r="I565" i="7"/>
  <c r="I483" i="7"/>
  <c r="I485" i="7"/>
  <c r="I501" i="7"/>
  <c r="I316" i="7"/>
  <c r="I318" i="7"/>
  <c r="I320" i="7"/>
  <c r="I322" i="7"/>
  <c r="E955" i="7"/>
  <c r="H910" i="7"/>
  <c r="H628" i="7"/>
  <c r="H599" i="7"/>
  <c r="I596" i="7"/>
  <c r="I594" i="7"/>
  <c r="I592" i="7"/>
  <c r="I590" i="7"/>
  <c r="I588" i="7"/>
  <c r="I586" i="7"/>
  <c r="I584" i="7"/>
  <c r="I582" i="7"/>
  <c r="I580" i="7"/>
  <c r="I578" i="7"/>
  <c r="I576" i="7"/>
  <c r="I574" i="7"/>
  <c r="I567" i="7"/>
  <c r="I563" i="7"/>
  <c r="I561" i="7"/>
  <c r="I559" i="7"/>
  <c r="I557" i="7"/>
  <c r="I555" i="7"/>
  <c r="I553" i="7"/>
  <c r="I549" i="7"/>
  <c r="I545" i="7"/>
  <c r="I543" i="7"/>
  <c r="I541" i="7"/>
  <c r="I539" i="7"/>
  <c r="I537" i="7"/>
  <c r="I535" i="7"/>
  <c r="I533" i="7"/>
  <c r="I531" i="7"/>
  <c r="I529" i="7"/>
  <c r="H504" i="7"/>
  <c r="I499" i="7"/>
  <c r="I497" i="7"/>
  <c r="I495" i="7"/>
  <c r="I493" i="7"/>
  <c r="I491" i="7"/>
  <c r="I489" i="7"/>
  <c r="I487" i="7"/>
  <c r="I481" i="7"/>
  <c r="I479" i="7"/>
  <c r="I477" i="7"/>
  <c r="I475" i="7"/>
  <c r="I473" i="7"/>
  <c r="I471" i="7"/>
  <c r="I469" i="7"/>
  <c r="I467" i="7"/>
  <c r="I465" i="7"/>
  <c r="I463" i="7"/>
  <c r="H460" i="7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I83" i="7"/>
  <c r="I85" i="7"/>
  <c r="I125" i="7"/>
  <c r="I137" i="7"/>
  <c r="H80" i="7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601" i="7"/>
  <c r="I603" i="7"/>
  <c r="I605" i="7"/>
  <c r="I607" i="7"/>
  <c r="I609" i="7"/>
  <c r="I611" i="7"/>
  <c r="I613" i="7"/>
  <c r="I615" i="7"/>
  <c r="I617" i="7"/>
  <c r="I619" i="7"/>
  <c r="I621" i="7"/>
  <c r="I623" i="7"/>
  <c r="I625" i="7"/>
  <c r="E721" i="7"/>
  <c r="E851" i="7"/>
  <c r="E882" i="7"/>
  <c r="I311" i="7"/>
  <c r="H372" i="7"/>
  <c r="H387" i="7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2" i="7"/>
  <c r="I604" i="7"/>
  <c r="I606" i="7"/>
  <c r="I608" i="7"/>
  <c r="I610" i="7"/>
  <c r="I612" i="7"/>
  <c r="I614" i="7"/>
  <c r="I616" i="7"/>
  <c r="I618" i="7"/>
  <c r="I620" i="7"/>
  <c r="I622" i="7"/>
  <c r="I624" i="7"/>
  <c r="I631" i="7"/>
  <c r="I633" i="7"/>
  <c r="I635" i="7"/>
  <c r="I637" i="7"/>
  <c r="I639" i="7"/>
  <c r="I641" i="7"/>
  <c r="I643" i="7"/>
  <c r="I645" i="7"/>
  <c r="I647" i="7"/>
  <c r="I649" i="7"/>
  <c r="I651" i="7"/>
  <c r="I658" i="7"/>
  <c r="I660" i="7"/>
  <c r="I662" i="7"/>
  <c r="I664" i="7"/>
  <c r="I666" i="7"/>
  <c r="I668" i="7"/>
  <c r="I670" i="7"/>
  <c r="I672" i="7"/>
  <c r="I674" i="7"/>
  <c r="I676" i="7"/>
  <c r="I755" i="7"/>
  <c r="I757" i="7"/>
  <c r="I759" i="7"/>
  <c r="I761" i="7"/>
  <c r="I763" i="7"/>
  <c r="I765" i="7"/>
  <c r="I767" i="7"/>
  <c r="I769" i="7"/>
  <c r="I771" i="7"/>
  <c r="I775" i="7"/>
  <c r="I777" i="7"/>
  <c r="I779" i="7"/>
  <c r="I788" i="7"/>
  <c r="I790" i="7"/>
  <c r="I792" i="7"/>
  <c r="I794" i="7"/>
  <c r="I796" i="7"/>
  <c r="I798" i="7"/>
  <c r="I800" i="7"/>
  <c r="I802" i="7"/>
  <c r="I804" i="7"/>
  <c r="I806" i="7"/>
  <c r="I808" i="7"/>
  <c r="H852" i="7"/>
  <c r="H813" i="7"/>
  <c r="I787" i="7"/>
  <c r="I789" i="7"/>
  <c r="I791" i="7"/>
  <c r="I793" i="7"/>
  <c r="I795" i="7"/>
  <c r="I797" i="7"/>
  <c r="I799" i="7"/>
  <c r="I801" i="7"/>
  <c r="I803" i="7"/>
  <c r="I805" i="7"/>
  <c r="I807" i="7"/>
  <c r="I809" i="7"/>
  <c r="H783" i="7"/>
  <c r="I773" i="7"/>
  <c r="I756" i="7"/>
  <c r="I758" i="7"/>
  <c r="I760" i="7"/>
  <c r="I762" i="7"/>
  <c r="I764" i="7"/>
  <c r="I766" i="7"/>
  <c r="I768" i="7"/>
  <c r="I770" i="7"/>
  <c r="I772" i="7"/>
  <c r="I774" i="7"/>
  <c r="I776" i="7"/>
  <c r="I778" i="7"/>
  <c r="I780" i="7"/>
  <c r="H751" i="7"/>
  <c r="H722" i="7"/>
  <c r="H680" i="7"/>
  <c r="H655" i="7"/>
  <c r="I657" i="7"/>
  <c r="I659" i="7"/>
  <c r="I661" i="7"/>
  <c r="I663" i="7"/>
  <c r="I665" i="7"/>
  <c r="I667" i="7"/>
  <c r="I669" i="7"/>
  <c r="I630" i="7"/>
  <c r="I632" i="7"/>
  <c r="I634" i="7"/>
  <c r="I636" i="7"/>
  <c r="I638" i="7"/>
  <c r="I640" i="7"/>
  <c r="I642" i="7"/>
  <c r="I644" i="7"/>
  <c r="I646" i="7"/>
  <c r="I648" i="7"/>
  <c r="I650" i="7"/>
  <c r="I652" i="7"/>
  <c r="I575" i="7"/>
  <c r="I577" i="7"/>
  <c r="I579" i="7"/>
  <c r="I581" i="7"/>
  <c r="I583" i="7"/>
  <c r="I585" i="7"/>
  <c r="I587" i="7"/>
  <c r="I589" i="7"/>
  <c r="I591" i="7"/>
  <c r="I593" i="7"/>
  <c r="I595" i="7"/>
  <c r="H570" i="7"/>
  <c r="H527" i="7"/>
  <c r="I547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566" i="7"/>
  <c r="H423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I367" i="7"/>
  <c r="I369" i="7"/>
  <c r="I412" i="7"/>
  <c r="I414" i="7"/>
  <c r="I416" i="7"/>
  <c r="I418" i="7"/>
  <c r="I420" i="7"/>
  <c r="I671" i="7"/>
  <c r="I673" i="7"/>
  <c r="I675" i="7"/>
  <c r="H937" i="7"/>
  <c r="E226" i="7"/>
  <c r="I86" i="7"/>
  <c r="I88" i="7"/>
  <c r="I810" i="7"/>
  <c r="E909" i="7"/>
  <c r="I197" i="7"/>
  <c r="I199" i="7"/>
  <c r="H883" i="7"/>
  <c r="E936" i="7"/>
  <c r="I956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E812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H782" i="7"/>
  <c r="I784" i="7"/>
  <c r="I785" i="7"/>
  <c r="H750" i="7"/>
  <c r="E750" i="7" s="1"/>
  <c r="I752" i="7"/>
  <c r="I75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E679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E654" i="7"/>
  <c r="I677" i="7"/>
  <c r="E627" i="7"/>
  <c r="H569" i="7"/>
  <c r="I571" i="7"/>
  <c r="I572" i="7"/>
  <c r="E526" i="7"/>
  <c r="E503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E459" i="7"/>
  <c r="E422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E257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F50" i="7"/>
  <c r="H49" i="7" s="1"/>
  <c r="E50" i="7"/>
  <c r="J47" i="7"/>
  <c r="H47" i="7"/>
  <c r="J46" i="7"/>
  <c r="H46" i="7"/>
  <c r="N45" i="7"/>
  <c r="H45" i="7"/>
  <c r="H43" i="7" s="1"/>
  <c r="F44" i="7"/>
  <c r="E44" i="7"/>
  <c r="M43" i="7"/>
  <c r="F43" i="7"/>
  <c r="I285" i="7" l="1"/>
  <c r="I599" i="7"/>
  <c r="I460" i="7"/>
  <c r="I314" i="7"/>
  <c r="I123" i="7"/>
  <c r="I46" i="7"/>
  <c r="H44" i="7"/>
  <c r="E43" i="7"/>
  <c r="I387" i="7"/>
  <c r="I258" i="7"/>
  <c r="I527" i="7"/>
  <c r="I655" i="7"/>
  <c r="I628" i="7"/>
  <c r="I80" i="7"/>
  <c r="I227" i="7"/>
  <c r="N43" i="7"/>
  <c r="O43" i="7" s="1"/>
  <c r="I45" i="7"/>
  <c r="O45" i="7"/>
  <c r="I47" i="7"/>
  <c r="H50" i="7"/>
  <c r="H48" i="7" s="1"/>
  <c r="I937" i="7"/>
  <c r="I910" i="7"/>
  <c r="I883" i="7"/>
  <c r="I852" i="7"/>
  <c r="I813" i="7"/>
  <c r="E782" i="7"/>
  <c r="I722" i="7"/>
  <c r="I680" i="7"/>
  <c r="E569" i="7"/>
  <c r="I504" i="7"/>
  <c r="I423" i="7"/>
  <c r="I372" i="7"/>
  <c r="E339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I4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J30" i="7"/>
  <c r="H30" i="7"/>
  <c r="J29" i="7"/>
  <c r="H29" i="7"/>
  <c r="J28" i="7"/>
  <c r="H28" i="7"/>
  <c r="J27" i="7"/>
  <c r="H27" i="7"/>
  <c r="J26" i="7"/>
  <c r="H26" i="7"/>
  <c r="J25" i="7"/>
  <c r="H25" i="7"/>
  <c r="J24" i="7"/>
  <c r="H24" i="7"/>
  <c r="N23" i="7"/>
  <c r="H23" i="7"/>
  <c r="H21" i="7" s="1"/>
  <c r="F22" i="7"/>
  <c r="E22" i="7"/>
  <c r="M21" i="7"/>
  <c r="F21" i="7"/>
  <c r="M19" i="7"/>
  <c r="O23" i="7" l="1"/>
  <c r="H22" i="7"/>
  <c r="H19" i="7" s="1"/>
  <c r="N21" i="7"/>
  <c r="E21" i="7"/>
  <c r="E18" i="7" s="1"/>
  <c r="D18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3" i="7"/>
  <c r="I21" i="7" s="1"/>
  <c r="I24" i="7"/>
  <c r="F19" i="7"/>
  <c r="E19" i="7"/>
  <c r="D19" i="7"/>
  <c r="L18" i="7"/>
  <c r="H18" i="7"/>
  <c r="F18" i="7"/>
  <c r="H1026" i="6"/>
  <c r="J1025" i="6"/>
  <c r="H1025" i="6"/>
  <c r="J1024" i="6"/>
  <c r="H1024" i="6"/>
  <c r="J1023" i="6"/>
  <c r="H1023" i="6"/>
  <c r="J1022" i="6"/>
  <c r="H1022" i="6"/>
  <c r="J1021" i="6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F991" i="6"/>
  <c r="H992" i="6" s="1"/>
  <c r="H990" i="6" s="1"/>
  <c r="E991" i="6"/>
  <c r="J988" i="6"/>
  <c r="H988" i="6"/>
  <c r="I988" i="6" s="1"/>
  <c r="J987" i="6"/>
  <c r="H987" i="6"/>
  <c r="I987" i="6" s="1"/>
  <c r="J986" i="6"/>
  <c r="H986" i="6"/>
  <c r="I986" i="6" s="1"/>
  <c r="J985" i="6"/>
  <c r="H985" i="6"/>
  <c r="I985" i="6" s="1"/>
  <c r="J984" i="6"/>
  <c r="H984" i="6"/>
  <c r="I984" i="6" s="1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F956" i="6"/>
  <c r="H957" i="6" s="1"/>
  <c r="H955" i="6" s="1"/>
  <c r="E956" i="6"/>
  <c r="J953" i="6"/>
  <c r="H953" i="6"/>
  <c r="I953" i="6" s="1"/>
  <c r="J952" i="6"/>
  <c r="H952" i="6"/>
  <c r="I952" i="6" s="1"/>
  <c r="J951" i="6"/>
  <c r="H951" i="6"/>
  <c r="I951" i="6" s="1"/>
  <c r="J950" i="6"/>
  <c r="H950" i="6"/>
  <c r="I950" i="6" s="1"/>
  <c r="J949" i="6"/>
  <c r="H949" i="6"/>
  <c r="I949" i="6" s="1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E990" i="6" l="1"/>
  <c r="I22" i="7"/>
  <c r="H991" i="6"/>
  <c r="E955" i="6"/>
  <c r="J19" i="7"/>
  <c r="K869" i="7" s="1"/>
  <c r="I956" i="6"/>
  <c r="H956" i="6"/>
  <c r="L10" i="7"/>
  <c r="H17" i="7"/>
  <c r="F17" i="7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1" i="6"/>
  <c r="I1023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1020" i="6"/>
  <c r="I1022" i="6"/>
  <c r="I1024" i="6"/>
  <c r="I1025" i="6"/>
  <c r="H1028" i="6"/>
  <c r="H940" i="6"/>
  <c r="I940" i="6" s="1"/>
  <c r="J939" i="6"/>
  <c r="H939" i="6"/>
  <c r="F937" i="6"/>
  <c r="H938" i="6" s="1"/>
  <c r="H936" i="6" s="1"/>
  <c r="E937" i="6"/>
  <c r="J934" i="6"/>
  <c r="H934" i="6"/>
  <c r="J933" i="6"/>
  <c r="H933" i="6"/>
  <c r="J932" i="6"/>
  <c r="H932" i="6"/>
  <c r="J931" i="6"/>
  <c r="H931" i="6"/>
  <c r="J930" i="6"/>
  <c r="H930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F910" i="6"/>
  <c r="H911" i="6" s="1"/>
  <c r="H909" i="6" s="1"/>
  <c r="E910" i="6"/>
  <c r="J907" i="6"/>
  <c r="H907" i="6"/>
  <c r="J906" i="6"/>
  <c r="H906" i="6"/>
  <c r="J905" i="6"/>
  <c r="H905" i="6"/>
  <c r="J904" i="6"/>
  <c r="H904" i="6"/>
  <c r="J903" i="6"/>
  <c r="H903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F883" i="6"/>
  <c r="H884" i="6" s="1"/>
  <c r="H882" i="6" s="1"/>
  <c r="E883" i="6"/>
  <c r="J880" i="6"/>
  <c r="H880" i="6"/>
  <c r="J879" i="6"/>
  <c r="H879" i="6"/>
  <c r="J878" i="6"/>
  <c r="H878" i="6"/>
  <c r="J877" i="6"/>
  <c r="H877" i="6"/>
  <c r="J876" i="6"/>
  <c r="H876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H853" i="6"/>
  <c r="H851" i="6" s="1"/>
  <c r="E852" i="6"/>
  <c r="J849" i="6"/>
  <c r="H849" i="6"/>
  <c r="J848" i="6"/>
  <c r="H848" i="6"/>
  <c r="J847" i="6"/>
  <c r="H847" i="6"/>
  <c r="J846" i="6"/>
  <c r="H846" i="6"/>
  <c r="J845" i="6"/>
  <c r="H845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H814" i="6"/>
  <c r="H812" i="6" s="1"/>
  <c r="E813" i="6"/>
  <c r="J810" i="6"/>
  <c r="H810" i="6"/>
  <c r="J809" i="6"/>
  <c r="H809" i="6"/>
  <c r="J808" i="6"/>
  <c r="H808" i="6"/>
  <c r="J807" i="6"/>
  <c r="H807" i="6"/>
  <c r="J806" i="6"/>
  <c r="H806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F783" i="6"/>
  <c r="H784" i="6" s="1"/>
  <c r="H782" i="6" s="1"/>
  <c r="J780" i="6"/>
  <c r="H780" i="6"/>
  <c r="J779" i="6"/>
  <c r="H779" i="6"/>
  <c r="J778" i="6"/>
  <c r="H778" i="6"/>
  <c r="J777" i="6"/>
  <c r="H777" i="6"/>
  <c r="J776" i="6"/>
  <c r="H776" i="6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F751" i="6"/>
  <c r="H752" i="6" s="1"/>
  <c r="H750" i="6" s="1"/>
  <c r="E751" i="6"/>
  <c r="J748" i="6"/>
  <c r="H748" i="6"/>
  <c r="J747" i="6"/>
  <c r="H747" i="6"/>
  <c r="J746" i="6"/>
  <c r="H746" i="6"/>
  <c r="J745" i="6"/>
  <c r="H745" i="6"/>
  <c r="J744" i="6"/>
  <c r="H744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F722" i="6"/>
  <c r="H723" i="6" s="1"/>
  <c r="H721" i="6" s="1"/>
  <c r="E722" i="6"/>
  <c r="J719" i="6"/>
  <c r="H719" i="6"/>
  <c r="J718" i="6"/>
  <c r="H718" i="6"/>
  <c r="J717" i="6"/>
  <c r="H717" i="6"/>
  <c r="J716" i="6"/>
  <c r="H716" i="6"/>
  <c r="J715" i="6"/>
  <c r="H715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F680" i="6"/>
  <c r="H681" i="6" s="1"/>
  <c r="H679" i="6" s="1"/>
  <c r="E680" i="6"/>
  <c r="J677" i="6"/>
  <c r="H677" i="6"/>
  <c r="J676" i="6"/>
  <c r="H676" i="6"/>
  <c r="J675" i="6"/>
  <c r="H675" i="6"/>
  <c r="J674" i="6"/>
  <c r="H674" i="6"/>
  <c r="J673" i="6"/>
  <c r="H673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F655" i="6"/>
  <c r="H656" i="6" s="1"/>
  <c r="H654" i="6" s="1"/>
  <c r="E655" i="6"/>
  <c r="J652" i="6"/>
  <c r="H652" i="6"/>
  <c r="J651" i="6"/>
  <c r="H651" i="6"/>
  <c r="J650" i="6"/>
  <c r="H650" i="6"/>
  <c r="J649" i="6"/>
  <c r="H649" i="6"/>
  <c r="J648" i="6"/>
  <c r="H648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F628" i="6"/>
  <c r="H629" i="6" s="1"/>
  <c r="H627" i="6" s="1"/>
  <c r="E628" i="6"/>
  <c r="J625" i="6"/>
  <c r="H625" i="6"/>
  <c r="J624" i="6"/>
  <c r="H624" i="6"/>
  <c r="J623" i="6"/>
  <c r="H623" i="6"/>
  <c r="J622" i="6"/>
  <c r="H622" i="6"/>
  <c r="J621" i="6"/>
  <c r="H621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F599" i="6"/>
  <c r="H600" i="6" s="1"/>
  <c r="H598" i="6" s="1"/>
  <c r="E599" i="6"/>
  <c r="J596" i="6"/>
  <c r="H596" i="6"/>
  <c r="J595" i="6"/>
  <c r="H595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H571" i="6"/>
  <c r="H569" i="6" s="1"/>
  <c r="E570" i="6"/>
  <c r="J567" i="6"/>
  <c r="H567" i="6"/>
  <c r="J566" i="6"/>
  <c r="H566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F527" i="6"/>
  <c r="H528" i="6" s="1"/>
  <c r="H526" i="6" s="1"/>
  <c r="E527" i="6"/>
  <c r="J524" i="6"/>
  <c r="H524" i="6"/>
  <c r="J523" i="6"/>
  <c r="H523" i="6"/>
  <c r="J522" i="6"/>
  <c r="H522" i="6"/>
  <c r="J521" i="6"/>
  <c r="H521" i="6"/>
  <c r="J520" i="6"/>
  <c r="H520" i="6"/>
  <c r="J519" i="6"/>
  <c r="H519" i="6"/>
  <c r="J518" i="6"/>
  <c r="H518" i="6"/>
  <c r="J517" i="6"/>
  <c r="H517" i="6"/>
  <c r="J516" i="6"/>
  <c r="H516" i="6"/>
  <c r="J515" i="6"/>
  <c r="H515" i="6"/>
  <c r="J514" i="6"/>
  <c r="H514" i="6"/>
  <c r="J513" i="6"/>
  <c r="I513" i="6" s="1"/>
  <c r="H513" i="6"/>
  <c r="J512" i="6"/>
  <c r="H512" i="6"/>
  <c r="J511" i="6"/>
  <c r="I511" i="6" s="1"/>
  <c r="H511" i="6"/>
  <c r="J510" i="6"/>
  <c r="H510" i="6"/>
  <c r="J509" i="6"/>
  <c r="I509" i="6" s="1"/>
  <c r="H509" i="6"/>
  <c r="J508" i="6"/>
  <c r="H508" i="6"/>
  <c r="J507" i="6"/>
  <c r="I507" i="6" s="1"/>
  <c r="H507" i="6"/>
  <c r="J506" i="6"/>
  <c r="H506" i="6"/>
  <c r="F504" i="6"/>
  <c r="H505" i="6" s="1"/>
  <c r="H503" i="6" s="1"/>
  <c r="E503" i="6" s="1"/>
  <c r="E504" i="6"/>
  <c r="J501" i="6"/>
  <c r="H501" i="6"/>
  <c r="J500" i="6"/>
  <c r="H500" i="6"/>
  <c r="J499" i="6"/>
  <c r="H499" i="6"/>
  <c r="J498" i="6"/>
  <c r="H498" i="6"/>
  <c r="J497" i="6"/>
  <c r="H497" i="6"/>
  <c r="J496" i="6"/>
  <c r="H496" i="6"/>
  <c r="J495" i="6"/>
  <c r="H495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F460" i="6"/>
  <c r="H461" i="6" s="1"/>
  <c r="H459" i="6" s="1"/>
  <c r="E460" i="6"/>
  <c r="J457" i="6"/>
  <c r="H457" i="6"/>
  <c r="J456" i="6"/>
  <c r="H456" i="6"/>
  <c r="J455" i="6"/>
  <c r="H455" i="6"/>
  <c r="J454" i="6"/>
  <c r="H454" i="6"/>
  <c r="J453" i="6"/>
  <c r="H453" i="6"/>
  <c r="J452" i="6"/>
  <c r="H452" i="6"/>
  <c r="J451" i="6"/>
  <c r="H451" i="6"/>
  <c r="J450" i="6"/>
  <c r="H450" i="6"/>
  <c r="J449" i="6"/>
  <c r="H449" i="6"/>
  <c r="J448" i="6"/>
  <c r="H448" i="6"/>
  <c r="J447" i="6"/>
  <c r="H447" i="6"/>
  <c r="J446" i="6"/>
  <c r="H446" i="6"/>
  <c r="J445" i="6"/>
  <c r="H445" i="6"/>
  <c r="J444" i="6"/>
  <c r="H444" i="6"/>
  <c r="J443" i="6"/>
  <c r="H443" i="6"/>
  <c r="J442" i="6"/>
  <c r="H442" i="6"/>
  <c r="J441" i="6"/>
  <c r="H441" i="6"/>
  <c r="J440" i="6"/>
  <c r="H440" i="6"/>
  <c r="J439" i="6"/>
  <c r="H439" i="6"/>
  <c r="J438" i="6"/>
  <c r="H438" i="6"/>
  <c r="J437" i="6"/>
  <c r="H437" i="6"/>
  <c r="J436" i="6"/>
  <c r="H436" i="6"/>
  <c r="J435" i="6"/>
  <c r="H435" i="6"/>
  <c r="J434" i="6"/>
  <c r="H434" i="6"/>
  <c r="J433" i="6"/>
  <c r="H433" i="6"/>
  <c r="J432" i="6"/>
  <c r="H432" i="6"/>
  <c r="J431" i="6"/>
  <c r="H431" i="6"/>
  <c r="J430" i="6"/>
  <c r="H430" i="6"/>
  <c r="J429" i="6"/>
  <c r="H429" i="6"/>
  <c r="J428" i="6"/>
  <c r="H428" i="6"/>
  <c r="J427" i="6"/>
  <c r="H427" i="6"/>
  <c r="J426" i="6"/>
  <c r="H426" i="6"/>
  <c r="J425" i="6"/>
  <c r="H425" i="6"/>
  <c r="F423" i="6"/>
  <c r="H424" i="6" s="1"/>
  <c r="H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H388" i="6" s="1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3" i="6" s="1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41" i="6" s="1"/>
  <c r="H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5" i="6" s="1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H286" i="6" s="1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9" i="6" s="1"/>
  <c r="H257" i="6" s="1"/>
  <c r="E258" i="6"/>
  <c r="J255" i="6"/>
  <c r="H255" i="6"/>
  <c r="J254" i="6"/>
  <c r="H254" i="6"/>
  <c r="J253" i="6"/>
  <c r="H253" i="6"/>
  <c r="J252" i="6"/>
  <c r="H252" i="6"/>
  <c r="J251" i="6"/>
  <c r="H251" i="6"/>
  <c r="J250" i="6"/>
  <c r="H250" i="6"/>
  <c r="J249" i="6"/>
  <c r="H249" i="6"/>
  <c r="J248" i="6"/>
  <c r="H248" i="6"/>
  <c r="J247" i="6"/>
  <c r="H247" i="6"/>
  <c r="J246" i="6"/>
  <c r="H246" i="6"/>
  <c r="J245" i="6"/>
  <c r="H245" i="6"/>
  <c r="J244" i="6"/>
  <c r="H244" i="6"/>
  <c r="J243" i="6"/>
  <c r="H243" i="6"/>
  <c r="J242" i="6"/>
  <c r="H242" i="6"/>
  <c r="J241" i="6"/>
  <c r="H241" i="6"/>
  <c r="J240" i="6"/>
  <c r="H240" i="6"/>
  <c r="J239" i="6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H229" i="6"/>
  <c r="D229" i="6"/>
  <c r="F227" i="6"/>
  <c r="H228" i="6" s="1"/>
  <c r="H226" i="6" s="1"/>
  <c r="E227" i="6"/>
  <c r="I515" i="6" l="1"/>
  <c r="I517" i="6"/>
  <c r="I519" i="6"/>
  <c r="I521" i="6"/>
  <c r="I523" i="6"/>
  <c r="D227" i="6"/>
  <c r="E851" i="6"/>
  <c r="E459" i="6"/>
  <c r="E422" i="6"/>
  <c r="E339" i="6"/>
  <c r="I861" i="6"/>
  <c r="I239" i="6"/>
  <c r="I241" i="6"/>
  <c r="I243" i="6"/>
  <c r="I245" i="6"/>
  <c r="I247" i="6"/>
  <c r="I249" i="6"/>
  <c r="I253" i="6"/>
  <c r="I255" i="6"/>
  <c r="K115" i="7"/>
  <c r="K189" i="7"/>
  <c r="K474" i="7"/>
  <c r="K223" i="7"/>
  <c r="K30" i="7"/>
  <c r="K265" i="7"/>
  <c r="K136" i="7"/>
  <c r="K276" i="7"/>
  <c r="K548" i="7"/>
  <c r="K54" i="7"/>
  <c r="K73" i="7"/>
  <c r="K152" i="7"/>
  <c r="K305" i="7"/>
  <c r="K795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90" i="7"/>
  <c r="K260" i="7"/>
  <c r="K794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437" i="7"/>
  <c r="K511" i="7"/>
  <c r="K579" i="7"/>
  <c r="K899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3" i="7"/>
  <c r="K532" i="7"/>
  <c r="K652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41" i="7"/>
  <c r="K457" i="7"/>
  <c r="K478" i="7"/>
  <c r="K494" i="7"/>
  <c r="K515" i="7"/>
  <c r="K536" i="7"/>
  <c r="K552" i="7"/>
  <c r="K323" i="7"/>
  <c r="K565" i="7"/>
  <c r="K673" i="7"/>
  <c r="K733" i="7"/>
  <c r="K816" i="7"/>
  <c r="K946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5" i="7"/>
  <c r="K466" i="7"/>
  <c r="K482" i="7"/>
  <c r="K498" i="7"/>
  <c r="K519" i="7"/>
  <c r="K540" i="7"/>
  <c r="K556" i="7"/>
  <c r="K331" i="7"/>
  <c r="K615" i="7"/>
  <c r="K694" i="7"/>
  <c r="K753" i="7"/>
  <c r="K832" i="7"/>
  <c r="K1024" i="7"/>
  <c r="K914" i="7"/>
  <c r="K875" i="7"/>
  <c r="K867" i="7"/>
  <c r="K859" i="7"/>
  <c r="K953" i="7"/>
  <c r="K949" i="7"/>
  <c r="K945" i="7"/>
  <c r="K941" i="7"/>
  <c r="K906" i="7"/>
  <c r="K902" i="7"/>
  <c r="K898" i="7"/>
  <c r="K894" i="7"/>
  <c r="K890" i="7"/>
  <c r="K886" i="7"/>
  <c r="K847" i="7"/>
  <c r="K843" i="7"/>
  <c r="K839" i="7"/>
  <c r="K835" i="7"/>
  <c r="K831" i="7"/>
  <c r="K827" i="7"/>
  <c r="K823" i="7"/>
  <c r="K819" i="7"/>
  <c r="K810" i="7"/>
  <c r="K806" i="7"/>
  <c r="K802" i="7"/>
  <c r="K798" i="7"/>
  <c r="K792" i="7"/>
  <c r="K780" i="7"/>
  <c r="K776" i="7"/>
  <c r="K772" i="7"/>
  <c r="K768" i="7"/>
  <c r="K764" i="7"/>
  <c r="K760" i="7"/>
  <c r="K756" i="7"/>
  <c r="K748" i="7"/>
  <c r="K744" i="7"/>
  <c r="K740" i="7"/>
  <c r="K736" i="7"/>
  <c r="K732" i="7"/>
  <c r="K728" i="7"/>
  <c r="K682" i="7"/>
  <c r="K596" i="7"/>
  <c r="K793" i="7"/>
  <c r="K785" i="7"/>
  <c r="K717" i="7"/>
  <c r="K713" i="7"/>
  <c r="K709" i="7"/>
  <c r="K705" i="7"/>
  <c r="K701" i="7"/>
  <c r="K697" i="7"/>
  <c r="K693" i="7"/>
  <c r="K689" i="7"/>
  <c r="K685" i="7"/>
  <c r="K676" i="7"/>
  <c r="K672" i="7"/>
  <c r="K668" i="7"/>
  <c r="K664" i="7"/>
  <c r="K660" i="7"/>
  <c r="K651" i="7"/>
  <c r="K647" i="7"/>
  <c r="K643" i="7"/>
  <c r="K639" i="7"/>
  <c r="K635" i="7"/>
  <c r="K631" i="7"/>
  <c r="K622" i="7"/>
  <c r="K618" i="7"/>
  <c r="K614" i="7"/>
  <c r="K610" i="7"/>
  <c r="K606" i="7"/>
  <c r="K602" i="7"/>
  <c r="K564" i="7"/>
  <c r="K560" i="7"/>
  <c r="K591" i="7"/>
  <c r="K583" i="7"/>
  <c r="K575" i="7"/>
  <c r="K462" i="7"/>
  <c r="K337" i="7"/>
  <c r="K333" i="7"/>
  <c r="K329" i="7"/>
  <c r="K325" i="7"/>
  <c r="K321" i="7"/>
  <c r="K317" i="7"/>
  <c r="K590" i="7"/>
  <c r="K582" i="7"/>
  <c r="K574" i="7"/>
  <c r="K1025" i="7"/>
  <c r="K885" i="7"/>
  <c r="K873" i="7"/>
  <c r="K865" i="7"/>
  <c r="K857" i="7"/>
  <c r="K952" i="7"/>
  <c r="K948" i="7"/>
  <c r="K944" i="7"/>
  <c r="K940" i="7"/>
  <c r="K905" i="7"/>
  <c r="K901" i="7"/>
  <c r="K897" i="7"/>
  <c r="K893" i="7"/>
  <c r="K889" i="7"/>
  <c r="K854" i="7"/>
  <c r="K846" i="7"/>
  <c r="K842" i="7"/>
  <c r="K838" i="7"/>
  <c r="K834" i="7"/>
  <c r="K830" i="7"/>
  <c r="K826" i="7"/>
  <c r="K822" i="7"/>
  <c r="K818" i="7"/>
  <c r="K809" i="7"/>
  <c r="K805" i="7"/>
  <c r="K801" i="7"/>
  <c r="K797" i="7"/>
  <c r="K790" i="7"/>
  <c r="K779" i="7"/>
  <c r="K775" i="7"/>
  <c r="K771" i="7"/>
  <c r="K767" i="7"/>
  <c r="K763" i="7"/>
  <c r="K759" i="7"/>
  <c r="K755" i="7"/>
  <c r="K747" i="7"/>
  <c r="K743" i="7"/>
  <c r="K739" i="7"/>
  <c r="K735" i="7"/>
  <c r="K731" i="7"/>
  <c r="K727" i="7"/>
  <c r="K657" i="7"/>
  <c r="K595" i="7"/>
  <c r="K791" i="7"/>
  <c r="K724" i="7"/>
  <c r="K716" i="7"/>
  <c r="K712" i="7"/>
  <c r="K708" i="7"/>
  <c r="K704" i="7"/>
  <c r="K700" i="7"/>
  <c r="K696" i="7"/>
  <c r="K692" i="7"/>
  <c r="K688" i="7"/>
  <c r="K684" i="7"/>
  <c r="K675" i="7"/>
  <c r="K671" i="7"/>
  <c r="K667" i="7"/>
  <c r="K663" i="7"/>
  <c r="K659" i="7"/>
  <c r="K650" i="7"/>
  <c r="K646" i="7"/>
  <c r="K642" i="7"/>
  <c r="K638" i="7"/>
  <c r="K634" i="7"/>
  <c r="K625" i="7"/>
  <c r="K621" i="7"/>
  <c r="K617" i="7"/>
  <c r="K613" i="7"/>
  <c r="K609" i="7"/>
  <c r="K605" i="7"/>
  <c r="K567" i="7"/>
  <c r="K563" i="7"/>
  <c r="K559" i="7"/>
  <c r="K589" i="7"/>
  <c r="K581" i="7"/>
  <c r="K573" i="7"/>
  <c r="K425" i="7"/>
  <c r="K336" i="7"/>
  <c r="K332" i="7"/>
  <c r="K328" i="7"/>
  <c r="K324" i="7"/>
  <c r="K320" i="7"/>
  <c r="K287" i="7"/>
  <c r="K588" i="7"/>
  <c r="K580" i="7"/>
  <c r="K918" i="7"/>
  <c r="K879" i="7"/>
  <c r="K871" i="7"/>
  <c r="K863" i="7"/>
  <c r="K855" i="7"/>
  <c r="K951" i="7"/>
  <c r="K947" i="7"/>
  <c r="K943" i="7"/>
  <c r="K912" i="7"/>
  <c r="K904" i="7"/>
  <c r="K900" i="7"/>
  <c r="K896" i="7"/>
  <c r="K892" i="7"/>
  <c r="K888" i="7"/>
  <c r="K849" i="7"/>
  <c r="K845" i="7"/>
  <c r="K841" i="7"/>
  <c r="K837" i="7"/>
  <c r="K833" i="7"/>
  <c r="K829" i="7"/>
  <c r="K825" i="7"/>
  <c r="K821" i="7"/>
  <c r="K817" i="7"/>
  <c r="K808" i="7"/>
  <c r="K804" i="7"/>
  <c r="K800" i="7"/>
  <c r="K796" i="7"/>
  <c r="K788" i="7"/>
  <c r="K778" i="7"/>
  <c r="K774" i="7"/>
  <c r="K770" i="7"/>
  <c r="K766" i="7"/>
  <c r="K762" i="7"/>
  <c r="K758" i="7"/>
  <c r="K754" i="7"/>
  <c r="K746" i="7"/>
  <c r="K742" i="7"/>
  <c r="K738" i="7"/>
  <c r="K734" i="7"/>
  <c r="K730" i="7"/>
  <c r="K726" i="7"/>
  <c r="K630" i="7"/>
  <c r="K594" i="7"/>
  <c r="K789" i="7"/>
  <c r="K719" i="7"/>
  <c r="K715" i="7"/>
  <c r="K711" i="7"/>
  <c r="K707" i="7"/>
  <c r="K703" i="7"/>
  <c r="K699" i="7"/>
  <c r="K695" i="7"/>
  <c r="K691" i="7"/>
  <c r="K687" i="7"/>
  <c r="K683" i="7"/>
  <c r="K674" i="7"/>
  <c r="K670" i="7"/>
  <c r="K666" i="7"/>
  <c r="K662" i="7"/>
  <c r="K658" i="7"/>
  <c r="K649" i="7"/>
  <c r="K645" i="7"/>
  <c r="K641" i="7"/>
  <c r="K637" i="7"/>
  <c r="K633" i="7"/>
  <c r="K624" i="7"/>
  <c r="K620" i="7"/>
  <c r="K616" i="7"/>
  <c r="K612" i="7"/>
  <c r="K608" i="7"/>
  <c r="K604" i="7"/>
  <c r="K566" i="7"/>
  <c r="K562" i="7"/>
  <c r="K558" i="7"/>
  <c r="K587" i="7"/>
  <c r="K861" i="7"/>
  <c r="K942" i="7"/>
  <c r="K895" i="7"/>
  <c r="K844" i="7"/>
  <c r="K828" i="7"/>
  <c r="K807" i="7"/>
  <c r="K786" i="7"/>
  <c r="K765" i="7"/>
  <c r="K745" i="7"/>
  <c r="K729" i="7"/>
  <c r="K787" i="7"/>
  <c r="K706" i="7"/>
  <c r="K690" i="7"/>
  <c r="K669" i="7"/>
  <c r="K648" i="7"/>
  <c r="K632" i="7"/>
  <c r="K611" i="7"/>
  <c r="K561" i="7"/>
  <c r="K577" i="7"/>
  <c r="K374" i="7"/>
  <c r="K330" i="7"/>
  <c r="K322" i="7"/>
  <c r="K592" i="7"/>
  <c r="K576" i="7"/>
  <c r="K555" i="7"/>
  <c r="K551" i="7"/>
  <c r="K547" i="7"/>
  <c r="K543" i="7"/>
  <c r="K539" i="7"/>
  <c r="K535" i="7"/>
  <c r="K531" i="7"/>
  <c r="K522" i="7"/>
  <c r="K518" i="7"/>
  <c r="K514" i="7"/>
  <c r="K510" i="7"/>
  <c r="K501" i="7"/>
  <c r="K497" i="7"/>
  <c r="K493" i="7"/>
  <c r="K489" i="7"/>
  <c r="K485" i="7"/>
  <c r="K481" i="7"/>
  <c r="K477" i="7"/>
  <c r="K473" i="7"/>
  <c r="K469" i="7"/>
  <c r="K465" i="7"/>
  <c r="K456" i="7"/>
  <c r="K452" i="7"/>
  <c r="K448" i="7"/>
  <c r="K444" i="7"/>
  <c r="K440" i="7"/>
  <c r="K436" i="7"/>
  <c r="K432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6" i="7"/>
  <c r="K815" i="7"/>
  <c r="K907" i="7"/>
  <c r="K891" i="7"/>
  <c r="K840" i="7"/>
  <c r="K824" i="7"/>
  <c r="K803" i="7"/>
  <c r="K777" i="7"/>
  <c r="K761" i="7"/>
  <c r="K741" i="7"/>
  <c r="K725" i="7"/>
  <c r="K718" i="7"/>
  <c r="K702" i="7"/>
  <c r="K686" i="7"/>
  <c r="K665" i="7"/>
  <c r="K644" i="7"/>
  <c r="K623" i="7"/>
  <c r="K607" i="7"/>
  <c r="K593" i="7"/>
  <c r="K529" i="7"/>
  <c r="K335" i="7"/>
  <c r="K327" i="7"/>
  <c r="K319" i="7"/>
  <c r="K586" i="7"/>
  <c r="K572" i="7"/>
  <c r="K554" i="7"/>
  <c r="K550" i="7"/>
  <c r="K546" i="7"/>
  <c r="K542" i="7"/>
  <c r="K538" i="7"/>
  <c r="K534" i="7"/>
  <c r="K530" i="7"/>
  <c r="K521" i="7"/>
  <c r="K517" i="7"/>
  <c r="K513" i="7"/>
  <c r="K509" i="7"/>
  <c r="K500" i="7"/>
  <c r="K496" i="7"/>
  <c r="K492" i="7"/>
  <c r="K488" i="7"/>
  <c r="K484" i="7"/>
  <c r="K480" i="7"/>
  <c r="K476" i="7"/>
  <c r="K472" i="7"/>
  <c r="K468" i="7"/>
  <c r="K464" i="7"/>
  <c r="K455" i="7"/>
  <c r="K451" i="7"/>
  <c r="K447" i="7"/>
  <c r="K443" i="7"/>
  <c r="K439" i="7"/>
  <c r="K435" i="7"/>
  <c r="K431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7" i="7"/>
  <c r="K950" i="7"/>
  <c r="K903" i="7"/>
  <c r="K887" i="7"/>
  <c r="K836" i="7"/>
  <c r="K820" i="7"/>
  <c r="K799" i="7"/>
  <c r="K773" i="7"/>
  <c r="K757" i="7"/>
  <c r="K737" i="7"/>
  <c r="K601" i="7"/>
  <c r="K714" i="7"/>
  <c r="K698" i="7"/>
  <c r="K677" i="7"/>
  <c r="K661" i="7"/>
  <c r="K640" i="7"/>
  <c r="K619" i="7"/>
  <c r="K603" i="7"/>
  <c r="K585" i="7"/>
  <c r="K506" i="7"/>
  <c r="K334" i="7"/>
  <c r="K326" i="7"/>
  <c r="K318" i="7"/>
  <c r="K584" i="7"/>
  <c r="K557" i="7"/>
  <c r="K553" i="7"/>
  <c r="K549" i="7"/>
  <c r="K545" i="7"/>
  <c r="K541" i="7"/>
  <c r="K537" i="7"/>
  <c r="K533" i="7"/>
  <c r="K524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4" i="7"/>
  <c r="K430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3" i="7"/>
  <c r="K449" i="7"/>
  <c r="K470" i="7"/>
  <c r="K486" i="7"/>
  <c r="K507" i="7"/>
  <c r="K523" i="7"/>
  <c r="K544" i="7"/>
  <c r="K578" i="7"/>
  <c r="K389" i="7"/>
  <c r="K636" i="7"/>
  <c r="K710" i="7"/>
  <c r="K769" i="7"/>
  <c r="K848" i="7"/>
  <c r="I877" i="6"/>
  <c r="I875" i="6"/>
  <c r="I873" i="6"/>
  <c r="I871" i="6"/>
  <c r="I869" i="6"/>
  <c r="I867" i="6"/>
  <c r="I865" i="6"/>
  <c r="I863" i="6"/>
  <c r="I859" i="6"/>
  <c r="I857" i="6"/>
  <c r="I855" i="6"/>
  <c r="H852" i="6"/>
  <c r="H813" i="6"/>
  <c r="H527" i="6"/>
  <c r="H340" i="6"/>
  <c r="H285" i="6"/>
  <c r="K858" i="7"/>
  <c r="K862" i="7"/>
  <c r="K866" i="7"/>
  <c r="K870" i="7"/>
  <c r="K874" i="7"/>
  <c r="K878" i="7"/>
  <c r="K913" i="7"/>
  <c r="K917" i="7"/>
  <c r="K856" i="7"/>
  <c r="K860" i="7"/>
  <c r="K864" i="7"/>
  <c r="K868" i="7"/>
  <c r="K872" i="7"/>
  <c r="K876" i="7"/>
  <c r="K880" i="7"/>
  <c r="K915" i="7"/>
  <c r="K920" i="7"/>
  <c r="K919" i="7"/>
  <c r="K922" i="7"/>
  <c r="K921" i="7"/>
  <c r="K925" i="7"/>
  <c r="K923" i="7"/>
  <c r="K929" i="7"/>
  <c r="K927" i="7"/>
  <c r="K958" i="7"/>
  <c r="K926" i="7"/>
  <c r="K932" i="7"/>
  <c r="K924" i="7"/>
  <c r="K928" i="7"/>
  <c r="K962" i="7"/>
  <c r="K930" i="7"/>
  <c r="K960" i="7"/>
  <c r="K934" i="7"/>
  <c r="K966" i="7"/>
  <c r="K964" i="7"/>
  <c r="K970" i="7"/>
  <c r="K968" i="7"/>
  <c r="K973" i="7"/>
  <c r="K933" i="7"/>
  <c r="K959" i="7"/>
  <c r="K963" i="7"/>
  <c r="K967" i="7"/>
  <c r="K972" i="7"/>
  <c r="K931" i="7"/>
  <c r="K939" i="7"/>
  <c r="K961" i="7"/>
  <c r="K965" i="7"/>
  <c r="K969" i="7"/>
  <c r="K976" i="7"/>
  <c r="K974" i="7"/>
  <c r="K978" i="7"/>
  <c r="K977" i="7"/>
  <c r="K971" i="7"/>
  <c r="K975" i="7"/>
  <c r="K980" i="7"/>
  <c r="K979" i="7"/>
  <c r="K982" i="7"/>
  <c r="K981" i="7"/>
  <c r="K984" i="7"/>
  <c r="K983" i="7"/>
  <c r="K988" i="7"/>
  <c r="E526" i="6"/>
  <c r="K986" i="7"/>
  <c r="K1012" i="7"/>
  <c r="K985" i="7"/>
  <c r="K993" i="7"/>
  <c r="K987" i="7"/>
  <c r="K1014" i="7"/>
  <c r="K1013" i="7"/>
  <c r="K1017" i="7"/>
  <c r="K1015" i="7"/>
  <c r="K1019" i="7"/>
  <c r="K1018" i="7"/>
  <c r="K995" i="7"/>
  <c r="K1016" i="7"/>
  <c r="K994" i="7"/>
  <c r="K997" i="7"/>
  <c r="K996" i="7"/>
  <c r="K999" i="7"/>
  <c r="K998" i="7"/>
  <c r="K1001" i="7"/>
  <c r="K1000" i="7"/>
  <c r="K1004" i="7"/>
  <c r="K1002" i="7"/>
  <c r="K1006" i="7"/>
  <c r="K1003" i="7"/>
  <c r="K1005" i="7"/>
  <c r="K1008" i="7"/>
  <c r="K1007" i="7"/>
  <c r="K1009" i="7"/>
  <c r="K1021" i="7"/>
  <c r="K1010" i="7"/>
  <c r="K1023" i="7"/>
  <c r="K1022" i="7"/>
  <c r="K1020" i="7"/>
  <c r="I603" i="6"/>
  <c r="I605" i="6"/>
  <c r="I607" i="6"/>
  <c r="I609" i="6"/>
  <c r="I611" i="6"/>
  <c r="I613" i="6"/>
  <c r="I615" i="6"/>
  <c r="I617" i="6"/>
  <c r="I619" i="6"/>
  <c r="I621" i="6"/>
  <c r="I623" i="6"/>
  <c r="I625" i="6"/>
  <c r="I657" i="6"/>
  <c r="I659" i="6"/>
  <c r="I661" i="6"/>
  <c r="I663" i="6"/>
  <c r="I665" i="6"/>
  <c r="I667" i="6"/>
  <c r="I669" i="6"/>
  <c r="I671" i="6"/>
  <c r="I673" i="6"/>
  <c r="I675" i="6"/>
  <c r="I677" i="6"/>
  <c r="I682" i="6"/>
  <c r="I684" i="6"/>
  <c r="I686" i="6"/>
  <c r="I688" i="6"/>
  <c r="I690" i="6"/>
  <c r="I692" i="6"/>
  <c r="I694" i="6"/>
  <c r="I696" i="6"/>
  <c r="I698" i="6"/>
  <c r="I700" i="6"/>
  <c r="I704" i="6"/>
  <c r="I706" i="6"/>
  <c r="E721" i="6"/>
  <c r="I725" i="6"/>
  <c r="I727" i="6"/>
  <c r="I729" i="6"/>
  <c r="E226" i="6"/>
  <c r="H655" i="6"/>
  <c r="H722" i="6"/>
  <c r="E882" i="6"/>
  <c r="E909" i="6"/>
  <c r="E936" i="6"/>
  <c r="I251" i="6"/>
  <c r="H883" i="6"/>
  <c r="H910" i="6"/>
  <c r="L11" i="7"/>
  <c r="I939" i="6"/>
  <c r="I937" i="6" s="1"/>
  <c r="H751" i="6"/>
  <c r="I702" i="6"/>
  <c r="H680" i="6"/>
  <c r="I601" i="6"/>
  <c r="H504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I501" i="6"/>
  <c r="H460" i="6"/>
  <c r="H423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H599" i="6"/>
  <c r="I230" i="6"/>
  <c r="I292" i="6"/>
  <c r="I296" i="6"/>
  <c r="I300" i="6"/>
  <c r="I304" i="6"/>
  <c r="I306" i="6"/>
  <c r="I308" i="6"/>
  <c r="I310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I566" i="6"/>
  <c r="E569" i="6"/>
  <c r="E598" i="6"/>
  <c r="E627" i="6"/>
  <c r="E654" i="6"/>
  <c r="E679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77" i="6"/>
  <c r="I779" i="6"/>
  <c r="H937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70" i="6"/>
  <c r="I731" i="6"/>
  <c r="I733" i="6"/>
  <c r="I735" i="6"/>
  <c r="I737" i="6"/>
  <c r="I739" i="6"/>
  <c r="I741" i="6"/>
  <c r="I743" i="6"/>
  <c r="I745" i="6"/>
  <c r="I747" i="6"/>
  <c r="E750" i="6"/>
  <c r="H78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5" i="6"/>
  <c r="I847" i="6"/>
  <c r="I849" i="6"/>
  <c r="D226" i="6"/>
  <c r="H258" i="6"/>
  <c r="H372" i="6"/>
  <c r="E812" i="6"/>
  <c r="I991" i="6"/>
  <c r="I913" i="6"/>
  <c r="I915" i="6"/>
  <c r="I917" i="6"/>
  <c r="I919" i="6"/>
  <c r="I921" i="6"/>
  <c r="I923" i="6"/>
  <c r="I925" i="6"/>
  <c r="I927" i="6"/>
  <c r="I933" i="6"/>
  <c r="I885" i="6"/>
  <c r="I887" i="6"/>
  <c r="I889" i="6"/>
  <c r="I891" i="6"/>
  <c r="I893" i="6"/>
  <c r="I895" i="6"/>
  <c r="I897" i="6"/>
  <c r="I899" i="6"/>
  <c r="I901" i="6"/>
  <c r="I903" i="6"/>
  <c r="I905" i="6"/>
  <c r="I907" i="6"/>
  <c r="I879" i="6"/>
  <c r="I785" i="6"/>
  <c r="I787" i="6"/>
  <c r="I789" i="6"/>
  <c r="I791" i="6"/>
  <c r="I793" i="6"/>
  <c r="I795" i="6"/>
  <c r="I797" i="6"/>
  <c r="I799" i="6"/>
  <c r="I801" i="6"/>
  <c r="I803" i="6"/>
  <c r="I805" i="6"/>
  <c r="I807" i="6"/>
  <c r="I809" i="6"/>
  <c r="I708" i="6"/>
  <c r="I710" i="6"/>
  <c r="I712" i="6"/>
  <c r="I714" i="6"/>
  <c r="I716" i="6"/>
  <c r="I718" i="6"/>
  <c r="I630" i="6"/>
  <c r="H628" i="6"/>
  <c r="I632" i="6"/>
  <c r="I634" i="6"/>
  <c r="I636" i="6"/>
  <c r="I638" i="6"/>
  <c r="I640" i="6"/>
  <c r="I642" i="6"/>
  <c r="I644" i="6"/>
  <c r="I646" i="6"/>
  <c r="I648" i="6"/>
  <c r="I650" i="6"/>
  <c r="I652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596" i="6"/>
  <c r="I425" i="6"/>
  <c r="I427" i="6"/>
  <c r="I429" i="6"/>
  <c r="I431" i="6"/>
  <c r="I433" i="6"/>
  <c r="I435" i="6"/>
  <c r="I437" i="6"/>
  <c r="I439" i="6"/>
  <c r="I441" i="6"/>
  <c r="I443" i="6"/>
  <c r="I445" i="6"/>
  <c r="I447" i="6"/>
  <c r="I449" i="6"/>
  <c r="I451" i="6"/>
  <c r="I453" i="6"/>
  <c r="I455" i="6"/>
  <c r="I457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26" i="6"/>
  <c r="I428" i="6"/>
  <c r="I430" i="6"/>
  <c r="I432" i="6"/>
  <c r="I434" i="6"/>
  <c r="I436" i="6"/>
  <c r="I438" i="6"/>
  <c r="I440" i="6"/>
  <c r="I442" i="6"/>
  <c r="I444" i="6"/>
  <c r="I446" i="6"/>
  <c r="I448" i="6"/>
  <c r="I450" i="6"/>
  <c r="I452" i="6"/>
  <c r="I454" i="6"/>
  <c r="I456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0" i="6"/>
  <c r="I506" i="6"/>
  <c r="I508" i="6"/>
  <c r="I510" i="6"/>
  <c r="I512" i="6"/>
  <c r="I514" i="6"/>
  <c r="I516" i="6"/>
  <c r="I518" i="6"/>
  <c r="I520" i="6"/>
  <c r="I522" i="6"/>
  <c r="I524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67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602" i="6"/>
  <c r="I604" i="6"/>
  <c r="I606" i="6"/>
  <c r="I608" i="6"/>
  <c r="I610" i="6"/>
  <c r="I612" i="6"/>
  <c r="I614" i="6"/>
  <c r="I616" i="6"/>
  <c r="I618" i="6"/>
  <c r="I620" i="6"/>
  <c r="I622" i="6"/>
  <c r="I624" i="6"/>
  <c r="I631" i="6"/>
  <c r="I633" i="6"/>
  <c r="I635" i="6"/>
  <c r="I637" i="6"/>
  <c r="I639" i="6"/>
  <c r="I641" i="6"/>
  <c r="I643" i="6"/>
  <c r="I645" i="6"/>
  <c r="I647" i="6"/>
  <c r="I649" i="6"/>
  <c r="I651" i="6"/>
  <c r="I658" i="6"/>
  <c r="I660" i="6"/>
  <c r="I662" i="6"/>
  <c r="I664" i="6"/>
  <c r="I666" i="6"/>
  <c r="I668" i="6"/>
  <c r="I670" i="6"/>
  <c r="I672" i="6"/>
  <c r="I674" i="6"/>
  <c r="I676" i="6"/>
  <c r="I683" i="6"/>
  <c r="I685" i="6"/>
  <c r="I687" i="6"/>
  <c r="I689" i="6"/>
  <c r="I691" i="6"/>
  <c r="I693" i="6"/>
  <c r="I695" i="6"/>
  <c r="I697" i="6"/>
  <c r="I699" i="6"/>
  <c r="I701" i="6"/>
  <c r="I703" i="6"/>
  <c r="I705" i="6"/>
  <c r="I707" i="6"/>
  <c r="I709" i="6"/>
  <c r="I711" i="6"/>
  <c r="I713" i="6"/>
  <c r="I715" i="6"/>
  <c r="I717" i="6"/>
  <c r="I719" i="6"/>
  <c r="I724" i="6"/>
  <c r="I726" i="6"/>
  <c r="I728" i="6"/>
  <c r="I730" i="6"/>
  <c r="I732" i="6"/>
  <c r="I734" i="6"/>
  <c r="I736" i="6"/>
  <c r="I738" i="6"/>
  <c r="I740" i="6"/>
  <c r="I742" i="6"/>
  <c r="I744" i="6"/>
  <c r="I746" i="6"/>
  <c r="I748" i="6"/>
  <c r="I754" i="6"/>
  <c r="I756" i="6"/>
  <c r="I758" i="6"/>
  <c r="I760" i="6"/>
  <c r="I762" i="6"/>
  <c r="I764" i="6"/>
  <c r="I766" i="6"/>
  <c r="I768" i="6"/>
  <c r="I770" i="6"/>
  <c r="I772" i="6"/>
  <c r="I774" i="6"/>
  <c r="I776" i="6"/>
  <c r="I778" i="6"/>
  <c r="I780" i="6"/>
  <c r="I786" i="6"/>
  <c r="I788" i="6"/>
  <c r="I790" i="6"/>
  <c r="I792" i="6"/>
  <c r="I794" i="6"/>
  <c r="I796" i="6"/>
  <c r="I798" i="6"/>
  <c r="I800" i="6"/>
  <c r="I802" i="6"/>
  <c r="I804" i="6"/>
  <c r="I806" i="6"/>
  <c r="I808" i="6"/>
  <c r="I810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I846" i="6"/>
  <c r="I848" i="6"/>
  <c r="I854" i="6"/>
  <c r="I856" i="6"/>
  <c r="I858" i="6"/>
  <c r="I860" i="6"/>
  <c r="I862" i="6"/>
  <c r="I864" i="6"/>
  <c r="I866" i="6"/>
  <c r="I868" i="6"/>
  <c r="I870" i="6"/>
  <c r="I872" i="6"/>
  <c r="I874" i="6"/>
  <c r="I876" i="6"/>
  <c r="I878" i="6"/>
  <c r="I880" i="6"/>
  <c r="I886" i="6"/>
  <c r="I888" i="6"/>
  <c r="I890" i="6"/>
  <c r="I892" i="6"/>
  <c r="I894" i="6"/>
  <c r="I896" i="6"/>
  <c r="I898" i="6"/>
  <c r="I900" i="6"/>
  <c r="I902" i="6"/>
  <c r="I904" i="6"/>
  <c r="I906" i="6"/>
  <c r="I912" i="6"/>
  <c r="I914" i="6"/>
  <c r="I916" i="6"/>
  <c r="I918" i="6"/>
  <c r="I920" i="6"/>
  <c r="I922" i="6"/>
  <c r="I924" i="6"/>
  <c r="I926" i="6"/>
  <c r="I928" i="6"/>
  <c r="I930" i="6"/>
  <c r="I932" i="6"/>
  <c r="I934" i="6"/>
  <c r="I929" i="6"/>
  <c r="I931" i="6"/>
  <c r="G225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H196" i="6" s="1"/>
  <c r="E195" i="6"/>
  <c r="I883" i="6" l="1"/>
  <c r="I813" i="6"/>
  <c r="I783" i="6"/>
  <c r="I751" i="6"/>
  <c r="I570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10" i="6"/>
  <c r="I504" i="6"/>
  <c r="I460" i="6"/>
  <c r="I227" i="6"/>
  <c r="I852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H165" i="6" s="1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H128" i="6"/>
  <c r="J127" i="6"/>
  <c r="H127" i="6"/>
  <c r="J126" i="6"/>
  <c r="H126" i="6"/>
  <c r="J125" i="6"/>
  <c r="H125" i="6"/>
  <c r="F123" i="6"/>
  <c r="H124" i="6" s="1"/>
  <c r="H122" i="6" s="1"/>
  <c r="E122" i="6" s="1"/>
  <c r="E123" i="6"/>
  <c r="J120" i="6"/>
  <c r="H120" i="6"/>
  <c r="J119" i="6"/>
  <c r="H119" i="6"/>
  <c r="J118" i="6"/>
  <c r="H118" i="6"/>
  <c r="J117" i="6"/>
  <c r="H117" i="6"/>
  <c r="J116" i="6"/>
  <c r="H116" i="6"/>
  <c r="J115" i="6"/>
  <c r="H115" i="6"/>
  <c r="J114" i="6"/>
  <c r="H114" i="6"/>
  <c r="J113" i="6"/>
  <c r="H113" i="6"/>
  <c r="J112" i="6"/>
  <c r="H112" i="6"/>
  <c r="J111" i="6"/>
  <c r="H111" i="6"/>
  <c r="J110" i="6"/>
  <c r="H110" i="6"/>
  <c r="J109" i="6"/>
  <c r="H109" i="6"/>
  <c r="J108" i="6"/>
  <c r="H108" i="6"/>
  <c r="J107" i="6"/>
  <c r="H107" i="6"/>
  <c r="J106" i="6"/>
  <c r="H106" i="6"/>
  <c r="J105" i="6"/>
  <c r="H105" i="6"/>
  <c r="J104" i="6"/>
  <c r="H104" i="6"/>
  <c r="J103" i="6"/>
  <c r="H103" i="6"/>
  <c r="J102" i="6"/>
  <c r="H102" i="6"/>
  <c r="J101" i="6"/>
  <c r="H101" i="6"/>
  <c r="J100" i="6"/>
  <c r="H100" i="6"/>
  <c r="J99" i="6"/>
  <c r="H99" i="6"/>
  <c r="J98" i="6"/>
  <c r="H98" i="6"/>
  <c r="J97" i="6"/>
  <c r="H97" i="6"/>
  <c r="J96" i="6"/>
  <c r="H96" i="6"/>
  <c r="J95" i="6"/>
  <c r="H95" i="6"/>
  <c r="J94" i="6"/>
  <c r="H94" i="6"/>
  <c r="J93" i="6"/>
  <c r="H93" i="6"/>
  <c r="F91" i="6"/>
  <c r="H92" i="6" s="1"/>
  <c r="H90" i="6" s="1"/>
  <c r="E91" i="6"/>
  <c r="J88" i="6"/>
  <c r="H88" i="6"/>
  <c r="J87" i="6"/>
  <c r="H87" i="6"/>
  <c r="J86" i="6"/>
  <c r="H86" i="6"/>
  <c r="J85" i="6"/>
  <c r="H85" i="6"/>
  <c r="J84" i="6"/>
  <c r="H84" i="6"/>
  <c r="J83" i="6"/>
  <c r="H83" i="6"/>
  <c r="J82" i="6"/>
  <c r="H82" i="6"/>
  <c r="F80" i="6"/>
  <c r="H81" i="6" s="1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H60" i="6"/>
  <c r="J59" i="6"/>
  <c r="H59" i="6"/>
  <c r="J58" i="6"/>
  <c r="H58" i="6"/>
  <c r="J57" i="6"/>
  <c r="H57" i="6"/>
  <c r="J56" i="6"/>
  <c r="H56" i="6"/>
  <c r="J55" i="6"/>
  <c r="H55" i="6"/>
  <c r="J54" i="6"/>
  <c r="H54" i="6"/>
  <c r="J53" i="6"/>
  <c r="H53" i="6"/>
  <c r="J52" i="6"/>
  <c r="H52" i="6"/>
  <c r="F50" i="6"/>
  <c r="E50" i="6"/>
  <c r="J47" i="6"/>
  <c r="H47" i="6"/>
  <c r="J46" i="6"/>
  <c r="H46" i="6"/>
  <c r="N45" i="6"/>
  <c r="H45" i="6"/>
  <c r="H51" i="6" l="1"/>
  <c r="H49" i="6" s="1"/>
  <c r="H80" i="6"/>
  <c r="I54" i="6"/>
  <c r="I56" i="6"/>
  <c r="I58" i="6"/>
  <c r="I60" i="6"/>
  <c r="I52" i="6"/>
  <c r="H91" i="6"/>
  <c r="H50" i="6"/>
  <c r="I46" i="6"/>
  <c r="H123" i="6"/>
  <c r="I93" i="6"/>
  <c r="I95" i="6"/>
  <c r="I97" i="6"/>
  <c r="I99" i="6"/>
  <c r="I101" i="6"/>
  <c r="I103" i="6"/>
  <c r="I105" i="6"/>
  <c r="I107" i="6"/>
  <c r="I109" i="6"/>
  <c r="I111" i="6"/>
  <c r="I113" i="6"/>
  <c r="I115" i="6"/>
  <c r="I117" i="6"/>
  <c r="I119" i="6"/>
  <c r="E49" i="6"/>
  <c r="E90" i="6"/>
  <c r="I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98" i="6"/>
  <c r="I100" i="6"/>
  <c r="I102" i="6"/>
  <c r="I104" i="6"/>
  <c r="I106" i="6"/>
  <c r="I108" i="6"/>
  <c r="I110" i="6"/>
  <c r="I112" i="6"/>
  <c r="I114" i="6"/>
  <c r="I116" i="6"/>
  <c r="I118" i="6"/>
  <c r="I120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I44" i="6" l="1"/>
  <c r="I43" i="6"/>
  <c r="N43" i="6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J36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J25" i="6"/>
  <c r="H25" i="6"/>
  <c r="J24" i="6"/>
  <c r="H24" i="6"/>
  <c r="N23" i="6"/>
  <c r="H23" i="6"/>
  <c r="F22" i="6"/>
  <c r="E22" i="6"/>
  <c r="M21" i="6"/>
  <c r="F21" i="6"/>
  <c r="M19" i="6"/>
  <c r="N21" i="6" l="1"/>
  <c r="H22" i="6"/>
  <c r="H19" i="6" s="1"/>
  <c r="F19" i="6" s="1"/>
  <c r="E21" i="6"/>
  <c r="E18" i="6" s="1"/>
  <c r="H21" i="6"/>
  <c r="H18" i="6" s="1"/>
  <c r="F18" i="6" s="1"/>
  <c r="I23" i="6"/>
  <c r="I24" i="6"/>
  <c r="I25" i="6"/>
  <c r="I26" i="6"/>
  <c r="I21" i="6"/>
  <c r="E19" i="6"/>
  <c r="D19" i="6"/>
  <c r="L18" i="6"/>
  <c r="D18" i="6" l="1"/>
  <c r="J19" i="6"/>
  <c r="K74" i="6" s="1"/>
  <c r="I22" i="6"/>
  <c r="F17" i="6"/>
  <c r="L10" i="6"/>
  <c r="J1025" i="5"/>
  <c r="H1025" i="5"/>
  <c r="J1024" i="5"/>
  <c r="H1024" i="5"/>
  <c r="I1024" i="5" s="1"/>
  <c r="J1023" i="5"/>
  <c r="H1023" i="5"/>
  <c r="J1022" i="5"/>
  <c r="H1022" i="5"/>
  <c r="I1022" i="5" s="1"/>
  <c r="J1021" i="5"/>
  <c r="H1021" i="5"/>
  <c r="J1020" i="5"/>
  <c r="H1020" i="5"/>
  <c r="I1020" i="5" s="1"/>
  <c r="J1019" i="5"/>
  <c r="H1019" i="5"/>
  <c r="J1018" i="5"/>
  <c r="H1018" i="5"/>
  <c r="I1018" i="5" s="1"/>
  <c r="J1017" i="5"/>
  <c r="H1017" i="5"/>
  <c r="J1016" i="5"/>
  <c r="H1016" i="5"/>
  <c r="J1015" i="5"/>
  <c r="H1015" i="5"/>
  <c r="J1014" i="5"/>
  <c r="H1014" i="5"/>
  <c r="J1013" i="5"/>
  <c r="H1013" i="5"/>
  <c r="I1013" i="5" s="1"/>
  <c r="J1012" i="5"/>
  <c r="H1012" i="5"/>
  <c r="J1011" i="5"/>
  <c r="H1011" i="5"/>
  <c r="I1011" i="5" s="1"/>
  <c r="J1010" i="5"/>
  <c r="H1010" i="5"/>
  <c r="J1009" i="5"/>
  <c r="H1009" i="5"/>
  <c r="I1009" i="5" s="1"/>
  <c r="J1008" i="5"/>
  <c r="H1008" i="5"/>
  <c r="J1007" i="5"/>
  <c r="H1007" i="5"/>
  <c r="I1007" i="5" s="1"/>
  <c r="J1006" i="5"/>
  <c r="H1006" i="5"/>
  <c r="J1005" i="5"/>
  <c r="H1005" i="5"/>
  <c r="I1005" i="5" s="1"/>
  <c r="J1004" i="5"/>
  <c r="H1004" i="5"/>
  <c r="J1003" i="5"/>
  <c r="H1003" i="5"/>
  <c r="I1003" i="5" s="1"/>
  <c r="J1002" i="5"/>
  <c r="H1002" i="5"/>
  <c r="J1001" i="5"/>
  <c r="H1001" i="5"/>
  <c r="I1001" i="5" s="1"/>
  <c r="J1000" i="5"/>
  <c r="H1000" i="5"/>
  <c r="J999" i="5"/>
  <c r="H999" i="5"/>
  <c r="I999" i="5" s="1"/>
  <c r="J998" i="5"/>
  <c r="H998" i="5"/>
  <c r="J997" i="5"/>
  <c r="H997" i="5"/>
  <c r="I997" i="5" s="1"/>
  <c r="J996" i="5"/>
  <c r="H996" i="5"/>
  <c r="J995" i="5"/>
  <c r="H995" i="5"/>
  <c r="I995" i="5" s="1"/>
  <c r="J994" i="5"/>
  <c r="H994" i="5"/>
  <c r="J993" i="5"/>
  <c r="H993" i="5"/>
  <c r="I993" i="5" s="1"/>
  <c r="F991" i="5"/>
  <c r="H992" i="5" s="1"/>
  <c r="H990" i="5" s="1"/>
  <c r="E991" i="5"/>
  <c r="J988" i="5"/>
  <c r="H988" i="5"/>
  <c r="I988" i="5" s="1"/>
  <c r="J987" i="5"/>
  <c r="H987" i="5"/>
  <c r="J986" i="5"/>
  <c r="H986" i="5"/>
  <c r="I986" i="5" s="1"/>
  <c r="J985" i="5"/>
  <c r="H985" i="5"/>
  <c r="J984" i="5"/>
  <c r="H984" i="5"/>
  <c r="I984" i="5" s="1"/>
  <c r="J983" i="5"/>
  <c r="H983" i="5"/>
  <c r="J982" i="5"/>
  <c r="H982" i="5"/>
  <c r="J981" i="5"/>
  <c r="H981" i="5"/>
  <c r="J980" i="5"/>
  <c r="H980" i="5"/>
  <c r="I980" i="5" s="1"/>
  <c r="J979" i="5"/>
  <c r="H979" i="5"/>
  <c r="J978" i="5"/>
  <c r="H978" i="5"/>
  <c r="I978" i="5" s="1"/>
  <c r="J977" i="5"/>
  <c r="H977" i="5"/>
  <c r="J976" i="5"/>
  <c r="H976" i="5"/>
  <c r="I976" i="5" s="1"/>
  <c r="I1021" i="5" l="1"/>
  <c r="K390" i="6"/>
  <c r="K239" i="6"/>
  <c r="K176" i="6"/>
  <c r="K100" i="6"/>
  <c r="K311" i="6"/>
  <c r="K32" i="6"/>
  <c r="K462" i="6"/>
  <c r="K204" i="6"/>
  <c r="K695" i="6"/>
  <c r="K135" i="6"/>
  <c r="K519" i="6"/>
  <c r="K363" i="6"/>
  <c r="K765" i="6"/>
  <c r="K443" i="6"/>
  <c r="K671" i="6"/>
  <c r="K240" i="6"/>
  <c r="K57" i="6"/>
  <c r="K541" i="6"/>
  <c r="K546" i="6"/>
  <c r="K797" i="6"/>
  <c r="K868" i="6"/>
  <c r="K879" i="6"/>
  <c r="K355" i="6"/>
  <c r="K619" i="6"/>
  <c r="K743" i="6"/>
  <c r="K1024" i="6"/>
  <c r="L11" i="6"/>
  <c r="K517" i="6"/>
  <c r="K617" i="6"/>
  <c r="K820" i="6"/>
  <c r="K494" i="6"/>
  <c r="K350" i="6"/>
  <c r="K277" i="6"/>
  <c r="K222" i="6"/>
  <c r="K99" i="6"/>
  <c r="K60" i="6"/>
  <c r="K577" i="6"/>
  <c r="K479" i="6"/>
  <c r="K584" i="6"/>
  <c r="K730" i="6"/>
  <c r="K706" i="6"/>
  <c r="K833" i="6"/>
  <c r="K972" i="6"/>
  <c r="K441" i="6"/>
  <c r="K701" i="6"/>
  <c r="K977" i="6"/>
  <c r="K677" i="6"/>
  <c r="K1023" i="6"/>
  <c r="K426" i="6"/>
  <c r="K274" i="6"/>
  <c r="K302" i="6"/>
  <c r="K167" i="6"/>
  <c r="K136" i="6"/>
  <c r="K407" i="6"/>
  <c r="K510" i="6"/>
  <c r="K658" i="6"/>
  <c r="K635" i="6"/>
  <c r="K780" i="6"/>
  <c r="K939" i="6"/>
  <c r="K1013" i="6"/>
  <c r="K544" i="6"/>
  <c r="K803" i="6"/>
  <c r="K359" i="6"/>
  <c r="K442" i="6"/>
  <c r="K366" i="6"/>
  <c r="K295" i="6"/>
  <c r="K361" i="6"/>
  <c r="K323" i="6"/>
  <c r="K213" i="6"/>
  <c r="K183" i="6"/>
  <c r="K115" i="6"/>
  <c r="K152" i="6"/>
  <c r="K76" i="6"/>
  <c r="K24" i="6"/>
  <c r="K557" i="6"/>
  <c r="K391" i="6"/>
  <c r="K463" i="6"/>
  <c r="K610" i="6"/>
  <c r="K562" i="6"/>
  <c r="K638" i="6"/>
  <c r="K711" i="6"/>
  <c r="K785" i="6"/>
  <c r="K690" i="6"/>
  <c r="K764" i="6"/>
  <c r="K817" i="6"/>
  <c r="K900" i="6"/>
  <c r="K919" i="6"/>
  <c r="K948" i="6"/>
  <c r="K405" i="6"/>
  <c r="K508" i="6"/>
  <c r="K652" i="6"/>
  <c r="K754" i="6"/>
  <c r="K893" i="6"/>
  <c r="K440" i="6"/>
  <c r="K321" i="6"/>
  <c r="K364" i="6"/>
  <c r="K211" i="6"/>
  <c r="K478" i="6"/>
  <c r="K406" i="6"/>
  <c r="K330" i="6"/>
  <c r="K255" i="6"/>
  <c r="K261" i="6"/>
  <c r="K237" i="6"/>
  <c r="K192" i="6"/>
  <c r="K151" i="6"/>
  <c r="K75" i="6"/>
  <c r="K116" i="6"/>
  <c r="K40" i="6"/>
  <c r="K498" i="6"/>
  <c r="K593" i="6"/>
  <c r="K427" i="6"/>
  <c r="K495" i="6"/>
  <c r="K530" i="6"/>
  <c r="K603" i="6"/>
  <c r="K674" i="6"/>
  <c r="K746" i="6"/>
  <c r="K651" i="6"/>
  <c r="K727" i="6"/>
  <c r="K800" i="6"/>
  <c r="K849" i="6"/>
  <c r="K842" i="6"/>
  <c r="K988" i="6"/>
  <c r="K575" i="6"/>
  <c r="K477" i="6"/>
  <c r="K582" i="6"/>
  <c r="K771" i="6"/>
  <c r="K874" i="6"/>
  <c r="K966" i="6"/>
  <c r="K293" i="6"/>
  <c r="K113" i="6"/>
  <c r="K535" i="6"/>
  <c r="K470" i="6"/>
  <c r="K434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9" i="6"/>
  <c r="K585" i="6"/>
  <c r="K379" i="6"/>
  <c r="K415" i="6"/>
  <c r="K451" i="6"/>
  <c r="K487" i="6"/>
  <c r="K602" i="6"/>
  <c r="K518" i="6"/>
  <c r="K554" i="6"/>
  <c r="K592" i="6"/>
  <c r="K630" i="6"/>
  <c r="K666" i="6"/>
  <c r="K703" i="6"/>
  <c r="K738" i="6"/>
  <c r="K773" i="6"/>
  <c r="K643" i="6"/>
  <c r="K682" i="6"/>
  <c r="K714" i="6"/>
  <c r="K756" i="6"/>
  <c r="K792" i="6"/>
  <c r="K805" i="6"/>
  <c r="K841" i="6"/>
  <c r="K880" i="6"/>
  <c r="K826" i="6"/>
  <c r="K899" i="6"/>
  <c r="K980" i="6"/>
  <c r="K940" i="6"/>
  <c r="K555" i="6"/>
  <c r="K389" i="6"/>
  <c r="K457" i="6"/>
  <c r="K608" i="6"/>
  <c r="K560" i="6"/>
  <c r="K636" i="6"/>
  <c r="K736" i="6"/>
  <c r="K712" i="6"/>
  <c r="K839" i="6"/>
  <c r="K857" i="6"/>
  <c r="K1002" i="6"/>
  <c r="K476" i="6"/>
  <c r="K328" i="6"/>
  <c r="K254" i="6"/>
  <c r="K190" i="6"/>
  <c r="K73" i="6"/>
  <c r="K181" i="6"/>
  <c r="K150" i="6"/>
  <c r="K486" i="6"/>
  <c r="K450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3" i="6"/>
  <c r="K565" i="6"/>
  <c r="K347" i="6"/>
  <c r="K399" i="6"/>
  <c r="K435" i="6"/>
  <c r="K471" i="6"/>
  <c r="K511" i="6"/>
  <c r="K499" i="6"/>
  <c r="K538" i="6"/>
  <c r="K576" i="6"/>
  <c r="K611" i="6"/>
  <c r="K646" i="6"/>
  <c r="K687" i="6"/>
  <c r="K719" i="6"/>
  <c r="K757" i="6"/>
  <c r="K622" i="6"/>
  <c r="K663" i="6"/>
  <c r="K698" i="6"/>
  <c r="K735" i="6"/>
  <c r="K772" i="6"/>
  <c r="K789" i="6"/>
  <c r="K825" i="6"/>
  <c r="K860" i="6"/>
  <c r="K920" i="6"/>
  <c r="K863" i="6"/>
  <c r="K959" i="6"/>
  <c r="K1008" i="6"/>
  <c r="K997" i="6"/>
  <c r="K591" i="6"/>
  <c r="K425" i="6"/>
  <c r="K493" i="6"/>
  <c r="K524" i="6"/>
  <c r="K601" i="6"/>
  <c r="K672" i="6"/>
  <c r="K641" i="6"/>
  <c r="K790" i="6"/>
  <c r="K914" i="6"/>
  <c r="K929" i="6"/>
  <c r="K953" i="6"/>
  <c r="K404" i="6"/>
  <c r="K253" i="6"/>
  <c r="K235" i="6"/>
  <c r="K149" i="6"/>
  <c r="K547" i="6"/>
  <c r="K2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4" i="6"/>
  <c r="K464" i="6"/>
  <c r="K480" i="6"/>
  <c r="K496" i="6"/>
  <c r="K1019" i="6"/>
  <c r="K1003" i="6"/>
  <c r="K951" i="6"/>
  <c r="K943" i="6"/>
  <c r="K961" i="6"/>
  <c r="K1014" i="6"/>
  <c r="K998" i="6"/>
  <c r="K983" i="6"/>
  <c r="K975" i="6"/>
  <c r="K964" i="6"/>
  <c r="K925" i="6"/>
  <c r="K905" i="6"/>
  <c r="K889" i="6"/>
  <c r="K869" i="6"/>
  <c r="K848" i="6"/>
  <c r="K832" i="6"/>
  <c r="K816" i="6"/>
  <c r="K926" i="6"/>
  <c r="K906" i="6"/>
  <c r="K890" i="6"/>
  <c r="K870" i="6"/>
  <c r="K854" i="6"/>
  <c r="K835" i="6"/>
  <c r="K819" i="6"/>
  <c r="K799" i="6"/>
  <c r="K802" i="6"/>
  <c r="K786" i="6"/>
  <c r="K766" i="6"/>
  <c r="K745" i="6"/>
  <c r="K729" i="6"/>
  <c r="K708" i="6"/>
  <c r="K692" i="6"/>
  <c r="K673" i="6"/>
  <c r="K657" i="6"/>
  <c r="K637" i="6"/>
  <c r="K787" i="6"/>
  <c r="K767" i="6"/>
  <c r="K748" i="6"/>
  <c r="K732" i="6"/>
  <c r="K713" i="6"/>
  <c r="K697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6" i="6"/>
  <c r="K452" i="6"/>
  <c r="K472" i="6"/>
  <c r="K488" i="6"/>
  <c r="K539" i="6"/>
  <c r="K1011" i="6"/>
  <c r="K995" i="6"/>
  <c r="K947" i="6"/>
  <c r="K968" i="6"/>
  <c r="K1022" i="6"/>
  <c r="K1006" i="6"/>
  <c r="K987" i="6"/>
  <c r="K979" i="6"/>
  <c r="K971" i="6"/>
  <c r="K933" i="6"/>
  <c r="K917" i="6"/>
  <c r="K897" i="6"/>
  <c r="K877" i="6"/>
  <c r="K861" i="6"/>
  <c r="K840" i="6"/>
  <c r="K824" i="6"/>
  <c r="K934" i="6"/>
  <c r="K918" i="6"/>
  <c r="K898" i="6"/>
  <c r="K878" i="6"/>
  <c r="K862" i="6"/>
  <c r="K843" i="6"/>
  <c r="K827" i="6"/>
  <c r="K807" i="6"/>
  <c r="K791" i="6"/>
  <c r="K794" i="6"/>
  <c r="K774" i="6"/>
  <c r="K758" i="6"/>
  <c r="K737" i="6"/>
  <c r="K716" i="6"/>
  <c r="K700" i="6"/>
  <c r="K684" i="6"/>
  <c r="K665" i="6"/>
  <c r="K645" i="6"/>
  <c r="K624" i="6"/>
  <c r="K775" i="6"/>
  <c r="K759" i="6"/>
  <c r="K740" i="6"/>
  <c r="K724" i="6"/>
  <c r="K705" i="6"/>
  <c r="K689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8" i="6"/>
  <c r="K484" i="6"/>
  <c r="K1015" i="6"/>
  <c r="K949" i="6"/>
  <c r="K1025" i="6"/>
  <c r="K994" i="6"/>
  <c r="K973" i="6"/>
  <c r="K921" i="6"/>
  <c r="K885" i="6"/>
  <c r="K844" i="6"/>
  <c r="K808" i="6"/>
  <c r="K902" i="6"/>
  <c r="K866" i="6"/>
  <c r="K831" i="6"/>
  <c r="K795" i="6"/>
  <c r="K778" i="6"/>
  <c r="K741" i="6"/>
  <c r="K704" i="6"/>
  <c r="K669" i="6"/>
  <c r="K633" i="6"/>
  <c r="K763" i="6"/>
  <c r="K728" i="6"/>
  <c r="K693" i="6"/>
  <c r="K668" i="6"/>
  <c r="K648" i="6"/>
  <c r="K632" i="6"/>
  <c r="K613" i="6"/>
  <c r="K594" i="6"/>
  <c r="K578" i="6"/>
  <c r="K556" i="6"/>
  <c r="K540" i="6"/>
  <c r="K520" i="6"/>
  <c r="K501" i="6"/>
  <c r="K604" i="6"/>
  <c r="K513" i="6"/>
  <c r="K489" i="6"/>
  <c r="K473" i="6"/>
  <c r="K453" i="6"/>
  <c r="K437" i="6"/>
  <c r="K417" i="6"/>
  <c r="K401" i="6"/>
  <c r="K381" i="6"/>
  <c r="K351" i="6"/>
  <c r="K587" i="6"/>
  <c r="K567" i="6"/>
  <c r="K551" i="6"/>
  <c r="K1009" i="6"/>
  <c r="K993" i="6"/>
  <c r="K946" i="6"/>
  <c r="K967" i="6"/>
  <c r="K1020" i="6"/>
  <c r="K1004" i="6"/>
  <c r="K986" i="6"/>
  <c r="K978" i="6"/>
  <c r="K970" i="6"/>
  <c r="K931" i="6"/>
  <c r="K915" i="6"/>
  <c r="K895" i="6"/>
  <c r="K875" i="6"/>
  <c r="K859" i="6"/>
  <c r="K838" i="6"/>
  <c r="K822" i="6"/>
  <c r="K932" i="6"/>
  <c r="K916" i="6"/>
  <c r="K896" i="6"/>
  <c r="K876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2" i="6"/>
  <c r="K468" i="6"/>
  <c r="K531" i="6"/>
  <c r="K999" i="6"/>
  <c r="K941" i="6"/>
  <c r="K1010" i="6"/>
  <c r="K981" i="6"/>
  <c r="K960" i="6"/>
  <c r="K901" i="6"/>
  <c r="K865" i="6"/>
  <c r="K828" i="6"/>
  <c r="K922" i="6"/>
  <c r="K886" i="6"/>
  <c r="K847" i="6"/>
  <c r="K815" i="6"/>
  <c r="K798" i="6"/>
  <c r="K762" i="6"/>
  <c r="K725" i="6"/>
  <c r="K688" i="6"/>
  <c r="K649" i="6"/>
  <c r="K779" i="6"/>
  <c r="K744" i="6"/>
  <c r="K709" i="6"/>
  <c r="K676" i="6"/>
  <c r="K660" i="6"/>
  <c r="K640" i="6"/>
  <c r="K621" i="6"/>
  <c r="K605" i="6"/>
  <c r="K586" i="6"/>
  <c r="K564" i="6"/>
  <c r="K548" i="6"/>
  <c r="K532" i="6"/>
  <c r="K512" i="6"/>
  <c r="K612" i="6"/>
  <c r="K521" i="6"/>
  <c r="K497" i="6"/>
  <c r="K481" i="6"/>
  <c r="K465" i="6"/>
  <c r="K445" i="6"/>
  <c r="K429" i="6"/>
  <c r="K409" i="6"/>
  <c r="K393" i="6"/>
  <c r="K365" i="6"/>
  <c r="K595" i="6"/>
  <c r="K579" i="6"/>
  <c r="K559" i="6"/>
  <c r="K1017" i="6"/>
  <c r="K1001" i="6"/>
  <c r="K950" i="6"/>
  <c r="K942" i="6"/>
  <c r="K958" i="6"/>
  <c r="K1012" i="6"/>
  <c r="K996" i="6"/>
  <c r="K982" i="6"/>
  <c r="K974" i="6"/>
  <c r="K963" i="6"/>
  <c r="K923" i="6"/>
  <c r="K903" i="6"/>
  <c r="K887" i="6"/>
  <c r="K867" i="6"/>
  <c r="K846" i="6"/>
  <c r="K830" i="6"/>
  <c r="K810" i="6"/>
  <c r="K924" i="6"/>
  <c r="K904" i="6"/>
  <c r="K888" i="6"/>
  <c r="K500" i="6"/>
  <c r="K482" i="6"/>
  <c r="K466" i="6"/>
  <c r="K446" i="6"/>
  <c r="K430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9" i="6"/>
  <c r="K545" i="6"/>
  <c r="K561" i="6"/>
  <c r="K581" i="6"/>
  <c r="K337" i="6"/>
  <c r="K367" i="6"/>
  <c r="K395" i="6"/>
  <c r="K411" i="6"/>
  <c r="K431" i="6"/>
  <c r="K447" i="6"/>
  <c r="K467" i="6"/>
  <c r="K483" i="6"/>
  <c r="K507" i="6"/>
  <c r="K523" i="6"/>
  <c r="K614" i="6"/>
  <c r="K514" i="6"/>
  <c r="K534" i="6"/>
  <c r="K550" i="6"/>
  <c r="K566" i="6"/>
  <c r="K588" i="6"/>
  <c r="K607" i="6"/>
  <c r="K623" i="6"/>
  <c r="K642" i="6"/>
  <c r="K662" i="6"/>
  <c r="K683" i="6"/>
  <c r="K699" i="6"/>
  <c r="K715" i="6"/>
  <c r="K734" i="6"/>
  <c r="K753" i="6"/>
  <c r="K769" i="6"/>
  <c r="K618" i="6"/>
  <c r="K639" i="6"/>
  <c r="K659" i="6"/>
  <c r="K675" i="6"/>
  <c r="K694" i="6"/>
  <c r="K710" i="6"/>
  <c r="K731" i="6"/>
  <c r="K747" i="6"/>
  <c r="K768" i="6"/>
  <c r="K788" i="6"/>
  <c r="K804" i="6"/>
  <c r="K801" i="6"/>
  <c r="K821" i="6"/>
  <c r="K837" i="6"/>
  <c r="K856" i="6"/>
  <c r="K872" i="6"/>
  <c r="K912" i="6"/>
  <c r="K818" i="6"/>
  <c r="K855" i="6"/>
  <c r="K891" i="6"/>
  <c r="K927" i="6"/>
  <c r="K976" i="6"/>
  <c r="K1000" i="6"/>
  <c r="K962" i="6"/>
  <c r="K952" i="6"/>
  <c r="K1021" i="6"/>
  <c r="K583" i="6"/>
  <c r="K369" i="6"/>
  <c r="K413" i="6"/>
  <c r="K449" i="6"/>
  <c r="K485" i="6"/>
  <c r="K572" i="6"/>
  <c r="K516" i="6"/>
  <c r="K552" i="6"/>
  <c r="K590" i="6"/>
  <c r="K625" i="6"/>
  <c r="K664" i="6"/>
  <c r="K717" i="6"/>
  <c r="K620" i="6"/>
  <c r="K696" i="6"/>
  <c r="K770" i="6"/>
  <c r="K823" i="6"/>
  <c r="K894" i="6"/>
  <c r="K836" i="6"/>
  <c r="K913" i="6"/>
  <c r="K985" i="6"/>
  <c r="K945" i="6"/>
  <c r="K492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3" i="6"/>
  <c r="K490" i="6"/>
  <c r="K474" i="6"/>
  <c r="K454" i="6"/>
  <c r="K438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111" i="6"/>
  <c r="K95" i="6"/>
  <c r="K71" i="6"/>
  <c r="K53" i="6"/>
  <c r="K148" i="6"/>
  <c r="K132" i="6"/>
  <c r="K112" i="6"/>
  <c r="K96" i="6"/>
  <c r="K72" i="6"/>
  <c r="K56" i="6"/>
  <c r="K38" i="6"/>
  <c r="K29" i="6"/>
  <c r="K537" i="6"/>
  <c r="K553" i="6"/>
  <c r="K573" i="6"/>
  <c r="K589" i="6"/>
  <c r="K353" i="6"/>
  <c r="K383" i="6"/>
  <c r="K403" i="6"/>
  <c r="K419" i="6"/>
  <c r="K439" i="6"/>
  <c r="K455" i="6"/>
  <c r="K475" i="6"/>
  <c r="K491" i="6"/>
  <c r="K515" i="6"/>
  <c r="K606" i="6"/>
  <c r="K506" i="6"/>
  <c r="K522" i="6"/>
  <c r="K542" i="6"/>
  <c r="K558" i="6"/>
  <c r="K580" i="6"/>
  <c r="K596" i="6"/>
  <c r="K615" i="6"/>
  <c r="K634" i="6"/>
  <c r="K650" i="6"/>
  <c r="K670" i="6"/>
  <c r="K691" i="6"/>
  <c r="K707" i="6"/>
  <c r="K726" i="6"/>
  <c r="K742" i="6"/>
  <c r="K761" i="6"/>
  <c r="K777" i="6"/>
  <c r="K631" i="6"/>
  <c r="K647" i="6"/>
  <c r="K667" i="6"/>
  <c r="K686" i="6"/>
  <c r="K702" i="6"/>
  <c r="K718" i="6"/>
  <c r="K739" i="6"/>
  <c r="K760" i="6"/>
  <c r="K776" i="6"/>
  <c r="K796" i="6"/>
  <c r="K793" i="6"/>
  <c r="K809" i="6"/>
  <c r="K829" i="6"/>
  <c r="K845" i="6"/>
  <c r="K864" i="6"/>
  <c r="K892" i="6"/>
  <c r="K928" i="6"/>
  <c r="K834" i="6"/>
  <c r="K871" i="6"/>
  <c r="K907" i="6"/>
  <c r="K965" i="6"/>
  <c r="K984" i="6"/>
  <c r="K1016" i="6"/>
  <c r="K944" i="6"/>
  <c r="K1005" i="6"/>
  <c r="K563" i="6"/>
  <c r="K345" i="6"/>
  <c r="K397" i="6"/>
  <c r="K433" i="6"/>
  <c r="K469" i="6"/>
  <c r="K509" i="6"/>
  <c r="K616" i="6"/>
  <c r="K536" i="6"/>
  <c r="K574" i="6"/>
  <c r="K609" i="6"/>
  <c r="K644" i="6"/>
  <c r="K685" i="6"/>
  <c r="K755" i="6"/>
  <c r="K661" i="6"/>
  <c r="K733" i="6"/>
  <c r="K806" i="6"/>
  <c r="K858" i="6"/>
  <c r="K930" i="6"/>
  <c r="K873" i="6"/>
  <c r="K969" i="6"/>
  <c r="K1018" i="6"/>
  <c r="K1007" i="6"/>
  <c r="K456" i="6"/>
  <c r="K384" i="6"/>
  <c r="K309" i="6"/>
  <c r="K236" i="6"/>
  <c r="K238" i="6"/>
  <c r="K202" i="6"/>
  <c r="K174" i="6"/>
  <c r="K133" i="6"/>
  <c r="K55" i="6"/>
  <c r="K98" i="6"/>
  <c r="K30" i="6"/>
  <c r="I979" i="5"/>
  <c r="I1002" i="5"/>
  <c r="E990" i="5"/>
  <c r="I994" i="5"/>
  <c r="I1010" i="5"/>
  <c r="I985" i="5"/>
  <c r="I998" i="5"/>
  <c r="I1006" i="5"/>
  <c r="I1014" i="5"/>
  <c r="I1015" i="5"/>
  <c r="I1016" i="5"/>
  <c r="I1017" i="5"/>
  <c r="I1025" i="5"/>
  <c r="I977" i="5"/>
  <c r="I981" i="5"/>
  <c r="I982" i="5"/>
  <c r="I983" i="5"/>
  <c r="I987" i="5"/>
  <c r="H991" i="5"/>
  <c r="I996" i="5"/>
  <c r="I1000" i="5"/>
  <c r="I1004" i="5"/>
  <c r="I1008" i="5"/>
  <c r="I1012" i="5"/>
  <c r="I1019" i="5"/>
  <c r="I1023" i="5"/>
  <c r="J975" i="5"/>
  <c r="H975" i="5"/>
  <c r="J974" i="5"/>
  <c r="H974" i="5"/>
  <c r="I974" i="5" s="1"/>
  <c r="J973" i="5"/>
  <c r="H973" i="5"/>
  <c r="J972" i="5"/>
  <c r="H972" i="5"/>
  <c r="I972" i="5" s="1"/>
  <c r="J971" i="5"/>
  <c r="H971" i="5"/>
  <c r="J970" i="5"/>
  <c r="H970" i="5"/>
  <c r="I970" i="5" s="1"/>
  <c r="J969" i="5"/>
  <c r="H969" i="5"/>
  <c r="J968" i="5"/>
  <c r="H968" i="5"/>
  <c r="I968" i="5" s="1"/>
  <c r="J967" i="5"/>
  <c r="H967" i="5"/>
  <c r="J966" i="5"/>
  <c r="H966" i="5"/>
  <c r="I966" i="5" s="1"/>
  <c r="J965" i="5"/>
  <c r="H965" i="5"/>
  <c r="J964" i="5"/>
  <c r="H964" i="5"/>
  <c r="I964" i="5" s="1"/>
  <c r="J963" i="5"/>
  <c r="H963" i="5"/>
  <c r="J962" i="5"/>
  <c r="H962" i="5"/>
  <c r="I962" i="5" s="1"/>
  <c r="J961" i="5"/>
  <c r="H961" i="5"/>
  <c r="I961" i="5" s="1"/>
  <c r="J960" i="5"/>
  <c r="H960" i="5"/>
  <c r="I960" i="5" s="1"/>
  <c r="J959" i="5"/>
  <c r="H959" i="5"/>
  <c r="J958" i="5"/>
  <c r="H958" i="5"/>
  <c r="I958" i="5" s="1"/>
  <c r="F956" i="5"/>
  <c r="H957" i="5" s="1"/>
  <c r="H955" i="5" s="1"/>
  <c r="E956" i="5"/>
  <c r="J953" i="5"/>
  <c r="H953" i="5"/>
  <c r="I953" i="5" s="1"/>
  <c r="J952" i="5"/>
  <c r="H952" i="5"/>
  <c r="J951" i="5"/>
  <c r="H951" i="5"/>
  <c r="I951" i="5" s="1"/>
  <c r="J950" i="5"/>
  <c r="H950" i="5"/>
  <c r="J949" i="5"/>
  <c r="H949" i="5"/>
  <c r="I949" i="5" s="1"/>
  <c r="J948" i="5"/>
  <c r="H948" i="5"/>
  <c r="J947" i="5"/>
  <c r="H947" i="5"/>
  <c r="I947" i="5" s="1"/>
  <c r="J946" i="5"/>
  <c r="H946" i="5"/>
  <c r="J945" i="5"/>
  <c r="H945" i="5"/>
  <c r="I945" i="5" s="1"/>
  <c r="J944" i="5"/>
  <c r="H944" i="5"/>
  <c r="J943" i="5"/>
  <c r="H943" i="5"/>
  <c r="I943" i="5" s="1"/>
  <c r="J942" i="5"/>
  <c r="H942" i="5"/>
  <c r="J941" i="5"/>
  <c r="H941" i="5"/>
  <c r="I941" i="5" s="1"/>
  <c r="J940" i="5"/>
  <c r="H940" i="5"/>
  <c r="J939" i="5"/>
  <c r="H939" i="5"/>
  <c r="I939" i="5" s="1"/>
  <c r="K19" i="6" l="1"/>
  <c r="I965" i="5"/>
  <c r="I946" i="5"/>
  <c r="E955" i="5"/>
  <c r="I959" i="5"/>
  <c r="I973" i="5"/>
  <c r="I991" i="5"/>
  <c r="I942" i="5"/>
  <c r="I950" i="5"/>
  <c r="I969" i="5"/>
  <c r="I940" i="5"/>
  <c r="I944" i="5"/>
  <c r="I948" i="5"/>
  <c r="I952" i="5"/>
  <c r="H956" i="5"/>
  <c r="I963" i="5"/>
  <c r="I967" i="5"/>
  <c r="I971" i="5"/>
  <c r="I975" i="5"/>
  <c r="H937" i="5"/>
  <c r="F937" i="5"/>
  <c r="H938" i="5" s="1"/>
  <c r="H936" i="5" s="1"/>
  <c r="E937" i="5"/>
  <c r="J934" i="5"/>
  <c r="H934" i="5"/>
  <c r="I934" i="5" s="1"/>
  <c r="J933" i="5"/>
  <c r="H933" i="5"/>
  <c r="J932" i="5"/>
  <c r="H932" i="5"/>
  <c r="I932" i="5" s="1"/>
  <c r="J931" i="5"/>
  <c r="H931" i="5"/>
  <c r="J930" i="5"/>
  <c r="H930" i="5"/>
  <c r="I930" i="5" s="1"/>
  <c r="J929" i="5"/>
  <c r="H929" i="5"/>
  <c r="J928" i="5"/>
  <c r="H928" i="5"/>
  <c r="J927" i="5"/>
  <c r="H927" i="5"/>
  <c r="J926" i="5"/>
  <c r="H926" i="5"/>
  <c r="I926" i="5" s="1"/>
  <c r="J925" i="5"/>
  <c r="H925" i="5"/>
  <c r="J924" i="5"/>
  <c r="H924" i="5"/>
  <c r="I924" i="5" s="1"/>
  <c r="J923" i="5"/>
  <c r="H923" i="5"/>
  <c r="J922" i="5"/>
  <c r="H922" i="5"/>
  <c r="I922" i="5" s="1"/>
  <c r="J921" i="5"/>
  <c r="H921" i="5"/>
  <c r="J920" i="5"/>
  <c r="H920" i="5"/>
  <c r="I920" i="5" s="1"/>
  <c r="J919" i="5"/>
  <c r="H919" i="5"/>
  <c r="J918" i="5"/>
  <c r="H918" i="5"/>
  <c r="I918" i="5" s="1"/>
  <c r="J917" i="5"/>
  <c r="H917" i="5"/>
  <c r="J916" i="5"/>
  <c r="H916" i="5"/>
  <c r="I916" i="5" s="1"/>
  <c r="J915" i="5"/>
  <c r="H915" i="5"/>
  <c r="J914" i="5"/>
  <c r="H914" i="5"/>
  <c r="I914" i="5" s="1"/>
  <c r="J913" i="5"/>
  <c r="H913" i="5"/>
  <c r="J912" i="5"/>
  <c r="H912" i="5"/>
  <c r="I912" i="5" s="1"/>
  <c r="F910" i="5"/>
  <c r="H911" i="5" s="1"/>
  <c r="H909" i="5" s="1"/>
  <c r="E910" i="5"/>
  <c r="J907" i="5"/>
  <c r="H907" i="5"/>
  <c r="I907" i="5" s="1"/>
  <c r="J906" i="5"/>
  <c r="H906" i="5"/>
  <c r="J905" i="5"/>
  <c r="H905" i="5"/>
  <c r="J904" i="5"/>
  <c r="H904" i="5"/>
  <c r="J903" i="5"/>
  <c r="H903" i="5"/>
  <c r="I903" i="5" s="1"/>
  <c r="J902" i="5"/>
  <c r="H902" i="5"/>
  <c r="J901" i="5"/>
  <c r="H901" i="5"/>
  <c r="I901" i="5" s="1"/>
  <c r="J900" i="5"/>
  <c r="H900" i="5"/>
  <c r="J899" i="5"/>
  <c r="H899" i="5"/>
  <c r="I899" i="5" s="1"/>
  <c r="J898" i="5"/>
  <c r="H898" i="5"/>
  <c r="J897" i="5"/>
  <c r="H897" i="5"/>
  <c r="I897" i="5" s="1"/>
  <c r="J896" i="5"/>
  <c r="H896" i="5"/>
  <c r="J895" i="5"/>
  <c r="H895" i="5"/>
  <c r="I895" i="5" s="1"/>
  <c r="J894" i="5"/>
  <c r="H894" i="5"/>
  <c r="J893" i="5"/>
  <c r="H893" i="5"/>
  <c r="I893" i="5" s="1"/>
  <c r="J892" i="5"/>
  <c r="H892" i="5"/>
  <c r="J891" i="5"/>
  <c r="H891" i="5"/>
  <c r="I891" i="5" s="1"/>
  <c r="J890" i="5"/>
  <c r="H890" i="5"/>
  <c r="J889" i="5"/>
  <c r="H889" i="5"/>
  <c r="I889" i="5" s="1"/>
  <c r="J888" i="5"/>
  <c r="H888" i="5"/>
  <c r="J887" i="5"/>
  <c r="H887" i="5"/>
  <c r="I887" i="5" s="1"/>
  <c r="J886" i="5"/>
  <c r="H886" i="5"/>
  <c r="J885" i="5"/>
  <c r="H885" i="5"/>
  <c r="I885" i="5" s="1"/>
  <c r="F883" i="5"/>
  <c r="H884" i="5" s="1"/>
  <c r="H882" i="5" s="1"/>
  <c r="E883" i="5"/>
  <c r="J880" i="5"/>
  <c r="H880" i="5"/>
  <c r="I880" i="5" s="1"/>
  <c r="J879" i="5"/>
  <c r="H879" i="5"/>
  <c r="J878" i="5"/>
  <c r="H878" i="5"/>
  <c r="I878" i="5" s="1"/>
  <c r="J877" i="5"/>
  <c r="H877" i="5"/>
  <c r="J876" i="5"/>
  <c r="H876" i="5"/>
  <c r="I876" i="5" s="1"/>
  <c r="J875" i="5"/>
  <c r="H875" i="5"/>
  <c r="J874" i="5"/>
  <c r="H874" i="5"/>
  <c r="I874" i="5" s="1"/>
  <c r="J873" i="5"/>
  <c r="H873" i="5"/>
  <c r="J872" i="5"/>
  <c r="H872" i="5"/>
  <c r="I872" i="5" s="1"/>
  <c r="J871" i="5"/>
  <c r="H871" i="5"/>
  <c r="J870" i="5"/>
  <c r="H870" i="5"/>
  <c r="I870" i="5" s="1"/>
  <c r="J869" i="5"/>
  <c r="H869" i="5"/>
  <c r="J868" i="5"/>
  <c r="H868" i="5"/>
  <c r="I868" i="5" s="1"/>
  <c r="J867" i="5"/>
  <c r="H867" i="5"/>
  <c r="J866" i="5"/>
  <c r="H866" i="5"/>
  <c r="I866" i="5" s="1"/>
  <c r="J865" i="5"/>
  <c r="H865" i="5"/>
  <c r="J864" i="5"/>
  <c r="H864" i="5"/>
  <c r="I864" i="5" s="1"/>
  <c r="J863" i="5"/>
  <c r="H863" i="5"/>
  <c r="J862" i="5"/>
  <c r="H862" i="5"/>
  <c r="I862" i="5" s="1"/>
  <c r="J861" i="5"/>
  <c r="H861" i="5"/>
  <c r="J860" i="5"/>
  <c r="H860" i="5"/>
  <c r="I860" i="5" s="1"/>
  <c r="J859" i="5"/>
  <c r="H859" i="5"/>
  <c r="J858" i="5"/>
  <c r="H858" i="5"/>
  <c r="I858" i="5" s="1"/>
  <c r="J857" i="5"/>
  <c r="H857" i="5"/>
  <c r="J856" i="5"/>
  <c r="H856" i="5"/>
  <c r="I856" i="5" s="1"/>
  <c r="J855" i="5"/>
  <c r="H855" i="5"/>
  <c r="J854" i="5"/>
  <c r="H854" i="5"/>
  <c r="I854" i="5" s="1"/>
  <c r="F852" i="5"/>
  <c r="H853" i="5" s="1"/>
  <c r="H851" i="5" s="1"/>
  <c r="E852" i="5"/>
  <c r="J849" i="5"/>
  <c r="H849" i="5"/>
  <c r="I849" i="5" s="1"/>
  <c r="J848" i="5"/>
  <c r="H848" i="5"/>
  <c r="J847" i="5"/>
  <c r="H847" i="5"/>
  <c r="J846" i="5"/>
  <c r="H846" i="5"/>
  <c r="J845" i="5"/>
  <c r="H845" i="5"/>
  <c r="I845" i="5" s="1"/>
  <c r="J844" i="5"/>
  <c r="H844" i="5"/>
  <c r="J843" i="5"/>
  <c r="H843" i="5"/>
  <c r="I843" i="5" s="1"/>
  <c r="J842" i="5"/>
  <c r="H842" i="5"/>
  <c r="J841" i="5"/>
  <c r="H841" i="5"/>
  <c r="I841" i="5" s="1"/>
  <c r="J840" i="5"/>
  <c r="H840" i="5"/>
  <c r="J839" i="5"/>
  <c r="H839" i="5"/>
  <c r="I839" i="5" s="1"/>
  <c r="J838" i="5"/>
  <c r="H838" i="5"/>
  <c r="J837" i="5"/>
  <c r="H837" i="5"/>
  <c r="I837" i="5" s="1"/>
  <c r="J836" i="5"/>
  <c r="H836" i="5"/>
  <c r="J835" i="5"/>
  <c r="H835" i="5"/>
  <c r="I835" i="5" s="1"/>
  <c r="J834" i="5"/>
  <c r="H834" i="5"/>
  <c r="J833" i="5"/>
  <c r="H833" i="5"/>
  <c r="I833" i="5" s="1"/>
  <c r="J832" i="5"/>
  <c r="H832" i="5"/>
  <c r="J831" i="5"/>
  <c r="H831" i="5"/>
  <c r="I831" i="5" s="1"/>
  <c r="J830" i="5"/>
  <c r="H830" i="5"/>
  <c r="J829" i="5"/>
  <c r="H829" i="5"/>
  <c r="I829" i="5" s="1"/>
  <c r="J828" i="5"/>
  <c r="H828" i="5"/>
  <c r="J827" i="5"/>
  <c r="H827" i="5"/>
  <c r="I827" i="5" s="1"/>
  <c r="J826" i="5"/>
  <c r="H826" i="5"/>
  <c r="J825" i="5"/>
  <c r="H825" i="5"/>
  <c r="I825" i="5" s="1"/>
  <c r="J824" i="5"/>
  <c r="H824" i="5"/>
  <c r="J823" i="5"/>
  <c r="H823" i="5"/>
  <c r="I823" i="5" s="1"/>
  <c r="J822" i="5"/>
  <c r="H822" i="5"/>
  <c r="J821" i="5"/>
  <c r="H821" i="5"/>
  <c r="I821" i="5" s="1"/>
  <c r="J820" i="5"/>
  <c r="H820" i="5"/>
  <c r="J819" i="5"/>
  <c r="H819" i="5"/>
  <c r="I819" i="5" s="1"/>
  <c r="J818" i="5"/>
  <c r="H818" i="5"/>
  <c r="J817" i="5"/>
  <c r="H817" i="5"/>
  <c r="I817" i="5" s="1"/>
  <c r="J816" i="5"/>
  <c r="H816" i="5"/>
  <c r="J815" i="5"/>
  <c r="H815" i="5"/>
  <c r="F813" i="5"/>
  <c r="H814" i="5" s="1"/>
  <c r="H812" i="5" s="1"/>
  <c r="E813" i="5"/>
  <c r="J810" i="5"/>
  <c r="H810" i="5"/>
  <c r="I810" i="5" s="1"/>
  <c r="J809" i="5"/>
  <c r="H809" i="5"/>
  <c r="J808" i="5"/>
  <c r="H808" i="5"/>
  <c r="I808" i="5" s="1"/>
  <c r="J807" i="5"/>
  <c r="H807" i="5"/>
  <c r="J806" i="5"/>
  <c r="H806" i="5"/>
  <c r="I806" i="5" s="1"/>
  <c r="J805" i="5"/>
  <c r="H805" i="5"/>
  <c r="J804" i="5"/>
  <c r="H804" i="5"/>
  <c r="I804" i="5" s="1"/>
  <c r="J803" i="5"/>
  <c r="H803" i="5"/>
  <c r="J802" i="5"/>
  <c r="H802" i="5"/>
  <c r="I802" i="5" s="1"/>
  <c r="J801" i="5"/>
  <c r="H801" i="5"/>
  <c r="J800" i="5"/>
  <c r="H800" i="5"/>
  <c r="I800" i="5" s="1"/>
  <c r="J799" i="5"/>
  <c r="H799" i="5"/>
  <c r="J798" i="5"/>
  <c r="H798" i="5"/>
  <c r="I798" i="5" s="1"/>
  <c r="J797" i="5"/>
  <c r="H797" i="5"/>
  <c r="J796" i="5"/>
  <c r="H796" i="5"/>
  <c r="I796" i="5" s="1"/>
  <c r="J795" i="5"/>
  <c r="H795" i="5"/>
  <c r="J794" i="5"/>
  <c r="H794" i="5"/>
  <c r="I794" i="5" s="1"/>
  <c r="J793" i="5"/>
  <c r="H793" i="5"/>
  <c r="J792" i="5"/>
  <c r="H792" i="5"/>
  <c r="I792" i="5" s="1"/>
  <c r="J791" i="5"/>
  <c r="H791" i="5"/>
  <c r="J790" i="5"/>
  <c r="H790" i="5"/>
  <c r="I790" i="5" s="1"/>
  <c r="J789" i="5"/>
  <c r="H789" i="5"/>
  <c r="J788" i="5"/>
  <c r="H788" i="5"/>
  <c r="I788" i="5" s="1"/>
  <c r="J787" i="5"/>
  <c r="H787" i="5"/>
  <c r="J786" i="5"/>
  <c r="H786" i="5"/>
  <c r="I786" i="5" s="1"/>
  <c r="J785" i="5"/>
  <c r="H785" i="5"/>
  <c r="F783" i="5"/>
  <c r="H784" i="5" s="1"/>
  <c r="H782" i="5" s="1"/>
  <c r="E783" i="5"/>
  <c r="J780" i="5"/>
  <c r="H780" i="5"/>
  <c r="J779" i="5"/>
  <c r="H779" i="5"/>
  <c r="I779" i="5" s="1"/>
  <c r="J778" i="5"/>
  <c r="H778" i="5"/>
  <c r="J777" i="5"/>
  <c r="H777" i="5"/>
  <c r="I777" i="5" s="1"/>
  <c r="J776" i="5"/>
  <c r="H776" i="5"/>
  <c r="J775" i="5"/>
  <c r="H775" i="5"/>
  <c r="I775" i="5" s="1"/>
  <c r="J774" i="5"/>
  <c r="H774" i="5"/>
  <c r="J773" i="5"/>
  <c r="H773" i="5"/>
  <c r="I773" i="5" s="1"/>
  <c r="J772" i="5"/>
  <c r="H772" i="5"/>
  <c r="J771" i="5"/>
  <c r="H771" i="5"/>
  <c r="I771" i="5" s="1"/>
  <c r="J770" i="5"/>
  <c r="H770" i="5"/>
  <c r="J769" i="5"/>
  <c r="H769" i="5"/>
  <c r="I769" i="5" s="1"/>
  <c r="J768" i="5"/>
  <c r="H768" i="5"/>
  <c r="J767" i="5"/>
  <c r="H767" i="5"/>
  <c r="I767" i="5" s="1"/>
  <c r="J766" i="5"/>
  <c r="H766" i="5"/>
  <c r="J765" i="5"/>
  <c r="H765" i="5"/>
  <c r="I765" i="5" s="1"/>
  <c r="J764" i="5"/>
  <c r="H764" i="5"/>
  <c r="J763" i="5"/>
  <c r="H763" i="5"/>
  <c r="I763" i="5" s="1"/>
  <c r="J762" i="5"/>
  <c r="H762" i="5"/>
  <c r="J761" i="5"/>
  <c r="H761" i="5"/>
  <c r="I761" i="5" s="1"/>
  <c r="J760" i="5"/>
  <c r="H760" i="5"/>
  <c r="J759" i="5"/>
  <c r="H759" i="5"/>
  <c r="I759" i="5" s="1"/>
  <c r="J758" i="5"/>
  <c r="H758" i="5"/>
  <c r="J757" i="5"/>
  <c r="H757" i="5"/>
  <c r="I757" i="5" s="1"/>
  <c r="J756" i="5"/>
  <c r="H756" i="5"/>
  <c r="J755" i="5"/>
  <c r="H755" i="5"/>
  <c r="I755" i="5" s="1"/>
  <c r="J754" i="5"/>
  <c r="H754" i="5"/>
  <c r="J753" i="5"/>
  <c r="H753" i="5"/>
  <c r="I753" i="5" s="1"/>
  <c r="F751" i="5"/>
  <c r="H752" i="5" s="1"/>
  <c r="H750" i="5" s="1"/>
  <c r="E751" i="5"/>
  <c r="J748" i="5"/>
  <c r="H748" i="5"/>
  <c r="I748" i="5" s="1"/>
  <c r="J747" i="5"/>
  <c r="H747" i="5"/>
  <c r="J746" i="5"/>
  <c r="H746" i="5"/>
  <c r="J745" i="5"/>
  <c r="H745" i="5"/>
  <c r="J744" i="5"/>
  <c r="H744" i="5"/>
  <c r="I744" i="5" s="1"/>
  <c r="J743" i="5"/>
  <c r="H743" i="5"/>
  <c r="J742" i="5"/>
  <c r="H742" i="5"/>
  <c r="I742" i="5" s="1"/>
  <c r="J741" i="5"/>
  <c r="H741" i="5"/>
  <c r="J740" i="5"/>
  <c r="H740" i="5"/>
  <c r="I740" i="5" s="1"/>
  <c r="J739" i="5"/>
  <c r="H739" i="5"/>
  <c r="J738" i="5"/>
  <c r="H738" i="5"/>
  <c r="I738" i="5" s="1"/>
  <c r="J737" i="5"/>
  <c r="H737" i="5"/>
  <c r="J736" i="5"/>
  <c r="H736" i="5"/>
  <c r="I736" i="5" s="1"/>
  <c r="J735" i="5"/>
  <c r="H735" i="5"/>
  <c r="J734" i="5"/>
  <c r="H734" i="5"/>
  <c r="I734" i="5" s="1"/>
  <c r="J733" i="5"/>
  <c r="H733" i="5"/>
  <c r="J732" i="5"/>
  <c r="H732" i="5"/>
  <c r="I732" i="5" s="1"/>
  <c r="J731" i="5"/>
  <c r="H731" i="5"/>
  <c r="J730" i="5"/>
  <c r="H730" i="5"/>
  <c r="I730" i="5" s="1"/>
  <c r="J729" i="5"/>
  <c r="H729" i="5"/>
  <c r="J728" i="5"/>
  <c r="H728" i="5"/>
  <c r="I728" i="5" s="1"/>
  <c r="J727" i="5"/>
  <c r="H727" i="5"/>
  <c r="J726" i="5"/>
  <c r="H726" i="5"/>
  <c r="I726" i="5" s="1"/>
  <c r="J725" i="5"/>
  <c r="H725" i="5"/>
  <c r="J724" i="5"/>
  <c r="H724" i="5"/>
  <c r="I724" i="5" s="1"/>
  <c r="F722" i="5"/>
  <c r="H723" i="5" s="1"/>
  <c r="H721" i="5" s="1"/>
  <c r="E722" i="5"/>
  <c r="J719" i="5"/>
  <c r="H719" i="5"/>
  <c r="I719" i="5" s="1"/>
  <c r="J718" i="5"/>
  <c r="H718" i="5"/>
  <c r="J717" i="5"/>
  <c r="H717" i="5"/>
  <c r="I717" i="5" s="1"/>
  <c r="J716" i="5"/>
  <c r="H716" i="5"/>
  <c r="J715" i="5"/>
  <c r="H715" i="5"/>
  <c r="I715" i="5" s="1"/>
  <c r="J714" i="5"/>
  <c r="H714" i="5"/>
  <c r="J713" i="5"/>
  <c r="H713" i="5"/>
  <c r="I713" i="5" s="1"/>
  <c r="J712" i="5"/>
  <c r="H712" i="5"/>
  <c r="J711" i="5"/>
  <c r="H711" i="5"/>
  <c r="I711" i="5" s="1"/>
  <c r="J710" i="5"/>
  <c r="H710" i="5"/>
  <c r="J709" i="5"/>
  <c r="H709" i="5"/>
  <c r="I709" i="5" s="1"/>
  <c r="J708" i="5"/>
  <c r="H708" i="5"/>
  <c r="J707" i="5"/>
  <c r="H707" i="5"/>
  <c r="I707" i="5" s="1"/>
  <c r="J706" i="5"/>
  <c r="H706" i="5"/>
  <c r="J705" i="5"/>
  <c r="H705" i="5"/>
  <c r="I705" i="5" s="1"/>
  <c r="J704" i="5"/>
  <c r="H704" i="5"/>
  <c r="J703" i="5"/>
  <c r="H703" i="5"/>
  <c r="I703" i="5" s="1"/>
  <c r="J702" i="5"/>
  <c r="H702" i="5"/>
  <c r="J701" i="5"/>
  <c r="H701" i="5"/>
  <c r="I701" i="5" s="1"/>
  <c r="J700" i="5"/>
  <c r="H700" i="5"/>
  <c r="J699" i="5"/>
  <c r="H699" i="5"/>
  <c r="I699" i="5" s="1"/>
  <c r="J698" i="5"/>
  <c r="H698" i="5"/>
  <c r="J697" i="5"/>
  <c r="H697" i="5"/>
  <c r="J696" i="5"/>
  <c r="H696" i="5"/>
  <c r="J695" i="5"/>
  <c r="H695" i="5"/>
  <c r="I695" i="5" s="1"/>
  <c r="J694" i="5"/>
  <c r="H694" i="5"/>
  <c r="J693" i="5"/>
  <c r="H693" i="5"/>
  <c r="I693" i="5" s="1"/>
  <c r="J692" i="5"/>
  <c r="H692" i="5"/>
  <c r="J691" i="5"/>
  <c r="H691" i="5"/>
  <c r="I691" i="5" s="1"/>
  <c r="J690" i="5"/>
  <c r="H690" i="5"/>
  <c r="J689" i="5"/>
  <c r="H689" i="5"/>
  <c r="I689" i="5" s="1"/>
  <c r="J688" i="5"/>
  <c r="H688" i="5"/>
  <c r="J687" i="5"/>
  <c r="H687" i="5"/>
  <c r="I687" i="5" s="1"/>
  <c r="J686" i="5"/>
  <c r="H686" i="5"/>
  <c r="J685" i="5"/>
  <c r="H685" i="5"/>
  <c r="J684" i="5"/>
  <c r="H684" i="5"/>
  <c r="J683" i="5"/>
  <c r="H683" i="5"/>
  <c r="I683" i="5" s="1"/>
  <c r="J682" i="5"/>
  <c r="H682" i="5"/>
  <c r="F680" i="5"/>
  <c r="H681" i="5" s="1"/>
  <c r="H679" i="5" s="1"/>
  <c r="E680" i="5"/>
  <c r="J677" i="5"/>
  <c r="H677" i="5"/>
  <c r="J676" i="5"/>
  <c r="H676" i="5"/>
  <c r="I676" i="5" s="1"/>
  <c r="J675" i="5"/>
  <c r="H675" i="5"/>
  <c r="J674" i="5"/>
  <c r="H674" i="5"/>
  <c r="I674" i="5" s="1"/>
  <c r="J673" i="5"/>
  <c r="H673" i="5"/>
  <c r="J672" i="5"/>
  <c r="H672" i="5"/>
  <c r="I672" i="5" s="1"/>
  <c r="J671" i="5"/>
  <c r="H671" i="5"/>
  <c r="J670" i="5"/>
  <c r="H670" i="5"/>
  <c r="I670" i="5" s="1"/>
  <c r="J669" i="5"/>
  <c r="H669" i="5"/>
  <c r="I669" i="5" s="1"/>
  <c r="J668" i="5"/>
  <c r="H668" i="5"/>
  <c r="I668" i="5" s="1"/>
  <c r="J667" i="5"/>
  <c r="H667" i="5"/>
  <c r="I667" i="5" s="1"/>
  <c r="J666" i="5"/>
  <c r="H666" i="5"/>
  <c r="J665" i="5"/>
  <c r="H665" i="5"/>
  <c r="I665" i="5" s="1"/>
  <c r="J664" i="5"/>
  <c r="H664" i="5"/>
  <c r="J663" i="5"/>
  <c r="H663" i="5"/>
  <c r="I663" i="5" s="1"/>
  <c r="J662" i="5"/>
  <c r="H662" i="5"/>
  <c r="J661" i="5"/>
  <c r="H661" i="5"/>
  <c r="I661" i="5" s="1"/>
  <c r="J660" i="5"/>
  <c r="H660" i="5"/>
  <c r="J659" i="5"/>
  <c r="H659" i="5"/>
  <c r="I659" i="5" s="1"/>
  <c r="J658" i="5"/>
  <c r="H658" i="5"/>
  <c r="J657" i="5"/>
  <c r="H657" i="5"/>
  <c r="I657" i="5" s="1"/>
  <c r="F655" i="5"/>
  <c r="H656" i="5" s="1"/>
  <c r="H654" i="5" s="1"/>
  <c r="E655" i="5"/>
  <c r="J652" i="5"/>
  <c r="H652" i="5"/>
  <c r="I652" i="5" s="1"/>
  <c r="J651" i="5"/>
  <c r="H651" i="5"/>
  <c r="J650" i="5"/>
  <c r="H650" i="5"/>
  <c r="I650" i="5" s="1"/>
  <c r="J649" i="5"/>
  <c r="H649" i="5"/>
  <c r="J648" i="5"/>
  <c r="H648" i="5"/>
  <c r="I648" i="5" s="1"/>
  <c r="J647" i="5"/>
  <c r="H647" i="5"/>
  <c r="J646" i="5"/>
  <c r="H646" i="5"/>
  <c r="I646" i="5" s="1"/>
  <c r="J645" i="5"/>
  <c r="H645" i="5"/>
  <c r="J644" i="5"/>
  <c r="H644" i="5"/>
  <c r="I644" i="5" s="1"/>
  <c r="J643" i="5"/>
  <c r="H643" i="5"/>
  <c r="J642" i="5"/>
  <c r="H642" i="5"/>
  <c r="I642" i="5" s="1"/>
  <c r="J641" i="5"/>
  <c r="H641" i="5"/>
  <c r="J640" i="5"/>
  <c r="H640" i="5"/>
  <c r="I640" i="5" s="1"/>
  <c r="J639" i="5"/>
  <c r="H639" i="5"/>
  <c r="J638" i="5"/>
  <c r="H638" i="5"/>
  <c r="I638" i="5" s="1"/>
  <c r="J637" i="5"/>
  <c r="H637" i="5"/>
  <c r="J636" i="5"/>
  <c r="H636" i="5"/>
  <c r="I636" i="5" s="1"/>
  <c r="J635" i="5"/>
  <c r="H635" i="5"/>
  <c r="J634" i="5"/>
  <c r="H634" i="5"/>
  <c r="I634" i="5" s="1"/>
  <c r="J633" i="5"/>
  <c r="H633" i="5"/>
  <c r="J632" i="5"/>
  <c r="H632" i="5"/>
  <c r="I632" i="5" s="1"/>
  <c r="J631" i="5"/>
  <c r="H631" i="5"/>
  <c r="J630" i="5"/>
  <c r="H630" i="5"/>
  <c r="I630" i="5" s="1"/>
  <c r="F628" i="5"/>
  <c r="H629" i="5" s="1"/>
  <c r="H627" i="5" s="1"/>
  <c r="E628" i="5"/>
  <c r="J625" i="5"/>
  <c r="H625" i="5"/>
  <c r="I625" i="5" s="1"/>
  <c r="J624" i="5"/>
  <c r="H624" i="5"/>
  <c r="J623" i="5"/>
  <c r="H623" i="5"/>
  <c r="I623" i="5" s="1"/>
  <c r="J622" i="5"/>
  <c r="H622" i="5"/>
  <c r="J621" i="5"/>
  <c r="H621" i="5"/>
  <c r="J620" i="5"/>
  <c r="H620" i="5"/>
  <c r="J619" i="5"/>
  <c r="H619" i="5"/>
  <c r="I619" i="5" s="1"/>
  <c r="J618" i="5"/>
  <c r="H618" i="5"/>
  <c r="J617" i="5"/>
  <c r="H617" i="5"/>
  <c r="I617" i="5" s="1"/>
  <c r="J616" i="5"/>
  <c r="H616" i="5"/>
  <c r="J615" i="5"/>
  <c r="H615" i="5"/>
  <c r="I615" i="5" s="1"/>
  <c r="J614" i="5"/>
  <c r="H614" i="5"/>
  <c r="J613" i="5"/>
  <c r="H613" i="5"/>
  <c r="I613" i="5" s="1"/>
  <c r="J612" i="5"/>
  <c r="H612" i="5"/>
  <c r="J611" i="5"/>
  <c r="H611" i="5"/>
  <c r="I611" i="5" s="1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J604" i="5"/>
  <c r="H604" i="5"/>
  <c r="J603" i="5"/>
  <c r="H603" i="5"/>
  <c r="J602" i="5"/>
  <c r="H602" i="5"/>
  <c r="J601" i="5"/>
  <c r="H601" i="5"/>
  <c r="F599" i="5"/>
  <c r="H600" i="5" s="1"/>
  <c r="H598" i="5" s="1"/>
  <c r="E599" i="5"/>
  <c r="J596" i="5"/>
  <c r="H596" i="5"/>
  <c r="J595" i="5"/>
  <c r="H595" i="5"/>
  <c r="I595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E882" i="5" l="1"/>
  <c r="I795" i="5"/>
  <c r="I886" i="5"/>
  <c r="I664" i="5"/>
  <c r="I756" i="5"/>
  <c r="I902" i="5"/>
  <c r="I834" i="5"/>
  <c r="I704" i="5"/>
  <c r="H751" i="5"/>
  <c r="I635" i="5"/>
  <c r="I584" i="5"/>
  <c r="I741" i="5"/>
  <c r="I612" i="5"/>
  <c r="I651" i="5"/>
  <c r="I677" i="5"/>
  <c r="E679" i="5"/>
  <c r="I684" i="5"/>
  <c r="I685" i="5"/>
  <c r="I686" i="5"/>
  <c r="E721" i="5"/>
  <c r="I725" i="5"/>
  <c r="I772" i="5"/>
  <c r="E812" i="5"/>
  <c r="I818" i="5"/>
  <c r="E851" i="5"/>
  <c r="I865" i="5"/>
  <c r="I937" i="5"/>
  <c r="I925" i="5"/>
  <c r="I576" i="5"/>
  <c r="I592" i="5"/>
  <c r="H599" i="5"/>
  <c r="I620" i="5"/>
  <c r="I621" i="5"/>
  <c r="I622" i="5"/>
  <c r="I643" i="5"/>
  <c r="E654" i="5"/>
  <c r="H655" i="5"/>
  <c r="I694" i="5"/>
  <c r="I712" i="5"/>
  <c r="I733" i="5"/>
  <c r="E750" i="5"/>
  <c r="I764" i="5"/>
  <c r="I780" i="5"/>
  <c r="E782" i="5"/>
  <c r="I787" i="5"/>
  <c r="I803" i="5"/>
  <c r="I826" i="5"/>
  <c r="I842" i="5"/>
  <c r="H852" i="5"/>
  <c r="I857" i="5"/>
  <c r="I873" i="5"/>
  <c r="I894" i="5"/>
  <c r="I917" i="5"/>
  <c r="E936" i="5"/>
  <c r="I956" i="5"/>
  <c r="I572" i="5"/>
  <c r="I580" i="5"/>
  <c r="I588" i="5"/>
  <c r="I596" i="5"/>
  <c r="E598" i="5"/>
  <c r="I608" i="5"/>
  <c r="I616" i="5"/>
  <c r="E627" i="5"/>
  <c r="I631" i="5"/>
  <c r="I639" i="5"/>
  <c r="I647" i="5"/>
  <c r="I660" i="5"/>
  <c r="I673" i="5"/>
  <c r="H680" i="5"/>
  <c r="I690" i="5"/>
  <c r="I700" i="5"/>
  <c r="I708" i="5"/>
  <c r="I716" i="5"/>
  <c r="I729" i="5"/>
  <c r="I737" i="5"/>
  <c r="I745" i="5"/>
  <c r="I746" i="5"/>
  <c r="I747" i="5"/>
  <c r="I760" i="5"/>
  <c r="I768" i="5"/>
  <c r="I776" i="5"/>
  <c r="H783" i="5"/>
  <c r="I791" i="5"/>
  <c r="I799" i="5"/>
  <c r="I807" i="5"/>
  <c r="H813" i="5"/>
  <c r="I822" i="5"/>
  <c r="I830" i="5"/>
  <c r="I838" i="5"/>
  <c r="I846" i="5"/>
  <c r="I847" i="5"/>
  <c r="I848" i="5"/>
  <c r="I861" i="5"/>
  <c r="I869" i="5"/>
  <c r="I877" i="5"/>
  <c r="I890" i="5"/>
  <c r="I898" i="5"/>
  <c r="E909" i="5"/>
  <c r="I913" i="5"/>
  <c r="I921" i="5"/>
  <c r="I931" i="5"/>
  <c r="I574" i="5"/>
  <c r="I578" i="5"/>
  <c r="I582" i="5"/>
  <c r="I586" i="5"/>
  <c r="I590" i="5"/>
  <c r="I594" i="5"/>
  <c r="I601" i="5"/>
  <c r="I602" i="5"/>
  <c r="I603" i="5"/>
  <c r="I604" i="5"/>
  <c r="I605" i="5"/>
  <c r="I606" i="5"/>
  <c r="I610" i="5"/>
  <c r="I614" i="5"/>
  <c r="I618" i="5"/>
  <c r="I624" i="5"/>
  <c r="H628" i="5"/>
  <c r="I633" i="5"/>
  <c r="I637" i="5"/>
  <c r="I641" i="5"/>
  <c r="I645" i="5"/>
  <c r="I649" i="5"/>
  <c r="I658" i="5"/>
  <c r="I662" i="5"/>
  <c r="I666" i="5"/>
  <c r="I671" i="5"/>
  <c r="I675" i="5"/>
  <c r="I682" i="5"/>
  <c r="I688" i="5"/>
  <c r="I692" i="5"/>
  <c r="I696" i="5"/>
  <c r="I697" i="5"/>
  <c r="I698" i="5"/>
  <c r="I702" i="5"/>
  <c r="I706" i="5"/>
  <c r="I710" i="5"/>
  <c r="I714" i="5"/>
  <c r="I718" i="5"/>
  <c r="H722" i="5"/>
  <c r="I727" i="5"/>
  <c r="I731" i="5"/>
  <c r="I735" i="5"/>
  <c r="I739" i="5"/>
  <c r="I743" i="5"/>
  <c r="I754" i="5"/>
  <c r="I758" i="5"/>
  <c r="I762" i="5"/>
  <c r="I766" i="5"/>
  <c r="I770" i="5"/>
  <c r="I774" i="5"/>
  <c r="I778" i="5"/>
  <c r="I785" i="5"/>
  <c r="I789" i="5"/>
  <c r="I793" i="5"/>
  <c r="I797" i="5"/>
  <c r="I801" i="5"/>
  <c r="I805" i="5"/>
  <c r="I809" i="5"/>
  <c r="I815" i="5"/>
  <c r="I816" i="5"/>
  <c r="I820" i="5"/>
  <c r="I824" i="5"/>
  <c r="I828" i="5"/>
  <c r="I832" i="5"/>
  <c r="I836" i="5"/>
  <c r="I840" i="5"/>
  <c r="I844" i="5"/>
  <c r="I855" i="5"/>
  <c r="I859" i="5"/>
  <c r="I863" i="5"/>
  <c r="I867" i="5"/>
  <c r="I871" i="5"/>
  <c r="I875" i="5"/>
  <c r="I879" i="5"/>
  <c r="H883" i="5"/>
  <c r="I888" i="5"/>
  <c r="I892" i="5"/>
  <c r="I896" i="5"/>
  <c r="I900" i="5"/>
  <c r="I904" i="5"/>
  <c r="I905" i="5"/>
  <c r="I906" i="5"/>
  <c r="H910" i="5"/>
  <c r="I915" i="5"/>
  <c r="I919" i="5"/>
  <c r="I923" i="5"/>
  <c r="I927" i="5"/>
  <c r="I928" i="5"/>
  <c r="I929" i="5"/>
  <c r="I933" i="5"/>
  <c r="H570" i="5"/>
  <c r="F570" i="5"/>
  <c r="H571" i="5" s="1"/>
  <c r="H569" i="5" s="1"/>
  <c r="E570" i="5"/>
  <c r="J567" i="5"/>
  <c r="H567" i="5"/>
  <c r="J566" i="5"/>
  <c r="H566" i="5"/>
  <c r="I566" i="5" s="1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I561" i="5" s="1"/>
  <c r="J560" i="5"/>
  <c r="H560" i="5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F527" i="5"/>
  <c r="H528" i="5" s="1"/>
  <c r="H526" i="5" s="1"/>
  <c r="E527" i="5"/>
  <c r="J524" i="5"/>
  <c r="H524" i="5"/>
  <c r="I524" i="5" s="1"/>
  <c r="J523" i="5"/>
  <c r="H523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J511" i="5"/>
  <c r="H511" i="5"/>
  <c r="J510" i="5"/>
  <c r="H510" i="5"/>
  <c r="I510" i="5" s="1"/>
  <c r="J509" i="5"/>
  <c r="H509" i="5"/>
  <c r="J508" i="5"/>
  <c r="H508" i="5"/>
  <c r="I508" i="5" s="1"/>
  <c r="J507" i="5"/>
  <c r="H507" i="5"/>
  <c r="J506" i="5"/>
  <c r="H506" i="5"/>
  <c r="I506" i="5" s="1"/>
  <c r="F504" i="5"/>
  <c r="H505" i="5" s="1"/>
  <c r="H503" i="5" s="1"/>
  <c r="E504" i="5"/>
  <c r="J501" i="5"/>
  <c r="H501" i="5"/>
  <c r="J500" i="5"/>
  <c r="H500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I494" i="5" s="1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J469" i="5"/>
  <c r="H469" i="5"/>
  <c r="J468" i="5"/>
  <c r="H468" i="5"/>
  <c r="I468" i="5" s="1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F460" i="5"/>
  <c r="H461" i="5" s="1"/>
  <c r="H459" i="5" s="1"/>
  <c r="E460" i="5"/>
  <c r="J457" i="5"/>
  <c r="H457" i="5"/>
  <c r="I457" i="5" s="1"/>
  <c r="J456" i="5"/>
  <c r="H456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I435" i="5" s="1"/>
  <c r="J434" i="5"/>
  <c r="H434" i="5"/>
  <c r="J433" i="5"/>
  <c r="H433" i="5"/>
  <c r="J432" i="5"/>
  <c r="H432" i="5"/>
  <c r="J431" i="5"/>
  <c r="H431" i="5"/>
  <c r="I431" i="5" s="1"/>
  <c r="J430" i="5"/>
  <c r="H430" i="5"/>
  <c r="J429" i="5"/>
  <c r="H429" i="5"/>
  <c r="I429" i="5" s="1"/>
  <c r="J428" i="5"/>
  <c r="H428" i="5"/>
  <c r="J427" i="5"/>
  <c r="H427" i="5"/>
  <c r="I427" i="5" s="1"/>
  <c r="J426" i="5"/>
  <c r="H426" i="5"/>
  <c r="J425" i="5"/>
  <c r="H425" i="5"/>
  <c r="I425" i="5" s="1"/>
  <c r="F423" i="5"/>
  <c r="H424" i="5" s="1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8" i="5" l="1"/>
  <c r="I479" i="5"/>
  <c r="E526" i="5"/>
  <c r="I530" i="5"/>
  <c r="I430" i="5"/>
  <c r="E459" i="5"/>
  <c r="H460" i="5"/>
  <c r="I495" i="5"/>
  <c r="I496" i="5"/>
  <c r="I497" i="5"/>
  <c r="I498" i="5"/>
  <c r="I499" i="5"/>
  <c r="I500" i="5"/>
  <c r="I501" i="5"/>
  <c r="E503" i="5"/>
  <c r="I507" i="5"/>
  <c r="I546" i="5"/>
  <c r="I417" i="5"/>
  <c r="I440" i="5"/>
  <c r="I456" i="5"/>
  <c r="I469" i="5"/>
  <c r="I470" i="5"/>
  <c r="I471" i="5"/>
  <c r="I487" i="5"/>
  <c r="I517" i="5"/>
  <c r="I538" i="5"/>
  <c r="I554" i="5"/>
  <c r="I413" i="5"/>
  <c r="E422" i="5"/>
  <c r="I426" i="5"/>
  <c r="I436" i="5"/>
  <c r="I444" i="5"/>
  <c r="I452" i="5"/>
  <c r="I465" i="5"/>
  <c r="I475" i="5"/>
  <c r="I483" i="5"/>
  <c r="I491" i="5"/>
  <c r="I511" i="5"/>
  <c r="I512" i="5"/>
  <c r="I513" i="5"/>
  <c r="I521" i="5"/>
  <c r="I534" i="5"/>
  <c r="I542" i="5"/>
  <c r="I550" i="5"/>
  <c r="I558" i="5"/>
  <c r="I565" i="5"/>
  <c r="E569" i="5"/>
  <c r="I910" i="5"/>
  <c r="I883" i="5"/>
  <c r="I852" i="5"/>
  <c r="I722" i="5"/>
  <c r="I628" i="5"/>
  <c r="I570" i="5"/>
  <c r="I751" i="5"/>
  <c r="I655" i="5"/>
  <c r="I783" i="5"/>
  <c r="I680" i="5"/>
  <c r="I403" i="5"/>
  <c r="I415" i="5"/>
  <c r="I419" i="5"/>
  <c r="H423" i="5"/>
  <c r="I428" i="5"/>
  <c r="I432" i="5"/>
  <c r="I433" i="5"/>
  <c r="I434" i="5"/>
  <c r="I438" i="5"/>
  <c r="I442" i="5"/>
  <c r="I446" i="5"/>
  <c r="I450" i="5"/>
  <c r="I454" i="5"/>
  <c r="I463" i="5"/>
  <c r="I467" i="5"/>
  <c r="I473" i="5"/>
  <c r="I477" i="5"/>
  <c r="I481" i="5"/>
  <c r="I485" i="5"/>
  <c r="I489" i="5"/>
  <c r="I493" i="5"/>
  <c r="H504" i="5"/>
  <c r="I509" i="5"/>
  <c r="I515" i="5"/>
  <c r="I519" i="5"/>
  <c r="I523" i="5"/>
  <c r="H527" i="5"/>
  <c r="I532" i="5"/>
  <c r="I536" i="5"/>
  <c r="I540" i="5"/>
  <c r="I544" i="5"/>
  <c r="I548" i="5"/>
  <c r="I552" i="5"/>
  <c r="I556" i="5"/>
  <c r="I560" i="5"/>
  <c r="I563" i="5"/>
  <c r="I567" i="5"/>
  <c r="I813" i="5"/>
  <c r="I599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8" i="5" s="1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H373" i="5" s="1"/>
  <c r="H371" i="5" s="1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41" i="5" s="1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5" i="5" s="1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6" i="5" s="1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9" i="5" s="1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H232" i="5"/>
  <c r="I232" i="5" s="1"/>
  <c r="J231" i="5"/>
  <c r="H231" i="5"/>
  <c r="J230" i="5"/>
  <c r="H230" i="5"/>
  <c r="I230" i="5" s="1"/>
  <c r="D230" i="5"/>
  <c r="J229" i="5"/>
  <c r="H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6" i="5" s="1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D227" i="5" l="1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4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7" i="5"/>
  <c r="I460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D226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H137" i="5"/>
  <c r="I137" i="5" s="1"/>
  <c r="J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4" i="5" s="1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I98" i="5"/>
  <c r="J97" i="5"/>
  <c r="H97" i="5"/>
  <c r="I97" i="5" s="1"/>
  <c r="J96" i="5"/>
  <c r="H96" i="5"/>
  <c r="I96" i="5" s="1"/>
  <c r="J95" i="5"/>
  <c r="H95" i="5"/>
  <c r="I95" i="5" s="1"/>
  <c r="J94" i="5"/>
  <c r="H94" i="5"/>
  <c r="I94" i="5" s="1"/>
  <c r="J93" i="5"/>
  <c r="H93" i="5"/>
  <c r="I93" i="5" s="1"/>
  <c r="F91" i="5"/>
  <c r="H92" i="5" s="1"/>
  <c r="H90" i="5" s="1"/>
  <c r="E91" i="5"/>
  <c r="J88" i="5"/>
  <c r="H88" i="5"/>
  <c r="I88" i="5" s="1"/>
  <c r="J87" i="5"/>
  <c r="H87" i="5"/>
  <c r="J86" i="5"/>
  <c r="H86" i="5"/>
  <c r="I86" i="5" s="1"/>
  <c r="J85" i="5"/>
  <c r="H85" i="5"/>
  <c r="J84" i="5"/>
  <c r="H84" i="5"/>
  <c r="I84" i="5" s="1"/>
  <c r="J83" i="5"/>
  <c r="J82" i="5"/>
  <c r="H82" i="5"/>
  <c r="I82" i="5" s="1"/>
  <c r="F80" i="5"/>
  <c r="H81" i="5" s="1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J71" i="5"/>
  <c r="H71" i="5"/>
  <c r="I71" i="5" s="1"/>
  <c r="J70" i="5"/>
  <c r="H70" i="5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H53" i="5"/>
  <c r="I53" i="5" s="1"/>
  <c r="J52" i="5"/>
  <c r="F50" i="5"/>
  <c r="H51" i="5" s="1"/>
  <c r="E50" i="5"/>
  <c r="F49" i="5"/>
  <c r="J47" i="5"/>
  <c r="H47" i="5"/>
  <c r="J46" i="5"/>
  <c r="H46" i="5"/>
  <c r="I46" i="5" s="1"/>
  <c r="N45" i="5"/>
  <c r="H43" i="5"/>
  <c r="F44" i="5"/>
  <c r="E44" i="5"/>
  <c r="M43" i="5"/>
  <c r="N43" i="5" s="1"/>
  <c r="F43" i="5"/>
  <c r="E122" i="5" l="1"/>
  <c r="I120" i="5"/>
  <c r="I126" i="5"/>
  <c r="I68" i="5"/>
  <c r="H44" i="5"/>
  <c r="E49" i="5"/>
  <c r="I52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F42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J28" i="5"/>
  <c r="H28" i="5"/>
  <c r="I28" i="5" s="1"/>
  <c r="J27" i="5"/>
  <c r="H27" i="5"/>
  <c r="J26" i="5"/>
  <c r="H26" i="5"/>
  <c r="I26" i="5" s="1"/>
  <c r="J25" i="5"/>
  <c r="H25" i="5"/>
  <c r="J24" i="5"/>
  <c r="H24" i="5"/>
  <c r="I24" i="5" s="1"/>
  <c r="N23" i="5"/>
  <c r="H21" i="5"/>
  <c r="F22" i="5"/>
  <c r="E22" i="5"/>
  <c r="M21" i="5"/>
  <c r="N21" i="5" s="1"/>
  <c r="F21" i="5"/>
  <c r="I32" i="5" l="1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50" i="5"/>
  <c r="I23" i="5"/>
  <c r="I21" i="5" s="1"/>
  <c r="M19" i="5"/>
  <c r="I22" i="5" l="1"/>
  <c r="H19" i="5"/>
  <c r="F19" i="5"/>
  <c r="E19" i="5"/>
  <c r="D19" i="5"/>
  <c r="L18" i="5"/>
  <c r="J19" i="5" l="1"/>
  <c r="K24" i="5" s="1"/>
  <c r="F18" i="5"/>
  <c r="K27" i="5" l="1"/>
  <c r="F17" i="5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22" i="6"/>
  <c r="I628" i="6"/>
  <c r="I655" i="6"/>
  <c r="I386" i="6"/>
  <c r="I284" i="6"/>
  <c r="I680" i="6"/>
  <c r="I599" i="6"/>
  <c r="I527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61" i="6"/>
  <c r="I459" i="6" s="1"/>
  <c r="I424" i="6"/>
  <c r="I422" i="6" s="1"/>
  <c r="I528" i="6"/>
  <c r="I526" i="6" s="1"/>
  <c r="I505" i="6"/>
  <c r="I503" i="6" s="1"/>
  <c r="I571" i="6"/>
  <c r="I569" i="6" s="1"/>
  <c r="I600" i="6"/>
  <c r="I598" i="6" s="1"/>
  <c r="I752" i="6"/>
  <c r="I750" i="6" s="1"/>
  <c r="I784" i="6"/>
  <c r="I782" i="6" s="1"/>
  <c r="I629" i="6"/>
  <c r="I627" i="6" s="1"/>
  <c r="I656" i="6"/>
  <c r="I654" i="6" s="1"/>
  <c r="I681" i="6"/>
  <c r="I679" i="6" s="1"/>
  <c r="I723" i="6"/>
  <c r="I721" i="6" s="1"/>
  <c r="I814" i="6"/>
  <c r="I812" i="6" s="1"/>
  <c r="I911" i="6"/>
  <c r="I909" i="6" s="1"/>
  <c r="I853" i="6"/>
  <c r="I851" i="6" s="1"/>
  <c r="I884" i="6"/>
  <c r="I882" i="6" s="1"/>
  <c r="I938" i="6"/>
  <c r="I936" i="6" s="1"/>
  <c r="I957" i="6"/>
  <c r="I955" i="6" s="1"/>
  <c r="I992" i="6"/>
  <c r="I990" i="6" s="1"/>
  <c r="I18" i="6" l="1"/>
  <c r="I19" i="6"/>
  <c r="I17" i="6" l="1"/>
  <c r="J5" i="6" s="1"/>
  <c r="H17" i="6" l="1"/>
  <c r="L7" i="6" l="1"/>
  <c r="J7" i="6"/>
  <c r="L1013" i="6" l="1"/>
  <c r="N1013" i="6" s="1"/>
  <c r="L997" i="6"/>
  <c r="N997" i="6" s="1"/>
  <c r="L948" i="6"/>
  <c r="N948" i="6" s="1"/>
  <c r="L940" i="6"/>
  <c r="N940" i="6" s="1"/>
  <c r="L1024" i="6"/>
  <c r="N1024" i="6" s="1"/>
  <c r="L1008" i="6"/>
  <c r="N1008" i="6" s="1"/>
  <c r="L988" i="6"/>
  <c r="N988" i="6" s="1"/>
  <c r="L980" i="6"/>
  <c r="N980" i="6" s="1"/>
  <c r="L972" i="6"/>
  <c r="N972" i="6" s="1"/>
  <c r="L959" i="6"/>
  <c r="N959" i="6" s="1"/>
  <c r="L919" i="6"/>
  <c r="N919" i="6" s="1"/>
  <c r="L899" i="6"/>
  <c r="N899" i="6" s="1"/>
  <c r="L879" i="6"/>
  <c r="N879" i="6" s="1"/>
  <c r="L863" i="6"/>
  <c r="N863" i="6" s="1"/>
  <c r="L842" i="6"/>
  <c r="N842" i="6" s="1"/>
  <c r="L826" i="6"/>
  <c r="N826" i="6" s="1"/>
  <c r="L928" i="6"/>
  <c r="N928" i="6" s="1"/>
  <c r="L900" i="6"/>
  <c r="N900" i="6" s="1"/>
  <c r="L880" i="6"/>
  <c r="N880" i="6" s="1"/>
  <c r="L864" i="6"/>
  <c r="N864" i="6" s="1"/>
  <c r="L845" i="6"/>
  <c r="N845" i="6" s="1"/>
  <c r="L829" i="6"/>
  <c r="N829" i="6" s="1"/>
  <c r="L809" i="6"/>
  <c r="N809" i="6" s="1"/>
  <c r="L793" i="6"/>
  <c r="N793" i="6" s="1"/>
  <c r="L796" i="6"/>
  <c r="N796" i="6" s="1"/>
  <c r="L776" i="6"/>
  <c r="N776" i="6" s="1"/>
  <c r="L760" i="6"/>
  <c r="N760" i="6" s="1"/>
  <c r="L739" i="6"/>
  <c r="N739" i="6" s="1"/>
  <c r="L718" i="6"/>
  <c r="N718" i="6" s="1"/>
  <c r="L702" i="6"/>
  <c r="N702" i="6" s="1"/>
  <c r="L686" i="6"/>
  <c r="N686" i="6" s="1"/>
  <c r="L667" i="6"/>
  <c r="N667" i="6" s="1"/>
  <c r="L647" i="6"/>
  <c r="N647" i="6" s="1"/>
  <c r="L631" i="6"/>
  <c r="N631" i="6" s="1"/>
  <c r="L777" i="6"/>
  <c r="N777" i="6" s="1"/>
  <c r="L761" i="6"/>
  <c r="N761" i="6" s="1"/>
  <c r="L734" i="6"/>
  <c r="N734" i="6" s="1"/>
  <c r="L715" i="6"/>
  <c r="N715" i="6" s="1"/>
  <c r="L699" i="6"/>
  <c r="N699" i="6" s="1"/>
  <c r="L683" i="6"/>
  <c r="N683" i="6" s="1"/>
  <c r="L662" i="6"/>
  <c r="N662" i="6" s="1"/>
  <c r="L642" i="6"/>
  <c r="N642" i="6" s="1"/>
  <c r="L623" i="6"/>
  <c r="N623" i="6" s="1"/>
  <c r="L607" i="6"/>
  <c r="N607" i="6" s="1"/>
  <c r="L588" i="6"/>
  <c r="N588" i="6" s="1"/>
  <c r="L566" i="6"/>
  <c r="N566" i="6" s="1"/>
  <c r="L550" i="6"/>
  <c r="N550" i="6" s="1"/>
  <c r="L534" i="6"/>
  <c r="N534" i="6" s="1"/>
  <c r="L514" i="6"/>
  <c r="N514" i="6" s="1"/>
  <c r="L606" i="6"/>
  <c r="N606" i="6" s="1"/>
  <c r="L515" i="6"/>
  <c r="N515" i="6" s="1"/>
  <c r="L491" i="6"/>
  <c r="N491" i="6" s="1"/>
  <c r="L475" i="6"/>
  <c r="N475" i="6" s="1"/>
  <c r="L455" i="6"/>
  <c r="N455" i="6" s="1"/>
  <c r="L439" i="6"/>
  <c r="N439" i="6" s="1"/>
  <c r="L419" i="6"/>
  <c r="N419" i="6" s="1"/>
  <c r="L403" i="6"/>
  <c r="N403" i="6" s="1"/>
  <c r="L383" i="6"/>
  <c r="N383" i="6" s="1"/>
  <c r="L353" i="6"/>
  <c r="N353" i="6" s="1"/>
  <c r="L589" i="6"/>
  <c r="N589" i="6" s="1"/>
  <c r="L573" i="6"/>
  <c r="N573" i="6" s="1"/>
  <c r="L553" i="6"/>
  <c r="N553" i="6" s="1"/>
  <c r="L537" i="6"/>
  <c r="N537" i="6" s="1"/>
  <c r="L486" i="6"/>
  <c r="N486" i="6" s="1"/>
  <c r="L470" i="6"/>
  <c r="N470" i="6" s="1"/>
  <c r="L442" i="6"/>
  <c r="N442" i="6" s="1"/>
  <c r="L426" i="6"/>
  <c r="N426" i="6" s="1"/>
  <c r="L406" i="6"/>
  <c r="N406" i="6" s="1"/>
  <c r="L390" i="6"/>
  <c r="N390" i="6" s="1"/>
  <c r="L366" i="6"/>
  <c r="N366" i="6" s="1"/>
  <c r="L350" i="6"/>
  <c r="N350" i="6" s="1"/>
  <c r="L322" i="6"/>
  <c r="N322" i="6" s="1"/>
  <c r="L303" i="6"/>
  <c r="N303" i="6" s="1"/>
  <c r="L282" i="6"/>
  <c r="N282" i="6" s="1"/>
  <c r="L266" i="6"/>
  <c r="N266" i="6" s="1"/>
  <c r="L247" i="6"/>
  <c r="N247" i="6" s="1"/>
  <c r="L230" i="6"/>
  <c r="N230" i="6" s="1"/>
  <c r="L343" i="6"/>
  <c r="N343" i="6" s="1"/>
  <c r="L269" i="6"/>
  <c r="N269" i="6" s="1"/>
  <c r="L248" i="6"/>
  <c r="N248" i="6" s="1"/>
  <c r="L331" i="6"/>
  <c r="N331" i="6" s="1"/>
  <c r="L310" i="6"/>
  <c r="N310" i="6" s="1"/>
  <c r="L294" i="6"/>
  <c r="N294" i="6" s="1"/>
  <c r="L224" i="6"/>
  <c r="N224" i="6" s="1"/>
  <c r="L221" i="6"/>
  <c r="N221" i="6" s="1"/>
  <c r="L205" i="6"/>
  <c r="N205" i="6" s="1"/>
  <c r="L214" i="6"/>
  <c r="N214" i="6" s="1"/>
  <c r="L184" i="6"/>
  <c r="N184" i="6" s="1"/>
  <c r="L191" i="6"/>
  <c r="N191" i="6" s="1"/>
  <c r="L175" i="6"/>
  <c r="N175" i="6" s="1"/>
  <c r="L159" i="6"/>
  <c r="N159" i="6" s="1"/>
  <c r="L131" i="6"/>
  <c r="N131" i="6" s="1"/>
  <c r="L87" i="6"/>
  <c r="N87" i="6" s="1"/>
  <c r="L148" i="6"/>
  <c r="N148" i="6" s="1"/>
  <c r="L108" i="6"/>
  <c r="N108" i="6" s="1"/>
  <c r="L60" i="6"/>
  <c r="N60" i="6" s="1"/>
  <c r="L26" i="6"/>
  <c r="N26" i="6" s="1"/>
  <c r="L1015" i="6"/>
  <c r="N1015" i="6" s="1"/>
  <c r="L999" i="6"/>
  <c r="N999" i="6" s="1"/>
  <c r="L949" i="6"/>
  <c r="N949" i="6" s="1"/>
  <c r="L941" i="6"/>
  <c r="N941" i="6" s="1"/>
  <c r="L1025" i="6"/>
  <c r="N1025" i="6" s="1"/>
  <c r="L1010" i="6"/>
  <c r="N1010" i="6" s="1"/>
  <c r="L994" i="6"/>
  <c r="N994" i="6" s="1"/>
  <c r="L981" i="6"/>
  <c r="N981" i="6" s="1"/>
  <c r="L973" i="6"/>
  <c r="N973" i="6" s="1"/>
  <c r="L960" i="6"/>
  <c r="N960" i="6" s="1"/>
  <c r="L921" i="6"/>
  <c r="N921" i="6" s="1"/>
  <c r="L901" i="6"/>
  <c r="N901" i="6" s="1"/>
  <c r="L873" i="6"/>
  <c r="N873" i="6" s="1"/>
  <c r="L857" i="6"/>
  <c r="N857" i="6" s="1"/>
  <c r="L836" i="6"/>
  <c r="N836" i="6" s="1"/>
  <c r="L820" i="6"/>
  <c r="N820" i="6" s="1"/>
  <c r="L930" i="6"/>
  <c r="N930" i="6" s="1"/>
  <c r="L914" i="6"/>
  <c r="N914" i="6" s="1"/>
  <c r="L894" i="6"/>
  <c r="N894" i="6" s="1"/>
  <c r="L874" i="6"/>
  <c r="N874" i="6" s="1"/>
  <c r="L858" i="6"/>
  <c r="N858" i="6" s="1"/>
  <c r="L839" i="6"/>
  <c r="N839" i="6" s="1"/>
  <c r="L823" i="6"/>
  <c r="N823" i="6" s="1"/>
  <c r="L795" i="6"/>
  <c r="N795" i="6" s="1"/>
  <c r="L798" i="6"/>
  <c r="N798" i="6" s="1"/>
  <c r="L778" i="6"/>
  <c r="N778" i="6" s="1"/>
  <c r="L762" i="6"/>
  <c r="N762" i="6" s="1"/>
  <c r="L741" i="6"/>
  <c r="N741" i="6" s="1"/>
  <c r="L725" i="6"/>
  <c r="N725" i="6" s="1"/>
  <c r="L704" i="6"/>
  <c r="N704" i="6" s="1"/>
  <c r="L688" i="6"/>
  <c r="N688" i="6" s="1"/>
  <c r="L669" i="6"/>
  <c r="N669" i="6" s="1"/>
  <c r="L649" i="6"/>
  <c r="N649" i="6" s="1"/>
  <c r="L633" i="6"/>
  <c r="N633" i="6" s="1"/>
  <c r="L779" i="6"/>
  <c r="N779" i="6" s="1"/>
  <c r="L763" i="6"/>
  <c r="N763" i="6" s="1"/>
  <c r="L744" i="6"/>
  <c r="N744" i="6" s="1"/>
  <c r="L728" i="6"/>
  <c r="N728" i="6" s="1"/>
  <c r="L709" i="6"/>
  <c r="N709" i="6" s="1"/>
  <c r="L693" i="6"/>
  <c r="N693" i="6" s="1"/>
  <c r="L672" i="6"/>
  <c r="N672" i="6" s="1"/>
  <c r="L652" i="6"/>
  <c r="N652" i="6" s="1"/>
  <c r="L636" i="6"/>
  <c r="N636" i="6" s="1"/>
  <c r="L617" i="6"/>
  <c r="N617" i="6" s="1"/>
  <c r="L590" i="6"/>
  <c r="N590" i="6" s="1"/>
  <c r="L574" i="6"/>
  <c r="N574" i="6" s="1"/>
  <c r="L552" i="6"/>
  <c r="N552" i="6" s="1"/>
  <c r="L536" i="6"/>
  <c r="N536" i="6" s="1"/>
  <c r="L516" i="6"/>
  <c r="N516" i="6" s="1"/>
  <c r="L616" i="6"/>
  <c r="N616" i="6" s="1"/>
  <c r="L517" i="6"/>
  <c r="N517" i="6" s="1"/>
  <c r="L493" i="6"/>
  <c r="N493" i="6" s="1"/>
  <c r="L477" i="6"/>
  <c r="N477" i="6" s="1"/>
  <c r="L457" i="6"/>
  <c r="N457" i="6" s="1"/>
  <c r="L441" i="6"/>
  <c r="N441" i="6" s="1"/>
  <c r="L413" i="6"/>
  <c r="N413" i="6" s="1"/>
  <c r="L397" i="6"/>
  <c r="N397" i="6" s="1"/>
  <c r="L355" i="6"/>
  <c r="N355" i="6" s="1"/>
  <c r="L591" i="6"/>
  <c r="N591" i="6" s="1"/>
  <c r="L575" i="6"/>
  <c r="N575" i="6" s="1"/>
  <c r="L555" i="6"/>
  <c r="N555" i="6" s="1"/>
  <c r="L539" i="6"/>
  <c r="N539" i="6" s="1"/>
  <c r="L496" i="6"/>
  <c r="N496" i="6" s="1"/>
  <c r="L480" i="6"/>
  <c r="N480" i="6" s="1"/>
  <c r="L464" i="6"/>
  <c r="N464" i="6" s="1"/>
  <c r="L444" i="6"/>
  <c r="N444" i="6" s="1"/>
  <c r="L428" i="6"/>
  <c r="N428" i="6" s="1"/>
  <c r="L408" i="6"/>
  <c r="N408" i="6" s="1"/>
  <c r="L392" i="6"/>
  <c r="N392" i="6" s="1"/>
  <c r="L368" i="6"/>
  <c r="N368" i="6" s="1"/>
  <c r="L352" i="6"/>
  <c r="N352" i="6" s="1"/>
  <c r="L332" i="6"/>
  <c r="N332" i="6" s="1"/>
  <c r="L305" i="6"/>
  <c r="N305" i="6" s="1"/>
  <c r="L289" i="6"/>
  <c r="N289" i="6" s="1"/>
  <c r="L268" i="6"/>
  <c r="N268" i="6" s="1"/>
  <c r="L241" i="6"/>
  <c r="N241" i="6" s="1"/>
  <c r="L375" i="6"/>
  <c r="N375" i="6" s="1"/>
  <c r="L279" i="6"/>
  <c r="N279" i="6" s="1"/>
  <c r="L263" i="6"/>
  <c r="N263" i="6" s="1"/>
  <c r="L242" i="6"/>
  <c r="N242" i="6" s="1"/>
  <c r="L325" i="6"/>
  <c r="N325" i="6" s="1"/>
  <c r="L304" i="6"/>
  <c r="N304" i="6" s="1"/>
  <c r="L288" i="6"/>
  <c r="N288" i="6" s="1"/>
  <c r="L206" i="6"/>
  <c r="N206" i="6" s="1"/>
  <c r="L215" i="6"/>
  <c r="N215" i="6" s="1"/>
  <c r="L199" i="6"/>
  <c r="N199" i="6" s="1"/>
  <c r="L198" i="6"/>
  <c r="N198" i="6" s="1"/>
  <c r="L178" i="6"/>
  <c r="N178" i="6" s="1"/>
  <c r="L177" i="6"/>
  <c r="N177" i="6" s="1"/>
  <c r="L161" i="6"/>
  <c r="N161" i="6" s="1"/>
  <c r="L145" i="6"/>
  <c r="N145" i="6" s="1"/>
  <c r="L129" i="6"/>
  <c r="N129" i="6" s="1"/>
  <c r="L109" i="6"/>
  <c r="N109" i="6" s="1"/>
  <c r="L77" i="6"/>
  <c r="N77" i="6" s="1"/>
  <c r="L59" i="6"/>
  <c r="N59" i="6" s="1"/>
  <c r="L154" i="6"/>
  <c r="N154" i="6" s="1"/>
  <c r="L138" i="6"/>
  <c r="N138" i="6" s="1"/>
  <c r="L118" i="6"/>
  <c r="N118" i="6" s="1"/>
  <c r="L102" i="6"/>
  <c r="N102" i="6" s="1"/>
  <c r="L70" i="6"/>
  <c r="N70" i="6" s="1"/>
  <c r="L54" i="6"/>
  <c r="N54" i="6" s="1"/>
  <c r="L37" i="6"/>
  <c r="N37" i="6" s="1"/>
  <c r="L28" i="6"/>
  <c r="N28" i="6" s="1"/>
  <c r="L143" i="6"/>
  <c r="N143" i="6" s="1"/>
  <c r="L107" i="6"/>
  <c r="N107" i="6" s="1"/>
  <c r="L75" i="6"/>
  <c r="N75" i="6" s="1"/>
  <c r="L160" i="6"/>
  <c r="N160" i="6" s="1"/>
  <c r="L132" i="6"/>
  <c r="N132" i="6" s="1"/>
  <c r="L96" i="6"/>
  <c r="N96" i="6" s="1"/>
  <c r="L64" i="6"/>
  <c r="N64" i="6" s="1"/>
  <c r="L29" i="6"/>
  <c r="N29" i="6" s="1"/>
  <c r="L1009" i="6"/>
  <c r="N1009" i="6" s="1"/>
  <c r="L950" i="6"/>
  <c r="N950" i="6" s="1"/>
  <c r="L942" i="6"/>
  <c r="N942" i="6" s="1"/>
  <c r="L1020" i="6"/>
  <c r="N1020" i="6" s="1"/>
  <c r="L1004" i="6"/>
  <c r="N1004" i="6" s="1"/>
  <c r="L986" i="6"/>
  <c r="N986" i="6" s="1"/>
  <c r="L978" i="6"/>
  <c r="N978" i="6" s="1"/>
  <c r="L970" i="6"/>
  <c r="N970" i="6" s="1"/>
  <c r="L931" i="6"/>
  <c r="N931" i="6" s="1"/>
  <c r="L915" i="6"/>
  <c r="N915" i="6" s="1"/>
  <c r="L895" i="6"/>
  <c r="N895" i="6" s="1"/>
  <c r="L875" i="6"/>
  <c r="N875" i="6" s="1"/>
  <c r="L859" i="6"/>
  <c r="N859" i="6" s="1"/>
  <c r="L838" i="6"/>
  <c r="N838" i="6" s="1"/>
  <c r="L822" i="6"/>
  <c r="N822" i="6" s="1"/>
  <c r="L932" i="6"/>
  <c r="N932" i="6" s="1"/>
  <c r="L916" i="6"/>
  <c r="N916" i="6" s="1"/>
  <c r="L896" i="6"/>
  <c r="N896" i="6" s="1"/>
  <c r="L876" i="6"/>
  <c r="N876" i="6" s="1"/>
  <c r="L860" i="6"/>
  <c r="N860" i="6" s="1"/>
  <c r="L841" i="6"/>
  <c r="N841" i="6" s="1"/>
  <c r="L825" i="6"/>
  <c r="N825" i="6" s="1"/>
  <c r="L805" i="6"/>
  <c r="N805" i="6" s="1"/>
  <c r="L789" i="6"/>
  <c r="N789" i="6" s="1"/>
  <c r="L792" i="6"/>
  <c r="N792" i="6" s="1"/>
  <c r="L772" i="6"/>
  <c r="N772" i="6" s="1"/>
  <c r="L756" i="6"/>
  <c r="N756" i="6" s="1"/>
  <c r="L735" i="6"/>
  <c r="N735" i="6" s="1"/>
  <c r="L714" i="6"/>
  <c r="N714" i="6" s="1"/>
  <c r="L698" i="6"/>
  <c r="N698" i="6" s="1"/>
  <c r="L671" i="6"/>
  <c r="N671" i="6" s="1"/>
  <c r="L651" i="6"/>
  <c r="N651" i="6" s="1"/>
  <c r="L635" i="6"/>
  <c r="N635" i="6" s="1"/>
  <c r="L773" i="6"/>
  <c r="N773" i="6" s="1"/>
  <c r="L757" i="6"/>
  <c r="N757" i="6" s="1"/>
  <c r="L738" i="6"/>
  <c r="N738" i="6" s="1"/>
  <c r="L719" i="6"/>
  <c r="N719" i="6" s="1"/>
  <c r="L703" i="6"/>
  <c r="N703" i="6" s="1"/>
  <c r="L687" i="6"/>
  <c r="N687" i="6" s="1"/>
  <c r="L666" i="6"/>
  <c r="N666" i="6" s="1"/>
  <c r="L646" i="6"/>
  <c r="N646" i="6" s="1"/>
  <c r="L619" i="6"/>
  <c r="N619" i="6" s="1"/>
  <c r="L603" i="6"/>
  <c r="N603" i="6" s="1"/>
  <c r="L584" i="6"/>
  <c r="N584" i="6" s="1"/>
  <c r="L562" i="6"/>
  <c r="N562" i="6" s="1"/>
  <c r="L546" i="6"/>
  <c r="N546" i="6" s="1"/>
  <c r="L530" i="6"/>
  <c r="N530" i="6" s="1"/>
  <c r="L510" i="6"/>
  <c r="N510" i="6" s="1"/>
  <c r="L610" i="6"/>
  <c r="N610" i="6" s="1"/>
  <c r="L519" i="6"/>
  <c r="N519" i="6" s="1"/>
  <c r="L495" i="6"/>
  <c r="N495" i="6" s="1"/>
  <c r="L479" i="6"/>
  <c r="N479" i="6" s="1"/>
  <c r="L463" i="6"/>
  <c r="N463" i="6" s="1"/>
  <c r="L443" i="6"/>
  <c r="N443" i="6" s="1"/>
  <c r="L427" i="6"/>
  <c r="N427" i="6" s="1"/>
  <c r="L407" i="6"/>
  <c r="N407" i="6" s="1"/>
  <c r="L391" i="6"/>
  <c r="N391" i="6" s="1"/>
  <c r="L363" i="6"/>
  <c r="N363" i="6" s="1"/>
  <c r="L593" i="6"/>
  <c r="N593" i="6" s="1"/>
  <c r="L577" i="6"/>
  <c r="N577" i="6" s="1"/>
  <c r="L557" i="6"/>
  <c r="N557" i="6" s="1"/>
  <c r="L541" i="6"/>
  <c r="N541" i="6" s="1"/>
  <c r="L498" i="6"/>
  <c r="N498" i="6" s="1"/>
  <c r="L482" i="6"/>
  <c r="N482" i="6" s="1"/>
  <c r="L466" i="6"/>
  <c r="N466" i="6" s="1"/>
  <c r="L446" i="6"/>
  <c r="N446" i="6" s="1"/>
  <c r="L430" i="6"/>
  <c r="N430" i="6" s="1"/>
  <c r="L410" i="6"/>
  <c r="N410" i="6" s="1"/>
  <c r="L394" i="6"/>
  <c r="N394" i="6" s="1"/>
  <c r="L362" i="6"/>
  <c r="N362" i="6" s="1"/>
  <c r="L346" i="6"/>
  <c r="N346" i="6" s="1"/>
  <c r="L326" i="6"/>
  <c r="N326" i="6" s="1"/>
  <c r="L307" i="6"/>
  <c r="N307" i="6" s="1"/>
  <c r="L291" i="6"/>
  <c r="N291" i="6" s="1"/>
  <c r="L270" i="6"/>
  <c r="N270" i="6" s="1"/>
  <c r="L251" i="6"/>
  <c r="N251" i="6" s="1"/>
  <c r="L234" i="6"/>
  <c r="N234" i="6" s="1"/>
  <c r="L357" i="6"/>
  <c r="N357" i="6" s="1"/>
  <c r="L273" i="6"/>
  <c r="N273" i="6" s="1"/>
  <c r="L252" i="6"/>
  <c r="N252" i="6" s="1"/>
  <c r="L335" i="6"/>
  <c r="N335" i="6" s="1"/>
  <c r="L319" i="6"/>
  <c r="N319" i="6" s="1"/>
  <c r="L298" i="6"/>
  <c r="N298" i="6" s="1"/>
  <c r="L233" i="6"/>
  <c r="N233" i="6" s="1"/>
  <c r="L217" i="6"/>
  <c r="N217" i="6" s="1"/>
  <c r="L201" i="6"/>
  <c r="N201" i="6" s="1"/>
  <c r="L200" i="6"/>
  <c r="N200" i="6" s="1"/>
  <c r="L180" i="6"/>
  <c r="N180" i="6" s="1"/>
  <c r="L187" i="6"/>
  <c r="N187" i="6" s="1"/>
  <c r="L171" i="6"/>
  <c r="N171" i="6" s="1"/>
  <c r="L155" i="6"/>
  <c r="N155" i="6" s="1"/>
  <c r="L119" i="6"/>
  <c r="N119" i="6" s="1"/>
  <c r="L71" i="6"/>
  <c r="N71" i="6" s="1"/>
  <c r="L136" i="6"/>
  <c r="N136" i="6" s="1"/>
  <c r="L100" i="6"/>
  <c r="N100" i="6" s="1"/>
  <c r="L32" i="6"/>
  <c r="N32" i="6" s="1"/>
  <c r="L1011" i="6"/>
  <c r="N1011" i="6" s="1"/>
  <c r="L995" i="6"/>
  <c r="N995" i="6" s="1"/>
  <c r="L947" i="6"/>
  <c r="N947" i="6" s="1"/>
  <c r="L968" i="6"/>
  <c r="N968" i="6" s="1"/>
  <c r="L1022" i="6"/>
  <c r="N1022" i="6" s="1"/>
  <c r="L1006" i="6"/>
  <c r="N1006" i="6" s="1"/>
  <c r="L987" i="6"/>
  <c r="N987" i="6" s="1"/>
  <c r="L979" i="6"/>
  <c r="N979" i="6" s="1"/>
  <c r="L971" i="6"/>
  <c r="N971" i="6" s="1"/>
  <c r="L933" i="6"/>
  <c r="N933" i="6" s="1"/>
  <c r="L917" i="6"/>
  <c r="N917" i="6" s="1"/>
  <c r="L897" i="6"/>
  <c r="N897" i="6" s="1"/>
  <c r="L877" i="6"/>
  <c r="N877" i="6" s="1"/>
  <c r="L861" i="6"/>
  <c r="N861" i="6" s="1"/>
  <c r="L840" i="6"/>
  <c r="N840" i="6" s="1"/>
  <c r="L824" i="6"/>
  <c r="N824" i="6" s="1"/>
  <c r="L934" i="6"/>
  <c r="N934" i="6" s="1"/>
  <c r="L918" i="6"/>
  <c r="N918" i="6" s="1"/>
  <c r="L898" i="6"/>
  <c r="N898" i="6" s="1"/>
  <c r="L878" i="6"/>
  <c r="N878" i="6" s="1"/>
  <c r="L862" i="6"/>
  <c r="N862" i="6" s="1"/>
  <c r="L835" i="6"/>
  <c r="N835" i="6" s="1"/>
  <c r="L819" i="6"/>
  <c r="N819" i="6" s="1"/>
  <c r="L799" i="6"/>
  <c r="N799" i="6" s="1"/>
  <c r="L802" i="6"/>
  <c r="N802" i="6" s="1"/>
  <c r="L786" i="6"/>
  <c r="N786" i="6" s="1"/>
  <c r="L766" i="6"/>
  <c r="N766" i="6" s="1"/>
  <c r="L745" i="6"/>
  <c r="N745" i="6" s="1"/>
  <c r="L729" i="6"/>
  <c r="N729" i="6" s="1"/>
  <c r="L708" i="6"/>
  <c r="N708" i="6" s="1"/>
  <c r="L692" i="6"/>
  <c r="N692" i="6" s="1"/>
  <c r="L673" i="6"/>
  <c r="N673" i="6" s="1"/>
  <c r="L645" i="6"/>
  <c r="N645" i="6" s="1"/>
  <c r="L624" i="6"/>
  <c r="N624" i="6" s="1"/>
  <c r="L775" i="6"/>
  <c r="N775" i="6" s="1"/>
  <c r="L759" i="6"/>
  <c r="N759" i="6" s="1"/>
  <c r="L740" i="6"/>
  <c r="N740" i="6" s="1"/>
  <c r="L713" i="6"/>
  <c r="N713" i="6" s="1"/>
  <c r="L697" i="6"/>
  <c r="N697" i="6" s="1"/>
  <c r="L676" i="6"/>
  <c r="N676" i="6" s="1"/>
  <c r="L660" i="6"/>
  <c r="N660" i="6" s="1"/>
  <c r="L640" i="6"/>
  <c r="N640" i="6" s="1"/>
  <c r="L621" i="6"/>
  <c r="N621" i="6" s="1"/>
  <c r="L605" i="6"/>
  <c r="N605" i="6" s="1"/>
  <c r="L586" i="6"/>
  <c r="N586" i="6" s="1"/>
  <c r="L564" i="6"/>
  <c r="N564" i="6" s="1"/>
  <c r="L548" i="6"/>
  <c r="N548" i="6" s="1"/>
  <c r="L532" i="6"/>
  <c r="N532" i="6" s="1"/>
  <c r="L512" i="6"/>
  <c r="N512" i="6" s="1"/>
  <c r="L612" i="6"/>
  <c r="N612" i="6" s="1"/>
  <c r="L521" i="6"/>
  <c r="N521" i="6" s="1"/>
  <c r="L497" i="6"/>
  <c r="N497" i="6" s="1"/>
  <c r="L481" i="6"/>
  <c r="N481" i="6" s="1"/>
  <c r="L465" i="6"/>
  <c r="N465" i="6" s="1"/>
  <c r="L445" i="6"/>
  <c r="N445" i="6" s="1"/>
  <c r="L429" i="6"/>
  <c r="N429" i="6" s="1"/>
  <c r="L409" i="6"/>
  <c r="N409" i="6" s="1"/>
  <c r="L393" i="6"/>
  <c r="N393" i="6" s="1"/>
  <c r="L365" i="6"/>
  <c r="N365" i="6" s="1"/>
  <c r="L595" i="6"/>
  <c r="N595" i="6" s="1"/>
  <c r="L579" i="6"/>
  <c r="N579" i="6" s="1"/>
  <c r="L559" i="6"/>
  <c r="N559" i="6" s="1"/>
  <c r="L543" i="6"/>
  <c r="N543" i="6" s="1"/>
  <c r="L500" i="6"/>
  <c r="N500" i="6" s="1"/>
  <c r="L484" i="6"/>
  <c r="N484" i="6" s="1"/>
  <c r="L468" i="6"/>
  <c r="N468" i="6" s="1"/>
  <c r="L448" i="6"/>
  <c r="N448" i="6" s="1"/>
  <c r="L432" i="6"/>
  <c r="N432" i="6" s="1"/>
  <c r="L412" i="6"/>
  <c r="N412" i="6" s="1"/>
  <c r="L396" i="6"/>
  <c r="N396" i="6" s="1"/>
  <c r="L376" i="6"/>
  <c r="N376" i="6" s="1"/>
  <c r="L356" i="6"/>
  <c r="N356" i="6" s="1"/>
  <c r="L336" i="6"/>
  <c r="N336" i="6" s="1"/>
  <c r="L320" i="6"/>
  <c r="N320" i="6" s="1"/>
  <c r="L301" i="6"/>
  <c r="N301" i="6" s="1"/>
  <c r="L280" i="6"/>
  <c r="N280" i="6" s="1"/>
  <c r="L264" i="6"/>
  <c r="N264" i="6" s="1"/>
  <c r="L245" i="6"/>
  <c r="N245" i="6" s="1"/>
  <c r="L359" i="6"/>
  <c r="N359" i="6" s="1"/>
  <c r="L267" i="6"/>
  <c r="N267" i="6" s="1"/>
  <c r="L246" i="6"/>
  <c r="N246" i="6" s="1"/>
  <c r="L329" i="6"/>
  <c r="N329" i="6" s="1"/>
  <c r="L308" i="6"/>
  <c r="N308" i="6" s="1"/>
  <c r="L292" i="6"/>
  <c r="N292" i="6" s="1"/>
  <c r="L212" i="6"/>
  <c r="N212" i="6" s="1"/>
  <c r="L219" i="6"/>
  <c r="N219" i="6" s="1"/>
  <c r="L203" i="6"/>
  <c r="N203" i="6" s="1"/>
  <c r="L208" i="6"/>
  <c r="N208" i="6" s="1"/>
  <c r="L182" i="6"/>
  <c r="N182" i="6" s="1"/>
  <c r="L189" i="6"/>
  <c r="N189" i="6" s="1"/>
  <c r="L173" i="6"/>
  <c r="N173" i="6" s="1"/>
  <c r="L157" i="6"/>
  <c r="N157" i="6" s="1"/>
  <c r="L141" i="6"/>
  <c r="N141" i="6" s="1"/>
  <c r="L113" i="6"/>
  <c r="N113" i="6" s="1"/>
  <c r="L97" i="6"/>
  <c r="N97" i="6" s="1"/>
  <c r="L73" i="6"/>
  <c r="N73" i="6" s="1"/>
  <c r="L55" i="6"/>
  <c r="N55" i="6" s="1"/>
  <c r="L150" i="6"/>
  <c r="N150" i="6" s="1"/>
  <c r="L134" i="6"/>
  <c r="N134" i="6" s="1"/>
  <c r="L114" i="6"/>
  <c r="N114" i="6" s="1"/>
  <c r="L98" i="6"/>
  <c r="N98" i="6" s="1"/>
  <c r="L74" i="6"/>
  <c r="N74" i="6" s="1"/>
  <c r="L58" i="6"/>
  <c r="N58" i="6" s="1"/>
  <c r="L39" i="6"/>
  <c r="N39" i="6" s="1"/>
  <c r="L30" i="6"/>
  <c r="N30" i="6" s="1"/>
  <c r="L151" i="6"/>
  <c r="N151" i="6" s="1"/>
  <c r="L115" i="6"/>
  <c r="N115" i="6" s="1"/>
  <c r="L83" i="6"/>
  <c r="N83" i="6" s="1"/>
  <c r="L53" i="6"/>
  <c r="N53" i="6" s="1"/>
  <c r="L140" i="6"/>
  <c r="N140" i="6" s="1"/>
  <c r="L104" i="6"/>
  <c r="N104" i="6" s="1"/>
  <c r="L68" i="6"/>
  <c r="N68" i="6" s="1"/>
  <c r="L38" i="6"/>
  <c r="N38" i="6" s="1"/>
  <c r="L31" i="6"/>
  <c r="N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2" i="6"/>
  <c r="L506" i="6"/>
  <c r="L529" i="6"/>
  <c r="L572" i="6"/>
  <c r="L601" i="6"/>
  <c r="L630" i="6"/>
  <c r="L657" i="6"/>
  <c r="L682" i="6"/>
  <c r="L724" i="6"/>
  <c r="L753" i="6"/>
  <c r="L815" i="6"/>
  <c r="L854" i="6"/>
  <c r="L885" i="6"/>
  <c r="L912" i="6"/>
  <c r="L939" i="6"/>
  <c r="L958" i="6"/>
  <c r="L993" i="6"/>
  <c r="L785" i="6"/>
  <c r="L1021" i="6"/>
  <c r="N1021" i="6" s="1"/>
  <c r="L1005" i="6"/>
  <c r="N1005" i="6" s="1"/>
  <c r="L952" i="6"/>
  <c r="N952" i="6" s="1"/>
  <c r="L944" i="6"/>
  <c r="N944" i="6" s="1"/>
  <c r="L962" i="6"/>
  <c r="N962" i="6" s="1"/>
  <c r="L1016" i="6"/>
  <c r="N1016" i="6" s="1"/>
  <c r="L1000" i="6"/>
  <c r="N1000" i="6" s="1"/>
  <c r="L984" i="6"/>
  <c r="N984" i="6" s="1"/>
  <c r="L976" i="6"/>
  <c r="N976" i="6" s="1"/>
  <c r="L965" i="6"/>
  <c r="N965" i="6" s="1"/>
  <c r="L927" i="6"/>
  <c r="N927" i="6" s="1"/>
  <c r="L907" i="6"/>
  <c r="N907" i="6" s="1"/>
  <c r="L891" i="6"/>
  <c r="N891" i="6" s="1"/>
  <c r="L871" i="6"/>
  <c r="N871" i="6" s="1"/>
  <c r="L855" i="6"/>
  <c r="N855" i="6" s="1"/>
  <c r="L834" i="6"/>
  <c r="N834" i="6" s="1"/>
  <c r="L818" i="6"/>
  <c r="N818" i="6" s="1"/>
  <c r="L920" i="6"/>
  <c r="N920" i="6" s="1"/>
  <c r="L892" i="6"/>
  <c r="N892" i="6" s="1"/>
  <c r="L872" i="6"/>
  <c r="N872" i="6" s="1"/>
  <c r="L856" i="6"/>
  <c r="N856" i="6" s="1"/>
  <c r="L837" i="6"/>
  <c r="N837" i="6" s="1"/>
  <c r="L821" i="6"/>
  <c r="N821" i="6" s="1"/>
  <c r="L801" i="6"/>
  <c r="N801" i="6" s="1"/>
  <c r="L804" i="6"/>
  <c r="N804" i="6" s="1"/>
  <c r="L788" i="6"/>
  <c r="N788" i="6" s="1"/>
  <c r="L768" i="6"/>
  <c r="N768" i="6" s="1"/>
  <c r="L747" i="6"/>
  <c r="N747" i="6" s="1"/>
  <c r="L731" i="6"/>
  <c r="N731" i="6" s="1"/>
  <c r="L710" i="6"/>
  <c r="N710" i="6" s="1"/>
  <c r="L694" i="6"/>
  <c r="N694" i="6" s="1"/>
  <c r="L675" i="6"/>
  <c r="N675" i="6" s="1"/>
  <c r="L659" i="6"/>
  <c r="N659" i="6" s="1"/>
  <c r="L639" i="6"/>
  <c r="N639" i="6" s="1"/>
  <c r="L618" i="6"/>
  <c r="N618" i="6" s="1"/>
  <c r="L769" i="6"/>
  <c r="N769" i="6" s="1"/>
  <c r="L742" i="6"/>
  <c r="N742" i="6" s="1"/>
  <c r="L726" i="6"/>
  <c r="N726" i="6" s="1"/>
  <c r="L707" i="6"/>
  <c r="N707" i="6" s="1"/>
  <c r="L691" i="6"/>
  <c r="N691" i="6" s="1"/>
  <c r="L670" i="6"/>
  <c r="N670" i="6" s="1"/>
  <c r="L650" i="6"/>
  <c r="N650" i="6" s="1"/>
  <c r="L634" i="6"/>
  <c r="N634" i="6" s="1"/>
  <c r="L615" i="6"/>
  <c r="N615" i="6" s="1"/>
  <c r="L596" i="6"/>
  <c r="N596" i="6" s="1"/>
  <c r="L580" i="6"/>
  <c r="N580" i="6" s="1"/>
  <c r="L558" i="6"/>
  <c r="N558" i="6" s="1"/>
  <c r="L542" i="6"/>
  <c r="N542" i="6" s="1"/>
  <c r="L522" i="6"/>
  <c r="N522" i="6" s="1"/>
  <c r="L614" i="6"/>
  <c r="N614" i="6" s="1"/>
  <c r="L523" i="6"/>
  <c r="N523" i="6" s="1"/>
  <c r="L507" i="6"/>
  <c r="N507" i="6" s="1"/>
  <c r="L483" i="6"/>
  <c r="N483" i="6" s="1"/>
  <c r="L467" i="6"/>
  <c r="N467" i="6" s="1"/>
  <c r="L447" i="6"/>
  <c r="N447" i="6" s="1"/>
  <c r="L431" i="6"/>
  <c r="N431" i="6" s="1"/>
  <c r="L411" i="6"/>
  <c r="N411" i="6" s="1"/>
  <c r="L395" i="6"/>
  <c r="N395" i="6" s="1"/>
  <c r="L367" i="6"/>
  <c r="N367" i="6" s="1"/>
  <c r="L337" i="6"/>
  <c r="N337" i="6" s="1"/>
  <c r="L581" i="6"/>
  <c r="N581" i="6" s="1"/>
  <c r="L561" i="6"/>
  <c r="N561" i="6" s="1"/>
  <c r="L545" i="6"/>
  <c r="N545" i="6" s="1"/>
  <c r="L494" i="6"/>
  <c r="N494" i="6" s="1"/>
  <c r="L478" i="6"/>
  <c r="N478" i="6" s="1"/>
  <c r="L450" i="6"/>
  <c r="N450" i="6" s="1"/>
  <c r="L434" i="6"/>
  <c r="N434" i="6" s="1"/>
  <c r="L414" i="6"/>
  <c r="N414" i="6" s="1"/>
  <c r="L398" i="6"/>
  <c r="N398" i="6" s="1"/>
  <c r="L378" i="6"/>
  <c r="N378" i="6" s="1"/>
  <c r="L358" i="6"/>
  <c r="N358" i="6" s="1"/>
  <c r="L330" i="6"/>
  <c r="N330" i="6" s="1"/>
  <c r="L311" i="6"/>
  <c r="N311" i="6" s="1"/>
  <c r="L295" i="6"/>
  <c r="N295" i="6" s="1"/>
  <c r="L274" i="6"/>
  <c r="N274" i="6" s="1"/>
  <c r="L255" i="6"/>
  <c r="N255" i="6" s="1"/>
  <c r="L239" i="6"/>
  <c r="N239" i="6" s="1"/>
  <c r="L361" i="6"/>
  <c r="N361" i="6" s="1"/>
  <c r="L277" i="6"/>
  <c r="N277" i="6" s="1"/>
  <c r="L261" i="6"/>
  <c r="N261" i="6" s="1"/>
  <c r="L240" i="6"/>
  <c r="N240" i="6" s="1"/>
  <c r="L323" i="6"/>
  <c r="N323" i="6" s="1"/>
  <c r="L302" i="6"/>
  <c r="N302" i="6" s="1"/>
  <c r="L237" i="6"/>
  <c r="N237" i="6" s="1"/>
  <c r="L204" i="6"/>
  <c r="N204" i="6" s="1"/>
  <c r="L213" i="6"/>
  <c r="N213" i="6" s="1"/>
  <c r="L222" i="6"/>
  <c r="N222" i="6" s="1"/>
  <c r="L192" i="6"/>
  <c r="N192" i="6" s="1"/>
  <c r="L176" i="6"/>
  <c r="N176" i="6" s="1"/>
  <c r="L183" i="6"/>
  <c r="N183" i="6" s="1"/>
  <c r="L167" i="6"/>
  <c r="N167" i="6" s="1"/>
  <c r="L147" i="6"/>
  <c r="N147" i="6" s="1"/>
  <c r="L111" i="6"/>
  <c r="N111" i="6" s="1"/>
  <c r="L57" i="6"/>
  <c r="N57" i="6" s="1"/>
  <c r="L128" i="6"/>
  <c r="N128" i="6" s="1"/>
  <c r="L84" i="6"/>
  <c r="N84" i="6" s="1"/>
  <c r="L40" i="6"/>
  <c r="N40" i="6" s="1"/>
  <c r="L1023" i="6"/>
  <c r="N1023" i="6" s="1"/>
  <c r="L1007" i="6"/>
  <c r="N1007" i="6" s="1"/>
  <c r="L953" i="6"/>
  <c r="N953" i="6" s="1"/>
  <c r="L945" i="6"/>
  <c r="N945" i="6" s="1"/>
  <c r="L966" i="6"/>
  <c r="N966" i="6" s="1"/>
  <c r="L1018" i="6"/>
  <c r="N1018" i="6" s="1"/>
  <c r="L1002" i="6"/>
  <c r="N1002" i="6" s="1"/>
  <c r="L985" i="6"/>
  <c r="N985" i="6" s="1"/>
  <c r="L977" i="6"/>
  <c r="N977" i="6" s="1"/>
  <c r="L969" i="6"/>
  <c r="N969" i="6" s="1"/>
  <c r="L929" i="6"/>
  <c r="N929" i="6" s="1"/>
  <c r="L913" i="6"/>
  <c r="N913" i="6" s="1"/>
  <c r="L893" i="6"/>
  <c r="N893" i="6" s="1"/>
  <c r="L865" i="6"/>
  <c r="N865" i="6" s="1"/>
  <c r="L844" i="6"/>
  <c r="N844" i="6" s="1"/>
  <c r="L828" i="6"/>
  <c r="N828" i="6" s="1"/>
  <c r="L808" i="6"/>
  <c r="N808" i="6" s="1"/>
  <c r="L922" i="6"/>
  <c r="N922" i="6" s="1"/>
  <c r="L902" i="6"/>
  <c r="N902" i="6" s="1"/>
  <c r="L886" i="6"/>
  <c r="N886" i="6" s="1"/>
  <c r="L866" i="6"/>
  <c r="N866" i="6" s="1"/>
  <c r="L847" i="6"/>
  <c r="N847" i="6" s="1"/>
  <c r="L831" i="6"/>
  <c r="N831" i="6" s="1"/>
  <c r="L803" i="6"/>
  <c r="N803" i="6" s="1"/>
  <c r="L806" i="6"/>
  <c r="N806" i="6" s="1"/>
  <c r="L790" i="6"/>
  <c r="N790" i="6" s="1"/>
  <c r="L770" i="6"/>
  <c r="N770" i="6" s="1"/>
  <c r="L754" i="6"/>
  <c r="N754" i="6" s="1"/>
  <c r="L733" i="6"/>
  <c r="N733" i="6" s="1"/>
  <c r="L712" i="6"/>
  <c r="N712" i="6" s="1"/>
  <c r="L696" i="6"/>
  <c r="N696" i="6" s="1"/>
  <c r="L677" i="6"/>
  <c r="N677" i="6" s="1"/>
  <c r="L661" i="6"/>
  <c r="N661" i="6" s="1"/>
  <c r="L641" i="6"/>
  <c r="N641" i="6" s="1"/>
  <c r="L620" i="6"/>
  <c r="N620" i="6" s="1"/>
  <c r="L771" i="6"/>
  <c r="N771" i="6" s="1"/>
  <c r="L755" i="6"/>
  <c r="N755" i="6" s="1"/>
  <c r="L736" i="6"/>
  <c r="N736" i="6" s="1"/>
  <c r="L717" i="6"/>
  <c r="N717" i="6" s="1"/>
  <c r="L701" i="6"/>
  <c r="N701" i="6" s="1"/>
  <c r="L685" i="6"/>
  <c r="N685" i="6" s="1"/>
  <c r="L664" i="6"/>
  <c r="N664" i="6" s="1"/>
  <c r="L644" i="6"/>
  <c r="N644" i="6" s="1"/>
  <c r="L625" i="6"/>
  <c r="N625" i="6" s="1"/>
  <c r="L609" i="6"/>
  <c r="N609" i="6" s="1"/>
  <c r="L582" i="6"/>
  <c r="N582" i="6" s="1"/>
  <c r="L560" i="6"/>
  <c r="N560" i="6" s="1"/>
  <c r="L544" i="6"/>
  <c r="N544" i="6" s="1"/>
  <c r="L524" i="6"/>
  <c r="N524" i="6" s="1"/>
  <c r="L508" i="6"/>
  <c r="N508" i="6" s="1"/>
  <c r="L608" i="6"/>
  <c r="N608" i="6" s="1"/>
  <c r="L509" i="6"/>
  <c r="N509" i="6" s="1"/>
  <c r="L485" i="6"/>
  <c r="N485" i="6" s="1"/>
  <c r="L469" i="6"/>
  <c r="N469" i="6" s="1"/>
  <c r="L449" i="6"/>
  <c r="N449" i="6" s="1"/>
  <c r="L433" i="6"/>
  <c r="N433" i="6" s="1"/>
  <c r="L405" i="6"/>
  <c r="N405" i="6" s="1"/>
  <c r="L369" i="6"/>
  <c r="N369" i="6" s="1"/>
  <c r="L345" i="6"/>
  <c r="N345" i="6" s="1"/>
  <c r="L583" i="6"/>
  <c r="N583" i="6" s="1"/>
  <c r="L563" i="6"/>
  <c r="N563" i="6" s="1"/>
  <c r="L547" i="6"/>
  <c r="N547" i="6" s="1"/>
  <c r="L531" i="6"/>
  <c r="N531" i="6" s="1"/>
  <c r="L488" i="6"/>
  <c r="N488" i="6" s="1"/>
  <c r="L472" i="6"/>
  <c r="N472" i="6" s="1"/>
  <c r="L452" i="6"/>
  <c r="N452" i="6" s="1"/>
  <c r="L436" i="6"/>
  <c r="N436" i="6" s="1"/>
  <c r="L416" i="6"/>
  <c r="N416" i="6" s="1"/>
  <c r="L400" i="6"/>
  <c r="N400" i="6" s="1"/>
  <c r="L380" i="6"/>
  <c r="N380" i="6" s="1"/>
  <c r="L360" i="6"/>
  <c r="N360" i="6" s="1"/>
  <c r="L344" i="6"/>
  <c r="N344" i="6" s="1"/>
  <c r="L324" i="6"/>
  <c r="N324" i="6" s="1"/>
  <c r="L297" i="6"/>
  <c r="N297" i="6" s="1"/>
  <c r="L276" i="6"/>
  <c r="N276" i="6" s="1"/>
  <c r="L249" i="6"/>
  <c r="N249" i="6" s="1"/>
  <c r="L232" i="6"/>
  <c r="N232" i="6" s="1"/>
  <c r="L349" i="6"/>
  <c r="N349" i="6" s="1"/>
  <c r="L271" i="6"/>
  <c r="N271" i="6" s="1"/>
  <c r="L250" i="6"/>
  <c r="N250" i="6" s="1"/>
  <c r="L333" i="6"/>
  <c r="N333" i="6" s="1"/>
  <c r="L317" i="6"/>
  <c r="N317" i="6" s="1"/>
  <c r="L296" i="6"/>
  <c r="N296" i="6" s="1"/>
  <c r="L231" i="6"/>
  <c r="N231" i="6" s="1"/>
  <c r="L223" i="6"/>
  <c r="N223" i="6" s="1"/>
  <c r="L207" i="6"/>
  <c r="N207" i="6" s="1"/>
  <c r="L216" i="6"/>
  <c r="N216" i="6" s="1"/>
  <c r="L186" i="6"/>
  <c r="N186" i="6" s="1"/>
  <c r="L185" i="6"/>
  <c r="N185" i="6" s="1"/>
  <c r="L169" i="6"/>
  <c r="N169" i="6" s="1"/>
  <c r="L153" i="6"/>
  <c r="N153" i="6" s="1"/>
  <c r="L137" i="6"/>
  <c r="N137" i="6" s="1"/>
  <c r="L117" i="6"/>
  <c r="N117" i="6" s="1"/>
  <c r="L101" i="6"/>
  <c r="N101" i="6" s="1"/>
  <c r="L69" i="6"/>
  <c r="N69" i="6" s="1"/>
  <c r="L47" i="6"/>
  <c r="N47" i="6" s="1"/>
  <c r="L146" i="6"/>
  <c r="N146" i="6" s="1"/>
  <c r="L130" i="6"/>
  <c r="N130" i="6" s="1"/>
  <c r="L110" i="6"/>
  <c r="N110" i="6" s="1"/>
  <c r="L94" i="6"/>
  <c r="N94" i="6" s="1"/>
  <c r="L62" i="6"/>
  <c r="N62" i="6" s="1"/>
  <c r="L41" i="6"/>
  <c r="N41" i="6" s="1"/>
  <c r="L33" i="6"/>
  <c r="N33" i="6" s="1"/>
  <c r="L25" i="6"/>
  <c r="N25" i="6" s="1"/>
  <c r="L127" i="6"/>
  <c r="N127" i="6" s="1"/>
  <c r="L95" i="6"/>
  <c r="N95" i="6" s="1"/>
  <c r="L63" i="6"/>
  <c r="N63" i="6" s="1"/>
  <c r="L144" i="6"/>
  <c r="N144" i="6" s="1"/>
  <c r="L112" i="6"/>
  <c r="N112" i="6" s="1"/>
  <c r="L76" i="6"/>
  <c r="N76" i="6" s="1"/>
  <c r="L36" i="6"/>
  <c r="N36" i="6" s="1"/>
  <c r="L1017" i="6"/>
  <c r="N1017" i="6" s="1"/>
  <c r="L1001" i="6"/>
  <c r="N1001" i="6" s="1"/>
  <c r="L946" i="6"/>
  <c r="N946" i="6" s="1"/>
  <c r="L967" i="6"/>
  <c r="N967" i="6" s="1"/>
  <c r="L1012" i="6"/>
  <c r="N1012" i="6" s="1"/>
  <c r="L996" i="6"/>
  <c r="N996" i="6" s="1"/>
  <c r="L982" i="6"/>
  <c r="N982" i="6" s="1"/>
  <c r="L974" i="6"/>
  <c r="N974" i="6" s="1"/>
  <c r="L963" i="6"/>
  <c r="N963" i="6" s="1"/>
  <c r="L923" i="6"/>
  <c r="N923" i="6" s="1"/>
  <c r="L903" i="6"/>
  <c r="N903" i="6" s="1"/>
  <c r="L887" i="6"/>
  <c r="N887" i="6" s="1"/>
  <c r="L867" i="6"/>
  <c r="N867" i="6" s="1"/>
  <c r="L846" i="6"/>
  <c r="N846" i="6" s="1"/>
  <c r="L830" i="6"/>
  <c r="N830" i="6" s="1"/>
  <c r="L810" i="6"/>
  <c r="N810" i="6" s="1"/>
  <c r="L924" i="6"/>
  <c r="N924" i="6" s="1"/>
  <c r="L904" i="6"/>
  <c r="N904" i="6" s="1"/>
  <c r="L888" i="6"/>
  <c r="N888" i="6" s="1"/>
  <c r="L868" i="6"/>
  <c r="N868" i="6" s="1"/>
  <c r="L849" i="6"/>
  <c r="N849" i="6" s="1"/>
  <c r="L833" i="6"/>
  <c r="N833" i="6" s="1"/>
  <c r="L817" i="6"/>
  <c r="N817" i="6" s="1"/>
  <c r="L797" i="6"/>
  <c r="N797" i="6" s="1"/>
  <c r="L800" i="6"/>
  <c r="N800" i="6" s="1"/>
  <c r="L780" i="6"/>
  <c r="N780" i="6" s="1"/>
  <c r="L764" i="6"/>
  <c r="N764" i="6" s="1"/>
  <c r="L743" i="6"/>
  <c r="N743" i="6" s="1"/>
  <c r="L727" i="6"/>
  <c r="N727" i="6" s="1"/>
  <c r="L706" i="6"/>
  <c r="N706" i="6" s="1"/>
  <c r="L690" i="6"/>
  <c r="N690" i="6" s="1"/>
  <c r="L663" i="6"/>
  <c r="N663" i="6" s="1"/>
  <c r="L643" i="6"/>
  <c r="N643" i="6" s="1"/>
  <c r="L622" i="6"/>
  <c r="N622" i="6" s="1"/>
  <c r="L765" i="6"/>
  <c r="N765" i="6" s="1"/>
  <c r="L746" i="6"/>
  <c r="N746" i="6" s="1"/>
  <c r="L730" i="6"/>
  <c r="N730" i="6" s="1"/>
  <c r="L711" i="6"/>
  <c r="N711" i="6" s="1"/>
  <c r="L695" i="6"/>
  <c r="N695" i="6" s="1"/>
  <c r="L674" i="6"/>
  <c r="N674" i="6" s="1"/>
  <c r="L658" i="6"/>
  <c r="N658" i="6" s="1"/>
  <c r="L638" i="6"/>
  <c r="N638" i="6" s="1"/>
  <c r="L611" i="6"/>
  <c r="N611" i="6" s="1"/>
  <c r="L592" i="6"/>
  <c r="N592" i="6" s="1"/>
  <c r="L576" i="6"/>
  <c r="N576" i="6" s="1"/>
  <c r="L554" i="6"/>
  <c r="N554" i="6" s="1"/>
  <c r="L538" i="6"/>
  <c r="N538" i="6" s="1"/>
  <c r="L518" i="6"/>
  <c r="N518" i="6" s="1"/>
  <c r="L499" i="6"/>
  <c r="N499" i="6" s="1"/>
  <c r="L602" i="6"/>
  <c r="N602" i="6" s="1"/>
  <c r="L511" i="6"/>
  <c r="N511" i="6" s="1"/>
  <c r="L487" i="6"/>
  <c r="N487" i="6" s="1"/>
  <c r="L471" i="6"/>
  <c r="N471" i="6" s="1"/>
  <c r="L451" i="6"/>
  <c r="N451" i="6" s="1"/>
  <c r="L435" i="6"/>
  <c r="N435" i="6" s="1"/>
  <c r="L415" i="6"/>
  <c r="N415" i="6" s="1"/>
  <c r="L399" i="6"/>
  <c r="N399" i="6" s="1"/>
  <c r="L379" i="6"/>
  <c r="N379" i="6" s="1"/>
  <c r="L347" i="6"/>
  <c r="N347" i="6" s="1"/>
  <c r="L585" i="6"/>
  <c r="N585" i="6" s="1"/>
  <c r="L565" i="6"/>
  <c r="N565" i="6" s="1"/>
  <c r="L549" i="6"/>
  <c r="N549" i="6" s="1"/>
  <c r="L533" i="6"/>
  <c r="N533" i="6" s="1"/>
  <c r="L490" i="6"/>
  <c r="N490" i="6" s="1"/>
  <c r="L474" i="6"/>
  <c r="N474" i="6" s="1"/>
  <c r="L454" i="6"/>
  <c r="N454" i="6" s="1"/>
  <c r="L438" i="6"/>
  <c r="N438" i="6" s="1"/>
  <c r="L418" i="6"/>
  <c r="N418" i="6" s="1"/>
  <c r="L402" i="6"/>
  <c r="N402" i="6" s="1"/>
  <c r="L382" i="6"/>
  <c r="N382" i="6" s="1"/>
  <c r="L354" i="6"/>
  <c r="N354" i="6" s="1"/>
  <c r="L334" i="6"/>
  <c r="N334" i="6" s="1"/>
  <c r="L318" i="6"/>
  <c r="N318" i="6" s="1"/>
  <c r="L299" i="6"/>
  <c r="N299" i="6" s="1"/>
  <c r="L278" i="6"/>
  <c r="N278" i="6" s="1"/>
  <c r="L262" i="6"/>
  <c r="N262" i="6" s="1"/>
  <c r="L243" i="6"/>
  <c r="N243" i="6" s="1"/>
  <c r="L377" i="6"/>
  <c r="N377" i="6" s="1"/>
  <c r="L281" i="6"/>
  <c r="N281" i="6" s="1"/>
  <c r="L265" i="6"/>
  <c r="N265" i="6" s="1"/>
  <c r="L244" i="6"/>
  <c r="N244" i="6" s="1"/>
  <c r="L327" i="6"/>
  <c r="N327" i="6" s="1"/>
  <c r="L306" i="6"/>
  <c r="N306" i="6" s="1"/>
  <c r="L290" i="6"/>
  <c r="N290" i="6" s="1"/>
  <c r="L210" i="6"/>
  <c r="N210" i="6" s="1"/>
  <c r="L209" i="6"/>
  <c r="N209" i="6" s="1"/>
  <c r="L218" i="6"/>
  <c r="N218" i="6" s="1"/>
  <c r="L188" i="6"/>
  <c r="N188" i="6" s="1"/>
  <c r="L170" i="6"/>
  <c r="N170" i="6" s="1"/>
  <c r="L179" i="6"/>
  <c r="N179" i="6" s="1"/>
  <c r="L168" i="6"/>
  <c r="N168" i="6" s="1"/>
  <c r="L139" i="6"/>
  <c r="N139" i="6" s="1"/>
  <c r="L99" i="6"/>
  <c r="N99" i="6" s="1"/>
  <c r="L156" i="6"/>
  <c r="N156" i="6" s="1"/>
  <c r="L116" i="6"/>
  <c r="N116" i="6" s="1"/>
  <c r="L72" i="6"/>
  <c r="N72" i="6" s="1"/>
  <c r="L1019" i="6"/>
  <c r="N1019" i="6" s="1"/>
  <c r="L1003" i="6"/>
  <c r="N1003" i="6" s="1"/>
  <c r="L951" i="6"/>
  <c r="N951" i="6" s="1"/>
  <c r="L943" i="6"/>
  <c r="N943" i="6" s="1"/>
  <c r="L961" i="6"/>
  <c r="N961" i="6" s="1"/>
  <c r="L1014" i="6"/>
  <c r="N1014" i="6" s="1"/>
  <c r="L998" i="6"/>
  <c r="N998" i="6" s="1"/>
  <c r="L983" i="6"/>
  <c r="N983" i="6" s="1"/>
  <c r="L975" i="6"/>
  <c r="N975" i="6" s="1"/>
  <c r="L964" i="6"/>
  <c r="N964" i="6" s="1"/>
  <c r="L925" i="6"/>
  <c r="N925" i="6" s="1"/>
  <c r="L905" i="6"/>
  <c r="N905" i="6" s="1"/>
  <c r="L889" i="6"/>
  <c r="N889" i="6" s="1"/>
  <c r="L869" i="6"/>
  <c r="N869" i="6" s="1"/>
  <c r="L848" i="6"/>
  <c r="N848" i="6" s="1"/>
  <c r="L832" i="6"/>
  <c r="N832" i="6" s="1"/>
  <c r="L816" i="6"/>
  <c r="N816" i="6" s="1"/>
  <c r="L926" i="6"/>
  <c r="N926" i="6" s="1"/>
  <c r="L906" i="6"/>
  <c r="N906" i="6" s="1"/>
  <c r="L890" i="6"/>
  <c r="N890" i="6" s="1"/>
  <c r="L870" i="6"/>
  <c r="N870" i="6" s="1"/>
  <c r="L843" i="6"/>
  <c r="N843" i="6" s="1"/>
  <c r="L827" i="6"/>
  <c r="N827" i="6" s="1"/>
  <c r="L807" i="6"/>
  <c r="N807" i="6" s="1"/>
  <c r="L791" i="6"/>
  <c r="N791" i="6" s="1"/>
  <c r="L794" i="6"/>
  <c r="N794" i="6" s="1"/>
  <c r="L774" i="6"/>
  <c r="N774" i="6" s="1"/>
  <c r="L758" i="6"/>
  <c r="N758" i="6" s="1"/>
  <c r="L737" i="6"/>
  <c r="N737" i="6" s="1"/>
  <c r="L716" i="6"/>
  <c r="N716" i="6" s="1"/>
  <c r="L700" i="6"/>
  <c r="N700" i="6" s="1"/>
  <c r="L684" i="6"/>
  <c r="N684" i="6" s="1"/>
  <c r="L665" i="6"/>
  <c r="N665" i="6" s="1"/>
  <c r="L637" i="6"/>
  <c r="N637" i="6" s="1"/>
  <c r="L787" i="6"/>
  <c r="N787" i="6" s="1"/>
  <c r="L767" i="6"/>
  <c r="N767" i="6" s="1"/>
  <c r="L748" i="6"/>
  <c r="N748" i="6" s="1"/>
  <c r="L732" i="6"/>
  <c r="N732" i="6" s="1"/>
  <c r="L705" i="6"/>
  <c r="N705" i="6" s="1"/>
  <c r="L689" i="6"/>
  <c r="N689" i="6" s="1"/>
  <c r="L668" i="6"/>
  <c r="N668" i="6" s="1"/>
  <c r="L648" i="6"/>
  <c r="N648" i="6" s="1"/>
  <c r="L632" i="6"/>
  <c r="N632" i="6" s="1"/>
  <c r="L613" i="6"/>
  <c r="N613" i="6" s="1"/>
  <c r="L594" i="6"/>
  <c r="N594" i="6" s="1"/>
  <c r="L578" i="6"/>
  <c r="N578" i="6" s="1"/>
  <c r="L556" i="6"/>
  <c r="N556" i="6" s="1"/>
  <c r="L540" i="6"/>
  <c r="N540" i="6" s="1"/>
  <c r="L520" i="6"/>
  <c r="N520" i="6" s="1"/>
  <c r="L501" i="6"/>
  <c r="N501" i="6" s="1"/>
  <c r="L604" i="6"/>
  <c r="N604" i="6" s="1"/>
  <c r="L513" i="6"/>
  <c r="N513" i="6" s="1"/>
  <c r="L489" i="6"/>
  <c r="N489" i="6" s="1"/>
  <c r="L473" i="6"/>
  <c r="N473" i="6" s="1"/>
  <c r="L453" i="6"/>
  <c r="N453" i="6" s="1"/>
  <c r="L437" i="6"/>
  <c r="N437" i="6" s="1"/>
  <c r="L417" i="6"/>
  <c r="N417" i="6" s="1"/>
  <c r="L401" i="6"/>
  <c r="N401" i="6" s="1"/>
  <c r="L381" i="6"/>
  <c r="N381" i="6" s="1"/>
  <c r="L351" i="6"/>
  <c r="N351" i="6" s="1"/>
  <c r="L587" i="6"/>
  <c r="N587" i="6" s="1"/>
  <c r="L567" i="6"/>
  <c r="N567" i="6" s="1"/>
  <c r="L551" i="6"/>
  <c r="N551" i="6" s="1"/>
  <c r="L535" i="6"/>
  <c r="N535" i="6" s="1"/>
  <c r="L492" i="6"/>
  <c r="N492" i="6" s="1"/>
  <c r="L476" i="6"/>
  <c r="N476" i="6" s="1"/>
  <c r="L456" i="6"/>
  <c r="N456" i="6" s="1"/>
  <c r="L440" i="6"/>
  <c r="N440" i="6" s="1"/>
  <c r="L420" i="6"/>
  <c r="N420" i="6" s="1"/>
  <c r="L404" i="6"/>
  <c r="N404" i="6" s="1"/>
  <c r="L384" i="6"/>
  <c r="N384" i="6" s="1"/>
  <c r="L364" i="6"/>
  <c r="N364" i="6" s="1"/>
  <c r="L348" i="6"/>
  <c r="N348" i="6" s="1"/>
  <c r="L328" i="6"/>
  <c r="N328" i="6" s="1"/>
  <c r="L309" i="6"/>
  <c r="N309" i="6" s="1"/>
  <c r="L293" i="6"/>
  <c r="N293" i="6" s="1"/>
  <c r="L272" i="6"/>
  <c r="N272" i="6" s="1"/>
  <c r="L253" i="6"/>
  <c r="N253" i="6" s="1"/>
  <c r="L236" i="6"/>
  <c r="N236" i="6" s="1"/>
  <c r="L275" i="6"/>
  <c r="N275" i="6" s="1"/>
  <c r="L254" i="6"/>
  <c r="N254" i="6" s="1"/>
  <c r="L238" i="6"/>
  <c r="N238" i="6" s="1"/>
  <c r="L321" i="6"/>
  <c r="N321" i="6" s="1"/>
  <c r="L300" i="6"/>
  <c r="N300" i="6" s="1"/>
  <c r="L235" i="6"/>
  <c r="N235" i="6" s="1"/>
  <c r="L202" i="6"/>
  <c r="N202" i="6" s="1"/>
  <c r="L211" i="6"/>
  <c r="N211" i="6" s="1"/>
  <c r="L220" i="6"/>
  <c r="N220" i="6" s="1"/>
  <c r="L190" i="6"/>
  <c r="N190" i="6" s="1"/>
  <c r="L174" i="6"/>
  <c r="N174" i="6" s="1"/>
  <c r="L181" i="6"/>
  <c r="N181" i="6" s="1"/>
  <c r="L172" i="6"/>
  <c r="N172" i="6" s="1"/>
  <c r="L149" i="6"/>
  <c r="N149" i="6" s="1"/>
  <c r="L133" i="6"/>
  <c r="N133" i="6" s="1"/>
  <c r="L105" i="6"/>
  <c r="N105" i="6" s="1"/>
  <c r="L85" i="6"/>
  <c r="N85" i="6" s="1"/>
  <c r="L65" i="6"/>
  <c r="N65" i="6" s="1"/>
  <c r="L158" i="6"/>
  <c r="N158" i="6" s="1"/>
  <c r="L142" i="6"/>
  <c r="N142" i="6" s="1"/>
  <c r="L126" i="6"/>
  <c r="N126" i="6" s="1"/>
  <c r="L106" i="6"/>
  <c r="N106" i="6" s="1"/>
  <c r="L86" i="6"/>
  <c r="N86" i="6" s="1"/>
  <c r="L66" i="6"/>
  <c r="N66" i="6" s="1"/>
  <c r="L61" i="6"/>
  <c r="N61" i="6" s="1"/>
  <c r="L35" i="6"/>
  <c r="N35" i="6" s="1"/>
  <c r="L27" i="6"/>
  <c r="N27" i="6" s="1"/>
  <c r="L135" i="6"/>
  <c r="N135" i="6" s="1"/>
  <c r="L103" i="6"/>
  <c r="N103" i="6" s="1"/>
  <c r="L67" i="6"/>
  <c r="N67" i="6" s="1"/>
  <c r="L152" i="6"/>
  <c r="N152" i="6" s="1"/>
  <c r="L120" i="6"/>
  <c r="N120" i="6" s="1"/>
  <c r="L88" i="6"/>
  <c r="N88" i="6" s="1"/>
  <c r="L56" i="6"/>
  <c r="N56" i="6" s="1"/>
  <c r="L34" i="6"/>
  <c r="N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61" i="6"/>
  <c r="M505" i="6"/>
  <c r="M528" i="6"/>
  <c r="M571" i="6"/>
  <c r="M600" i="6"/>
  <c r="M629" i="6"/>
  <c r="M656" i="6"/>
  <c r="M681" i="6"/>
  <c r="M723" i="6"/>
  <c r="M752" i="6"/>
  <c r="M814" i="6"/>
  <c r="M853" i="6"/>
  <c r="M884" i="6"/>
  <c r="M911" i="6"/>
  <c r="M938" i="6"/>
  <c r="M957" i="6"/>
  <c r="M992" i="6"/>
  <c r="M784" i="6"/>
  <c r="M955" i="6" l="1"/>
  <c r="N955" i="6" s="1"/>
  <c r="N957" i="6"/>
  <c r="M909" i="6"/>
  <c r="N909" i="6" s="1"/>
  <c r="N911" i="6"/>
  <c r="M750" i="6"/>
  <c r="N750" i="6" s="1"/>
  <c r="N752" i="6"/>
  <c r="M627" i="6"/>
  <c r="N627" i="6" s="1"/>
  <c r="N629" i="6"/>
  <c r="M503" i="6"/>
  <c r="N503" i="6" s="1"/>
  <c r="N505" i="6"/>
  <c r="M371" i="6"/>
  <c r="N371" i="6" s="1"/>
  <c r="N373" i="6"/>
  <c r="M257" i="6"/>
  <c r="N257" i="6" s="1"/>
  <c r="N259" i="6"/>
  <c r="M194" i="6"/>
  <c r="N194" i="6" s="1"/>
  <c r="N196" i="6"/>
  <c r="M79" i="6"/>
  <c r="N79" i="6" s="1"/>
  <c r="N81" i="6"/>
  <c r="M990" i="6"/>
  <c r="N990" i="6" s="1"/>
  <c r="N992" i="6"/>
  <c r="M936" i="6"/>
  <c r="N936" i="6" s="1"/>
  <c r="N938" i="6"/>
  <c r="M882" i="6"/>
  <c r="N882" i="6" s="1"/>
  <c r="N884" i="6"/>
  <c r="M812" i="6"/>
  <c r="N812" i="6" s="1"/>
  <c r="N814" i="6"/>
  <c r="M721" i="6"/>
  <c r="N721" i="6" s="1"/>
  <c r="N723" i="6"/>
  <c r="M654" i="6"/>
  <c r="N654" i="6" s="1"/>
  <c r="N656" i="6"/>
  <c r="M598" i="6"/>
  <c r="N598" i="6" s="1"/>
  <c r="N600" i="6"/>
  <c r="M526" i="6"/>
  <c r="N526" i="6" s="1"/>
  <c r="N528" i="6"/>
  <c r="M459" i="6"/>
  <c r="N459" i="6" s="1"/>
  <c r="N461" i="6"/>
  <c r="M386" i="6"/>
  <c r="N386" i="6" s="1"/>
  <c r="N388" i="6"/>
  <c r="M339" i="6"/>
  <c r="N339" i="6" s="1"/>
  <c r="N341" i="6"/>
  <c r="M284" i="6"/>
  <c r="N284" i="6" s="1"/>
  <c r="N286" i="6"/>
  <c r="M226" i="6"/>
  <c r="N226" i="6" s="1"/>
  <c r="N228" i="6"/>
  <c r="M163" i="6"/>
  <c r="N163" i="6" s="1"/>
  <c r="N165" i="6"/>
  <c r="M90" i="6"/>
  <c r="N90" i="6" s="1"/>
  <c r="N92" i="6"/>
  <c r="M49" i="6"/>
  <c r="N51" i="6"/>
  <c r="L991" i="6"/>
  <c r="N991" i="6" s="1"/>
  <c r="N993" i="6"/>
  <c r="L937" i="6"/>
  <c r="N937" i="6" s="1"/>
  <c r="N939" i="6"/>
  <c r="L883" i="6"/>
  <c r="N883" i="6" s="1"/>
  <c r="N885" i="6"/>
  <c r="L813" i="6"/>
  <c r="N813" i="6" s="1"/>
  <c r="N815" i="6"/>
  <c r="L722" i="6"/>
  <c r="N722" i="6" s="1"/>
  <c r="N724" i="6"/>
  <c r="L655" i="6"/>
  <c r="N655" i="6" s="1"/>
  <c r="N657" i="6"/>
  <c r="L599" i="6"/>
  <c r="N599" i="6" s="1"/>
  <c r="N601" i="6"/>
  <c r="L527" i="6"/>
  <c r="N527" i="6" s="1"/>
  <c r="N529" i="6"/>
  <c r="L460" i="6"/>
  <c r="N460" i="6" s="1"/>
  <c r="N462" i="6"/>
  <c r="L387" i="6"/>
  <c r="N387" i="6" s="1"/>
  <c r="N389" i="6"/>
  <c r="L340" i="6"/>
  <c r="N340" i="6" s="1"/>
  <c r="N342" i="6"/>
  <c r="L285" i="6"/>
  <c r="N285" i="6" s="1"/>
  <c r="N287" i="6"/>
  <c r="L227" i="6"/>
  <c r="N227" i="6" s="1"/>
  <c r="N229" i="6"/>
  <c r="L164" i="6"/>
  <c r="N164" i="6" s="1"/>
  <c r="N166" i="6"/>
  <c r="L91" i="6"/>
  <c r="N91" i="6" s="1"/>
  <c r="N93" i="6"/>
  <c r="L50" i="6"/>
  <c r="N50" i="6" s="1"/>
  <c r="N52" i="6"/>
  <c r="L22" i="6"/>
  <c r="M782" i="6"/>
  <c r="N782" i="6" s="1"/>
  <c r="N784" i="6"/>
  <c r="M851" i="6"/>
  <c r="N851" i="6" s="1"/>
  <c r="N853" i="6"/>
  <c r="M679" i="6"/>
  <c r="N679" i="6" s="1"/>
  <c r="N681" i="6"/>
  <c r="M569" i="6"/>
  <c r="N569" i="6" s="1"/>
  <c r="N571" i="6"/>
  <c r="M422" i="6"/>
  <c r="N422" i="6" s="1"/>
  <c r="N424" i="6"/>
  <c r="M313" i="6"/>
  <c r="N313" i="6" s="1"/>
  <c r="N315" i="6"/>
  <c r="M122" i="6"/>
  <c r="N122" i="6" s="1"/>
  <c r="N124" i="6"/>
  <c r="L783" i="6"/>
  <c r="N783" i="6" s="1"/>
  <c r="N785" i="6"/>
  <c r="L956" i="6"/>
  <c r="N956" i="6" s="1"/>
  <c r="N958" i="6"/>
  <c r="L910" i="6"/>
  <c r="N910" i="6" s="1"/>
  <c r="N912" i="6"/>
  <c r="L852" i="6"/>
  <c r="N852" i="6" s="1"/>
  <c r="N854" i="6"/>
  <c r="L751" i="6"/>
  <c r="N751" i="6" s="1"/>
  <c r="N753" i="6"/>
  <c r="L680" i="6"/>
  <c r="N680" i="6" s="1"/>
  <c r="N682" i="6"/>
  <c r="L628" i="6"/>
  <c r="N628" i="6" s="1"/>
  <c r="N630" i="6"/>
  <c r="L570" i="6"/>
  <c r="N570" i="6" s="1"/>
  <c r="N572" i="6"/>
  <c r="L504" i="6"/>
  <c r="N504" i="6" s="1"/>
  <c r="N506" i="6"/>
  <c r="L423" i="6"/>
  <c r="N423" i="6" s="1"/>
  <c r="N425" i="6"/>
  <c r="L372" i="6"/>
  <c r="N372" i="6" s="1"/>
  <c r="N374" i="6"/>
  <c r="L314" i="6"/>
  <c r="N314" i="6" s="1"/>
  <c r="N316" i="6"/>
  <c r="L258" i="6"/>
  <c r="N258" i="6" s="1"/>
  <c r="N260" i="6"/>
  <c r="L195" i="6"/>
  <c r="N195" i="6" s="1"/>
  <c r="N197" i="6"/>
  <c r="L123" i="6"/>
  <c r="N123" i="6" s="1"/>
  <c r="N125" i="6"/>
  <c r="L80" i="6"/>
  <c r="N80" i="6" s="1"/>
  <c r="N82" i="6"/>
  <c r="L44" i="6"/>
  <c r="N44" i="6" s="1"/>
  <c r="N46" i="6"/>
  <c r="N22" i="6" l="1"/>
  <c r="L19" i="6"/>
  <c r="M18" i="6"/>
  <c r="N49" i="6"/>
  <c r="N18" i="6" l="1"/>
  <c r="M17" i="6"/>
  <c r="L17" i="6"/>
  <c r="N19" i="6"/>
  <c r="N17" i="6" l="1"/>
  <c r="K1011" i="7"/>
  <c r="K19" i="7" s="1"/>
  <c r="I44" i="7"/>
  <c r="I750" i="7"/>
  <c r="I569" i="7"/>
  <c r="I339" i="7"/>
  <c r="I51" i="7"/>
  <c r="I49" i="7" s="1"/>
  <c r="I783" i="7"/>
  <c r="I751" i="7"/>
  <c r="I782" i="7"/>
  <c r="I570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61" i="7"/>
  <c r="I459" i="7" s="1"/>
  <c r="I505" i="7"/>
  <c r="I503" i="7" s="1"/>
  <c r="I528" i="7"/>
  <c r="I526" i="7" s="1"/>
  <c r="I315" i="7"/>
  <c r="I313" i="7" s="1"/>
  <c r="I600" i="7"/>
  <c r="I598" i="7" s="1"/>
  <c r="I629" i="7"/>
  <c r="I627" i="7" s="1"/>
  <c r="I656" i="7"/>
  <c r="I654" i="7" s="1"/>
  <c r="I681" i="7"/>
  <c r="I679" i="7" s="1"/>
  <c r="I723" i="7"/>
  <c r="I721" i="7" s="1"/>
  <c r="I814" i="7"/>
  <c r="I812" i="7" s="1"/>
  <c r="I884" i="7"/>
  <c r="I882" i="7" s="1"/>
  <c r="I938" i="7"/>
  <c r="I936" i="7" s="1"/>
  <c r="I853" i="7"/>
  <c r="I851" i="7" s="1"/>
  <c r="I911" i="7"/>
  <c r="I909" i="7" s="1"/>
  <c r="I957" i="7"/>
  <c r="I955" i="7" s="1"/>
  <c r="I992" i="7"/>
  <c r="I990" i="7" s="1"/>
  <c r="I19" i="7" l="1"/>
  <c r="I18" i="7"/>
  <c r="I17" i="7" l="1"/>
  <c r="J5" i="7" l="1"/>
  <c r="J7" i="7" s="1"/>
  <c r="L1005" i="7" s="1"/>
  <c r="N1005" i="7" s="1"/>
  <c r="L401" i="7"/>
  <c r="N401" i="7" s="1"/>
  <c r="L296" i="7"/>
  <c r="N296" i="7" s="1"/>
  <c r="L84" i="7"/>
  <c r="N84" i="7" s="1"/>
  <c r="O84" i="7" s="1"/>
  <c r="L995" i="7"/>
  <c r="N995" i="7" s="1"/>
  <c r="L913" i="7"/>
  <c r="N913" i="7" s="1"/>
  <c r="L887" i="7"/>
  <c r="N887" i="7" s="1"/>
  <c r="L773" i="7"/>
  <c r="N773" i="7" s="1"/>
  <c r="L714" i="7"/>
  <c r="N714" i="7" s="1"/>
  <c r="L915" i="7"/>
  <c r="N915" i="7" s="1"/>
  <c r="L775" i="7"/>
  <c r="N775" i="7" s="1"/>
  <c r="L642" i="7"/>
  <c r="N642" i="7" s="1"/>
  <c r="L521" i="7"/>
  <c r="N521" i="7" s="1"/>
  <c r="L368" i="7"/>
  <c r="N368" i="7" s="1"/>
  <c r="L82" i="7"/>
  <c r="L147" i="7"/>
  <c r="N147" i="7" s="1"/>
  <c r="L68" i="7"/>
  <c r="N68" i="7" s="1"/>
  <c r="O68" i="7" s="1"/>
  <c r="L41" i="7"/>
  <c r="N41" i="7" s="1"/>
  <c r="O41" i="7" s="1"/>
  <c r="L148" i="7"/>
  <c r="N148" i="7" s="1"/>
  <c r="L58" i="7"/>
  <c r="N58" i="7" s="1"/>
  <c r="O58" i="7" s="1"/>
  <c r="L1000" i="7"/>
  <c r="N1000" i="7" s="1"/>
  <c r="L972" i="7"/>
  <c r="N972" i="7" s="1"/>
  <c r="L918" i="7"/>
  <c r="N918" i="7" s="1"/>
  <c r="L855" i="7"/>
  <c r="N855" i="7" s="1"/>
  <c r="L892" i="7"/>
  <c r="N892" i="7" s="1"/>
  <c r="L825" i="7"/>
  <c r="N825" i="7" s="1"/>
  <c r="L778" i="7"/>
  <c r="N778" i="7" s="1"/>
  <c r="L742" i="7"/>
  <c r="N742" i="7" s="1"/>
  <c r="L719" i="7"/>
  <c r="N719" i="7" s="1"/>
  <c r="L687" i="7"/>
  <c r="N687" i="7" s="1"/>
  <c r="L645" i="7"/>
  <c r="N645" i="7" s="1"/>
  <c r="L608" i="7"/>
  <c r="N608" i="7" s="1"/>
  <c r="L389" i="7"/>
  <c r="L578" i="7"/>
  <c r="N578" i="7" s="1"/>
  <c r="L524" i="7"/>
  <c r="N524" i="7" s="1"/>
  <c r="L487" i="7"/>
  <c r="N487" i="7" s="1"/>
  <c r="L450" i="7"/>
  <c r="N450" i="7" s="1"/>
  <c r="L413" i="7"/>
  <c r="N413" i="7" s="1"/>
  <c r="L369" i="7"/>
  <c r="N369" i="7" s="1"/>
  <c r="L308" i="7"/>
  <c r="N308" i="7" s="1"/>
  <c r="L232" i="7"/>
  <c r="N232" i="7" s="1"/>
  <c r="L113" i="7"/>
  <c r="N113" i="7" s="1"/>
  <c r="L218" i="7"/>
  <c r="N218" i="7" s="1"/>
  <c r="L1007" i="7"/>
  <c r="N1007" i="7" s="1"/>
  <c r="L979" i="7"/>
  <c r="N979" i="7" s="1"/>
  <c r="L925" i="7"/>
  <c r="N925" i="7" s="1"/>
  <c r="L862" i="7"/>
  <c r="N862" i="7" s="1"/>
  <c r="L899" i="7"/>
  <c r="N899" i="7" s="1"/>
  <c r="L832" i="7"/>
  <c r="N832" i="7" s="1"/>
  <c r="L794" i="7"/>
  <c r="N794" i="7" s="1"/>
  <c r="L753" i="7"/>
  <c r="L795" i="7"/>
  <c r="N795" i="7" s="1"/>
  <c r="L694" i="7"/>
  <c r="N694" i="7" s="1"/>
  <c r="L673" i="7"/>
  <c r="N673" i="7" s="1"/>
  <c r="L652" i="7"/>
  <c r="N652" i="7" s="1"/>
  <c r="L636" i="7"/>
  <c r="N636" i="7" s="1"/>
  <c r="L615" i="7"/>
  <c r="N615" i="7" s="1"/>
  <c r="L565" i="7"/>
  <c r="N565" i="7" s="1"/>
  <c r="L577" i="7"/>
  <c r="N577" i="7" s="1"/>
  <c r="L330" i="7"/>
  <c r="N330" i="7" s="1"/>
  <c r="L592" i="7"/>
  <c r="N592" i="7" s="1"/>
  <c r="L552" i="7"/>
  <c r="N552" i="7" s="1"/>
  <c r="L536" i="7"/>
  <c r="N536" i="7" s="1"/>
  <c r="L515" i="7"/>
  <c r="N515" i="7" s="1"/>
  <c r="L494" i="7"/>
  <c r="N494" i="7" s="1"/>
  <c r="L478" i="7"/>
  <c r="N478" i="7" s="1"/>
  <c r="L457" i="7"/>
  <c r="N457" i="7" s="1"/>
  <c r="L441" i="7"/>
  <c r="N441" i="7" s="1"/>
  <c r="L420" i="7"/>
  <c r="N420" i="7" s="1"/>
  <c r="L404" i="7"/>
  <c r="N404" i="7" s="1"/>
  <c r="L383" i="7"/>
  <c r="N383" i="7" s="1"/>
  <c r="L362" i="7"/>
  <c r="N362" i="7" s="1"/>
  <c r="L346" i="7"/>
  <c r="N346" i="7" s="1"/>
  <c r="L301" i="7"/>
  <c r="N301" i="7" s="1"/>
  <c r="L280" i="7"/>
  <c r="N280" i="7" s="1"/>
  <c r="L268" i="7"/>
  <c r="N268" i="7" s="1"/>
  <c r="L229" i="7"/>
  <c r="L178" i="7"/>
  <c r="N178" i="7" s="1"/>
  <c r="L157" i="7"/>
  <c r="N157" i="7" s="1"/>
  <c r="L141" i="7"/>
  <c r="N141" i="7" s="1"/>
  <c r="L120" i="7"/>
  <c r="N120" i="7" s="1"/>
  <c r="L104" i="7"/>
  <c r="N104" i="7" s="1"/>
  <c r="O104" i="7" s="1"/>
  <c r="L83" i="7"/>
  <c r="N83" i="7" s="1"/>
  <c r="O83" i="7" s="1"/>
  <c r="L275" i="7"/>
  <c r="N275" i="7" s="1"/>
  <c r="L243" i="7"/>
  <c r="N243" i="7" s="1"/>
  <c r="L209" i="7"/>
  <c r="N209" i="7" s="1"/>
  <c r="L59" i="7"/>
  <c r="N59" i="7" s="1"/>
  <c r="O59" i="7" s="1"/>
  <c r="L35" i="7"/>
  <c r="N35" i="7" s="1"/>
  <c r="O35" i="7" s="1"/>
  <c r="L288" i="7"/>
  <c r="N288" i="7" s="1"/>
  <c r="L234" i="7"/>
  <c r="N234" i="7" s="1"/>
  <c r="L169" i="7"/>
  <c r="N169" i="7" s="1"/>
  <c r="L136" i="7"/>
  <c r="N136" i="7" s="1"/>
  <c r="L101" i="7"/>
  <c r="N101" i="7" s="1"/>
  <c r="O101" i="7" s="1"/>
  <c r="L273" i="7"/>
  <c r="N273" i="7" s="1"/>
  <c r="L212" i="7"/>
  <c r="N212" i="7" s="1"/>
  <c r="L47" i="7"/>
  <c r="N47" i="7" s="1"/>
  <c r="O47" i="7" s="1"/>
  <c r="L1023" i="7"/>
  <c r="N1023" i="7" s="1"/>
  <c r="L998" i="7"/>
  <c r="N998" i="7" s="1"/>
  <c r="L986" i="7"/>
  <c r="N986" i="7" s="1"/>
  <c r="L970" i="7"/>
  <c r="N970" i="7" s="1"/>
  <c r="L932" i="7"/>
  <c r="N932" i="7" s="1"/>
  <c r="L916" i="7"/>
  <c r="N916" i="7" s="1"/>
  <c r="L869" i="7"/>
  <c r="N869" i="7" s="1"/>
  <c r="L953" i="7"/>
  <c r="N953" i="7" s="1"/>
  <c r="L906" i="7"/>
  <c r="N906" i="7" s="1"/>
  <c r="L890" i="7"/>
  <c r="N890" i="7" s="1"/>
  <c r="L839" i="7"/>
  <c r="N839" i="7" s="1"/>
  <c r="L823" i="7"/>
  <c r="N823" i="7" s="1"/>
  <c r="L802" i="7"/>
  <c r="N802" i="7" s="1"/>
  <c r="L776" i="7"/>
  <c r="N776" i="7" s="1"/>
  <c r="L760" i="7"/>
  <c r="N760" i="7" s="1"/>
  <c r="L740" i="7"/>
  <c r="N740" i="7" s="1"/>
  <c r="L682" i="7"/>
  <c r="L717" i="7"/>
  <c r="N717" i="7" s="1"/>
  <c r="L701" i="7"/>
  <c r="N701" i="7" s="1"/>
  <c r="L685" i="7"/>
  <c r="N685" i="7" s="1"/>
  <c r="L664" i="7"/>
  <c r="N664" i="7" s="1"/>
  <c r="L1011" i="7"/>
  <c r="N1011" i="7" s="1"/>
  <c r="L60" i="7"/>
  <c r="N60" i="7" s="1"/>
  <c r="O60" i="7" s="1"/>
  <c r="L246" i="7"/>
  <c r="N246" i="7" s="1"/>
  <c r="L95" i="7"/>
  <c r="N95" i="7" s="1"/>
  <c r="O95" i="7" s="1"/>
  <c r="L134" i="7"/>
  <c r="N134" i="7" s="1"/>
  <c r="L175" i="7"/>
  <c r="N175" i="7" s="1"/>
  <c r="L266" i="7"/>
  <c r="N266" i="7" s="1"/>
  <c r="L298" i="7"/>
  <c r="N298" i="7" s="1"/>
  <c r="L343" i="7"/>
  <c r="N343" i="7" s="1"/>
  <c r="L359" i="7"/>
  <c r="N359" i="7" s="1"/>
  <c r="L382" i="7"/>
  <c r="N382" i="7" s="1"/>
  <c r="L403" i="7"/>
  <c r="N403" i="7" s="1"/>
  <c r="L419" i="7"/>
  <c r="N419" i="7" s="1"/>
  <c r="L440" i="7"/>
  <c r="N440" i="7" s="1"/>
  <c r="L456" i="7"/>
  <c r="N456" i="7" s="1"/>
  <c r="L477" i="7"/>
  <c r="N477" i="7" s="1"/>
  <c r="L493" i="7"/>
  <c r="N493" i="7" s="1"/>
  <c r="L514" i="7"/>
  <c r="N514" i="7" s="1"/>
  <c r="L535" i="7"/>
  <c r="N535" i="7" s="1"/>
  <c r="L551" i="7"/>
  <c r="N551" i="7" s="1"/>
  <c r="L590" i="7"/>
  <c r="N590" i="7" s="1"/>
  <c r="L329" i="7"/>
  <c r="N329" i="7" s="1"/>
  <c r="L575" i="7"/>
  <c r="N575" i="7" s="1"/>
  <c r="L564" i="7"/>
  <c r="N564" i="7" s="1"/>
  <c r="L614" i="7"/>
  <c r="N614" i="7" s="1"/>
  <c r="L635" i="7"/>
  <c r="N635" i="7" s="1"/>
  <c r="L660" i="7"/>
  <c r="N660" i="7" s="1"/>
  <c r="L697" i="7"/>
  <c r="N697" i="7" s="1"/>
  <c r="L596" i="7"/>
  <c r="N596" i="7" s="1"/>
  <c r="L756" i="7"/>
  <c r="N756" i="7" s="1"/>
  <c r="L798" i="7"/>
  <c r="N798" i="7" s="1"/>
  <c r="L835" i="7"/>
  <c r="N835" i="7" s="1"/>
  <c r="L902" i="7"/>
  <c r="N902" i="7" s="1"/>
  <c r="L865" i="7"/>
  <c r="N865" i="7" s="1"/>
  <c r="L928" i="7"/>
  <c r="N928" i="7" s="1"/>
  <c r="L982" i="7"/>
  <c r="N982" i="7" s="1"/>
  <c r="L1010" i="7"/>
  <c r="N1010" i="7" s="1"/>
  <c r="L204" i="7"/>
  <c r="N204" i="7" s="1"/>
  <c r="L88" i="7"/>
  <c r="N88" i="7" s="1"/>
  <c r="O88" i="7" s="1"/>
  <c r="L158" i="7"/>
  <c r="N158" i="7" s="1"/>
  <c r="L216" i="7"/>
  <c r="N216" i="7" s="1"/>
  <c r="L55" i="7"/>
  <c r="N55" i="7" s="1"/>
  <c r="O55" i="7" s="1"/>
  <c r="L238" i="7"/>
  <c r="N238" i="7" s="1"/>
  <c r="L74" i="7"/>
  <c r="N74" i="7" s="1"/>
  <c r="O74" i="7" s="1"/>
  <c r="L116" i="7"/>
  <c r="N116" i="7" s="1"/>
  <c r="L153" i="7"/>
  <c r="N153" i="7" s="1"/>
  <c r="L190" i="7"/>
  <c r="N190" i="7" s="1"/>
  <c r="L220" i="7"/>
  <c r="N220" i="7" s="1"/>
  <c r="L342" i="7"/>
  <c r="L379" i="7"/>
  <c r="N379" i="7" s="1"/>
  <c r="L416" i="7"/>
  <c r="N416" i="7" s="1"/>
  <c r="L453" i="7"/>
  <c r="N453" i="7" s="1"/>
  <c r="L490" i="7"/>
  <c r="N490" i="7" s="1"/>
  <c r="L532" i="7"/>
  <c r="N532" i="7" s="1"/>
  <c r="L584" i="7"/>
  <c r="N584" i="7" s="1"/>
  <c r="L506" i="7"/>
  <c r="L611" i="7"/>
  <c r="N611" i="7" s="1"/>
  <c r="L648" i="7"/>
  <c r="N648" i="7" s="1"/>
  <c r="L690" i="7"/>
  <c r="N690" i="7" s="1"/>
  <c r="L741" i="7"/>
  <c r="N741" i="7" s="1"/>
  <c r="L824" i="7"/>
  <c r="N824" i="7" s="1"/>
  <c r="L815" i="7"/>
  <c r="L971" i="7"/>
  <c r="N971" i="7" s="1"/>
  <c r="L93" i="7"/>
  <c r="L179" i="7"/>
  <c r="N179" i="7" s="1"/>
  <c r="L361" i="7"/>
  <c r="N361" i="7" s="1"/>
  <c r="L442" i="7"/>
  <c r="N442" i="7" s="1"/>
  <c r="L516" i="7"/>
  <c r="N516" i="7" s="1"/>
  <c r="L331" i="7"/>
  <c r="N331" i="7" s="1"/>
  <c r="L637" i="7"/>
  <c r="N637" i="7" s="1"/>
  <c r="L711" i="7"/>
  <c r="N711" i="7" s="1"/>
  <c r="L770" i="7"/>
  <c r="N770" i="7" s="1"/>
  <c r="L849" i="7"/>
  <c r="N849" i="7" s="1"/>
  <c r="L879" i="7"/>
  <c r="N879" i="7" s="1"/>
  <c r="L1009" i="7"/>
  <c r="N1009" i="7" s="1"/>
  <c r="L1019" i="7"/>
  <c r="N1019" i="7" s="1"/>
  <c r="L981" i="7"/>
  <c r="N981" i="7" s="1"/>
  <c r="L965" i="7"/>
  <c r="N965" i="7" s="1"/>
  <c r="L927" i="7"/>
  <c r="N927" i="7" s="1"/>
  <c r="L880" i="7"/>
  <c r="N880" i="7" s="1"/>
  <c r="L864" i="7"/>
  <c r="N864" i="7" s="1"/>
  <c r="L948" i="7"/>
  <c r="N948" i="7" s="1"/>
  <c r="L901" i="7"/>
  <c r="N901" i="7" s="1"/>
  <c r="L854" i="7"/>
  <c r="L834" i="7"/>
  <c r="N834" i="7" s="1"/>
  <c r="L818" i="7"/>
  <c r="N818" i="7" s="1"/>
  <c r="L797" i="7"/>
  <c r="N797" i="7" s="1"/>
  <c r="L771" i="7"/>
  <c r="N771" i="7" s="1"/>
  <c r="L755" i="7"/>
  <c r="N755" i="7" s="1"/>
  <c r="L735" i="7"/>
  <c r="N735" i="7" s="1"/>
  <c r="L595" i="7"/>
  <c r="N595" i="7" s="1"/>
  <c r="L712" i="7"/>
  <c r="N712" i="7" s="1"/>
  <c r="L696" i="7"/>
  <c r="N696" i="7" s="1"/>
  <c r="L675" i="7"/>
  <c r="N675" i="7" s="1"/>
  <c r="L659" i="7"/>
  <c r="N659" i="7" s="1"/>
  <c r="L638" i="7"/>
  <c r="N638" i="7" s="1"/>
  <c r="L617" i="7"/>
  <c r="N617" i="7" s="1"/>
  <c r="L567" i="7"/>
  <c r="N567" i="7" s="1"/>
  <c r="L581" i="7"/>
  <c r="N581" i="7" s="1"/>
  <c r="L332" i="7"/>
  <c r="N332" i="7" s="1"/>
  <c r="L287" i="7"/>
  <c r="L554" i="7"/>
  <c r="N554" i="7" s="1"/>
  <c r="L538" i="7"/>
  <c r="N538" i="7" s="1"/>
  <c r="L517" i="7"/>
  <c r="N517" i="7" s="1"/>
  <c r="L496" i="7"/>
  <c r="N496" i="7" s="1"/>
  <c r="L480" i="7"/>
  <c r="N480" i="7" s="1"/>
  <c r="L464" i="7"/>
  <c r="N464" i="7" s="1"/>
  <c r="L443" i="7"/>
  <c r="N443" i="7" s="1"/>
  <c r="L427" i="7"/>
  <c r="N427" i="7" s="1"/>
  <c r="L406" i="7"/>
  <c r="N406" i="7" s="1"/>
  <c r="L390" i="7"/>
  <c r="N390" i="7" s="1"/>
  <c r="L364" i="7"/>
  <c r="N364" i="7" s="1"/>
  <c r="L348" i="7"/>
  <c r="N348" i="7" s="1"/>
  <c r="L303" i="7"/>
  <c r="N303" i="7" s="1"/>
  <c r="L282" i="7"/>
  <c r="N282" i="7" s="1"/>
  <c r="L272" i="7"/>
  <c r="N272" i="7" s="1"/>
  <c r="L231" i="7"/>
  <c r="N231" i="7" s="1"/>
  <c r="L180" i="7"/>
  <c r="N180" i="7" s="1"/>
  <c r="L159" i="7"/>
  <c r="N159" i="7" s="1"/>
  <c r="L143" i="7"/>
  <c r="N143" i="7" s="1"/>
  <c r="L127" i="7"/>
  <c r="N127" i="7" s="1"/>
  <c r="L106" i="7"/>
  <c r="N106" i="7" s="1"/>
  <c r="O106" i="7" s="1"/>
  <c r="L85" i="7"/>
  <c r="N85" i="7" s="1"/>
  <c r="O85" i="7" s="1"/>
  <c r="L64" i="7"/>
  <c r="N64" i="7" s="1"/>
  <c r="O64" i="7" s="1"/>
  <c r="L245" i="7"/>
  <c r="N245" i="7" s="1"/>
  <c r="L211" i="7"/>
  <c r="N211" i="7" s="1"/>
  <c r="L61" i="7"/>
  <c r="N61" i="7" s="1"/>
  <c r="O61" i="7" s="1"/>
  <c r="L37" i="7"/>
  <c r="N37" i="7" s="1"/>
  <c r="O37" i="7" s="1"/>
  <c r="L294" i="7"/>
  <c r="N294" i="7" s="1"/>
  <c r="L249" i="7"/>
  <c r="N249" i="7" s="1"/>
  <c r="L173" i="7"/>
  <c r="N173" i="7" s="1"/>
  <c r="L140" i="7"/>
  <c r="N140" i="7" s="1"/>
  <c r="L107" i="7"/>
  <c r="N107" i="7" s="1"/>
  <c r="O107" i="7" s="1"/>
  <c r="L65" i="7"/>
  <c r="N65" i="7" s="1"/>
  <c r="O65" i="7" s="1"/>
  <c r="L215" i="7"/>
  <c r="N215" i="7" s="1"/>
  <c r="L46" i="7"/>
  <c r="L1021" i="7"/>
  <c r="N1021" i="7" s="1"/>
  <c r="L996" i="7"/>
  <c r="N996" i="7" s="1"/>
  <c r="L984" i="7"/>
  <c r="N984" i="7" s="1"/>
  <c r="L968" i="7"/>
  <c r="N968" i="7" s="1"/>
  <c r="L930" i="7"/>
  <c r="N930" i="7" s="1"/>
  <c r="L914" i="7"/>
  <c r="N914" i="7" s="1"/>
  <c r="L867" i="7"/>
  <c r="N867" i="7" s="1"/>
  <c r="L951" i="7"/>
  <c r="N951" i="7" s="1"/>
  <c r="L904" i="7"/>
  <c r="N904" i="7" s="1"/>
  <c r="L888" i="7"/>
  <c r="N888" i="7" s="1"/>
  <c r="L837" i="7"/>
  <c r="N837" i="7" s="1"/>
  <c r="L821" i="7"/>
  <c r="N821" i="7" s="1"/>
  <c r="L800" i="7"/>
  <c r="N800" i="7" s="1"/>
  <c r="L774" i="7"/>
  <c r="N774" i="7" s="1"/>
  <c r="L758" i="7"/>
  <c r="N758" i="7" s="1"/>
  <c r="L738" i="7"/>
  <c r="N738" i="7" s="1"/>
  <c r="L630" i="7"/>
  <c r="L715" i="7"/>
  <c r="N715" i="7" s="1"/>
  <c r="L699" i="7"/>
  <c r="N699" i="7" s="1"/>
  <c r="L683" i="7"/>
  <c r="N683" i="7" s="1"/>
  <c r="L662" i="7"/>
  <c r="N662" i="7" s="1"/>
  <c r="L641" i="7"/>
  <c r="N641" i="7" s="1"/>
  <c r="L620" i="7"/>
  <c r="N620" i="7" s="1"/>
  <c r="L604" i="7"/>
  <c r="N604" i="7" s="1"/>
  <c r="L587" i="7"/>
  <c r="N587" i="7" s="1"/>
  <c r="L335" i="7"/>
  <c r="N335" i="7" s="1"/>
  <c r="L319" i="7"/>
  <c r="N319" i="7" s="1"/>
  <c r="L557" i="7"/>
  <c r="N557" i="7" s="1"/>
  <c r="L541" i="7"/>
  <c r="N541" i="7" s="1"/>
  <c r="L520" i="7"/>
  <c r="N520" i="7" s="1"/>
  <c r="L499" i="7"/>
  <c r="N499" i="7" s="1"/>
  <c r="L483" i="7"/>
  <c r="N483" i="7" s="1"/>
  <c r="L467" i="7"/>
  <c r="N467" i="7" s="1"/>
  <c r="L446" i="7"/>
  <c r="N446" i="7" s="1"/>
  <c r="L430" i="7"/>
  <c r="N430" i="7" s="1"/>
  <c r="L409" i="7"/>
  <c r="N409" i="7" s="1"/>
  <c r="L393" i="7"/>
  <c r="N393" i="7" s="1"/>
  <c r="L365" i="7"/>
  <c r="N365" i="7" s="1"/>
  <c r="L349" i="7"/>
  <c r="N349" i="7" s="1"/>
  <c r="L304" i="7"/>
  <c r="N304" i="7" s="1"/>
  <c r="L224" i="7"/>
  <c r="N224" i="7" s="1"/>
  <c r="L189" i="7"/>
  <c r="N189" i="7" s="1"/>
  <c r="L146" i="7"/>
  <c r="N146" i="7" s="1"/>
  <c r="L105" i="7"/>
  <c r="N105" i="7" s="1"/>
  <c r="O105" i="7" s="1"/>
  <c r="L277" i="7"/>
  <c r="N277" i="7" s="1"/>
  <c r="L206" i="7"/>
  <c r="N206" i="7" s="1"/>
  <c r="L28" i="7"/>
  <c r="N28" i="7" s="1"/>
  <c r="O28" i="7" s="1"/>
  <c r="L1003" i="7"/>
  <c r="N1003" i="7" s="1"/>
  <c r="L1013" i="7"/>
  <c r="N1013" i="7" s="1"/>
  <c r="L975" i="7"/>
  <c r="N975" i="7" s="1"/>
  <c r="L959" i="7"/>
  <c r="N959" i="7" s="1"/>
  <c r="L921" i="7"/>
  <c r="N921" i="7" s="1"/>
  <c r="L874" i="7"/>
  <c r="N874" i="7" s="1"/>
  <c r="L858" i="7"/>
  <c r="N858" i="7" s="1"/>
  <c r="L942" i="7"/>
  <c r="N942" i="7" s="1"/>
  <c r="L895" i="7"/>
  <c r="N895" i="7" s="1"/>
  <c r="L844" i="7"/>
  <c r="N844" i="7" s="1"/>
  <c r="L828" i="7"/>
  <c r="N828" i="7" s="1"/>
  <c r="L807" i="7"/>
  <c r="N807" i="7" s="1"/>
  <c r="L786" i="7"/>
  <c r="N786" i="7" s="1"/>
  <c r="L765" i="7"/>
  <c r="N765" i="7" s="1"/>
  <c r="L745" i="7"/>
  <c r="N745" i="7" s="1"/>
  <c r="L729" i="7"/>
  <c r="N729" i="7" s="1"/>
  <c r="L787" i="7"/>
  <c r="N787" i="7" s="1"/>
  <c r="L706" i="7"/>
  <c r="N706" i="7" s="1"/>
  <c r="L1022" i="7"/>
  <c r="N1022" i="7" s="1"/>
  <c r="L985" i="7"/>
  <c r="N985" i="7" s="1"/>
  <c r="L931" i="7"/>
  <c r="N931" i="7" s="1"/>
  <c r="L868" i="7"/>
  <c r="N868" i="7" s="1"/>
  <c r="L905" i="7"/>
  <c r="N905" i="7" s="1"/>
  <c r="L838" i="7"/>
  <c r="N838" i="7" s="1"/>
  <c r="L801" i="7"/>
  <c r="N801" i="7" s="1"/>
  <c r="L759" i="7"/>
  <c r="N759" i="7" s="1"/>
  <c r="L657" i="7"/>
  <c r="L700" i="7"/>
  <c r="N700" i="7" s="1"/>
  <c r="L663" i="7"/>
  <c r="N663" i="7" s="1"/>
  <c r="L621" i="7"/>
  <c r="N621" i="7" s="1"/>
  <c r="L589" i="7"/>
  <c r="N589" i="7" s="1"/>
  <c r="L320" i="7"/>
  <c r="N320" i="7" s="1"/>
  <c r="L542" i="7"/>
  <c r="N542" i="7" s="1"/>
  <c r="L500" i="7"/>
  <c r="N500" i="7" s="1"/>
  <c r="L468" i="7"/>
  <c r="N468" i="7" s="1"/>
  <c r="L431" i="7"/>
  <c r="N431" i="7" s="1"/>
  <c r="L394" i="7"/>
  <c r="N394" i="7" s="1"/>
  <c r="L352" i="7"/>
  <c r="N352" i="7" s="1"/>
  <c r="L291" i="7"/>
  <c r="N291" i="7" s="1"/>
  <c r="L235" i="7"/>
  <c r="N235" i="7" s="1"/>
  <c r="L168" i="7"/>
  <c r="N168" i="7" s="1"/>
  <c r="L131" i="7"/>
  <c r="N131" i="7" s="1"/>
  <c r="L94" i="7"/>
  <c r="N94" i="7" s="1"/>
  <c r="O94" i="7" s="1"/>
  <c r="L250" i="7"/>
  <c r="N250" i="7" s="1"/>
  <c r="L125" i="7"/>
  <c r="L25" i="7"/>
  <c r="N25" i="7" s="1"/>
  <c r="O25" i="7" s="1"/>
  <c r="L181" i="7"/>
  <c r="N181" i="7" s="1"/>
  <c r="L115" i="7"/>
  <c r="N115" i="7" s="1"/>
  <c r="L239" i="7"/>
  <c r="N239" i="7" s="1"/>
  <c r="L1025" i="7"/>
  <c r="N1025" i="7" s="1"/>
  <c r="L988" i="7"/>
  <c r="N988" i="7" s="1"/>
  <c r="L934" i="7"/>
  <c r="N934" i="7" s="1"/>
  <c r="L871" i="7"/>
  <c r="N871" i="7" s="1"/>
  <c r="L912" i="7"/>
  <c r="L841" i="7"/>
  <c r="N841" i="7" s="1"/>
  <c r="L804" i="7"/>
  <c r="N804" i="7" s="1"/>
  <c r="L762" i="7"/>
  <c r="N762" i="7" s="1"/>
  <c r="L726" i="7"/>
  <c r="N726" i="7" s="1"/>
  <c r="L703" i="7"/>
  <c r="N703" i="7" s="1"/>
  <c r="L666" i="7"/>
  <c r="N666" i="7" s="1"/>
  <c r="L624" i="7"/>
  <c r="N624" i="7" s="1"/>
  <c r="L558" i="7"/>
  <c r="N558" i="7" s="1"/>
  <c r="L323" i="7"/>
  <c r="N323" i="7" s="1"/>
  <c r="L545" i="7"/>
  <c r="N545" i="7" s="1"/>
  <c r="L508" i="7"/>
  <c r="N508" i="7" s="1"/>
  <c r="L471" i="7"/>
  <c r="N471" i="7" s="1"/>
  <c r="L434" i="7"/>
  <c r="N434" i="7" s="1"/>
  <c r="L397" i="7"/>
  <c r="N397" i="7" s="1"/>
  <c r="L353" i="7"/>
  <c r="N353" i="7" s="1"/>
  <c r="L290" i="7"/>
  <c r="N290" i="7" s="1"/>
  <c r="L156" i="7"/>
  <c r="N156" i="7" s="1"/>
  <c r="L71" i="7"/>
  <c r="N71" i="7" s="1"/>
  <c r="O71" i="7" s="1"/>
  <c r="L38" i="7"/>
  <c r="N38" i="7" s="1"/>
  <c r="O38" i="7" s="1"/>
  <c r="L1017" i="7"/>
  <c r="N1017" i="7" s="1"/>
  <c r="L963" i="7"/>
  <c r="N963" i="7" s="1"/>
  <c r="L878" i="7"/>
  <c r="N878" i="7" s="1"/>
  <c r="L946" i="7"/>
  <c r="N946" i="7" s="1"/>
  <c r="L848" i="7"/>
  <c r="N848" i="7" s="1"/>
  <c r="L816" i="7"/>
  <c r="N816" i="7" s="1"/>
  <c r="L769" i="7"/>
  <c r="N769" i="7" s="1"/>
  <c r="L733" i="7"/>
  <c r="N733" i="7" s="1"/>
  <c r="L710" i="7"/>
  <c r="N710" i="7" s="1"/>
  <c r="L686" i="7"/>
  <c r="N686" i="7" s="1"/>
  <c r="L665" i="7"/>
  <c r="N665" i="7" s="1"/>
  <c r="L644" i="7"/>
  <c r="N644" i="7" s="1"/>
  <c r="L623" i="7"/>
  <c r="N623" i="7" s="1"/>
  <c r="L607" i="7"/>
  <c r="N607" i="7" s="1"/>
  <c r="L593" i="7"/>
  <c r="N593" i="7" s="1"/>
  <c r="L374" i="7"/>
  <c r="L322" i="7"/>
  <c r="N322" i="7" s="1"/>
  <c r="L576" i="7"/>
  <c r="N576" i="7" s="1"/>
  <c r="L544" i="7"/>
  <c r="N544" i="7" s="1"/>
  <c r="L523" i="7"/>
  <c r="N523" i="7" s="1"/>
  <c r="L507" i="7"/>
  <c r="N507" i="7" s="1"/>
  <c r="L486" i="7"/>
  <c r="N486" i="7" s="1"/>
  <c r="L470" i="7"/>
  <c r="N470" i="7" s="1"/>
  <c r="L449" i="7"/>
  <c r="N449" i="7" s="1"/>
  <c r="L433" i="7"/>
  <c r="N433" i="7" s="1"/>
  <c r="L412" i="7"/>
  <c r="N412" i="7" s="1"/>
  <c r="L396" i="7"/>
  <c r="N396" i="7" s="1"/>
  <c r="L375" i="7"/>
  <c r="N375" i="7" s="1"/>
  <c r="L354" i="7"/>
  <c r="N354" i="7" s="1"/>
  <c r="L309" i="7"/>
  <c r="N309" i="7" s="1"/>
  <c r="L293" i="7"/>
  <c r="N293" i="7" s="1"/>
  <c r="L200" i="7"/>
  <c r="N200" i="7" s="1"/>
  <c r="L237" i="7"/>
  <c r="N237" i="7" s="1"/>
  <c r="L186" i="7"/>
  <c r="N186" i="7" s="1"/>
  <c r="L170" i="7"/>
  <c r="N170" i="7" s="1"/>
  <c r="L149" i="7"/>
  <c r="N149" i="7" s="1"/>
  <c r="L133" i="7"/>
  <c r="N133" i="7" s="1"/>
  <c r="L112" i="7"/>
  <c r="N112" i="7" s="1"/>
  <c r="L96" i="7"/>
  <c r="N96" i="7" s="1"/>
  <c r="O96" i="7" s="1"/>
  <c r="L70" i="7"/>
  <c r="N70" i="7" s="1"/>
  <c r="O70" i="7" s="1"/>
  <c r="L254" i="7"/>
  <c r="N254" i="7" s="1"/>
  <c r="L219" i="7"/>
  <c r="N219" i="7" s="1"/>
  <c r="L198" i="7"/>
  <c r="N198" i="7" s="1"/>
  <c r="L52" i="7"/>
  <c r="L27" i="7"/>
  <c r="N27" i="7" s="1"/>
  <c r="O27" i="7" s="1"/>
  <c r="L278" i="7"/>
  <c r="N278" i="7" s="1"/>
  <c r="L185" i="7"/>
  <c r="N185" i="7" s="1"/>
  <c r="L150" i="7"/>
  <c r="N150" i="7" s="1"/>
  <c r="L117" i="7"/>
  <c r="N117" i="7" s="1"/>
  <c r="L77" i="7"/>
  <c r="N77" i="7" s="1"/>
  <c r="O77" i="7" s="1"/>
  <c r="L244" i="7"/>
  <c r="N244" i="7" s="1"/>
  <c r="L62" i="7"/>
  <c r="N62" i="7" s="1"/>
  <c r="O62" i="7" s="1"/>
  <c r="L26" i="7"/>
  <c r="N26" i="7" s="1"/>
  <c r="O26" i="7" s="1"/>
  <c r="L1006" i="7"/>
  <c r="N1006" i="7" s="1"/>
  <c r="L1016" i="7"/>
  <c r="N1016" i="7" s="1"/>
  <c r="L978" i="7"/>
  <c r="N978" i="7" s="1"/>
  <c r="L962" i="7"/>
  <c r="N962" i="7" s="1"/>
  <c r="L924" i="7"/>
  <c r="N924" i="7" s="1"/>
  <c r="L861" i="7"/>
  <c r="N861" i="7" s="1"/>
  <c r="L898" i="7"/>
  <c r="N898" i="7" s="1"/>
  <c r="L831" i="7"/>
  <c r="N831" i="7" s="1"/>
  <c r="L792" i="7"/>
  <c r="N792" i="7" s="1"/>
  <c r="L748" i="7"/>
  <c r="N748" i="7" s="1"/>
  <c r="L793" i="7"/>
  <c r="N793" i="7" s="1"/>
  <c r="L693" i="7"/>
  <c r="N693" i="7" s="1"/>
  <c r="L651" i="7"/>
  <c r="N651" i="7" s="1"/>
  <c r="L210" i="7"/>
  <c r="N210" i="7" s="1"/>
  <c r="L111" i="7"/>
  <c r="N111" i="7" s="1"/>
  <c r="O111" i="7" s="1"/>
  <c r="L197" i="7"/>
  <c r="L306" i="7"/>
  <c r="N306" i="7" s="1"/>
  <c r="L367" i="7"/>
  <c r="N367" i="7" s="1"/>
  <c r="L411" i="7"/>
  <c r="N411" i="7" s="1"/>
  <c r="L485" i="7"/>
  <c r="N485" i="7" s="1"/>
  <c r="L574" i="7"/>
  <c r="N574" i="7" s="1"/>
  <c r="L606" i="7"/>
  <c r="N606" i="7" s="1"/>
  <c r="L772" i="7"/>
  <c r="N772" i="7" s="1"/>
  <c r="L994" i="7"/>
  <c r="N994" i="7" s="1"/>
  <c r="L205" i="7"/>
  <c r="N205" i="7" s="1"/>
  <c r="L297" i="7"/>
  <c r="N297" i="7" s="1"/>
  <c r="L548" i="7"/>
  <c r="N548" i="7" s="1"/>
  <c r="L777" i="7"/>
  <c r="N777" i="7" s="1"/>
  <c r="L405" i="7"/>
  <c r="N405" i="7" s="1"/>
  <c r="L674" i="7"/>
  <c r="N674" i="7" s="1"/>
  <c r="L36" i="7"/>
  <c r="N36" i="7" s="1"/>
  <c r="O36" i="7" s="1"/>
  <c r="L33" i="7"/>
  <c r="N33" i="7" s="1"/>
  <c r="O33" i="7" s="1"/>
  <c r="L139" i="7"/>
  <c r="N139" i="7" s="1"/>
  <c r="L513" i="7"/>
  <c r="N513" i="7" s="1"/>
  <c r="L708" i="7"/>
  <c r="N708" i="7" s="1"/>
  <c r="L846" i="7"/>
  <c r="N846" i="7" s="1"/>
  <c r="L877" i="7"/>
  <c r="N877" i="7" s="1"/>
  <c r="L945" i="7"/>
  <c r="N945" i="7" s="1"/>
  <c r="L847" i="7"/>
  <c r="N847" i="7" s="1"/>
  <c r="L810" i="7"/>
  <c r="N810" i="7" s="1"/>
  <c r="L768" i="7"/>
  <c r="N768" i="7" s="1"/>
  <c r="L732" i="7"/>
  <c r="N732" i="7" s="1"/>
  <c r="L709" i="7"/>
  <c r="N709" i="7" s="1"/>
  <c r="L672" i="7"/>
  <c r="N672" i="7" s="1"/>
  <c r="L34" i="7"/>
  <c r="N34" i="7" s="1"/>
  <c r="O34" i="7" s="1"/>
  <c r="L67" i="7"/>
  <c r="N67" i="7" s="1"/>
  <c r="O67" i="7" s="1"/>
  <c r="L152" i="7"/>
  <c r="N152" i="7" s="1"/>
  <c r="L281" i="7"/>
  <c r="N281" i="7" s="1"/>
  <c r="L351" i="7"/>
  <c r="N351" i="7" s="1"/>
  <c r="L395" i="7"/>
  <c r="N395" i="7" s="1"/>
  <c r="L432" i="7"/>
  <c r="N432" i="7" s="1"/>
  <c r="L469" i="7"/>
  <c r="N469" i="7" s="1"/>
  <c r="L501" i="7"/>
  <c r="N501" i="7" s="1"/>
  <c r="L543" i="7"/>
  <c r="N543" i="7" s="1"/>
  <c r="L321" i="7"/>
  <c r="N321" i="7" s="1"/>
  <c r="L591" i="7"/>
  <c r="N591" i="7" s="1"/>
  <c r="L622" i="7"/>
  <c r="N622" i="7" s="1"/>
  <c r="L676" i="7"/>
  <c r="N676" i="7" s="1"/>
  <c r="L736" i="7"/>
  <c r="N736" i="7" s="1"/>
  <c r="L819" i="7"/>
  <c r="N819" i="7" s="1"/>
  <c r="L949" i="7"/>
  <c r="N949" i="7" s="1"/>
  <c r="L966" i="7"/>
  <c r="N966" i="7" s="1"/>
  <c r="L32" i="7"/>
  <c r="N32" i="7" s="1"/>
  <c r="O32" i="7" s="1"/>
  <c r="L130" i="7"/>
  <c r="N130" i="7" s="1"/>
  <c r="L31" i="7"/>
  <c r="N31" i="7" s="1"/>
  <c r="O31" i="7" s="1"/>
  <c r="L267" i="7"/>
  <c r="N267" i="7" s="1"/>
  <c r="L137" i="7"/>
  <c r="N137" i="7" s="1"/>
  <c r="L255" i="7"/>
  <c r="N255" i="7" s="1"/>
  <c r="L358" i="7"/>
  <c r="N358" i="7" s="1"/>
  <c r="L437" i="7"/>
  <c r="N437" i="7" s="1"/>
  <c r="L511" i="7"/>
  <c r="N511" i="7" s="1"/>
  <c r="L326" i="7"/>
  <c r="N326" i="7" s="1"/>
  <c r="L632" i="7"/>
  <c r="N632" i="7" s="1"/>
  <c r="L718" i="7"/>
  <c r="N718" i="7" s="1"/>
  <c r="L891" i="7"/>
  <c r="N891" i="7" s="1"/>
  <c r="L999" i="7"/>
  <c r="N999" i="7" s="1"/>
  <c r="L300" i="7"/>
  <c r="N300" i="7" s="1"/>
  <c r="L479" i="7"/>
  <c r="N479" i="7" s="1"/>
  <c r="L566" i="7"/>
  <c r="N566" i="7" s="1"/>
  <c r="L734" i="7"/>
  <c r="N734" i="7" s="1"/>
  <c r="L947" i="7"/>
  <c r="N947" i="7" s="1"/>
  <c r="L1018" i="7"/>
  <c r="N1018" i="7" s="1"/>
  <c r="L269" i="7"/>
  <c r="N269" i="7" s="1"/>
  <c r="L230" i="7"/>
  <c r="N230" i="7" s="1"/>
  <c r="L207" i="7"/>
  <c r="N207" i="7" s="1"/>
  <c r="L102" i="7"/>
  <c r="N102" i="7" s="1"/>
  <c r="O102" i="7" s="1"/>
  <c r="L176" i="7"/>
  <c r="N176" i="7" s="1"/>
  <c r="L299" i="7"/>
  <c r="N299" i="7" s="1"/>
  <c r="L402" i="7"/>
  <c r="N402" i="7" s="1"/>
  <c r="L476" i="7"/>
  <c r="N476" i="7" s="1"/>
  <c r="L550" i="7"/>
  <c r="N550" i="7" s="1"/>
  <c r="L563" i="7"/>
  <c r="N563" i="7" s="1"/>
  <c r="L671" i="7"/>
  <c r="N671" i="7" s="1"/>
  <c r="L731" i="7"/>
  <c r="N731" i="7" s="1"/>
  <c r="L809" i="7"/>
  <c r="N809" i="7" s="1"/>
  <c r="L944" i="7"/>
  <c r="N944" i="7" s="1"/>
  <c r="L961" i="7"/>
  <c r="N961" i="7" s="1"/>
  <c r="L448" i="7"/>
  <c r="N448" i="7" s="1"/>
  <c r="L522" i="7"/>
  <c r="N522" i="7" s="1"/>
  <c r="L337" i="7"/>
  <c r="N337" i="7" s="1"/>
  <c r="L643" i="7"/>
  <c r="N643" i="7" s="1"/>
  <c r="L713" i="7"/>
  <c r="N713" i="7" s="1"/>
  <c r="L886" i="7"/>
  <c r="N886" i="7" s="1"/>
  <c r="L885" i="7"/>
  <c r="L261" i="7"/>
  <c r="N261" i="7" s="1"/>
  <c r="L191" i="7"/>
  <c r="N191" i="7" s="1"/>
  <c r="L100" i="7"/>
  <c r="N100" i="7" s="1"/>
  <c r="O100" i="7" s="1"/>
  <c r="L174" i="7"/>
  <c r="N174" i="7" s="1"/>
  <c r="L400" i="7"/>
  <c r="N400" i="7" s="1"/>
  <c r="L474" i="7"/>
  <c r="N474" i="7" s="1"/>
  <c r="L561" i="7"/>
  <c r="N561" i="7" s="1"/>
  <c r="L669" i="7"/>
  <c r="N669" i="7" s="1"/>
  <c r="L917" i="7"/>
  <c r="N917" i="7" s="1"/>
  <c r="L97" i="7"/>
  <c r="N97" i="7" s="1"/>
  <c r="O97" i="7" s="1"/>
  <c r="L553" i="7"/>
  <c r="N553" i="7" s="1"/>
  <c r="L817" i="7"/>
  <c r="N817" i="7" s="1"/>
  <c r="L964" i="7"/>
  <c r="N964" i="7" s="1"/>
  <c r="L132" i="7"/>
  <c r="N132" i="7" s="1"/>
  <c r="L271" i="7"/>
  <c r="N271" i="7" s="1"/>
  <c r="L264" i="7"/>
  <c r="N264" i="7" s="1"/>
  <c r="L360" i="7"/>
  <c r="N360" i="7" s="1"/>
  <c r="L439" i="7"/>
  <c r="N439" i="7" s="1"/>
  <c r="L328" i="7"/>
  <c r="N328" i="7" s="1"/>
  <c r="L634" i="7"/>
  <c r="N634" i="7" s="1"/>
  <c r="L767" i="7"/>
  <c r="N767" i="7" s="1"/>
  <c r="L876" i="7"/>
  <c r="N876" i="7" s="1"/>
  <c r="L1015" i="7"/>
  <c r="N1015" i="7" s="1"/>
  <c r="L475" i="7" l="1"/>
  <c r="N475" i="7" s="1"/>
  <c r="L549" i="7"/>
  <c r="N549" i="7" s="1"/>
  <c r="L562" i="7"/>
  <c r="N562" i="7" s="1"/>
  <c r="O562" i="7" s="1"/>
  <c r="L670" i="7"/>
  <c r="N670" i="7" s="1"/>
  <c r="O670" i="7" s="1"/>
  <c r="L730" i="7"/>
  <c r="N730" i="7" s="1"/>
  <c r="O730" i="7" s="1"/>
  <c r="L808" i="7"/>
  <c r="N808" i="7" s="1"/>
  <c r="O808" i="7" s="1"/>
  <c r="L30" i="7"/>
  <c r="N30" i="7" s="1"/>
  <c r="O30" i="7" s="1"/>
  <c r="L126" i="7"/>
  <c r="N126" i="7" s="1"/>
  <c r="O126" i="7" s="1"/>
  <c r="L943" i="7"/>
  <c r="N943" i="7" s="1"/>
  <c r="O943" i="7" s="1"/>
  <c r="L29" i="7"/>
  <c r="N29" i="7" s="1"/>
  <c r="O29" i="7" s="1"/>
  <c r="L960" i="7"/>
  <c r="N960" i="7" s="1"/>
  <c r="O960" i="7" s="1"/>
  <c r="L263" i="7"/>
  <c r="N263" i="7" s="1"/>
  <c r="O263" i="7" s="1"/>
  <c r="L135" i="7"/>
  <c r="N135" i="7" s="1"/>
  <c r="O135" i="7" s="1"/>
  <c r="L625" i="7"/>
  <c r="N625" i="7" s="1"/>
  <c r="O625" i="7" s="1"/>
  <c r="L763" i="7"/>
  <c r="N763" i="7" s="1"/>
  <c r="O763" i="7" s="1"/>
  <c r="L356" i="7"/>
  <c r="N356" i="7" s="1"/>
  <c r="O356" i="7" s="1"/>
  <c r="L993" i="7"/>
  <c r="N993" i="7" s="1"/>
  <c r="L509" i="7"/>
  <c r="N509" i="7" s="1"/>
  <c r="O509" i="7" s="1"/>
  <c r="L705" i="7"/>
  <c r="N705" i="7" s="1"/>
  <c r="O705" i="7" s="1"/>
  <c r="L435" i="7"/>
  <c r="N435" i="7" s="1"/>
  <c r="O435" i="7" s="1"/>
  <c r="L704" i="7"/>
  <c r="N704" i="7" s="1"/>
  <c r="O704" i="7" s="1"/>
  <c r="L103" i="7"/>
  <c r="N103" i="7" s="1"/>
  <c r="O103" i="7" s="1"/>
  <c r="L1012" i="7"/>
  <c r="N1012" i="7" s="1"/>
  <c r="O1012" i="7" s="1"/>
  <c r="L407" i="7"/>
  <c r="N407" i="7" s="1"/>
  <c r="O407" i="7" s="1"/>
  <c r="L87" i="7"/>
  <c r="N87" i="7" s="1"/>
  <c r="O87" i="7" s="1"/>
  <c r="L251" i="7"/>
  <c r="N251" i="7" s="1"/>
  <c r="O251" i="7" s="1"/>
  <c r="L324" i="7"/>
  <c r="N324" i="7" s="1"/>
  <c r="O324" i="7" s="1"/>
  <c r="L872" i="7"/>
  <c r="N872" i="7" s="1"/>
  <c r="O872" i="7" s="1"/>
  <c r="L555" i="7"/>
  <c r="N555" i="7" s="1"/>
  <c r="O555" i="7" s="1"/>
  <c r="L796" i="7"/>
  <c r="N796" i="7" s="1"/>
  <c r="O796" i="7" s="1"/>
  <c r="L585" i="7"/>
  <c r="N585" i="7" s="1"/>
  <c r="O585" i="7" s="1"/>
  <c r="L830" i="7"/>
  <c r="N830" i="7" s="1"/>
  <c r="O830" i="7" s="1"/>
  <c r="L452" i="7"/>
  <c r="N452" i="7" s="1"/>
  <c r="O452" i="7" s="1"/>
  <c r="L481" i="7"/>
  <c r="N481" i="7" s="1"/>
  <c r="O481" i="7" s="1"/>
  <c r="L843" i="7"/>
  <c r="N843" i="7" s="1"/>
  <c r="O843" i="7" s="1"/>
  <c r="L289" i="7"/>
  <c r="N289" i="7" s="1"/>
  <c r="O289" i="7" s="1"/>
  <c r="L192" i="7"/>
  <c r="N192" i="7" s="1"/>
  <c r="O192" i="7" s="1"/>
  <c r="L462" i="7"/>
  <c r="N462" i="7" s="1"/>
  <c r="L780" i="7"/>
  <c r="N780" i="7" s="1"/>
  <c r="O780" i="7" s="1"/>
  <c r="L842" i="7"/>
  <c r="N842" i="7" s="1"/>
  <c r="O842" i="7" s="1"/>
  <c r="L302" i="7"/>
  <c r="N302" i="7" s="1"/>
  <c r="O302" i="7" s="1"/>
  <c r="L602" i="7"/>
  <c r="N602" i="7" s="1"/>
  <c r="O602" i="7" s="1"/>
  <c r="L177" i="7"/>
  <c r="N177" i="7" s="1"/>
  <c r="O177" i="7" s="1"/>
  <c r="L252" i="7"/>
  <c r="N252" i="7" s="1"/>
  <c r="O252" i="7" s="1"/>
  <c r="L236" i="7"/>
  <c r="N236" i="7" s="1"/>
  <c r="O236" i="7" s="1"/>
  <c r="L69" i="7"/>
  <c r="N69" i="7" s="1"/>
  <c r="O69" i="7" s="1"/>
  <c r="L182" i="7"/>
  <c r="N182" i="7" s="1"/>
  <c r="O182" i="7" s="1"/>
  <c r="L556" i="7"/>
  <c r="N556" i="7" s="1"/>
  <c r="O556" i="7" s="1"/>
  <c r="L933" i="7"/>
  <c r="N933" i="7" s="1"/>
  <c r="O933" i="7" s="1"/>
  <c r="L695" i="7"/>
  <c r="N695" i="7" s="1"/>
  <c r="O695" i="7" s="1"/>
  <c r="L466" i="7"/>
  <c r="N466" i="7" s="1"/>
  <c r="O466" i="7" s="1"/>
  <c r="L537" i="7"/>
  <c r="N537" i="7" s="1"/>
  <c r="O537" i="7" s="1"/>
  <c r="L588" i="7"/>
  <c r="N588" i="7" s="1"/>
  <c r="O588" i="7" s="1"/>
  <c r="L376" i="7"/>
  <c r="N376" i="7" s="1"/>
  <c r="O376" i="7" s="1"/>
  <c r="L647" i="7"/>
  <c r="N647" i="7" s="1"/>
  <c r="O647" i="7" s="1"/>
  <c r="L213" i="7"/>
  <c r="N213" i="7" s="1"/>
  <c r="O213" i="7" s="1"/>
  <c r="L677" i="7"/>
  <c r="N677" i="7" s="1"/>
  <c r="O677" i="7" s="1"/>
  <c r="L76" i="7"/>
  <c r="N76" i="7" s="1"/>
  <c r="O76" i="7" s="1"/>
  <c r="L455" i="7"/>
  <c r="N455" i="7" s="1"/>
  <c r="O455" i="7" s="1"/>
  <c r="L761" i="7"/>
  <c r="N761" i="7" s="1"/>
  <c r="O761" i="7" s="1"/>
  <c r="L99" i="7"/>
  <c r="N99" i="7" s="1"/>
  <c r="O99" i="7" s="1"/>
  <c r="L223" i="7"/>
  <c r="N223" i="7" s="1"/>
  <c r="O223" i="7" s="1"/>
  <c r="L531" i="7"/>
  <c r="N531" i="7" s="1"/>
  <c r="O531" i="7" s="1"/>
  <c r="L920" i="7"/>
  <c r="N920" i="7" s="1"/>
  <c r="O920" i="7" s="1"/>
  <c r="L408" i="7"/>
  <c r="N408" i="7" s="1"/>
  <c r="O408" i="7" s="1"/>
  <c r="L426" i="7"/>
  <c r="N426" i="7" s="1"/>
  <c r="O426" i="7" s="1"/>
  <c r="L791" i="7"/>
  <c r="N791" i="7" s="1"/>
  <c r="O791" i="7" s="1"/>
  <c r="L980" i="7"/>
  <c r="N980" i="7" s="1"/>
  <c r="O980" i="7" s="1"/>
  <c r="L923" i="7"/>
  <c r="N923" i="7" s="1"/>
  <c r="O923" i="7" s="1"/>
  <c r="L650" i="7"/>
  <c r="N650" i="7" s="1"/>
  <c r="O650" i="7" s="1"/>
  <c r="L381" i="7"/>
  <c r="N381" i="7" s="1"/>
  <c r="O381" i="7" s="1"/>
  <c r="L57" i="7"/>
  <c r="N57" i="7" s="1"/>
  <c r="O57" i="7" s="1"/>
  <c r="L863" i="7"/>
  <c r="N863" i="7" s="1"/>
  <c r="O863" i="7" s="1"/>
  <c r="L616" i="7"/>
  <c r="N616" i="7" s="1"/>
  <c r="O616" i="7" s="1"/>
  <c r="L345" i="7"/>
  <c r="N345" i="7" s="1"/>
  <c r="O345" i="7" s="1"/>
  <c r="L907" i="7"/>
  <c r="N907" i="7" s="1"/>
  <c r="O907" i="7" s="1"/>
  <c r="L640" i="7"/>
  <c r="N640" i="7" s="1"/>
  <c r="O640" i="7" s="1"/>
  <c r="L519" i="7"/>
  <c r="N519" i="7" s="1"/>
  <c r="O519" i="7" s="1"/>
  <c r="L366" i="7"/>
  <c r="N366" i="7" s="1"/>
  <c r="O366" i="7" s="1"/>
  <c r="L145" i="7"/>
  <c r="N145" i="7" s="1"/>
  <c r="O145" i="7" s="1"/>
  <c r="L39" i="7"/>
  <c r="N39" i="7" s="1"/>
  <c r="O39" i="7" s="1"/>
  <c r="L54" i="7"/>
  <c r="N54" i="7" s="1"/>
  <c r="O54" i="7" s="1"/>
  <c r="L857" i="7"/>
  <c r="N857" i="7" s="1"/>
  <c r="O857" i="7" s="1"/>
  <c r="L744" i="7"/>
  <c r="N744" i="7" s="1"/>
  <c r="O744" i="7" s="1"/>
  <c r="L631" i="7"/>
  <c r="N631" i="7" s="1"/>
  <c r="O631" i="7" s="1"/>
  <c r="L325" i="7"/>
  <c r="N325" i="7" s="1"/>
  <c r="O325" i="7" s="1"/>
  <c r="L510" i="7"/>
  <c r="N510" i="7" s="1"/>
  <c r="O510" i="7" s="1"/>
  <c r="L436" i="7"/>
  <c r="N436" i="7" s="1"/>
  <c r="O436" i="7" s="1"/>
  <c r="L355" i="7"/>
  <c r="N355" i="7" s="1"/>
  <c r="O355" i="7" s="1"/>
  <c r="L167" i="7"/>
  <c r="N167" i="7" s="1"/>
  <c r="O167" i="7" s="1"/>
  <c r="L40" i="7"/>
  <c r="N40" i="7" s="1"/>
  <c r="O40" i="7" s="1"/>
  <c r="L747" i="7"/>
  <c r="N747" i="7" s="1"/>
  <c r="O747" i="7" s="1"/>
  <c r="L492" i="7"/>
  <c r="N492" i="7" s="1"/>
  <c r="O492" i="7" s="1"/>
  <c r="L118" i="7"/>
  <c r="N118" i="7" s="1"/>
  <c r="O118" i="7" s="1"/>
  <c r="L1008" i="7"/>
  <c r="N1008" i="7" s="1"/>
  <c r="O1008" i="7" s="1"/>
  <c r="L594" i="7"/>
  <c r="N594" i="7" s="1"/>
  <c r="O594" i="7" s="1"/>
  <c r="L463" i="7"/>
  <c r="N463" i="7" s="1"/>
  <c r="O463" i="7" s="1"/>
  <c r="L987" i="7"/>
  <c r="N987" i="7" s="1"/>
  <c r="O987" i="7" s="1"/>
  <c r="L702" i="7"/>
  <c r="N702" i="7" s="1"/>
  <c r="O702" i="7" s="1"/>
  <c r="L318" i="7"/>
  <c r="N318" i="7" s="1"/>
  <c r="O318" i="7" s="1"/>
  <c r="L429" i="7"/>
  <c r="N429" i="7" s="1"/>
  <c r="O429" i="7" s="1"/>
  <c r="L233" i="7"/>
  <c r="N233" i="7" s="1"/>
  <c r="O233" i="7" s="1"/>
  <c r="L247" i="7"/>
  <c r="N247" i="7" s="1"/>
  <c r="O247" i="7" s="1"/>
  <c r="L109" i="7"/>
  <c r="N109" i="7" s="1"/>
  <c r="O109" i="7" s="1"/>
  <c r="L958" i="7"/>
  <c r="N958" i="7" s="1"/>
  <c r="L806" i="7"/>
  <c r="N806" i="7" s="1"/>
  <c r="O806" i="7" s="1"/>
  <c r="L668" i="7"/>
  <c r="N668" i="7" s="1"/>
  <c r="O668" i="7" s="1"/>
  <c r="L583" i="7"/>
  <c r="N583" i="7" s="1"/>
  <c r="O583" i="7" s="1"/>
  <c r="L539" i="7"/>
  <c r="N539" i="7" s="1"/>
  <c r="O539" i="7" s="1"/>
  <c r="L465" i="7"/>
  <c r="N465" i="7" s="1"/>
  <c r="O465" i="7" s="1"/>
  <c r="L391" i="7"/>
  <c r="N391" i="7" s="1"/>
  <c r="O391" i="7" s="1"/>
  <c r="L201" i="7"/>
  <c r="N201" i="7" s="1"/>
  <c r="O201" i="7" s="1"/>
  <c r="L265" i="7"/>
  <c r="N265" i="7" s="1"/>
  <c r="O265" i="7" s="1"/>
  <c r="L973" i="7"/>
  <c r="N973" i="7" s="1"/>
  <c r="O973" i="7" s="1"/>
  <c r="L856" i="7"/>
  <c r="N856" i="7" s="1"/>
  <c r="O856" i="7" s="1"/>
  <c r="L826" i="7"/>
  <c r="N826" i="7" s="1"/>
  <c r="O826" i="7" s="1"/>
  <c r="L743" i="7"/>
  <c r="N743" i="7" s="1"/>
  <c r="O743" i="7" s="1"/>
  <c r="L688" i="7"/>
  <c r="N688" i="7" s="1"/>
  <c r="O688" i="7" s="1"/>
  <c r="L609" i="7"/>
  <c r="N609" i="7" s="1"/>
  <c r="O609" i="7" s="1"/>
  <c r="L580" i="7"/>
  <c r="N580" i="7" s="1"/>
  <c r="O580" i="7" s="1"/>
  <c r="L488" i="7"/>
  <c r="N488" i="7" s="1"/>
  <c r="O488" i="7" s="1"/>
  <c r="L414" i="7"/>
  <c r="N414" i="7" s="1"/>
  <c r="O414" i="7" s="1"/>
  <c r="L311" i="7"/>
  <c r="N311" i="7" s="1"/>
  <c r="O311" i="7" s="1"/>
  <c r="L188" i="7"/>
  <c r="N188" i="7" s="1"/>
  <c r="O188" i="7" s="1"/>
  <c r="L114" i="7"/>
  <c r="N114" i="7" s="1"/>
  <c r="O114" i="7" s="1"/>
  <c r="L222" i="7"/>
  <c r="N222" i="7" s="1"/>
  <c r="O222" i="7" s="1"/>
  <c r="L199" i="7"/>
  <c r="N199" i="7" s="1"/>
  <c r="O199" i="7" s="1"/>
  <c r="L86" i="7"/>
  <c r="N86" i="7" s="1"/>
  <c r="O86" i="7" s="1"/>
  <c r="L1004" i="7"/>
  <c r="N1004" i="7" s="1"/>
  <c r="O1004" i="7" s="1"/>
  <c r="L922" i="7"/>
  <c r="N922" i="7" s="1"/>
  <c r="O922" i="7" s="1"/>
  <c r="L896" i="7"/>
  <c r="N896" i="7" s="1"/>
  <c r="O896" i="7" s="1"/>
  <c r="L788" i="7"/>
  <c r="N788" i="7" s="1"/>
  <c r="O788" i="7" s="1"/>
  <c r="L789" i="7"/>
  <c r="N789" i="7" s="1"/>
  <c r="O789" i="7" s="1"/>
  <c r="L649" i="7"/>
  <c r="N649" i="7" s="1"/>
  <c r="O649" i="7" s="1"/>
  <c r="L529" i="7"/>
  <c r="N529" i="7" s="1"/>
  <c r="L533" i="7"/>
  <c r="N533" i="7" s="1"/>
  <c r="O533" i="7" s="1"/>
  <c r="L454" i="7"/>
  <c r="N454" i="7" s="1"/>
  <c r="O454" i="7" s="1"/>
  <c r="L378" i="7"/>
  <c r="N378" i="7" s="1"/>
  <c r="O378" i="7" s="1"/>
  <c r="L253" i="7"/>
  <c r="N253" i="7" s="1"/>
  <c r="O253" i="7" s="1"/>
  <c r="L241" i="7"/>
  <c r="N241" i="7" s="1"/>
  <c r="O241" i="7" s="1"/>
  <c r="L983" i="7"/>
  <c r="N983" i="7" s="1"/>
  <c r="O983" i="7" s="1"/>
  <c r="L866" i="7"/>
  <c r="N866" i="7" s="1"/>
  <c r="O866" i="7" s="1"/>
  <c r="L836" i="7"/>
  <c r="N836" i="7" s="1"/>
  <c r="O836" i="7" s="1"/>
  <c r="L757" i="7"/>
  <c r="N757" i="7" s="1"/>
  <c r="O757" i="7" s="1"/>
  <c r="L698" i="7"/>
  <c r="N698" i="7" s="1"/>
  <c r="O698" i="7" s="1"/>
  <c r="L952" i="7"/>
  <c r="N952" i="7" s="1"/>
  <c r="O952" i="7" s="1"/>
  <c r="L739" i="7"/>
  <c r="N739" i="7" s="1"/>
  <c r="O739" i="7" s="1"/>
  <c r="L605" i="7"/>
  <c r="N605" i="7" s="1"/>
  <c r="O605" i="7" s="1"/>
  <c r="L484" i="7"/>
  <c r="N484" i="7" s="1"/>
  <c r="O484" i="7" s="1"/>
  <c r="L307" i="7"/>
  <c r="N307" i="7" s="1"/>
  <c r="O307" i="7" s="1"/>
  <c r="L110" i="7"/>
  <c r="N110" i="7" s="1"/>
  <c r="O110" i="7" s="1"/>
  <c r="L270" i="7"/>
  <c r="N270" i="7" s="1"/>
  <c r="O270" i="7" s="1"/>
  <c r="L897" i="7"/>
  <c r="N897" i="7" s="1"/>
  <c r="O897" i="7" s="1"/>
  <c r="L573" i="7"/>
  <c r="N573" i="7" s="1"/>
  <c r="O573" i="7" s="1"/>
  <c r="L242" i="7"/>
  <c r="N242" i="7" s="1"/>
  <c r="O242" i="7" s="1"/>
  <c r="L160" i="7"/>
  <c r="N160" i="7" s="1"/>
  <c r="O160" i="7" s="1"/>
  <c r="L833" i="7"/>
  <c r="N833" i="7" s="1"/>
  <c r="O833" i="7" s="1"/>
  <c r="L260" i="7"/>
  <c r="N260" i="7" s="1"/>
  <c r="L138" i="7"/>
  <c r="N138" i="7" s="1"/>
  <c r="O138" i="7" s="1"/>
  <c r="L803" i="7"/>
  <c r="N803" i="7" s="1"/>
  <c r="O803" i="7" s="1"/>
  <c r="L603" i="7"/>
  <c r="N603" i="7" s="1"/>
  <c r="O603" i="7" s="1"/>
  <c r="L482" i="7"/>
  <c r="N482" i="7" s="1"/>
  <c r="O482" i="7" s="1"/>
  <c r="L305" i="7"/>
  <c r="N305" i="7" s="1"/>
  <c r="O305" i="7" s="1"/>
  <c r="L108" i="7"/>
  <c r="N108" i="7" s="1"/>
  <c r="O108" i="7" s="1"/>
  <c r="L262" i="7"/>
  <c r="N262" i="7" s="1"/>
  <c r="O262" i="7" s="1"/>
  <c r="L1002" i="7"/>
  <c r="N1002" i="7" s="1"/>
  <c r="O1002" i="7" s="1"/>
  <c r="L894" i="7"/>
  <c r="N894" i="7" s="1"/>
  <c r="O894" i="7" s="1"/>
  <c r="L785" i="7"/>
  <c r="N785" i="7" s="1"/>
  <c r="L610" i="7"/>
  <c r="N610" i="7" s="1"/>
  <c r="O610" i="7" s="1"/>
  <c r="L582" i="7"/>
  <c r="N582" i="7" s="1"/>
  <c r="O582" i="7" s="1"/>
  <c r="L489" i="7"/>
  <c r="N489" i="7" s="1"/>
  <c r="O489" i="7" s="1"/>
  <c r="L415" i="7"/>
  <c r="N415" i="7" s="1"/>
  <c r="O415" i="7" s="1"/>
  <c r="L310" i="7"/>
  <c r="N310" i="7" s="1"/>
  <c r="O310" i="7" s="1"/>
  <c r="L119" i="7"/>
  <c r="N119" i="7" s="1"/>
  <c r="O119" i="7" s="1"/>
  <c r="L977" i="7"/>
  <c r="N977" i="7" s="1"/>
  <c r="O977" i="7" s="1"/>
  <c r="L692" i="7"/>
  <c r="N692" i="7" s="1"/>
  <c r="O692" i="7" s="1"/>
  <c r="L418" i="7"/>
  <c r="N418" i="7" s="1"/>
  <c r="O418" i="7" s="1"/>
  <c r="L240" i="7"/>
  <c r="N240" i="7" s="1"/>
  <c r="O240" i="7" s="1"/>
  <c r="L926" i="7"/>
  <c r="N926" i="7" s="1"/>
  <c r="O926" i="7" s="1"/>
  <c r="L658" i="7"/>
  <c r="N658" i="7" s="1"/>
  <c r="O658" i="7" s="1"/>
  <c r="L384" i="7"/>
  <c r="N384" i="7" s="1"/>
  <c r="O384" i="7" s="1"/>
  <c r="L870" i="7"/>
  <c r="N870" i="7" s="1"/>
  <c r="O870" i="7" s="1"/>
  <c r="L661" i="7"/>
  <c r="N661" i="7" s="1"/>
  <c r="O661" i="7" s="1"/>
  <c r="L540" i="7"/>
  <c r="N540" i="7" s="1"/>
  <c r="O540" i="7" s="1"/>
  <c r="L392" i="7"/>
  <c r="N392" i="7" s="1"/>
  <c r="L161" i="7"/>
  <c r="N161" i="7" s="1"/>
  <c r="O161" i="7" s="1"/>
  <c r="L63" i="7"/>
  <c r="N63" i="7" s="1"/>
  <c r="O63" i="7" s="1"/>
  <c r="L221" i="7"/>
  <c r="N221" i="7" s="1"/>
  <c r="O221" i="7" s="1"/>
  <c r="L873" i="7"/>
  <c r="N873" i="7" s="1"/>
  <c r="O873" i="7" s="1"/>
  <c r="L764" i="7"/>
  <c r="N764" i="7" s="1"/>
  <c r="O764" i="7" s="1"/>
  <c r="L639" i="7"/>
  <c r="N639" i="7" s="1"/>
  <c r="O639" i="7" s="1"/>
  <c r="L333" i="7"/>
  <c r="N333" i="7" s="1"/>
  <c r="O333" i="7" s="1"/>
  <c r="L518" i="7"/>
  <c r="N518" i="7" s="1"/>
  <c r="O518" i="7" s="1"/>
  <c r="L444" i="7"/>
  <c r="N444" i="7" s="1"/>
  <c r="O444" i="7" s="1"/>
  <c r="L363" i="7"/>
  <c r="N363" i="7" s="1"/>
  <c r="O363" i="7" s="1"/>
  <c r="L183" i="7"/>
  <c r="N183" i="7" s="1"/>
  <c r="O183" i="7" s="1"/>
  <c r="L202" i="7"/>
  <c r="N202" i="7" s="1"/>
  <c r="O202" i="7" s="1"/>
  <c r="L939" i="7"/>
  <c r="N939" i="7" s="1"/>
  <c r="L940" i="7"/>
  <c r="N940" i="7" s="1"/>
  <c r="O940" i="7" s="1"/>
  <c r="L805" i="7"/>
  <c r="N805" i="7" s="1"/>
  <c r="O805" i="7" s="1"/>
  <c r="L727" i="7"/>
  <c r="N727" i="7" s="1"/>
  <c r="O727" i="7" s="1"/>
  <c r="L667" i="7"/>
  <c r="N667" i="7" s="1"/>
  <c r="O667" i="7" s="1"/>
  <c r="L559" i="7"/>
  <c r="N559" i="7" s="1"/>
  <c r="O559" i="7" s="1"/>
  <c r="L546" i="7"/>
  <c r="N546" i="7" s="1"/>
  <c r="L472" i="7"/>
  <c r="N472" i="7" s="1"/>
  <c r="O472" i="7" s="1"/>
  <c r="L398" i="7"/>
  <c r="N398" i="7" s="1"/>
  <c r="O398" i="7" s="1"/>
  <c r="L295" i="7"/>
  <c r="N295" i="7" s="1"/>
  <c r="O295" i="7" s="1"/>
  <c r="L172" i="7"/>
  <c r="N172" i="7" s="1"/>
  <c r="O172" i="7" s="1"/>
  <c r="L98" i="7"/>
  <c r="N98" i="7" s="1"/>
  <c r="O98" i="7" s="1"/>
  <c r="L203" i="7"/>
  <c r="N203" i="7" s="1"/>
  <c r="O203" i="7" s="1"/>
  <c r="L187" i="7"/>
  <c r="N187" i="7" s="1"/>
  <c r="L248" i="7"/>
  <c r="N248" i="7" s="1"/>
  <c r="O248" i="7" s="1"/>
  <c r="L1014" i="7"/>
  <c r="N1014" i="7" s="1"/>
  <c r="O1014" i="7" s="1"/>
  <c r="L875" i="7"/>
  <c r="N875" i="7" s="1"/>
  <c r="O875" i="7" s="1"/>
  <c r="L845" i="7"/>
  <c r="N845" i="7" s="1"/>
  <c r="O845" i="7" s="1"/>
  <c r="L766" i="7"/>
  <c r="N766" i="7" s="1"/>
  <c r="O766" i="7" s="1"/>
  <c r="L707" i="7"/>
  <c r="N707" i="7" s="1"/>
  <c r="O707" i="7" s="1"/>
  <c r="L633" i="7"/>
  <c r="N633" i="7" s="1"/>
  <c r="L327" i="7"/>
  <c r="N327" i="7" s="1"/>
  <c r="O327" i="7" s="1"/>
  <c r="L512" i="7"/>
  <c r="N512" i="7" s="1"/>
  <c r="O512" i="7" s="1"/>
  <c r="L438" i="7"/>
  <c r="N438" i="7" s="1"/>
  <c r="O438" i="7" s="1"/>
  <c r="L357" i="7"/>
  <c r="N357" i="7" s="1"/>
  <c r="O357" i="7" s="1"/>
  <c r="L171" i="7"/>
  <c r="N171" i="7" s="1"/>
  <c r="O171" i="7" s="1"/>
  <c r="L56" i="7"/>
  <c r="N56" i="7" s="1"/>
  <c r="O56" i="7" s="1"/>
  <c r="L967" i="7"/>
  <c r="N967" i="7" s="1"/>
  <c r="O967" i="7" s="1"/>
  <c r="L950" i="7"/>
  <c r="N950" i="7" s="1"/>
  <c r="O950" i="7" s="1"/>
  <c r="L820" i="7"/>
  <c r="N820" i="7" s="1"/>
  <c r="O820" i="7" s="1"/>
  <c r="L737" i="7"/>
  <c r="N737" i="7" s="1"/>
  <c r="O737" i="7" s="1"/>
  <c r="L997" i="7"/>
  <c r="N997" i="7" s="1"/>
  <c r="O997" i="7" s="1"/>
  <c r="L889" i="7"/>
  <c r="N889" i="7" s="1"/>
  <c r="O889" i="7" s="1"/>
  <c r="L716" i="7"/>
  <c r="N716" i="7" s="1"/>
  <c r="O716" i="7" s="1"/>
  <c r="L336" i="7"/>
  <c r="N336" i="7" s="1"/>
  <c r="O336" i="7" s="1"/>
  <c r="L447" i="7"/>
  <c r="N447" i="7" s="1"/>
  <c r="O447" i="7" s="1"/>
  <c r="L790" i="7"/>
  <c r="N790" i="7" s="1"/>
  <c r="O790" i="7" s="1"/>
  <c r="L534" i="7"/>
  <c r="N534" i="7" s="1"/>
  <c r="O534" i="7" s="1"/>
  <c r="L155" i="7"/>
  <c r="N155" i="7" s="1"/>
  <c r="O155" i="7" s="1"/>
  <c r="L208" i="7"/>
  <c r="N208" i="7" s="1"/>
  <c r="O208" i="7" s="1"/>
  <c r="L754" i="7"/>
  <c r="N754" i="7" s="1"/>
  <c r="O754" i="7" s="1"/>
  <c r="L495" i="7"/>
  <c r="N495" i="7" s="1"/>
  <c r="O495" i="7" s="1"/>
  <c r="L1024" i="7"/>
  <c r="N1024" i="7" s="1"/>
  <c r="O1024" i="7" s="1"/>
  <c r="L725" i="7"/>
  <c r="N725" i="7" s="1"/>
  <c r="O725" i="7" s="1"/>
  <c r="L334" i="7"/>
  <c r="N334" i="7" s="1"/>
  <c r="O334" i="7" s="1"/>
  <c r="L445" i="7"/>
  <c r="N445" i="7" s="1"/>
  <c r="O445" i="7" s="1"/>
  <c r="L276" i="7"/>
  <c r="N276" i="7" s="1"/>
  <c r="O276" i="7" s="1"/>
  <c r="L66" i="7"/>
  <c r="N66" i="7" s="1"/>
  <c r="O66" i="7" s="1"/>
  <c r="L144" i="7"/>
  <c r="N144" i="7" s="1"/>
  <c r="O144" i="7" s="1"/>
  <c r="L974" i="7"/>
  <c r="N974" i="7" s="1"/>
  <c r="O974" i="7" s="1"/>
  <c r="L827" i="7"/>
  <c r="N827" i="7" s="1"/>
  <c r="O827" i="7" s="1"/>
  <c r="L689" i="7"/>
  <c r="N689" i="7" s="1"/>
  <c r="O689" i="7" s="1"/>
  <c r="L560" i="7"/>
  <c r="N560" i="7" s="1"/>
  <c r="O560" i="7" s="1"/>
  <c r="L547" i="7"/>
  <c r="N547" i="7" s="1"/>
  <c r="O547" i="7" s="1"/>
  <c r="L473" i="7"/>
  <c r="N473" i="7" s="1"/>
  <c r="O473" i="7" s="1"/>
  <c r="L399" i="7"/>
  <c r="N399" i="7" s="1"/>
  <c r="O399" i="7" s="1"/>
  <c r="L292" i="7"/>
  <c r="N292" i="7" s="1"/>
  <c r="O292" i="7" s="1"/>
  <c r="L75" i="7"/>
  <c r="N75" i="7" s="1"/>
  <c r="O75" i="7" s="1"/>
  <c r="L860" i="7"/>
  <c r="N860" i="7" s="1"/>
  <c r="O860" i="7" s="1"/>
  <c r="L613" i="7"/>
  <c r="N613" i="7" s="1"/>
  <c r="O613" i="7" s="1"/>
  <c r="L344" i="7"/>
  <c r="N344" i="7" s="1"/>
  <c r="O344" i="7" s="1"/>
  <c r="L279" i="7"/>
  <c r="N279" i="7" s="1"/>
  <c r="O279" i="7" s="1"/>
  <c r="L900" i="7"/>
  <c r="N900" i="7" s="1"/>
  <c r="O900" i="7" s="1"/>
  <c r="L579" i="7"/>
  <c r="N579" i="7" s="1"/>
  <c r="O579" i="7" s="1"/>
  <c r="L274" i="7"/>
  <c r="N274" i="7" s="1"/>
  <c r="O274" i="7" s="1"/>
  <c r="L840" i="7"/>
  <c r="N840" i="7" s="1"/>
  <c r="O840" i="7" s="1"/>
  <c r="L619" i="7"/>
  <c r="N619" i="7" s="1"/>
  <c r="O619" i="7" s="1"/>
  <c r="L498" i="7"/>
  <c r="N498" i="7" s="1"/>
  <c r="O498" i="7" s="1"/>
  <c r="L350" i="7"/>
  <c r="N350" i="7" s="1"/>
  <c r="O350" i="7" s="1"/>
  <c r="L129" i="7"/>
  <c r="N129" i="7" s="1"/>
  <c r="O129" i="7" s="1"/>
  <c r="L380" i="7"/>
  <c r="N380" i="7" s="1"/>
  <c r="O380" i="7" s="1"/>
  <c r="L24" i="7"/>
  <c r="N24" i="7" s="1"/>
  <c r="O24" i="7" s="1"/>
  <c r="L941" i="7"/>
  <c r="N941" i="7" s="1"/>
  <c r="O941" i="7" s="1"/>
  <c r="L728" i="7"/>
  <c r="N728" i="7" s="1"/>
  <c r="O728" i="7" s="1"/>
  <c r="L618" i="7"/>
  <c r="N618" i="7" s="1"/>
  <c r="O618" i="7" s="1"/>
  <c r="L317" i="7"/>
  <c r="N317" i="7" s="1"/>
  <c r="O317" i="7" s="1"/>
  <c r="L497" i="7"/>
  <c r="N497" i="7" s="1"/>
  <c r="O497" i="7" s="1"/>
  <c r="L428" i="7"/>
  <c r="N428" i="7" s="1"/>
  <c r="O428" i="7" s="1"/>
  <c r="L347" i="7"/>
  <c r="N347" i="7" s="1"/>
  <c r="O347" i="7" s="1"/>
  <c r="L142" i="7"/>
  <c r="N142" i="7" s="1"/>
  <c r="O142" i="7" s="1"/>
  <c r="L1001" i="7"/>
  <c r="N1001" i="7" s="1"/>
  <c r="O1001" i="7" s="1"/>
  <c r="L919" i="7"/>
  <c r="N919" i="7" s="1"/>
  <c r="O919" i="7" s="1"/>
  <c r="L893" i="7"/>
  <c r="N893" i="7" s="1"/>
  <c r="O893" i="7" s="1"/>
  <c r="L779" i="7"/>
  <c r="N779" i="7" s="1"/>
  <c r="O779" i="7" s="1"/>
  <c r="L724" i="7"/>
  <c r="N724" i="7" s="1"/>
  <c r="L646" i="7"/>
  <c r="N646" i="7" s="1"/>
  <c r="O646" i="7" s="1"/>
  <c r="L425" i="7"/>
  <c r="N425" i="7" s="1"/>
  <c r="L530" i="7"/>
  <c r="N530" i="7" s="1"/>
  <c r="O530" i="7" s="1"/>
  <c r="L451" i="7"/>
  <c r="N451" i="7" s="1"/>
  <c r="O451" i="7" s="1"/>
  <c r="L377" i="7"/>
  <c r="N377" i="7" s="1"/>
  <c r="O377" i="7" s="1"/>
  <c r="L214" i="7"/>
  <c r="N214" i="7" s="1"/>
  <c r="O214" i="7" s="1"/>
  <c r="L151" i="7"/>
  <c r="N151" i="7" s="1"/>
  <c r="O151" i="7" s="1"/>
  <c r="L72" i="7"/>
  <c r="N72" i="7" s="1"/>
  <c r="O72" i="7" s="1"/>
  <c r="L53" i="7"/>
  <c r="N53" i="7" s="1"/>
  <c r="O53" i="7" s="1"/>
  <c r="L154" i="7"/>
  <c r="N154" i="7" s="1"/>
  <c r="O154" i="7" s="1"/>
  <c r="L166" i="7"/>
  <c r="N166" i="7" s="1"/>
  <c r="L976" i="7"/>
  <c r="N976" i="7" s="1"/>
  <c r="O976" i="7" s="1"/>
  <c r="L859" i="7"/>
  <c r="N859" i="7" s="1"/>
  <c r="O859" i="7" s="1"/>
  <c r="L829" i="7"/>
  <c r="N829" i="7" s="1"/>
  <c r="O829" i="7" s="1"/>
  <c r="L746" i="7"/>
  <c r="N746" i="7" s="1"/>
  <c r="O746" i="7" s="1"/>
  <c r="L691" i="7"/>
  <c r="N691" i="7" s="1"/>
  <c r="O691" i="7" s="1"/>
  <c r="L612" i="7"/>
  <c r="N612" i="7" s="1"/>
  <c r="O612" i="7" s="1"/>
  <c r="L586" i="7"/>
  <c r="N586" i="7" s="1"/>
  <c r="O586" i="7" s="1"/>
  <c r="L491" i="7"/>
  <c r="N491" i="7" s="1"/>
  <c r="O491" i="7" s="1"/>
  <c r="L417" i="7"/>
  <c r="N417" i="7" s="1"/>
  <c r="O417" i="7" s="1"/>
  <c r="L316" i="7"/>
  <c r="L128" i="7"/>
  <c r="N128" i="7" s="1"/>
  <c r="O128" i="7" s="1"/>
  <c r="L1020" i="7"/>
  <c r="N1020" i="7" s="1"/>
  <c r="O1020" i="7" s="1"/>
  <c r="L929" i="7"/>
  <c r="N929" i="7" s="1"/>
  <c r="O929" i="7" s="1"/>
  <c r="L903" i="7"/>
  <c r="N903" i="7" s="1"/>
  <c r="O903" i="7" s="1"/>
  <c r="L799" i="7"/>
  <c r="N799" i="7" s="1"/>
  <c r="O799" i="7" s="1"/>
  <c r="L601" i="7"/>
  <c r="N601" i="7" s="1"/>
  <c r="L969" i="7"/>
  <c r="N969" i="7" s="1"/>
  <c r="O969" i="7" s="1"/>
  <c r="L822" i="7"/>
  <c r="N822" i="7" s="1"/>
  <c r="O822" i="7" s="1"/>
  <c r="L684" i="7"/>
  <c r="N684" i="7" s="1"/>
  <c r="O684" i="7" s="1"/>
  <c r="L572" i="7"/>
  <c r="N572" i="7" s="1"/>
  <c r="L410" i="7"/>
  <c r="N410" i="7" s="1"/>
  <c r="O410" i="7" s="1"/>
  <c r="L184" i="7"/>
  <c r="N184" i="7" s="1"/>
  <c r="O184" i="7" s="1"/>
  <c r="L217" i="7"/>
  <c r="N217" i="7" s="1"/>
  <c r="O217" i="7" s="1"/>
  <c r="L73" i="7"/>
  <c r="N73" i="7" s="1"/>
  <c r="O73" i="7" s="1"/>
  <c r="L7" i="7"/>
  <c r="O634" i="7"/>
  <c r="O669" i="7"/>
  <c r="O337" i="7"/>
  <c r="O230" i="7"/>
  <c r="O326" i="7"/>
  <c r="O819" i="7"/>
  <c r="O281" i="7"/>
  <c r="O846" i="7"/>
  <c r="O994" i="7"/>
  <c r="O831" i="7"/>
  <c r="O237" i="7"/>
  <c r="O507" i="7"/>
  <c r="O710" i="7"/>
  <c r="O290" i="7"/>
  <c r="O558" i="7"/>
  <c r="O131" i="7"/>
  <c r="O352" i="7"/>
  <c r="O621" i="7"/>
  <c r="O868" i="7"/>
  <c r="O765" i="7"/>
  <c r="O874" i="7"/>
  <c r="O277" i="7"/>
  <c r="O393" i="7"/>
  <c r="O587" i="7"/>
  <c r="O904" i="7"/>
  <c r="O1021" i="7"/>
  <c r="O179" i="7"/>
  <c r="O611" i="7"/>
  <c r="O216" i="7"/>
  <c r="O902" i="7"/>
  <c r="O614" i="7"/>
  <c r="O590" i="7"/>
  <c r="O343" i="7"/>
  <c r="O1011" i="7"/>
  <c r="O776" i="7"/>
  <c r="O916" i="7"/>
  <c r="O273" i="7"/>
  <c r="O209" i="7"/>
  <c r="O178" i="7"/>
  <c r="O404" i="7"/>
  <c r="O552" i="7"/>
  <c r="O673" i="7"/>
  <c r="O925" i="7"/>
  <c r="O113" i="7"/>
  <c r="O578" i="7"/>
  <c r="O825" i="7"/>
  <c r="O148" i="7"/>
  <c r="O633" i="7"/>
  <c r="O187" i="7"/>
  <c r="O546" i="7"/>
  <c r="O392" i="7"/>
  <c r="O1015" i="7"/>
  <c r="O328" i="7"/>
  <c r="O271" i="7"/>
  <c r="O553" i="7"/>
  <c r="O561" i="7"/>
  <c r="O886" i="7"/>
  <c r="O522" i="7"/>
  <c r="O809" i="7"/>
  <c r="O550" i="7"/>
  <c r="O176" i="7"/>
  <c r="O269" i="7"/>
  <c r="O566" i="7"/>
  <c r="O891" i="7"/>
  <c r="O511" i="7"/>
  <c r="O137" i="7"/>
  <c r="O736" i="7"/>
  <c r="O321" i="7"/>
  <c r="O432" i="7"/>
  <c r="O152" i="7"/>
  <c r="O709" i="7"/>
  <c r="O847" i="7"/>
  <c r="O708" i="7"/>
  <c r="O548" i="7"/>
  <c r="O772" i="7"/>
  <c r="O411" i="7"/>
  <c r="O793" i="7"/>
  <c r="O898" i="7"/>
  <c r="O978" i="7"/>
  <c r="O150" i="7"/>
  <c r="O149" i="7"/>
  <c r="O200" i="7"/>
  <c r="O375" i="7"/>
  <c r="O449" i="7"/>
  <c r="O523" i="7"/>
  <c r="O644" i="7"/>
  <c r="O733" i="7"/>
  <c r="O946" i="7"/>
  <c r="O353" i="7"/>
  <c r="O508" i="7"/>
  <c r="O624" i="7"/>
  <c r="O762" i="7"/>
  <c r="O871" i="7"/>
  <c r="O239" i="7"/>
  <c r="O168" i="7"/>
  <c r="O394" i="7"/>
  <c r="O542" i="7"/>
  <c r="O663" i="7"/>
  <c r="O801" i="7"/>
  <c r="O931" i="7"/>
  <c r="O787" i="7"/>
  <c r="O786" i="7"/>
  <c r="O895" i="7"/>
  <c r="O921" i="7"/>
  <c r="O1003" i="7"/>
  <c r="O304" i="7"/>
  <c r="O409" i="7"/>
  <c r="O483" i="7"/>
  <c r="O557" i="7"/>
  <c r="O604" i="7"/>
  <c r="O683" i="7"/>
  <c r="O738" i="7"/>
  <c r="O821" i="7"/>
  <c r="O951" i="7"/>
  <c r="O968" i="7"/>
  <c r="O140" i="7"/>
  <c r="O143" i="7"/>
  <c r="O272" i="7"/>
  <c r="O364" i="7"/>
  <c r="O443" i="7"/>
  <c r="O517" i="7"/>
  <c r="O332" i="7"/>
  <c r="O638" i="7"/>
  <c r="O712" i="7"/>
  <c r="O771" i="7"/>
  <c r="O880" i="7"/>
  <c r="O1019" i="7"/>
  <c r="O770" i="7"/>
  <c r="O516" i="7"/>
  <c r="O741" i="7"/>
  <c r="O453" i="7"/>
  <c r="O220" i="7"/>
  <c r="O158" i="7"/>
  <c r="O982" i="7"/>
  <c r="O835" i="7"/>
  <c r="O697" i="7"/>
  <c r="O564" i="7"/>
  <c r="O551" i="7"/>
  <c r="O477" i="7"/>
  <c r="O403" i="7"/>
  <c r="O298" i="7"/>
  <c r="O664" i="7"/>
  <c r="O802" i="7"/>
  <c r="O906" i="7"/>
  <c r="O932" i="7"/>
  <c r="O1023" i="7"/>
  <c r="O288" i="7"/>
  <c r="O243" i="7"/>
  <c r="O120" i="7"/>
  <c r="O346" i="7"/>
  <c r="O420" i="7"/>
  <c r="O494" i="7"/>
  <c r="O592" i="7"/>
  <c r="O615" i="7"/>
  <c r="O694" i="7"/>
  <c r="O832" i="7"/>
  <c r="O979" i="7"/>
  <c r="O232" i="7"/>
  <c r="O450" i="7"/>
  <c r="O719" i="7"/>
  <c r="O892" i="7"/>
  <c r="O1000" i="7"/>
  <c r="O817" i="7"/>
  <c r="O563" i="7"/>
  <c r="O734" i="7"/>
  <c r="O255" i="7"/>
  <c r="O591" i="7"/>
  <c r="O672" i="7"/>
  <c r="O485" i="7"/>
  <c r="O693" i="7"/>
  <c r="O254" i="7"/>
  <c r="O354" i="7"/>
  <c r="O322" i="7"/>
  <c r="O1017" i="7"/>
  <c r="O1025" i="7"/>
  <c r="O1018" i="7"/>
  <c r="O479" i="7"/>
  <c r="O718" i="7"/>
  <c r="O437" i="7"/>
  <c r="O267" i="7"/>
  <c r="O966" i="7"/>
  <c r="O676" i="7"/>
  <c r="O543" i="7"/>
  <c r="O395" i="7"/>
  <c r="O732" i="7"/>
  <c r="O945" i="7"/>
  <c r="O513" i="7"/>
  <c r="O674" i="7"/>
  <c r="O297" i="7"/>
  <c r="O606" i="7"/>
  <c r="O367" i="7"/>
  <c r="O210" i="7"/>
  <c r="O748" i="7"/>
  <c r="O861" i="7"/>
  <c r="O1016" i="7"/>
  <c r="O244" i="7"/>
  <c r="O185" i="7"/>
  <c r="O198" i="7"/>
  <c r="O170" i="7"/>
  <c r="O293" i="7"/>
  <c r="O396" i="7"/>
  <c r="O470" i="7"/>
  <c r="O544" i="7"/>
  <c r="O593" i="7"/>
  <c r="O665" i="7"/>
  <c r="O769" i="7"/>
  <c r="O878" i="7"/>
  <c r="O397" i="7"/>
  <c r="O545" i="7"/>
  <c r="O666" i="7"/>
  <c r="O804" i="7"/>
  <c r="O934" i="7"/>
  <c r="O115" i="7"/>
  <c r="O250" i="7"/>
  <c r="O235" i="7"/>
  <c r="O431" i="7"/>
  <c r="O320" i="7"/>
  <c r="O700" i="7"/>
  <c r="O838" i="7"/>
  <c r="O985" i="7"/>
  <c r="O729" i="7"/>
  <c r="O807" i="7"/>
  <c r="O942" i="7"/>
  <c r="O959" i="7"/>
  <c r="O146" i="7"/>
  <c r="O349" i="7"/>
  <c r="O430" i="7"/>
  <c r="O499" i="7"/>
  <c r="O319" i="7"/>
  <c r="O620" i="7"/>
  <c r="O699" i="7"/>
  <c r="O758" i="7"/>
  <c r="O837" i="7"/>
  <c r="O867" i="7"/>
  <c r="O984" i="7"/>
  <c r="O215" i="7"/>
  <c r="O173" i="7"/>
  <c r="O159" i="7"/>
  <c r="O282" i="7"/>
  <c r="O390" i="7"/>
  <c r="O464" i="7"/>
  <c r="O538" i="7"/>
  <c r="O581" i="7"/>
  <c r="O659" i="7"/>
  <c r="O595" i="7"/>
  <c r="O797" i="7"/>
  <c r="O901" i="7"/>
  <c r="O927" i="7"/>
  <c r="O1009" i="7"/>
  <c r="O711" i="7"/>
  <c r="O442" i="7"/>
  <c r="O971" i="7"/>
  <c r="O690" i="7"/>
  <c r="O584" i="7"/>
  <c r="O416" i="7"/>
  <c r="O190" i="7"/>
  <c r="O238" i="7"/>
  <c r="O928" i="7"/>
  <c r="O798" i="7"/>
  <c r="O660" i="7"/>
  <c r="O575" i="7"/>
  <c r="O535" i="7"/>
  <c r="O456" i="7"/>
  <c r="O382" i="7"/>
  <c r="O266" i="7"/>
  <c r="O246" i="7"/>
  <c r="O685" i="7"/>
  <c r="O740" i="7"/>
  <c r="O823" i="7"/>
  <c r="O953" i="7"/>
  <c r="O970" i="7"/>
  <c r="O136" i="7"/>
  <c r="O275" i="7"/>
  <c r="O141" i="7"/>
  <c r="O268" i="7"/>
  <c r="O362" i="7"/>
  <c r="O441" i="7"/>
  <c r="O515" i="7"/>
  <c r="O330" i="7"/>
  <c r="O636" i="7"/>
  <c r="O795" i="7"/>
  <c r="O899" i="7"/>
  <c r="O1007" i="7"/>
  <c r="O308" i="7"/>
  <c r="O487" i="7"/>
  <c r="O608" i="7"/>
  <c r="O742" i="7"/>
  <c r="O855" i="7"/>
  <c r="O147" i="7"/>
  <c r="O368" i="7"/>
  <c r="O521" i="7"/>
  <c r="O642" i="7"/>
  <c r="O775" i="7"/>
  <c r="O915" i="7"/>
  <c r="O714" i="7"/>
  <c r="O773" i="7"/>
  <c r="O887" i="7"/>
  <c r="O913" i="7"/>
  <c r="O995" i="7"/>
  <c r="O296" i="7"/>
  <c r="O401" i="7"/>
  <c r="O475" i="7"/>
  <c r="O549" i="7"/>
  <c r="O1005" i="7"/>
  <c r="O264" i="7"/>
  <c r="O174" i="7"/>
  <c r="O944" i="7"/>
  <c r="O299" i="7"/>
  <c r="O999" i="7"/>
  <c r="O130" i="7"/>
  <c r="O469" i="7"/>
  <c r="O810" i="7"/>
  <c r="O777" i="7"/>
  <c r="O962" i="7"/>
  <c r="O117" i="7"/>
  <c r="O133" i="7"/>
  <c r="O433" i="7"/>
  <c r="O623" i="7"/>
  <c r="O848" i="7"/>
  <c r="O471" i="7"/>
  <c r="O726" i="7"/>
  <c r="O500" i="7"/>
  <c r="O759" i="7"/>
  <c r="O706" i="7"/>
  <c r="O844" i="7"/>
  <c r="O1013" i="7"/>
  <c r="O224" i="7"/>
  <c r="O467" i="7"/>
  <c r="O541" i="7"/>
  <c r="O662" i="7"/>
  <c r="O800" i="7"/>
  <c r="O930" i="7"/>
  <c r="O294" i="7"/>
  <c r="O245" i="7"/>
  <c r="O127" i="7"/>
  <c r="O231" i="7"/>
  <c r="O348" i="7"/>
  <c r="O427" i="7"/>
  <c r="O496" i="7"/>
  <c r="O617" i="7"/>
  <c r="O696" i="7"/>
  <c r="O755" i="7"/>
  <c r="O834" i="7"/>
  <c r="O864" i="7"/>
  <c r="O981" i="7"/>
  <c r="O849" i="7"/>
  <c r="O331" i="7"/>
  <c r="O824" i="7"/>
  <c r="O490" i="7"/>
  <c r="O116" i="7"/>
  <c r="O1010" i="7"/>
  <c r="O596" i="7"/>
  <c r="O493" i="7"/>
  <c r="O419" i="7"/>
  <c r="O134" i="7"/>
  <c r="O717" i="7"/>
  <c r="O890" i="7"/>
  <c r="O998" i="7"/>
  <c r="O234" i="7"/>
  <c r="O301" i="7"/>
  <c r="O478" i="7"/>
  <c r="O565" i="7"/>
  <c r="O794" i="7"/>
  <c r="O413" i="7"/>
  <c r="O687" i="7"/>
  <c r="O972" i="7"/>
  <c r="O876" i="7"/>
  <c r="O439" i="7"/>
  <c r="O132" i="7"/>
  <c r="O474" i="7"/>
  <c r="O191" i="7"/>
  <c r="O713" i="7"/>
  <c r="O448" i="7"/>
  <c r="O731" i="7"/>
  <c r="O476" i="7"/>
  <c r="O767" i="7"/>
  <c r="O360" i="7"/>
  <c r="O964" i="7"/>
  <c r="O917" i="7"/>
  <c r="O400" i="7"/>
  <c r="O261" i="7"/>
  <c r="O643" i="7"/>
  <c r="O961" i="7"/>
  <c r="O671" i="7"/>
  <c r="O402" i="7"/>
  <c r="O207" i="7"/>
  <c r="O947" i="7"/>
  <c r="O300" i="7"/>
  <c r="O632" i="7"/>
  <c r="O358" i="7"/>
  <c r="O949" i="7"/>
  <c r="O622" i="7"/>
  <c r="O501" i="7"/>
  <c r="O351" i="7"/>
  <c r="O768" i="7"/>
  <c r="O877" i="7"/>
  <c r="O139" i="7"/>
  <c r="O405" i="7"/>
  <c r="O205" i="7"/>
  <c r="O574" i="7"/>
  <c r="O306" i="7"/>
  <c r="O651" i="7"/>
  <c r="O792" i="7"/>
  <c r="O924" i="7"/>
  <c r="O1006" i="7"/>
  <c r="O278" i="7"/>
  <c r="O219" i="7"/>
  <c r="O112" i="7"/>
  <c r="O186" i="7"/>
  <c r="O309" i="7"/>
  <c r="O412" i="7"/>
  <c r="O486" i="7"/>
  <c r="O576" i="7"/>
  <c r="O607" i="7"/>
  <c r="O686" i="7"/>
  <c r="O816" i="7"/>
  <c r="O963" i="7"/>
  <c r="O156" i="7"/>
  <c r="O434" i="7"/>
  <c r="O323" i="7"/>
  <c r="O703" i="7"/>
  <c r="O841" i="7"/>
  <c r="O988" i="7"/>
  <c r="O181" i="7"/>
  <c r="O291" i="7"/>
  <c r="O468" i="7"/>
  <c r="O589" i="7"/>
  <c r="O905" i="7"/>
  <c r="O1022" i="7"/>
  <c r="O745" i="7"/>
  <c r="O828" i="7"/>
  <c r="O858" i="7"/>
  <c r="O975" i="7"/>
  <c r="O206" i="7"/>
  <c r="O189" i="7"/>
  <c r="O365" i="7"/>
  <c r="O446" i="7"/>
  <c r="O520" i="7"/>
  <c r="O335" i="7"/>
  <c r="O641" i="7"/>
  <c r="O715" i="7"/>
  <c r="O774" i="7"/>
  <c r="O888" i="7"/>
  <c r="O914" i="7"/>
  <c r="O996" i="7"/>
  <c r="O249" i="7"/>
  <c r="O211" i="7"/>
  <c r="O180" i="7"/>
  <c r="O303" i="7"/>
  <c r="O406" i="7"/>
  <c r="O480" i="7"/>
  <c r="O554" i="7"/>
  <c r="O567" i="7"/>
  <c r="O675" i="7"/>
  <c r="O735" i="7"/>
  <c r="O818" i="7"/>
  <c r="O948" i="7"/>
  <c r="O965" i="7"/>
  <c r="O879" i="7"/>
  <c r="O637" i="7"/>
  <c r="O361" i="7"/>
  <c r="O648" i="7"/>
  <c r="O532" i="7"/>
  <c r="O379" i="7"/>
  <c r="O153" i="7"/>
  <c r="O204" i="7"/>
  <c r="O865" i="7"/>
  <c r="O756" i="7"/>
  <c r="O635" i="7"/>
  <c r="O329" i="7"/>
  <c r="O514" i="7"/>
  <c r="O440" i="7"/>
  <c r="O359" i="7"/>
  <c r="O175" i="7"/>
  <c r="O701" i="7"/>
  <c r="O760" i="7"/>
  <c r="O839" i="7"/>
  <c r="O869" i="7"/>
  <c r="O986" i="7"/>
  <c r="O212" i="7"/>
  <c r="O169" i="7"/>
  <c r="O157" i="7"/>
  <c r="O280" i="7"/>
  <c r="O383" i="7"/>
  <c r="O457" i="7"/>
  <c r="O536" i="7"/>
  <c r="O577" i="7"/>
  <c r="O652" i="7"/>
  <c r="O862" i="7"/>
  <c r="O218" i="7"/>
  <c r="O369" i="7"/>
  <c r="O524" i="7"/>
  <c r="O645" i="7"/>
  <c r="O778" i="7"/>
  <c r="O918" i="7"/>
  <c r="N885" i="7"/>
  <c r="N197" i="7"/>
  <c r="N912" i="7"/>
  <c r="N630" i="7"/>
  <c r="N287" i="7"/>
  <c r="N342" i="7"/>
  <c r="N82" i="7"/>
  <c r="O82" i="7" s="1"/>
  <c r="N52" i="7"/>
  <c r="O52" i="7" s="1"/>
  <c r="N374" i="7"/>
  <c r="N125" i="7"/>
  <c r="N657" i="7"/>
  <c r="N46" i="7"/>
  <c r="O46" i="7" s="1"/>
  <c r="L44" i="7"/>
  <c r="N44" i="7" s="1"/>
  <c r="N854" i="7"/>
  <c r="N93" i="7"/>
  <c r="O93" i="7" s="1"/>
  <c r="N815" i="7"/>
  <c r="N506" i="7"/>
  <c r="N682" i="7"/>
  <c r="N229" i="7"/>
  <c r="N753" i="7"/>
  <c r="N389" i="7"/>
  <c r="L80" i="7" l="1"/>
  <c r="N80" i="7" s="1"/>
  <c r="L852" i="7"/>
  <c r="N852" i="7" s="1"/>
  <c r="L314" i="7"/>
  <c r="N314" i="7" s="1"/>
  <c r="L22" i="7"/>
  <c r="N22" i="7" s="1"/>
  <c r="L195" i="7"/>
  <c r="N195" i="7" s="1"/>
  <c r="N316" i="7"/>
  <c r="O316" i="7" s="1"/>
  <c r="L937" i="7"/>
  <c r="N937" i="7" s="1"/>
  <c r="L680" i="7"/>
  <c r="N680" i="7" s="1"/>
  <c r="L570" i="7"/>
  <c r="N570" i="7" s="1"/>
  <c r="L164" i="7"/>
  <c r="N164" i="7" s="1"/>
  <c r="L423" i="7"/>
  <c r="N423" i="7" s="1"/>
  <c r="L599" i="7"/>
  <c r="N599" i="7" s="1"/>
  <c r="L227" i="7"/>
  <c r="N227" i="7" s="1"/>
  <c r="L504" i="7"/>
  <c r="N504" i="7" s="1"/>
  <c r="L91" i="7"/>
  <c r="N91" i="7" s="1"/>
  <c r="L123" i="7"/>
  <c r="N123" i="7" s="1"/>
  <c r="L50" i="7"/>
  <c r="N50" i="7" s="1"/>
  <c r="L783" i="7"/>
  <c r="N783" i="7" s="1"/>
  <c r="L991" i="7"/>
  <c r="N991" i="7" s="1"/>
  <c r="L285" i="7"/>
  <c r="N285" i="7" s="1"/>
  <c r="L910" i="7"/>
  <c r="N910" i="7" s="1"/>
  <c r="L883" i="7"/>
  <c r="N883" i="7" s="1"/>
  <c r="L956" i="7"/>
  <c r="N956" i="7" s="1"/>
  <c r="L527" i="7"/>
  <c r="N527" i="7" s="1"/>
  <c r="L387" i="7"/>
  <c r="N387" i="7" s="1"/>
  <c r="L722" i="7"/>
  <c r="N722" i="7" s="1"/>
  <c r="L751" i="7"/>
  <c r="N751" i="7" s="1"/>
  <c r="L813" i="7"/>
  <c r="N813" i="7" s="1"/>
  <c r="L655" i="7"/>
  <c r="N655" i="7" s="1"/>
  <c r="L372" i="7"/>
  <c r="N372" i="7" s="1"/>
  <c r="L258" i="7"/>
  <c r="N258" i="7" s="1"/>
  <c r="L460" i="7"/>
  <c r="N460" i="7" s="1"/>
  <c r="L340" i="7"/>
  <c r="N340" i="7" s="1"/>
  <c r="L628" i="7"/>
  <c r="N628" i="7" s="1"/>
  <c r="M165" i="7"/>
  <c r="M388" i="7"/>
  <c r="M656" i="7"/>
  <c r="M938" i="7"/>
  <c r="M196" i="7"/>
  <c r="M424" i="7"/>
  <c r="M681" i="7"/>
  <c r="M957" i="7"/>
  <c r="M629" i="7"/>
  <c r="M228" i="7"/>
  <c r="M461" i="7"/>
  <c r="M723" i="7"/>
  <c r="M992" i="7"/>
  <c r="M259" i="7"/>
  <c r="M505" i="7"/>
  <c r="M752" i="7"/>
  <c r="M784" i="7"/>
  <c r="M92" i="7"/>
  <c r="M341" i="7"/>
  <c r="M600" i="7"/>
  <c r="M884" i="7"/>
  <c r="M373" i="7"/>
  <c r="M911" i="7"/>
  <c r="M51" i="7"/>
  <c r="M286" i="7"/>
  <c r="M528" i="7"/>
  <c r="M814" i="7"/>
  <c r="M81" i="7"/>
  <c r="M315" i="7"/>
  <c r="M571" i="7"/>
  <c r="M853" i="7"/>
  <c r="M124" i="7"/>
  <c r="O197" i="7"/>
  <c r="O958" i="7"/>
  <c r="O956" i="7" s="1"/>
  <c r="O425" i="7"/>
  <c r="O529" i="7"/>
  <c r="O601" i="7"/>
  <c r="O389" i="7"/>
  <c r="O229" i="7"/>
  <c r="O506" i="7"/>
  <c r="O125" i="7"/>
  <c r="O260" i="7"/>
  <c r="O462" i="7"/>
  <c r="O939" i="7"/>
  <c r="O342" i="7"/>
  <c r="O630" i="7"/>
  <c r="O628" i="7" s="1"/>
  <c r="O682" i="7"/>
  <c r="O854" i="7"/>
  <c r="O724" i="7"/>
  <c r="O166" i="7"/>
  <c r="O164" i="7" s="1"/>
  <c r="O572" i="7"/>
  <c r="O753" i="7"/>
  <c r="O815" i="7"/>
  <c r="O657" i="7"/>
  <c r="O374" i="7"/>
  <c r="O785" i="7"/>
  <c r="O993" i="7"/>
  <c r="O287" i="7"/>
  <c r="O912" i="7"/>
  <c r="O910" i="7" s="1"/>
  <c r="O885" i="7"/>
  <c r="L19" i="7" l="1"/>
  <c r="L17" i="7" s="1"/>
  <c r="M122" i="7"/>
  <c r="N122" i="7" s="1"/>
  <c r="N124" i="7"/>
  <c r="O124" i="7" s="1"/>
  <c r="N81" i="7"/>
  <c r="O81" i="7" s="1"/>
  <c r="M79" i="7"/>
  <c r="N79" i="7" s="1"/>
  <c r="M49" i="7"/>
  <c r="N51" i="7"/>
  <c r="O51" i="7" s="1"/>
  <c r="N600" i="7"/>
  <c r="O600" i="7" s="1"/>
  <c r="M598" i="7"/>
  <c r="N598" i="7" s="1"/>
  <c r="N752" i="7"/>
  <c r="O752" i="7" s="1"/>
  <c r="M750" i="7"/>
  <c r="N750" i="7" s="1"/>
  <c r="N723" i="7"/>
  <c r="O723" i="7" s="1"/>
  <c r="M721" i="7"/>
  <c r="N721" i="7" s="1"/>
  <c r="N957" i="7"/>
  <c r="O957" i="7" s="1"/>
  <c r="O955" i="7" s="1"/>
  <c r="M955" i="7"/>
  <c r="N955" i="7" s="1"/>
  <c r="M936" i="7"/>
  <c r="N936" i="7" s="1"/>
  <c r="N938" i="7"/>
  <c r="O938" i="7" s="1"/>
  <c r="N853" i="7"/>
  <c r="O853" i="7" s="1"/>
  <c r="M851" i="7"/>
  <c r="N851" i="7" s="1"/>
  <c r="M812" i="7"/>
  <c r="N812" i="7" s="1"/>
  <c r="N814" i="7"/>
  <c r="O814" i="7" s="1"/>
  <c r="N911" i="7"/>
  <c r="O911" i="7" s="1"/>
  <c r="O909" i="7" s="1"/>
  <c r="M909" i="7"/>
  <c r="N909" i="7" s="1"/>
  <c r="M339" i="7"/>
  <c r="N339" i="7" s="1"/>
  <c r="N341" i="7"/>
  <c r="O341" i="7" s="1"/>
  <c r="M503" i="7"/>
  <c r="N503" i="7" s="1"/>
  <c r="N505" i="7"/>
  <c r="O505" i="7" s="1"/>
  <c r="N461" i="7"/>
  <c r="O461" i="7" s="1"/>
  <c r="M459" i="7"/>
  <c r="N459" i="7" s="1"/>
  <c r="N681" i="7"/>
  <c r="O681" i="7" s="1"/>
  <c r="M679" i="7"/>
  <c r="N679" i="7" s="1"/>
  <c r="N656" i="7"/>
  <c r="O656" i="7" s="1"/>
  <c r="M654" i="7"/>
  <c r="N654" i="7" s="1"/>
  <c r="N571" i="7"/>
  <c r="O571" i="7" s="1"/>
  <c r="M569" i="7"/>
  <c r="N569" i="7" s="1"/>
  <c r="N528" i="7"/>
  <c r="O528" i="7" s="1"/>
  <c r="M526" i="7"/>
  <c r="N526" i="7" s="1"/>
  <c r="M371" i="7"/>
  <c r="N371" i="7" s="1"/>
  <c r="N373" i="7"/>
  <c r="O373" i="7" s="1"/>
  <c r="M90" i="7"/>
  <c r="N90" i="7" s="1"/>
  <c r="N92" i="7"/>
  <c r="O92" i="7" s="1"/>
  <c r="N259" i="7"/>
  <c r="O259" i="7" s="1"/>
  <c r="M257" i="7"/>
  <c r="N257" i="7" s="1"/>
  <c r="N228" i="7"/>
  <c r="O228" i="7" s="1"/>
  <c r="M226" i="7"/>
  <c r="N226" i="7" s="1"/>
  <c r="N424" i="7"/>
  <c r="O424" i="7" s="1"/>
  <c r="M422" i="7"/>
  <c r="N422" i="7" s="1"/>
  <c r="N388" i="7"/>
  <c r="O388" i="7" s="1"/>
  <c r="M386" i="7"/>
  <c r="N386" i="7" s="1"/>
  <c r="M313" i="7"/>
  <c r="N313" i="7" s="1"/>
  <c r="N315" i="7"/>
  <c r="O315" i="7" s="1"/>
  <c r="M284" i="7"/>
  <c r="N284" i="7" s="1"/>
  <c r="N286" i="7"/>
  <c r="O286" i="7" s="1"/>
  <c r="N884" i="7"/>
  <c r="O884" i="7" s="1"/>
  <c r="M882" i="7"/>
  <c r="N882" i="7" s="1"/>
  <c r="N784" i="7"/>
  <c r="O784" i="7" s="1"/>
  <c r="M782" i="7"/>
  <c r="N782" i="7" s="1"/>
  <c r="M990" i="7"/>
  <c r="N990" i="7" s="1"/>
  <c r="N992" i="7"/>
  <c r="O992" i="7" s="1"/>
  <c r="N629" i="7"/>
  <c r="O629" i="7" s="1"/>
  <c r="O627" i="7" s="1"/>
  <c r="M627" i="7"/>
  <c r="N627" i="7" s="1"/>
  <c r="M194" i="7"/>
  <c r="N194" i="7" s="1"/>
  <c r="N196" i="7"/>
  <c r="O196" i="7" s="1"/>
  <c r="M163" i="7"/>
  <c r="N163" i="7" s="1"/>
  <c r="N165" i="7"/>
  <c r="O165" i="7" s="1"/>
  <c r="O163" i="7" s="1"/>
  <c r="N19" i="7" l="1"/>
  <c r="M18" i="7"/>
  <c r="N49" i="7"/>
  <c r="K1025" i="5"/>
  <c r="I51" i="5"/>
  <c r="I49" i="5" s="1"/>
  <c r="I44" i="5"/>
  <c r="I19" i="5" s="1"/>
  <c r="I81" i="5"/>
  <c r="I79" i="5" s="1"/>
  <c r="I92" i="5"/>
  <c r="I90" i="5" s="1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5" i="5"/>
  <c r="I503" i="5" s="1"/>
  <c r="I528" i="5"/>
  <c r="I526" i="5" s="1"/>
  <c r="I461" i="5"/>
  <c r="I459" i="5" s="1"/>
  <c r="I600" i="5"/>
  <c r="I598" i="5" s="1"/>
  <c r="I571" i="5"/>
  <c r="I569" i="5" s="1"/>
  <c r="I656" i="5"/>
  <c r="I654" i="5" s="1"/>
  <c r="I629" i="5"/>
  <c r="I627" i="5" s="1"/>
  <c r="I681" i="5"/>
  <c r="I679" i="5" s="1"/>
  <c r="I723" i="5"/>
  <c r="I721" i="5" s="1"/>
  <c r="I752" i="5"/>
  <c r="I750" i="5" s="1"/>
  <c r="I853" i="5"/>
  <c r="I851" i="5" s="1"/>
  <c r="I784" i="5"/>
  <c r="I782" i="5" s="1"/>
  <c r="I814" i="5"/>
  <c r="I812" i="5" s="1"/>
  <c r="I884" i="5"/>
  <c r="I882" i="5" s="1"/>
  <c r="I911" i="5"/>
  <c r="I909" i="5" s="1"/>
  <c r="I938" i="5"/>
  <c r="I936" i="5" s="1"/>
  <c r="I957" i="5"/>
  <c r="I955" i="5" s="1"/>
  <c r="I992" i="5"/>
  <c r="I990" i="5" s="1"/>
  <c r="H165" i="5"/>
  <c r="I165" i="5" s="1"/>
  <c r="I163" i="5" s="1"/>
  <c r="H228" i="5"/>
  <c r="I228" i="5" s="1"/>
  <c r="I226" i="5" s="1"/>
  <c r="E163" i="5"/>
  <c r="E18" i="5" s="1"/>
  <c r="D18" i="5"/>
  <c r="L11" i="5" s="1"/>
  <c r="N18" i="7" l="1"/>
  <c r="N17" i="7" s="1"/>
  <c r="M17" i="7"/>
  <c r="H226" i="5"/>
  <c r="L10" i="5"/>
  <c r="K68" i="5"/>
  <c r="K1024" i="5"/>
  <c r="K1016" i="5"/>
  <c r="K1020" i="5"/>
  <c r="K1008" i="5"/>
  <c r="K1022" i="5"/>
  <c r="K1012" i="5"/>
  <c r="K1018" i="5"/>
  <c r="K1000" i="5"/>
  <c r="K1023" i="5"/>
  <c r="K1019" i="5"/>
  <c r="K1014" i="5"/>
  <c r="K1004" i="5"/>
  <c r="K1021" i="5"/>
  <c r="K1017" i="5"/>
  <c r="K1010" i="5"/>
  <c r="K995" i="5"/>
  <c r="K1006" i="5"/>
  <c r="K998" i="5"/>
  <c r="K1002" i="5"/>
  <c r="K981" i="5"/>
  <c r="K1015" i="5"/>
  <c r="K1011" i="5"/>
  <c r="K1007" i="5"/>
  <c r="K1003" i="5"/>
  <c r="K999" i="5"/>
  <c r="K993" i="5"/>
  <c r="K1013" i="5"/>
  <c r="K1009" i="5"/>
  <c r="K1005" i="5"/>
  <c r="K1001" i="5"/>
  <c r="K997" i="5"/>
  <c r="K973" i="5"/>
  <c r="K994" i="5"/>
  <c r="K977" i="5"/>
  <c r="K996" i="5"/>
  <c r="K985" i="5"/>
  <c r="K969" i="5"/>
  <c r="K987" i="5"/>
  <c r="K979" i="5"/>
  <c r="K971" i="5"/>
  <c r="K983" i="5"/>
  <c r="K975" i="5"/>
  <c r="K965" i="5"/>
  <c r="K967" i="5"/>
  <c r="K959" i="5"/>
  <c r="K988" i="5"/>
  <c r="K984" i="5"/>
  <c r="K980" i="5"/>
  <c r="K976" i="5"/>
  <c r="K972" i="5"/>
  <c r="K968" i="5"/>
  <c r="K964" i="5"/>
  <c r="K986" i="5"/>
  <c r="K982" i="5"/>
  <c r="K978" i="5"/>
  <c r="K974" i="5"/>
  <c r="K970" i="5"/>
  <c r="K966" i="5"/>
  <c r="K947" i="5"/>
  <c r="K951" i="5"/>
  <c r="K962" i="5"/>
  <c r="K943" i="5"/>
  <c r="K963" i="5"/>
  <c r="K953" i="5"/>
  <c r="K945" i="5"/>
  <c r="K961" i="5"/>
  <c r="K949" i="5"/>
  <c r="K939" i="5"/>
  <c r="K941" i="5"/>
  <c r="K932" i="5"/>
  <c r="K958" i="5"/>
  <c r="K950" i="5"/>
  <c r="K946" i="5"/>
  <c r="K942" i="5"/>
  <c r="K934" i="5"/>
  <c r="K960" i="5"/>
  <c r="K952" i="5"/>
  <c r="K948" i="5"/>
  <c r="K944" i="5"/>
  <c r="K940" i="5"/>
  <c r="K928" i="5"/>
  <c r="K930" i="5"/>
  <c r="K924" i="5"/>
  <c r="K931" i="5"/>
  <c r="K926" i="5"/>
  <c r="K933" i="5"/>
  <c r="K929" i="5"/>
  <c r="K920" i="5"/>
  <c r="K927" i="5"/>
  <c r="K922" i="5"/>
  <c r="K925" i="5"/>
  <c r="K916" i="5"/>
  <c r="K918" i="5"/>
  <c r="K912" i="5"/>
  <c r="K923" i="5"/>
  <c r="K919" i="5"/>
  <c r="K914" i="5"/>
  <c r="K921" i="5"/>
  <c r="K917" i="5"/>
  <c r="K906" i="5"/>
  <c r="K915" i="5"/>
  <c r="K907" i="5"/>
  <c r="K913" i="5"/>
  <c r="K902" i="5"/>
  <c r="K904" i="5"/>
  <c r="K900" i="5"/>
  <c r="K905" i="5"/>
  <c r="K901" i="5"/>
  <c r="K903" i="5"/>
  <c r="K898" i="5"/>
  <c r="K899" i="5"/>
  <c r="K896" i="5"/>
  <c r="K888" i="5"/>
  <c r="K892" i="5"/>
  <c r="K880" i="5"/>
  <c r="K894" i="5"/>
  <c r="K886" i="5"/>
  <c r="K897" i="5"/>
  <c r="K890" i="5"/>
  <c r="K872" i="5"/>
  <c r="K895" i="5"/>
  <c r="K891" i="5"/>
  <c r="K887" i="5"/>
  <c r="K876" i="5"/>
  <c r="K893" i="5"/>
  <c r="K889" i="5"/>
  <c r="K885" i="5"/>
  <c r="K867" i="5"/>
  <c r="K878" i="5"/>
  <c r="K870" i="5"/>
  <c r="K874" i="5"/>
  <c r="K859" i="5"/>
  <c r="K879" i="5"/>
  <c r="K875" i="5"/>
  <c r="K871" i="5"/>
  <c r="K863" i="5"/>
  <c r="K877" i="5"/>
  <c r="K873" i="5"/>
  <c r="K869" i="5"/>
  <c r="K855" i="5"/>
  <c r="K865" i="5"/>
  <c r="K857" i="5"/>
  <c r="K861" i="5"/>
  <c r="K847" i="5"/>
  <c r="K866" i="5"/>
  <c r="K862" i="5"/>
  <c r="K858" i="5"/>
  <c r="K854" i="5"/>
  <c r="K868" i="5"/>
  <c r="K864" i="5"/>
  <c r="K860" i="5"/>
  <c r="K856" i="5"/>
  <c r="K839" i="5"/>
  <c r="K845" i="5"/>
  <c r="K849" i="5"/>
  <c r="K831" i="5"/>
  <c r="K846" i="5"/>
  <c r="K835" i="5"/>
  <c r="K848" i="5"/>
  <c r="K843" i="5"/>
  <c r="K824" i="5"/>
  <c r="K844" i="5"/>
  <c r="K837" i="5"/>
  <c r="K828" i="5"/>
  <c r="K841" i="5"/>
  <c r="K833" i="5"/>
  <c r="K818" i="5"/>
  <c r="K842" i="5"/>
  <c r="K838" i="5"/>
  <c r="K834" i="5"/>
  <c r="K830" i="5"/>
  <c r="K822" i="5"/>
  <c r="K840" i="5"/>
  <c r="K836" i="5"/>
  <c r="K832" i="5"/>
  <c r="K826" i="5"/>
  <c r="K810" i="5"/>
  <c r="K827" i="5"/>
  <c r="K823" i="5"/>
  <c r="K816" i="5"/>
  <c r="K829" i="5"/>
  <c r="K825" i="5"/>
  <c r="K820" i="5"/>
  <c r="K804" i="5"/>
  <c r="K821" i="5"/>
  <c r="K817" i="5"/>
  <c r="K808" i="5"/>
  <c r="K819" i="5"/>
  <c r="K815" i="5"/>
  <c r="K798" i="5"/>
  <c r="K809" i="5"/>
  <c r="K802" i="5"/>
  <c r="K806" i="5"/>
  <c r="K794" i="5"/>
  <c r="K807" i="5"/>
  <c r="K803" i="5"/>
  <c r="K796" i="5"/>
  <c r="K805" i="5"/>
  <c r="K800" i="5"/>
  <c r="K787" i="5"/>
  <c r="K801" i="5"/>
  <c r="K797" i="5"/>
  <c r="K791" i="5"/>
  <c r="K799" i="5"/>
  <c r="K795" i="5"/>
  <c r="K779" i="5"/>
  <c r="K793" i="5"/>
  <c r="K785" i="5"/>
  <c r="K789" i="5"/>
  <c r="K774" i="5"/>
  <c r="K777" i="5"/>
  <c r="K770" i="5"/>
  <c r="K790" i="5"/>
  <c r="K786" i="5"/>
  <c r="K778" i="5"/>
  <c r="K772" i="5"/>
  <c r="K792" i="5"/>
  <c r="K788" i="5"/>
  <c r="K780" i="5"/>
  <c r="K776" i="5"/>
  <c r="K766" i="5"/>
  <c r="K768" i="5"/>
  <c r="K761" i="5"/>
  <c r="K764" i="5"/>
  <c r="K757" i="5"/>
  <c r="K773" i="5"/>
  <c r="K769" i="5"/>
  <c r="K765" i="5"/>
  <c r="K759" i="5"/>
  <c r="K775" i="5"/>
  <c r="K771" i="5"/>
  <c r="K767" i="5"/>
  <c r="K763" i="5"/>
  <c r="K755" i="5"/>
  <c r="K760" i="5"/>
  <c r="K756" i="5"/>
  <c r="K762" i="5"/>
  <c r="K758" i="5"/>
  <c r="K753" i="5"/>
  <c r="K754" i="5"/>
  <c r="K747" i="5"/>
  <c r="K748" i="5"/>
  <c r="K743" i="5"/>
  <c r="K745" i="5"/>
  <c r="K740" i="5"/>
  <c r="K746" i="5"/>
  <c r="K742" i="5"/>
  <c r="K744" i="5"/>
  <c r="K737" i="5"/>
  <c r="K739" i="5"/>
  <c r="K741" i="5"/>
  <c r="K732" i="5"/>
  <c r="K734" i="5"/>
  <c r="K726" i="5"/>
  <c r="K736" i="5"/>
  <c r="K730" i="5"/>
  <c r="K738" i="5"/>
  <c r="K733" i="5"/>
  <c r="K718" i="5"/>
  <c r="K735" i="5"/>
  <c r="K731" i="5"/>
  <c r="K724" i="5"/>
  <c r="K728" i="5"/>
  <c r="K716" i="5"/>
  <c r="K729" i="5"/>
  <c r="K725" i="5"/>
  <c r="K717" i="5"/>
  <c r="K727" i="5"/>
  <c r="K719" i="5"/>
  <c r="K714" i="5"/>
  <c r="K715" i="5"/>
  <c r="K711" i="5"/>
  <c r="K713" i="5"/>
  <c r="K707" i="5"/>
  <c r="K709" i="5"/>
  <c r="K703" i="5"/>
  <c r="K705" i="5"/>
  <c r="K700" i="5"/>
  <c r="K710" i="5"/>
  <c r="K706" i="5"/>
  <c r="K702" i="5"/>
  <c r="K712" i="5"/>
  <c r="K708" i="5"/>
  <c r="K704" i="5"/>
  <c r="K698" i="5"/>
  <c r="K699" i="5"/>
  <c r="K701" i="5"/>
  <c r="K696" i="5"/>
  <c r="K697" i="5"/>
  <c r="K690" i="5"/>
  <c r="K694" i="5"/>
  <c r="K684" i="5"/>
  <c r="K695" i="5"/>
  <c r="K687" i="5"/>
  <c r="K692" i="5"/>
  <c r="K674" i="5"/>
  <c r="K693" i="5"/>
  <c r="K688" i="5"/>
  <c r="K682" i="5"/>
  <c r="K691" i="5"/>
  <c r="K686" i="5"/>
  <c r="K670" i="5"/>
  <c r="K683" i="5"/>
  <c r="K672" i="5"/>
  <c r="K689" i="5"/>
  <c r="K685" i="5"/>
  <c r="K676" i="5"/>
  <c r="K662" i="5"/>
  <c r="K677" i="5"/>
  <c r="K673" i="5"/>
  <c r="K666" i="5"/>
  <c r="K675" i="5"/>
  <c r="K671" i="5"/>
  <c r="K658" i="5"/>
  <c r="K668" i="5"/>
  <c r="K660" i="5"/>
  <c r="K664" i="5"/>
  <c r="K652" i="5"/>
  <c r="K669" i="5"/>
  <c r="K665" i="5"/>
  <c r="K661" i="5"/>
  <c r="K657" i="5"/>
  <c r="K667" i="5"/>
  <c r="K663" i="5"/>
  <c r="K659" i="5"/>
  <c r="K650" i="5"/>
  <c r="K651" i="5"/>
  <c r="K647" i="5"/>
  <c r="K649" i="5"/>
  <c r="K643" i="5"/>
  <c r="K645" i="5"/>
  <c r="K648" i="5"/>
  <c r="K641" i="5"/>
  <c r="K646" i="5"/>
  <c r="K642" i="5"/>
  <c r="K644" i="5"/>
  <c r="K637" i="5"/>
  <c r="K639" i="5"/>
  <c r="K633" i="5"/>
  <c r="K640" i="5"/>
  <c r="K635" i="5"/>
  <c r="K638" i="5"/>
  <c r="K625" i="5"/>
  <c r="K636" i="5"/>
  <c r="K631" i="5"/>
  <c r="K634" i="5"/>
  <c r="K621" i="5"/>
  <c r="K623" i="5"/>
  <c r="K614" i="5"/>
  <c r="K632" i="5"/>
  <c r="K624" i="5"/>
  <c r="K618" i="5"/>
  <c r="K630" i="5"/>
  <c r="K622" i="5"/>
  <c r="K609" i="5"/>
  <c r="K620" i="5"/>
  <c r="K612" i="5"/>
  <c r="K616" i="5"/>
  <c r="K605" i="5"/>
  <c r="K617" i="5"/>
  <c r="K613" i="5"/>
  <c r="K608" i="5"/>
  <c r="K619" i="5"/>
  <c r="K615" i="5"/>
  <c r="K610" i="5"/>
  <c r="K601" i="5"/>
  <c r="K603" i="5"/>
  <c r="K611" i="5"/>
  <c r="K607" i="5"/>
  <c r="K593" i="5"/>
  <c r="K604" i="5"/>
  <c r="K595" i="5"/>
  <c r="K606" i="5"/>
  <c r="K602" i="5"/>
  <c r="K589" i="5"/>
  <c r="K591" i="5"/>
  <c r="K577" i="5"/>
  <c r="K596" i="5"/>
  <c r="K592" i="5"/>
  <c r="K585" i="5"/>
  <c r="K594" i="5"/>
  <c r="K590" i="5"/>
  <c r="K564" i="5"/>
  <c r="K588" i="5"/>
  <c r="K573" i="5"/>
  <c r="K581" i="5"/>
  <c r="K556" i="5"/>
  <c r="K583" i="5"/>
  <c r="K575" i="5"/>
  <c r="K560" i="5"/>
  <c r="K587" i="5"/>
  <c r="K579" i="5"/>
  <c r="K567" i="5"/>
  <c r="K550" i="5"/>
  <c r="K584" i="5"/>
  <c r="K580" i="5"/>
  <c r="K576" i="5"/>
  <c r="K572" i="5"/>
  <c r="K562" i="5"/>
  <c r="K554" i="5"/>
  <c r="K586" i="5"/>
  <c r="K582" i="5"/>
  <c r="K578" i="5"/>
  <c r="K574" i="5"/>
  <c r="K566" i="5"/>
  <c r="K558" i="5"/>
  <c r="K544" i="5"/>
  <c r="K563" i="5"/>
  <c r="K559" i="5"/>
  <c r="K555" i="5"/>
  <c r="K548" i="5"/>
  <c r="K565" i="5"/>
  <c r="K561" i="5"/>
  <c r="K557" i="5"/>
  <c r="K552" i="5"/>
  <c r="K536" i="5"/>
  <c r="K553" i="5"/>
  <c r="K549" i="5"/>
  <c r="K540" i="5"/>
  <c r="K551" i="5"/>
  <c r="K546" i="5"/>
  <c r="K531" i="5"/>
  <c r="K547" i="5"/>
  <c r="K542" i="5"/>
  <c r="K534" i="5"/>
  <c r="K545" i="5"/>
  <c r="K538" i="5"/>
  <c r="K521" i="5"/>
  <c r="K543" i="5"/>
  <c r="K539" i="5"/>
  <c r="K535" i="5"/>
  <c r="K529" i="5"/>
  <c r="K541" i="5"/>
  <c r="K537" i="5"/>
  <c r="K533" i="5"/>
  <c r="K513" i="5"/>
  <c r="K517" i="5"/>
  <c r="K508" i="5"/>
  <c r="K530" i="5"/>
  <c r="K519" i="5"/>
  <c r="K511" i="5"/>
  <c r="K532" i="5"/>
  <c r="K523" i="5"/>
  <c r="K515" i="5"/>
  <c r="K500" i="5"/>
  <c r="K524" i="5"/>
  <c r="K520" i="5"/>
  <c r="K516" i="5"/>
  <c r="K512" i="5"/>
  <c r="K506" i="5"/>
  <c r="K522" i="5"/>
  <c r="K518" i="5"/>
  <c r="K514" i="5"/>
  <c r="K510" i="5"/>
  <c r="K492" i="5"/>
  <c r="K507" i="5"/>
  <c r="K496" i="5"/>
  <c r="K509" i="5"/>
  <c r="K501" i="5"/>
  <c r="K482" i="5"/>
  <c r="K498" i="5"/>
  <c r="K489" i="5"/>
  <c r="K494" i="5"/>
  <c r="K474" i="5"/>
  <c r="K499" i="5"/>
  <c r="K495" i="5"/>
  <c r="K491" i="5"/>
  <c r="K478" i="5"/>
  <c r="K497" i="5"/>
  <c r="K493" i="5"/>
  <c r="K486" i="5"/>
  <c r="K467" i="5"/>
  <c r="K488" i="5"/>
  <c r="K480" i="5"/>
  <c r="K471" i="5"/>
  <c r="K490" i="5"/>
  <c r="K484" i="5"/>
  <c r="K476" i="5"/>
  <c r="K463" i="5"/>
  <c r="K485" i="5"/>
  <c r="K481" i="5"/>
  <c r="K477" i="5"/>
  <c r="K473" i="5"/>
  <c r="K465" i="5"/>
  <c r="K487" i="5"/>
  <c r="K483" i="5"/>
  <c r="K479" i="5"/>
  <c r="K475" i="5"/>
  <c r="K469" i="5"/>
  <c r="K449" i="5"/>
  <c r="K457" i="5"/>
  <c r="K441" i="5"/>
  <c r="K470" i="5"/>
  <c r="K466" i="5"/>
  <c r="K462" i="5"/>
  <c r="K445" i="5"/>
  <c r="K472" i="5"/>
  <c r="K468" i="5"/>
  <c r="K464" i="5"/>
  <c r="K453" i="5"/>
  <c r="K434" i="5"/>
  <c r="K455" i="5"/>
  <c r="K447" i="5"/>
  <c r="K439" i="5"/>
  <c r="K451" i="5"/>
  <c r="K443" i="5"/>
  <c r="K426" i="5"/>
  <c r="K456" i="5"/>
  <c r="K452" i="5"/>
  <c r="K448" i="5"/>
  <c r="K444" i="5"/>
  <c r="K440" i="5"/>
  <c r="K430" i="5"/>
  <c r="K454" i="5"/>
  <c r="K450" i="5"/>
  <c r="K446" i="5"/>
  <c r="K442" i="5"/>
  <c r="K437" i="5"/>
  <c r="K416" i="5"/>
  <c r="K438" i="5"/>
  <c r="K432" i="5"/>
  <c r="K420" i="5"/>
  <c r="K436" i="5"/>
  <c r="K428" i="5"/>
  <c r="K409" i="5"/>
  <c r="K433" i="5"/>
  <c r="K429" i="5"/>
  <c r="K425" i="5"/>
  <c r="K413" i="5"/>
  <c r="K435" i="5"/>
  <c r="K431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46" i="5"/>
  <c r="K38" i="5"/>
  <c r="K34" i="5"/>
  <c r="K30" i="5"/>
  <c r="K33" i="5"/>
  <c r="K31" i="5"/>
  <c r="K28" i="5"/>
  <c r="H163" i="5"/>
  <c r="H18" i="5" s="1"/>
  <c r="H17" i="5" s="1"/>
  <c r="K26" i="5"/>
  <c r="I18" i="5"/>
  <c r="I17" i="5" s="1"/>
  <c r="J5" i="5" s="1"/>
  <c r="K29" i="5"/>
  <c r="K25" i="5"/>
  <c r="J7" i="5" l="1"/>
  <c r="L7" i="5"/>
  <c r="K19" i="5"/>
  <c r="L27" i="5" l="1"/>
  <c r="N27" i="5" s="1"/>
  <c r="L24" i="5"/>
  <c r="L29" i="5"/>
  <c r="N29" i="5" s="1"/>
  <c r="M51" i="5"/>
  <c r="M81" i="5"/>
  <c r="M92" i="5"/>
  <c r="M124" i="5"/>
  <c r="M165" i="5"/>
  <c r="M196" i="5"/>
  <c r="M228" i="5"/>
  <c r="M259" i="5"/>
  <c r="M286" i="5"/>
  <c r="M315" i="5"/>
  <c r="M341" i="5"/>
  <c r="M373" i="5"/>
  <c r="M388" i="5"/>
  <c r="M424" i="5"/>
  <c r="M461" i="5"/>
  <c r="M505" i="5"/>
  <c r="M528" i="5"/>
  <c r="M571" i="5"/>
  <c r="M600" i="5"/>
  <c r="M629" i="5"/>
  <c r="M656" i="5"/>
  <c r="M681" i="5"/>
  <c r="M723" i="5"/>
  <c r="M752" i="5"/>
  <c r="M814" i="5"/>
  <c r="M853" i="5"/>
  <c r="M884" i="5"/>
  <c r="M911" i="5"/>
  <c r="M938" i="5"/>
  <c r="M957" i="5"/>
  <c r="M992" i="5"/>
  <c r="M784" i="5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2" i="5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0" i="5"/>
  <c r="N430" i="5" s="1"/>
  <c r="L432" i="5"/>
  <c r="N432" i="5" s="1"/>
  <c r="L434" i="5"/>
  <c r="N434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56" i="5"/>
  <c r="N456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93" i="5"/>
  <c r="N493" i="5" s="1"/>
  <c r="L416" i="5"/>
  <c r="N416" i="5" s="1"/>
  <c r="L420" i="5"/>
  <c r="N420" i="5" s="1"/>
  <c r="L427" i="5"/>
  <c r="N427" i="5" s="1"/>
  <c r="L431" i="5"/>
  <c r="N431" i="5" s="1"/>
  <c r="L435" i="5"/>
  <c r="N435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4" i="5"/>
  <c r="N494" i="5" s="1"/>
  <c r="L496" i="5"/>
  <c r="N496" i="5" s="1"/>
  <c r="L498" i="5"/>
  <c r="N498" i="5" s="1"/>
  <c r="L500" i="5"/>
  <c r="N500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3" i="5"/>
  <c r="N523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66" i="5"/>
  <c r="N566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595" i="5"/>
  <c r="N595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6" i="5"/>
  <c r="N616" i="5" s="1"/>
  <c r="L618" i="5"/>
  <c r="N618" i="5" s="1"/>
  <c r="L620" i="5"/>
  <c r="N620" i="5" s="1"/>
  <c r="L622" i="5"/>
  <c r="N622" i="5" s="1"/>
  <c r="L624" i="5"/>
  <c r="N624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49" i="5"/>
  <c r="N649" i="5" s="1"/>
  <c r="L651" i="5"/>
  <c r="N651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4" i="5"/>
  <c r="N674" i="5" s="1"/>
  <c r="L676" i="5"/>
  <c r="N676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15" i="5"/>
  <c r="N715" i="5" s="1"/>
  <c r="L717" i="5"/>
  <c r="N717" i="5" s="1"/>
  <c r="L719" i="5"/>
  <c r="N719" i="5" s="1"/>
  <c r="L724" i="5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4" i="5"/>
  <c r="N744" i="5" s="1"/>
  <c r="L746" i="5"/>
  <c r="N746" i="5" s="1"/>
  <c r="L748" i="5"/>
  <c r="N748" i="5" s="1"/>
  <c r="L753" i="5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777" i="5"/>
  <c r="N777" i="5" s="1"/>
  <c r="L779" i="5"/>
  <c r="N779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6" i="5"/>
  <c r="N846" i="5" s="1"/>
  <c r="L848" i="5"/>
  <c r="N848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77" i="5"/>
  <c r="N877" i="5" s="1"/>
  <c r="L879" i="5"/>
  <c r="N879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4" i="5"/>
  <c r="N904" i="5" s="1"/>
  <c r="L906" i="5"/>
  <c r="N906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1" i="5"/>
  <c r="N931" i="5" s="1"/>
  <c r="L933" i="5"/>
  <c r="N933" i="5" s="1"/>
  <c r="L940" i="5"/>
  <c r="N940" i="5" s="1"/>
  <c r="L942" i="5"/>
  <c r="N942" i="5" s="1"/>
  <c r="L944" i="5"/>
  <c r="N944" i="5" s="1"/>
  <c r="L946" i="5"/>
  <c r="N946" i="5" s="1"/>
  <c r="L948" i="5"/>
  <c r="N948" i="5" s="1"/>
  <c r="L950" i="5"/>
  <c r="N950" i="5" s="1"/>
  <c r="L952" i="5"/>
  <c r="N952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5" i="5"/>
  <c r="N985" i="5" s="1"/>
  <c r="L987" i="5"/>
  <c r="N987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1022" i="5"/>
  <c r="N1022" i="5" s="1"/>
  <c r="L1024" i="5"/>
  <c r="N102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798" i="5"/>
  <c r="N798" i="5" s="1"/>
  <c r="L800" i="5"/>
  <c r="N800" i="5" s="1"/>
  <c r="L802" i="5"/>
  <c r="N802" i="5" s="1"/>
  <c r="L804" i="5"/>
  <c r="N804" i="5" s="1"/>
  <c r="L418" i="5"/>
  <c r="N418" i="5" s="1"/>
  <c r="L425" i="5"/>
  <c r="L429" i="5"/>
  <c r="N429" i="5" s="1"/>
  <c r="L433" i="5"/>
  <c r="N433" i="5" s="1"/>
  <c r="L437" i="5"/>
  <c r="N437" i="5" s="1"/>
  <c r="L441" i="5"/>
  <c r="N441" i="5" s="1"/>
  <c r="L445" i="5"/>
  <c r="N445" i="5" s="1"/>
  <c r="L449" i="5"/>
  <c r="N449" i="5" s="1"/>
  <c r="L453" i="5"/>
  <c r="N453" i="5" s="1"/>
  <c r="L457" i="5"/>
  <c r="N457" i="5" s="1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5" i="5"/>
  <c r="N495" i="5" s="1"/>
  <c r="L497" i="5"/>
  <c r="N497" i="5" s="1"/>
  <c r="L499" i="5"/>
  <c r="N499" i="5" s="1"/>
  <c r="L501" i="5"/>
  <c r="N501" i="5" s="1"/>
  <c r="L506" i="5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4" i="5"/>
  <c r="N524" i="5" s="1"/>
  <c r="L529" i="5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67" i="5"/>
  <c r="N567" i="5" s="1"/>
  <c r="L572" i="5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6" i="5"/>
  <c r="N596" i="5" s="1"/>
  <c r="L601" i="5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5" i="5"/>
  <c r="N615" i="5" s="1"/>
  <c r="L617" i="5"/>
  <c r="N617" i="5" s="1"/>
  <c r="L619" i="5"/>
  <c r="N619" i="5" s="1"/>
  <c r="L621" i="5"/>
  <c r="N621" i="5" s="1"/>
  <c r="L623" i="5"/>
  <c r="N623" i="5" s="1"/>
  <c r="L625" i="5"/>
  <c r="N625" i="5" s="1"/>
  <c r="L630" i="5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48" i="5"/>
  <c r="N648" i="5" s="1"/>
  <c r="L650" i="5"/>
  <c r="N650" i="5" s="1"/>
  <c r="L652" i="5"/>
  <c r="N652" i="5" s="1"/>
  <c r="L657" i="5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3" i="5"/>
  <c r="N673" i="5" s="1"/>
  <c r="L675" i="5"/>
  <c r="N675" i="5" s="1"/>
  <c r="L677" i="5"/>
  <c r="N677" i="5" s="1"/>
  <c r="L682" i="5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6" i="5"/>
  <c r="N716" i="5" s="1"/>
  <c r="L718" i="5"/>
  <c r="N718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5" i="5"/>
  <c r="N745" i="5" s="1"/>
  <c r="L747" i="5"/>
  <c r="N747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776" i="5"/>
  <c r="N776" i="5" s="1"/>
  <c r="L778" i="5"/>
  <c r="N778" i="5" s="1"/>
  <c r="L780" i="5"/>
  <c r="N780" i="5" s="1"/>
  <c r="L815" i="5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45" i="5"/>
  <c r="N845" i="5" s="1"/>
  <c r="L847" i="5"/>
  <c r="N847" i="5" s="1"/>
  <c r="L849" i="5"/>
  <c r="N849" i="5" s="1"/>
  <c r="L854" i="5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76" i="5"/>
  <c r="N876" i="5" s="1"/>
  <c r="L878" i="5"/>
  <c r="N878" i="5" s="1"/>
  <c r="L880" i="5"/>
  <c r="N880" i="5" s="1"/>
  <c r="L885" i="5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3" i="5"/>
  <c r="N903" i="5" s="1"/>
  <c r="L905" i="5"/>
  <c r="N905" i="5" s="1"/>
  <c r="L907" i="5"/>
  <c r="N907" i="5" s="1"/>
  <c r="L912" i="5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0" i="5"/>
  <c r="N930" i="5" s="1"/>
  <c r="L932" i="5"/>
  <c r="N932" i="5" s="1"/>
  <c r="L934" i="5"/>
  <c r="N934" i="5" s="1"/>
  <c r="L939" i="5"/>
  <c r="L941" i="5"/>
  <c r="N941" i="5" s="1"/>
  <c r="L943" i="5"/>
  <c r="N943" i="5" s="1"/>
  <c r="L945" i="5"/>
  <c r="N945" i="5" s="1"/>
  <c r="L947" i="5"/>
  <c r="N947" i="5" s="1"/>
  <c r="L949" i="5"/>
  <c r="N949" i="5" s="1"/>
  <c r="L951" i="5"/>
  <c r="N951" i="5" s="1"/>
  <c r="L953" i="5"/>
  <c r="N953" i="5" s="1"/>
  <c r="L958" i="5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4" i="5"/>
  <c r="N984" i="5" s="1"/>
  <c r="L986" i="5"/>
  <c r="N986" i="5" s="1"/>
  <c r="L988" i="5"/>
  <c r="N988" i="5" s="1"/>
  <c r="L993" i="5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1021" i="5"/>
  <c r="N1021" i="5" s="1"/>
  <c r="L1023" i="5"/>
  <c r="N1023" i="5" s="1"/>
  <c r="L1025" i="5"/>
  <c r="N1025" i="5" s="1"/>
  <c r="L785" i="5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801" i="5"/>
  <c r="N801" i="5" s="1"/>
  <c r="L805" i="5"/>
  <c r="N805" i="5" s="1"/>
  <c r="L807" i="5"/>
  <c r="N807" i="5" s="1"/>
  <c r="L809" i="5"/>
  <c r="N809" i="5" s="1"/>
  <c r="L803" i="5"/>
  <c r="N803" i="5" s="1"/>
  <c r="L806" i="5"/>
  <c r="N806" i="5" s="1"/>
  <c r="L808" i="5"/>
  <c r="N808" i="5" s="1"/>
  <c r="L810" i="5"/>
  <c r="N810" i="5" s="1"/>
  <c r="L25" i="5"/>
  <c r="N25" i="5" s="1"/>
  <c r="L783" i="5" l="1"/>
  <c r="N783" i="5" s="1"/>
  <c r="N785" i="5"/>
  <c r="L991" i="5"/>
  <c r="N991" i="5" s="1"/>
  <c r="N993" i="5"/>
  <c r="L956" i="5"/>
  <c r="N956" i="5" s="1"/>
  <c r="N958" i="5"/>
  <c r="L937" i="5"/>
  <c r="N937" i="5" s="1"/>
  <c r="N939" i="5"/>
  <c r="L910" i="5"/>
  <c r="N910" i="5" s="1"/>
  <c r="N912" i="5"/>
  <c r="L883" i="5"/>
  <c r="N883" i="5" s="1"/>
  <c r="N885" i="5"/>
  <c r="L852" i="5"/>
  <c r="N852" i="5" s="1"/>
  <c r="N854" i="5"/>
  <c r="L813" i="5"/>
  <c r="N813" i="5" s="1"/>
  <c r="N815" i="5"/>
  <c r="L655" i="5"/>
  <c r="N655" i="5" s="1"/>
  <c r="N657" i="5"/>
  <c r="L628" i="5"/>
  <c r="N628" i="5" s="1"/>
  <c r="N630" i="5"/>
  <c r="L570" i="5"/>
  <c r="N570" i="5" s="1"/>
  <c r="N572" i="5"/>
  <c r="L527" i="5"/>
  <c r="N527" i="5" s="1"/>
  <c r="N529" i="5"/>
  <c r="L504" i="5"/>
  <c r="N504" i="5" s="1"/>
  <c r="N506" i="5"/>
  <c r="L751" i="5"/>
  <c r="N751" i="5" s="1"/>
  <c r="N753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N24" i="5"/>
  <c r="M990" i="5"/>
  <c r="N990" i="5" s="1"/>
  <c r="N992" i="5"/>
  <c r="M936" i="5"/>
  <c r="N936" i="5" s="1"/>
  <c r="N938" i="5"/>
  <c r="M882" i="5"/>
  <c r="N882" i="5" s="1"/>
  <c r="N884" i="5"/>
  <c r="M812" i="5"/>
  <c r="N812" i="5" s="1"/>
  <c r="N814" i="5"/>
  <c r="M721" i="5"/>
  <c r="N721" i="5" s="1"/>
  <c r="N723" i="5"/>
  <c r="M654" i="5"/>
  <c r="N654" i="5" s="1"/>
  <c r="N656" i="5"/>
  <c r="M598" i="5"/>
  <c r="N598" i="5" s="1"/>
  <c r="N600" i="5"/>
  <c r="M526" i="5"/>
  <c r="N526" i="5" s="1"/>
  <c r="N528" i="5"/>
  <c r="M459" i="5"/>
  <c r="N459" i="5" s="1"/>
  <c r="N461" i="5"/>
  <c r="M386" i="5"/>
  <c r="N386" i="5" s="1"/>
  <c r="N388" i="5"/>
  <c r="M339" i="5"/>
  <c r="N339" i="5" s="1"/>
  <c r="N341" i="5"/>
  <c r="M284" i="5"/>
  <c r="N284" i="5" s="1"/>
  <c r="N286" i="5"/>
  <c r="M226" i="5"/>
  <c r="N226" i="5" s="1"/>
  <c r="N228" i="5"/>
  <c r="M163" i="5"/>
  <c r="N163" i="5" s="1"/>
  <c r="N165" i="5"/>
  <c r="M90" i="5"/>
  <c r="N90" i="5" s="1"/>
  <c r="N92" i="5"/>
  <c r="M49" i="5"/>
  <c r="N51" i="5"/>
  <c r="L680" i="5"/>
  <c r="N680" i="5" s="1"/>
  <c r="N682" i="5"/>
  <c r="L599" i="5"/>
  <c r="N599" i="5" s="1"/>
  <c r="N601" i="5"/>
  <c r="L423" i="5"/>
  <c r="N423" i="5" s="1"/>
  <c r="N425" i="5"/>
  <c r="L722" i="5"/>
  <c r="N722" i="5" s="1"/>
  <c r="N724" i="5"/>
  <c r="L460" i="5"/>
  <c r="N460" i="5" s="1"/>
  <c r="N462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M782" i="5"/>
  <c r="N782" i="5" s="1"/>
  <c r="N784" i="5"/>
  <c r="M955" i="5"/>
  <c r="N955" i="5" s="1"/>
  <c r="N957" i="5"/>
  <c r="M909" i="5"/>
  <c r="N909" i="5" s="1"/>
  <c r="N911" i="5"/>
  <c r="M851" i="5"/>
  <c r="N851" i="5" s="1"/>
  <c r="N853" i="5"/>
  <c r="M750" i="5"/>
  <c r="N750" i="5" s="1"/>
  <c r="N752" i="5"/>
  <c r="M679" i="5"/>
  <c r="N679" i="5" s="1"/>
  <c r="N681" i="5"/>
  <c r="M627" i="5"/>
  <c r="N627" i="5" s="1"/>
  <c r="N629" i="5"/>
  <c r="M569" i="5"/>
  <c r="N569" i="5" s="1"/>
  <c r="N571" i="5"/>
  <c r="M503" i="5"/>
  <c r="N503" i="5" s="1"/>
  <c r="N505" i="5"/>
  <c r="M422" i="5"/>
  <c r="N422" i="5" s="1"/>
  <c r="N424" i="5"/>
  <c r="M371" i="5"/>
  <c r="N371" i="5" s="1"/>
  <c r="N373" i="5"/>
  <c r="M313" i="5"/>
  <c r="N313" i="5" s="1"/>
  <c r="N315" i="5"/>
  <c r="M257" i="5"/>
  <c r="N257" i="5" s="1"/>
  <c r="N259" i="5"/>
  <c r="M194" i="5"/>
  <c r="N194" i="5" s="1"/>
  <c r="N196" i="5"/>
  <c r="M122" i="5"/>
  <c r="N122" i="5" s="1"/>
  <c r="N124" i="5"/>
  <c r="M79" i="5"/>
  <c r="N79" i="5" s="1"/>
  <c r="N81" i="5"/>
  <c r="N22" i="5" l="1"/>
  <c r="L19" i="5"/>
  <c r="M18" i="5"/>
  <c r="N49" i="5"/>
  <c r="N18" i="5" l="1"/>
  <c r="M17" i="5"/>
  <c r="N19" i="5"/>
  <c r="L17" i="5"/>
  <c r="N17" i="5" l="1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<sst xmlns="http://schemas.openxmlformats.org/spreadsheetml/2006/main" count="3236" uniqueCount="925">
  <si>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</si>
  <si>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</si>
  <si>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</si>
  <si>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</si>
  <si>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</si>
  <si>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</si>
  <si>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</si>
  <si>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</si>
  <si>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</si>
  <si>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</si>
  <si>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</si>
  <si>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</si>
  <si>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</si>
  <si>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</si>
  <si>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</si>
  <si>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</si>
  <si>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</si>
  <si>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</si>
  <si>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</si>
  <si>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</si>
  <si>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</si>
  <si>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</si>
  <si>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</si>
  <si>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</si>
  <si>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</si>
  <si>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</si>
  <si>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</si>
  <si>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</si>
  <si>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</si>
  <si>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</si>
  <si>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</si>
  <si>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</si>
  <si>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</si>
  <si>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</si>
  <si>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</si>
  <si>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</si>
  <si>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</si>
  <si>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</si>
  <si>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</si>
  <si>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</si>
  <si>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</si>
  <si>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</si>
  <si>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</si>
  <si>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</si>
  <si>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</si>
  <si>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</si>
  <si>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</si>
  <si>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</si>
  <si>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</si>
  <si>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</si>
  <si>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</si>
  <si>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</si>
  <si>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</si>
  <si>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</si>
  <si>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</si>
  <si>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</si>
  <si>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</si>
  <si>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</si>
  <si>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</si>
  <si>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</si>
  <si>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</si>
  <si>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</si>
  <si>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</si>
  <si>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</si>
  <si>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</si>
  <si>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</si>
  <si>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</si>
  <si>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</si>
  <si>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</si>
  <si>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</si>
  <si>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</si>
  <si>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</si>
  <si>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</si>
  <si>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</si>
  <si>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</si>
  <si>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</si>
  <si>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</si>
  <si>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</si>
  <si>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</si>
  <si>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</si>
  <si>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</si>
  <si>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</si>
  <si>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</si>
  <si>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</si>
  <si>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</si>
  <si>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</si>
  <si>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</si>
  <si>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</si>
  <si>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</si>
  <si>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</si>
  <si>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</si>
  <si>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</si>
  <si>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</si>
  <si>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</si>
  <si>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</si>
  <si>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</si>
  <si>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</si>
  <si>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</si>
  <si>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</si>
  <si>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</si>
  <si>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</si>
  <si>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</si>
  <si>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</si>
  <si>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</si>
  <si>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</si>
  <si>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</si>
  <si>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</si>
  <si>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</si>
  <si>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</si>
  <si>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</si>
  <si>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</si>
  <si>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</si>
  <si>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</si>
  <si>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</si>
  <si>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</si>
  <si>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</si>
  <si>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</si>
  <si>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</si>
  <si>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</si>
  <si>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</si>
  <si>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</si>
  <si>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</si>
  <si>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</si>
  <si>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</si>
  <si>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</si>
  <si>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</si>
  <si>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</si>
  <si>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</si>
  <si>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</si>
  <si>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</si>
  <si>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</si>
  <si>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</si>
  <si>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</si>
  <si>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</si>
  <si>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</si>
  <si>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</si>
  <si>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</si>
  <si>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</si>
  <si>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</si>
  <si>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</si>
  <si>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</si>
  <si>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</si>
  <si>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</si>
  <si>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</si>
  <si>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</si>
  <si>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</si>
  <si>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</si>
  <si>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</si>
  <si>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</si>
  <si>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</si>
  <si>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</si>
  <si>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</si>
  <si>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</si>
  <si>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</si>
  <si>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</si>
  <si>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</si>
  <si>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</si>
  <si>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</si>
  <si>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</si>
  <si>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</si>
  <si>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</si>
  <si>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</si>
  <si>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</si>
  <si>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</si>
  <si>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</si>
  <si>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</si>
  <si>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</si>
  <si>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</si>
  <si>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</si>
  <si>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</si>
  <si>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</si>
  <si>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</si>
  <si>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</si>
  <si>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</si>
  <si>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</si>
  <si>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</si>
  <si>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</si>
  <si>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</si>
  <si>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</si>
  <si>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</si>
  <si>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</si>
  <si>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</si>
  <si>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</si>
  <si>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</si>
  <si>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</si>
  <si>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</si>
  <si>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</si>
  <si>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</si>
  <si>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</si>
  <si>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</si>
  <si>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</si>
  <si>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</si>
  <si>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</si>
  <si>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</si>
  <si>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</si>
  <si>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</si>
  <si>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</si>
  <si>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</si>
  <si>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</si>
  <si>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</si>
  <si>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</si>
  <si>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</si>
  <si>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</si>
  <si>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</si>
  <si>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</si>
  <si>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</si>
  <si>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</si>
  <si>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</si>
  <si>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</si>
  <si>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</si>
  <si>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</si>
  <si>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</si>
  <si>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</si>
  <si>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</si>
  <si>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</si>
  <si>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</si>
  <si>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</si>
  <si>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</si>
  <si>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</si>
  <si>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</si>
  <si>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</si>
  <si>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</si>
  <si>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</si>
  <si>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</si>
  <si>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</si>
  <si>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</si>
  <si>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</si>
  <si>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</si>
  <si>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</si>
  <si>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</si>
  <si>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</si>
  <si>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</si>
  <si>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</si>
  <si>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</si>
  <si>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</si>
  <si>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</si>
  <si>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</si>
  <si>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</si>
  <si>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</si>
  <si>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</si>
  <si>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</si>
  <si>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</si>
  <si>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</si>
  <si>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</si>
  <si>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</si>
  <si>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</si>
  <si>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</si>
  <si>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</si>
  <si>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</si>
  <si>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</si>
  <si>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</si>
  <si>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</si>
  <si>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</si>
  <si>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</si>
  <si>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</si>
  <si>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</si>
  <si>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</si>
  <si>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</si>
  <si>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</si>
  <si>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</si>
  <si>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</si>
  <si>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</si>
  <si>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</si>
  <si>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</si>
  <si>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</si>
  <si>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</si>
  <si>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</si>
  <si>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</si>
  <si>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</si>
  <si>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</si>
  <si>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</si>
  <si>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</si>
  <si>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</si>
  <si>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</si>
  <si>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</si>
  <si>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</si>
  <si>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</si>
  <si>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</si>
  <si>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</si>
  <si>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</si>
  <si>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</si>
  <si>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</si>
  <si>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</si>
  <si>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</si>
  <si>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</si>
  <si>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</si>
  <si>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</si>
  <si>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</si>
  <si>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</si>
  <si>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</si>
  <si>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</si>
  <si>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</si>
  <si>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</si>
  <si>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</si>
  <si>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</si>
  <si>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</si>
  <si>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</si>
  <si>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</si>
  <si>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</si>
  <si>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</si>
  <si>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</si>
  <si>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</si>
  <si>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</si>
  <si>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</si>
  <si>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</si>
  <si>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</si>
  <si>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</si>
  <si>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</si>
  <si>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</si>
  <si>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</si>
  <si>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</si>
  <si>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</si>
  <si>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</si>
  <si>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</si>
  <si>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</si>
  <si>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</si>
  <si>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</si>
  <si>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</si>
  <si>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</si>
  <si>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</si>
  <si>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</si>
  <si>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</si>
  <si>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</si>
  <si>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</si>
  <si>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</si>
  <si>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</si>
  <si>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</si>
  <si>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</si>
  <si>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</si>
  <si>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</si>
  <si>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</si>
  <si>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</si>
  <si>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</si>
  <si>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</si>
  <si>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</si>
  <si>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</si>
  <si>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</si>
  <si>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</si>
  <si>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</si>
  <si>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</si>
  <si>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</si>
  <si>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</si>
  <si>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</si>
  <si>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</si>
  <si>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</si>
  <si>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</si>
  <si>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</si>
  <si>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</si>
  <si>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</si>
  <si>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</si>
  <si>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</si>
  <si>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</si>
  <si>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</si>
  <si>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</si>
  <si>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</si>
  <si>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</si>
  <si>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</si>
  <si>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</si>
  <si>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</si>
  <si>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</si>
  <si>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</si>
  <si>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</si>
  <si>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</si>
  <si>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</si>
  <si>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</si>
  <si>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</si>
  <si>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</si>
  <si>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</si>
  <si>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</si>
  <si>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</si>
  <si>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</si>
  <si>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</si>
  <si>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</si>
  <si>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</si>
  <si>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</si>
  <si>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</si>
  <si>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</si>
  <si>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</si>
  <si>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</si>
  <si>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</si>
  <si>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</si>
  <si>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</si>
  <si>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</si>
  <si>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</si>
  <si>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</si>
  <si>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</si>
  <si>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</si>
  <si>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</si>
  <si>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</si>
  <si>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</si>
  <si>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</si>
  <si>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</si>
  <si>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</si>
  <si>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</si>
  <si>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</si>
  <si>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</si>
  <si>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</si>
  <si>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</si>
  <si>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</si>
  <si>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</si>
  <si>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</si>
  <si>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</si>
  <si>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</si>
  <si>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</si>
  <si>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</si>
  <si>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</si>
  <si>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</si>
  <si>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</si>
  <si>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</si>
  <si>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</si>
  <si>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</si>
  <si>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</si>
  <si>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</si>
  <si>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</si>
  <si>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</si>
  <si>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</si>
  <si>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</si>
  <si>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</si>
  <si>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</si>
  <si>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</si>
  <si>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</si>
  <si>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</si>
  <si>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</si>
  <si>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</si>
  <si>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</si>
  <si>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</si>
  <si>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</si>
  <si>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</si>
  <si>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</si>
  <si>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</si>
  <si>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</si>
  <si>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</si>
  <si>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</si>
  <si>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</si>
  <si>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</si>
  <si>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</si>
  <si>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</si>
  <si>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</si>
  <si>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</si>
  <si>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</si>
  <si>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</si>
  <si>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</si>
  <si>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</si>
  <si>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</si>
  <si>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</si>
  <si>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</si>
  <si>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</si>
  <si>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</si>
  <si>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</si>
  <si>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</si>
  <si>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</si>
  <si>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</si>
  <si>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</si>
  <si>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</si>
  <si>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</si>
  <si>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</si>
  <si>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</si>
  <si>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</si>
  <si>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</si>
  <si>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</si>
  <si>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</si>
  <si>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</si>
  <si>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</si>
  <si>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</si>
  <si>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</si>
  <si>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</si>
  <si>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</si>
  <si>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</si>
  <si>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</si>
  <si>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</si>
  <si>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</si>
  <si>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</si>
  <si>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</si>
  <si>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</si>
  <si>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</si>
  <si>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</si>
  <si>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</si>
  <si>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</si>
  <si>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</si>
  <si>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</si>
  <si>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</si>
  <si>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</si>
  <si>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</si>
  <si>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</si>
  <si>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</si>
  <si>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</si>
  <si>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</si>
  <si>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</si>
  <si>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</si>
  <si>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</si>
  <si>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</si>
  <si>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</si>
  <si>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</si>
  <si>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</si>
  <si>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</si>
  <si>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</si>
  <si>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</si>
  <si>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</si>
  <si>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</si>
  <si>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</si>
  <si>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</si>
  <si>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</si>
  <si>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</si>
  <si>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</si>
  <si>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</si>
  <si>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</si>
  <si>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</si>
  <si>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</si>
  <si>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</si>
  <si>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</si>
  <si>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</si>
  <si>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</si>
  <si>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</si>
  <si>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</si>
  <si>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</si>
  <si>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</si>
  <si>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</si>
  <si>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</si>
  <si>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</si>
  <si>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</si>
  <si>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</si>
  <si>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</si>
  <si>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</si>
  <si>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</si>
  <si>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</si>
  <si>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</si>
  <si>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</si>
  <si>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</si>
  <si>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</si>
  <si>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</si>
  <si>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</si>
  <si>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</si>
  <si>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</si>
  <si>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</si>
  <si>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</si>
  <si>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</si>
  <si>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</si>
  <si>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</si>
  <si>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</si>
  <si>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</si>
  <si>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</si>
  <si>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</si>
  <si>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</si>
  <si>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</si>
  <si>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</si>
  <si>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</si>
  <si>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</si>
  <si>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</si>
  <si>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</si>
  <si>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</si>
  <si>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</si>
  <si>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</si>
  <si>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</si>
  <si>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</si>
  <si>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</si>
  <si>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</si>
  <si>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</si>
  <si>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</si>
  <si>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</si>
  <si>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</si>
  <si>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</si>
  <si>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</si>
  <si>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</si>
  <si>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</si>
  <si>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</si>
  <si>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</si>
  <si>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</si>
  <si>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</si>
  <si>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</si>
  <si>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</si>
  <si>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</si>
  <si>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</si>
  <si>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</si>
  <si>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</si>
  <si>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</si>
  <si>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</si>
  <si>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</si>
  <si>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</si>
  <si>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</si>
  <si>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</si>
  <si>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</si>
  <si>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</si>
  <si>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</si>
  <si>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</si>
  <si>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</si>
  <si>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</si>
  <si>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</si>
  <si>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</si>
  <si>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</si>
  <si>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</si>
  <si>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</si>
  <si>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</si>
  <si>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</si>
  <si>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</si>
  <si>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</si>
  <si>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</si>
  <si>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</si>
  <si>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</si>
  <si>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</si>
  <si>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</si>
  <si>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</si>
  <si>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</si>
  <si>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</si>
  <si>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</si>
  <si>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</si>
  <si>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</si>
  <si>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</si>
  <si>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</si>
  <si>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</si>
  <si>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</si>
  <si>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</si>
  <si>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</si>
  <si>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</si>
  <si>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</si>
  <si>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</si>
  <si>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</si>
  <si>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</si>
  <si>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</si>
  <si>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</si>
  <si>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</si>
  <si>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</si>
  <si>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</si>
  <si>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</si>
  <si>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</si>
  <si>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</si>
  <si>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</si>
  <si>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</si>
  <si>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</si>
  <si>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</si>
  <si>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</si>
  <si>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</si>
  <si>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</si>
  <si>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</si>
  <si>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</si>
  <si>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</si>
  <si>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</si>
  <si>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</si>
  <si>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</si>
  <si>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</si>
  <si>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</si>
  <si>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</si>
  <si>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</si>
  <si>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</si>
  <si>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</si>
  <si>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</si>
  <si>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</si>
  <si>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</si>
  <si>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</si>
  <si>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</si>
  <si>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</si>
  <si>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</si>
  <si>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</si>
  <si>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</si>
  <si>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</si>
  <si>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</si>
  <si>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</si>
  <si>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</si>
  <si>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</si>
  <si>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</si>
  <si>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</si>
  <si>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</si>
  <si>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</si>
  <si>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</si>
  <si>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</si>
  <si>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</si>
  <si>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</si>
  <si>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</si>
  <si>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</si>
  <si>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</si>
  <si>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</si>
  <si>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</si>
  <si>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</si>
  <si>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</si>
  <si>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</si>
  <si>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</si>
  <si>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</si>
  <si>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</si>
  <si>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</si>
  <si>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</si>
  <si>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</si>
  <si>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</si>
  <si>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</si>
  <si>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</si>
  <si>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</si>
  <si>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</si>
  <si>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</si>
  <si>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</si>
  <si>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</si>
  <si>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</si>
  <si>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</si>
  <si>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</si>
  <si>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</si>
  <si>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</si>
  <si>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</si>
  <si>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</si>
  <si>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</si>
  <si>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</si>
  <si>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</si>
  <si>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</si>
  <si>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</si>
  <si>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</si>
  <si>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</si>
  <si>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</si>
  <si>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</si>
  <si>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</si>
  <si>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</si>
  <si>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</si>
  <si>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</si>
  <si>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</si>
  <si>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</si>
  <si>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</si>
  <si>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</si>
  <si>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</si>
  <si>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</si>
  <si>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</si>
  <si>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</si>
  <si>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</si>
  <si>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Contigentul IVPF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</si>
  <si>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</si>
  <si>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</si>
  <si>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</si>
  <si>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</si>
  <si>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</si>
  <si>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</si>
  <si>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</si>
  <si>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</si>
  <si>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</si>
  <si>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</si>
  <si>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</si>
  <si>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</si>
  <si>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</si>
  <si>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</si>
  <si>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</si>
  <si>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</si>
  <si>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</si>
  <si>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</si>
  <si>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</si>
  <si>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</si>
  <si>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</si>
  <si>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</si>
  <si>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</si>
  <si>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</si>
  <si>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</si>
  <si>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</si>
  <si>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</si>
  <si>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</si>
  <si>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</si>
  <si>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</si>
  <si>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</si>
  <si>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</si>
  <si>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</si>
  <si>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</si>
  <si>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</si>
  <si>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</si>
  <si>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</si>
  <si>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</si>
  <si>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</si>
  <si>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</si>
  <si>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</si>
  <si>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</si>
  <si>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</si>
  <si>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</si>
  <si>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</si>
  <si>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</si>
  <si>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</si>
  <si>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</si>
  <si>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</si>
  <si>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</si>
  <si>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</si>
  <si>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</si>
  <si>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</si>
  <si>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</si>
  <si>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</si>
  <si>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</si>
  <si>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</si>
  <si>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</si>
  <si>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</si>
  <si>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</si>
  <si>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</si>
  <si>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</si>
  <si>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</si>
  <si>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</si>
  <si>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</si>
  <si>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</si>
  <si>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</si>
  <si>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</si>
  <si>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</si>
  <si>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</si>
  <si>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</si>
  <si>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</si>
  <si>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</si>
  <si>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</si>
  <si>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</si>
  <si>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</si>
  <si>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</si>
  <si>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</si>
  <si>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</si>
  <si>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</si>
  <si>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</si>
  <si>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</si>
  <si>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</si>
  <si>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</si>
  <si>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</si>
  <si>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</si>
  <si>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</si>
  <si>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</si>
  <si>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</si>
  <si>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</si>
  <si>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</si>
  <si>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</si>
  <si>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</si>
  <si>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</si>
  <si>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</si>
  <si>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</si>
  <si>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</si>
  <si>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</si>
  <si>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</si>
  <si>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</si>
  <si>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</si>
  <si>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</si>
  <si>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</si>
  <si>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</si>
  <si>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</si>
  <si>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</si>
  <si>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</si>
  <si>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</si>
  <si>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</si>
  <si>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</si>
  <si>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</si>
  <si>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</si>
  <si>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</si>
  <si>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</si>
  <si>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</si>
  <si>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</si>
  <si>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</si>
  <si>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</si>
  <si>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</si>
  <si>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</si>
  <si>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</si>
  <si>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</si>
  <si>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</si>
  <si>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</si>
  <si>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</si>
  <si>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</si>
  <si>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</si>
  <si>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</si>
  <si>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</si>
  <si>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</si>
  <si>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</si>
  <si>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</si>
  <si>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</si>
  <si>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</si>
  <si>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</si>
  <si>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</si>
  <si>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</si>
  <si>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</si>
  <si>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</si>
  <si>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</si>
  <si>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</si>
  <si>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</si>
  <si>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</si>
  <si>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</si>
  <si>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</si>
  <si>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</si>
  <si>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</si>
  <si>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</si>
  <si>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</si>
  <si>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</si>
  <si>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</si>
  <si>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</si>
  <si>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</si>
  <si>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</si>
  <si>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</si>
  <si>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</si>
  <si>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</si>
  <si>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</si>
  <si>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</si>
  <si>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</si>
  <si>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</si>
  <si>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</si>
  <si>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</si>
  <si>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</si>
  <si>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</si>
  <si>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</si>
  <si>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</si>
  <si>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</si>
  <si>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</si>
  <si>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</si>
  <si>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</si>
  <si>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</si>
  <si>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</si>
  <si>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</si>
  <si>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</si>
  <si>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</si>
  <si>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</si>
  <si>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</si>
  <si>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</si>
  <si>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</si>
  <si>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</si>
  <si>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</si>
  <si>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</si>
  <si>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orașul Ștefan Vodă</t>
  </si>
  <si>
    <t xml:space="preserve">(cu excepția UTA Gagauzia) </t>
  </si>
  <si>
    <t>Fondul de susținere financiară pentru anul 2020= IVPF nealocat în baza execuției a. 2018</t>
  </si>
  <si>
    <r>
      <t xml:space="preserve">Populația (locuitori)   </t>
    </r>
    <r>
      <rPr>
        <b/>
        <sz val="8"/>
        <rFont val="Times New Roman"/>
        <family val="1"/>
        <charset val="204"/>
      </rPr>
      <t>la situația din 1.01.2019</t>
    </r>
  </si>
  <si>
    <t>or.Dondușeni</t>
  </si>
  <si>
    <t>Or.Drochia</t>
  </si>
  <si>
    <r>
      <t xml:space="preserve">Calculul                                                                                                                                                                                                                                                                                                                                                                                       transferurilor cu destinație generală de la bugetul de stat la bugetele UAT pentru anul 2021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</si>
  <si>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Calculul                                                                                                                                                                                                                                                                                                                                                                                           transferurilor cu destinație generală de la bugetul de stat la bugetele UAT pentru anul 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</si>
  <si>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Cote IVPF</t>
  </si>
  <si>
    <t>nivel I - 100%</t>
  </si>
  <si>
    <t>nivel II - 25%</t>
  </si>
  <si>
    <t>Chisinau - 50%</t>
  </si>
  <si>
    <t>Balti - 50%</t>
  </si>
  <si>
    <r>
      <t xml:space="preserve">Calculul  TDG de la bugetul de stat la bugetele locale pentru anul 2020         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</si>
  <si>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(executat 2018)</t>
  </si>
  <si>
    <t>Cota in FSF, %</t>
  </si>
  <si>
    <t>IVPJ (scontat 2019)</t>
  </si>
  <si>
    <t>IVPJ (prognoza 2020)</t>
  </si>
  <si>
    <t>orase resedinta - 50%</t>
  </si>
  <si>
    <t>municipii resedinta - 50%</t>
  </si>
  <si>
    <t>Fondul de susținere financiară pentru anul 2021  (scontat 2019)</t>
  </si>
  <si>
    <t>Fondul de susținere financiară pentru anul 2022  (prognoza 2020)</t>
  </si>
  <si>
    <t>UAT</t>
  </si>
  <si>
    <t>10=6/5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</si>
</sst>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  <numFmt numFmtId="168" formatCode="0.0%"/>
    <numFmt numFmtId="169" formatCode="#,##0.0_ ;[Red]\-#,##0.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6">
    <xf numFmtId="0" fontId="0" fillId="0" borderId="0" xfId="0"/>
    <xf numFmtId="0" fontId="11" fillId="2" borderId="1" xfId="9" applyFont="1" applyFill="1" applyBorder="1"/>
    <xf numFmtId="0" fontId="10" fillId="2" borderId="1" xfId="9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1" xfId="9" applyFont="1" applyFill="1" applyBorder="1" applyAlignment="1">
      <alignment wrapText="1"/>
    </xf>
    <xf numFmtId="0" fontId="11" fillId="2" borderId="1" xfId="0" applyFont="1" applyFill="1" applyBorder="1"/>
    <xf numFmtId="0" fontId="11" fillId="2" borderId="1" xfId="9" applyFont="1" applyFill="1" applyBorder="1" applyAlignment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1" fillId="2" borderId="0" xfId="0" applyNumberFormat="1" applyFont="1" applyFill="1"/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0" fontId="15" fillId="2" borderId="0" xfId="0" applyFont="1" applyFill="1"/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7" xfId="0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6" fontId="11" fillId="2" borderId="0" xfId="0" applyNumberFormat="1" applyFont="1" applyFill="1"/>
    <xf numFmtId="0" fontId="11" fillId="2" borderId="1" xfId="0" applyFont="1" applyFill="1" applyBorder="1" applyAlignment="1">
      <alignment horizontal="right"/>
    </xf>
    <xf numFmtId="167" fontId="0" fillId="2" borderId="0" xfId="0" applyNumberFormat="1" applyFill="1"/>
    <xf numFmtId="166" fontId="22" fillId="2" borderId="0" xfId="0" applyNumberFormat="1" applyFont="1" applyFill="1"/>
    <xf numFmtId="166" fontId="14" fillId="2" borderId="1" xfId="0" applyNumberFormat="1" applyFont="1" applyFill="1" applyBorder="1"/>
    <xf numFmtId="0" fontId="5" fillId="2" borderId="1" xfId="0" applyFont="1" applyFill="1" applyBorder="1"/>
    <xf numFmtId="0" fontId="23" fillId="2" borderId="0" xfId="0" applyFont="1" applyFill="1"/>
    <xf numFmtId="0" fontId="4" fillId="2" borderId="0" xfId="0" applyFont="1" applyFill="1"/>
    <xf numFmtId="166" fontId="23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27" fillId="2" borderId="1" xfId="531" applyNumberFormat="1" applyFont="1" applyFill="1" applyBorder="1"/>
    <xf numFmtId="166" fontId="28" fillId="2" borderId="0" xfId="0" applyNumberFormat="1" applyFont="1" applyFill="1"/>
    <xf numFmtId="0" fontId="28" fillId="2" borderId="0" xfId="0" applyFont="1" applyFill="1" applyAlignment="1">
      <alignment horizontal="center"/>
    </xf>
    <xf numFmtId="0" fontId="28" fillId="2" borderId="0" xfId="0" applyFont="1" applyFill="1"/>
    <xf numFmtId="166" fontId="4" fillId="2" borderId="0" xfId="0" applyNumberFormat="1" applyFont="1" applyFill="1" applyBorder="1"/>
    <xf numFmtId="0" fontId="13" fillId="2" borderId="0" xfId="0" applyFont="1" applyFill="1" applyAlignment="1">
      <alignment vertical="center" wrapText="1"/>
    </xf>
    <xf numFmtId="0" fontId="4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/>
    <xf numFmtId="166" fontId="10" fillId="2" borderId="15" xfId="0" applyNumberFormat="1" applyFont="1" applyFill="1" applyBorder="1" applyAlignment="1">
      <alignment horizontal="right"/>
    </xf>
    <xf numFmtId="166" fontId="11" fillId="2" borderId="0" xfId="0" applyNumberFormat="1" applyFont="1" applyFill="1" applyBorder="1"/>
    <xf numFmtId="0" fontId="5" fillId="2" borderId="14" xfId="0" applyFont="1" applyFill="1" applyBorder="1"/>
    <xf numFmtId="166" fontId="10" fillId="2" borderId="15" xfId="0" applyNumberFormat="1" applyFont="1" applyFill="1" applyBorder="1"/>
    <xf numFmtId="166" fontId="11" fillId="2" borderId="15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0" fontId="4" fillId="2" borderId="16" xfId="0" applyFont="1" applyFill="1" applyBorder="1"/>
    <xf numFmtId="0" fontId="4" fillId="2" borderId="17" xfId="9" applyFont="1" applyFill="1" applyBorder="1"/>
    <xf numFmtId="0" fontId="4" fillId="2" borderId="17" xfId="0" applyFont="1" applyFill="1" applyBorder="1"/>
    <xf numFmtId="4" fontId="4" fillId="2" borderId="17" xfId="0" applyNumberFormat="1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/>
    </xf>
    <xf numFmtId="166" fontId="4" fillId="2" borderId="17" xfId="0" applyNumberFormat="1" applyFont="1" applyFill="1" applyBorder="1"/>
    <xf numFmtId="166" fontId="11" fillId="2" borderId="17" xfId="0" applyNumberFormat="1" applyFont="1" applyFill="1" applyBorder="1"/>
    <xf numFmtId="166" fontId="11" fillId="2" borderId="18" xfId="0" applyNumberFormat="1" applyFont="1" applyFill="1" applyBorder="1"/>
    <xf numFmtId="166" fontId="28" fillId="2" borderId="0" xfId="0" applyNumberFormat="1" applyFont="1" applyFill="1" applyAlignment="1">
      <alignment horizontal="center"/>
    </xf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wrapText="1"/>
    </xf>
    <xf numFmtId="168" fontId="0" fillId="2" borderId="0" xfId="7" applyNumberFormat="1" applyFont="1" applyFill="1"/>
    <xf numFmtId="166" fontId="5" fillId="2" borderId="0" xfId="0" applyNumberFormat="1" applyFont="1" applyFill="1" applyBorder="1"/>
    <xf numFmtId="166" fontId="27" fillId="2" borderId="17" xfId="531" applyNumberFormat="1" applyFont="1" applyFill="1" applyBorder="1"/>
    <xf numFmtId="166" fontId="23" fillId="2" borderId="0" xfId="0" applyNumberFormat="1" applyFont="1" applyFill="1" applyAlignment="1">
      <alignment horizontal="left"/>
    </xf>
    <xf numFmtId="166" fontId="28" fillId="2" borderId="0" xfId="0" applyNumberFormat="1" applyFont="1" applyFill="1" applyAlignment="1">
      <alignment horizontal="left"/>
    </xf>
    <xf numFmtId="0" fontId="31" fillId="2" borderId="0" xfId="0" applyFont="1" applyFill="1"/>
    <xf numFmtId="0" fontId="28" fillId="2" borderId="0" xfId="0" applyFont="1" applyFill="1" applyAlignment="1">
      <alignment horizontal="left"/>
    </xf>
    <xf numFmtId="166" fontId="0" fillId="2" borderId="0" xfId="0" applyNumberFormat="1" applyFont="1" applyFill="1"/>
    <xf numFmtId="3" fontId="23" fillId="2" borderId="0" xfId="0" applyNumberFormat="1" applyFont="1" applyFill="1"/>
    <xf numFmtId="3" fontId="4" fillId="2" borderId="1" xfId="0" applyNumberFormat="1" applyFont="1" applyFill="1" applyBorder="1" applyAlignment="1">
      <alignment horizontal="center"/>
    </xf>
    <xf numFmtId="166" fontId="22" fillId="2" borderId="8" xfId="0" applyNumberFormat="1" applyFont="1" applyFill="1" applyBorder="1"/>
    <xf numFmtId="166" fontId="11" fillId="2" borderId="8" xfId="0" applyNumberFormat="1" applyFont="1" applyFill="1" applyBorder="1"/>
    <xf numFmtId="0" fontId="23" fillId="0" borderId="0" xfId="0" applyFont="1" applyFill="1"/>
    <xf numFmtId="166" fontId="23" fillId="0" borderId="0" xfId="0" applyNumberFormat="1" applyFont="1" applyFill="1"/>
    <xf numFmtId="166" fontId="23" fillId="0" borderId="0" xfId="0" applyNumberFormat="1" applyFont="1" applyFill="1" applyAlignment="1">
      <alignment horizontal="left"/>
    </xf>
    <xf numFmtId="166" fontId="28" fillId="0" borderId="0" xfId="0" applyNumberFormat="1" applyFont="1" applyFill="1" applyAlignment="1">
      <alignment horizontal="left"/>
    </xf>
    <xf numFmtId="0" fontId="4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 wrapText="1"/>
    </xf>
    <xf numFmtId="166" fontId="22" fillId="0" borderId="0" xfId="0" applyNumberFormat="1" applyFont="1" applyFill="1"/>
    <xf numFmtId="166" fontId="5" fillId="0" borderId="1" xfId="0" applyNumberFormat="1" applyFont="1" applyFill="1" applyBorder="1"/>
    <xf numFmtId="166" fontId="27" fillId="0" borderId="1" xfId="531" applyNumberFormat="1" applyFont="1" applyFill="1" applyBorder="1"/>
    <xf numFmtId="166" fontId="26" fillId="0" borderId="1" xfId="357" applyNumberFormat="1" applyFont="1" applyFill="1" applyBorder="1"/>
    <xf numFmtId="0" fontId="4" fillId="0" borderId="8" xfId="0" applyFont="1" applyFill="1" applyBorder="1"/>
    <xf numFmtId="166" fontId="4" fillId="0" borderId="1" xfId="0" applyNumberFormat="1" applyFont="1" applyFill="1" applyBorder="1"/>
    <xf numFmtId="166" fontId="26" fillId="0" borderId="1" xfId="363" applyNumberFormat="1" applyFont="1" applyFill="1" applyBorder="1"/>
    <xf numFmtId="166" fontId="4" fillId="0" borderId="0" xfId="0" applyNumberFormat="1" applyFont="1" applyFill="1"/>
    <xf numFmtId="166" fontId="26" fillId="0" borderId="1" xfId="369" applyNumberFormat="1" applyFont="1" applyFill="1" applyBorder="1"/>
    <xf numFmtId="0" fontId="4" fillId="0" borderId="0" xfId="0" applyFont="1" applyFill="1"/>
    <xf numFmtId="166" fontId="26" fillId="0" borderId="1" xfId="375" applyNumberFormat="1" applyFont="1" applyFill="1" applyBorder="1"/>
    <xf numFmtId="166" fontId="26" fillId="0" borderId="1" xfId="381" applyNumberFormat="1" applyFont="1" applyFill="1" applyBorder="1"/>
    <xf numFmtId="166" fontId="26" fillId="0" borderId="1" xfId="387" applyNumberFormat="1" applyFont="1" applyFill="1" applyBorder="1"/>
    <xf numFmtId="166" fontId="26" fillId="0" borderId="1" xfId="393" applyNumberFormat="1" applyFont="1" applyFill="1" applyBorder="1"/>
    <xf numFmtId="166" fontId="26" fillId="0" borderId="1" xfId="399" applyNumberFormat="1" applyFont="1" applyFill="1" applyBorder="1"/>
    <xf numFmtId="166" fontId="26" fillId="0" borderId="1" xfId="405" applyNumberFormat="1" applyFont="1" applyFill="1" applyBorder="1"/>
    <xf numFmtId="166" fontId="26" fillId="0" borderId="1" xfId="411" applyNumberFormat="1" applyFont="1" applyFill="1" applyBorder="1"/>
    <xf numFmtId="166" fontId="26" fillId="0" borderId="1" xfId="417" applyNumberFormat="1" applyFont="1" applyFill="1" applyBorder="1"/>
    <xf numFmtId="166" fontId="26" fillId="0" borderId="1" xfId="423" applyNumberFormat="1" applyFont="1" applyFill="1" applyBorder="1"/>
    <xf numFmtId="166" fontId="26" fillId="0" borderId="1" xfId="429" applyNumberFormat="1" applyFont="1" applyFill="1" applyBorder="1"/>
    <xf numFmtId="166" fontId="26" fillId="0" borderId="1" xfId="435" applyNumberFormat="1" applyFont="1" applyFill="1" applyBorder="1"/>
    <xf numFmtId="166" fontId="26" fillId="0" borderId="1" xfId="441" applyNumberFormat="1" applyFont="1" applyFill="1" applyBorder="1"/>
    <xf numFmtId="166" fontId="26" fillId="0" borderId="1" xfId="447" applyNumberFormat="1" applyFont="1" applyFill="1" applyBorder="1"/>
    <xf numFmtId="166" fontId="26" fillId="0" borderId="1" xfId="453" applyNumberFormat="1" applyFont="1" applyFill="1" applyBorder="1"/>
    <xf numFmtId="166" fontId="26" fillId="0" borderId="1" xfId="459" applyNumberFormat="1" applyFont="1" applyFill="1" applyBorder="1"/>
    <xf numFmtId="166" fontId="26" fillId="0" borderId="1" xfId="465" applyNumberFormat="1" applyFont="1" applyFill="1" applyBorder="1"/>
    <xf numFmtId="166" fontId="26" fillId="0" borderId="1" xfId="471" applyNumberFormat="1" applyFont="1" applyFill="1" applyBorder="1"/>
    <xf numFmtId="166" fontId="26" fillId="0" borderId="1" xfId="477" applyNumberFormat="1" applyFont="1" applyFill="1" applyBorder="1"/>
    <xf numFmtId="166" fontId="26" fillId="0" borderId="1" xfId="483" applyNumberFormat="1" applyFont="1" applyFill="1" applyBorder="1"/>
    <xf numFmtId="166" fontId="26" fillId="0" borderId="1" xfId="489" applyNumberFormat="1" applyFont="1" applyFill="1" applyBorder="1"/>
    <xf numFmtId="166" fontId="26" fillId="0" borderId="1" xfId="495" applyNumberFormat="1" applyFont="1" applyFill="1" applyBorder="1"/>
    <xf numFmtId="166" fontId="26" fillId="0" borderId="1" xfId="501" applyNumberFormat="1" applyFont="1" applyFill="1" applyBorder="1"/>
    <xf numFmtId="166" fontId="26" fillId="0" borderId="1" xfId="507" applyNumberFormat="1" applyFont="1" applyFill="1" applyBorder="1"/>
    <xf numFmtId="166" fontId="26" fillId="0" borderId="1" xfId="513" applyNumberFormat="1" applyFont="1" applyFill="1" applyBorder="1"/>
    <xf numFmtId="166" fontId="26" fillId="0" borderId="1" xfId="519" applyNumberFormat="1" applyFont="1" applyFill="1" applyBorder="1"/>
    <xf numFmtId="166" fontId="26" fillId="0" borderId="1" xfId="525" applyNumberFormat="1" applyFont="1" applyFill="1" applyBorder="1"/>
    <xf numFmtId="166" fontId="26" fillId="0" borderId="1" xfId="531" applyNumberFormat="1" applyFont="1" applyFill="1" applyBorder="1"/>
    <xf numFmtId="166" fontId="26" fillId="0" borderId="1" xfId="537" applyNumberFormat="1" applyFont="1" applyFill="1" applyBorder="1"/>
    <xf numFmtId="166" fontId="26" fillId="0" borderId="1" xfId="543" applyNumberFormat="1" applyFont="1" applyFill="1" applyBorder="1"/>
    <xf numFmtId="166" fontId="26" fillId="0" borderId="1" xfId="549" applyNumberFormat="1" applyFont="1" applyFill="1" applyBorder="1"/>
    <xf numFmtId="0" fontId="11" fillId="2" borderId="0" xfId="0" applyFont="1" applyFill="1" applyAlignment="1"/>
    <xf numFmtId="9" fontId="1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169" fontId="30" fillId="2" borderId="1" xfId="0" applyNumberFormat="1" applyFont="1" applyFill="1" applyBorder="1"/>
    <xf numFmtId="0" fontId="11" fillId="2" borderId="7" xfId="0" applyNumberFormat="1" applyFont="1" applyFill="1" applyBorder="1" applyAlignment="1">
      <alignment horizontal="center"/>
    </xf>
    <xf numFmtId="166" fontId="10" fillId="2" borderId="7" xfId="0" applyNumberFormat="1" applyFont="1" applyFill="1" applyBorder="1" applyAlignment="1">
      <alignment horizontal="right"/>
    </xf>
    <xf numFmtId="166" fontId="10" fillId="2" borderId="7" xfId="0" applyNumberFormat="1" applyFont="1" applyFill="1" applyBorder="1"/>
    <xf numFmtId="166" fontId="11" fillId="2" borderId="7" xfId="0" applyNumberFormat="1" applyFont="1" applyFill="1" applyBorder="1"/>
    <xf numFmtId="167" fontId="11" fillId="2" borderId="1" xfId="0" applyNumberFormat="1" applyFont="1" applyFill="1" applyBorder="1"/>
    <xf numFmtId="166" fontId="14" fillId="2" borderId="3" xfId="0" applyNumberFormat="1" applyFont="1" applyFill="1" applyBorder="1"/>
    <xf numFmtId="0" fontId="0" fillId="2" borderId="25" xfId="0" applyNumberFormat="1" applyFill="1" applyBorder="1" applyAlignment="1">
      <alignment horizontal="center"/>
    </xf>
    <xf numFmtId="0" fontId="0" fillId="2" borderId="0" xfId="0" applyNumberFormat="1" applyFill="1" applyBorder="1" applyAlignment="1">
      <alignment horizontal="center"/>
    </xf>
    <xf numFmtId="166" fontId="5" fillId="2" borderId="1" xfId="2" applyNumberFormat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 wrapText="1"/>
    </xf>
    <xf numFmtId="166" fontId="4" fillId="2" borderId="1" xfId="555" applyNumberFormat="1" applyFont="1" applyFill="1" applyBorder="1"/>
    <xf numFmtId="166" fontId="29" fillId="2" borderId="0" xfId="0" applyNumberFormat="1" applyFont="1" applyFill="1"/>
    <xf numFmtId="166" fontId="26" fillId="2" borderId="1" xfId="561" applyNumberFormat="1" applyFont="1" applyFill="1" applyBorder="1"/>
    <xf numFmtId="166" fontId="26" fillId="2" borderId="1" xfId="567" applyNumberFormat="1" applyFont="1" applyFill="1" applyBorder="1"/>
    <xf numFmtId="166" fontId="26" fillId="2" borderId="1" xfId="573" applyNumberFormat="1" applyFont="1" applyFill="1" applyBorder="1"/>
    <xf numFmtId="166" fontId="26" fillId="2" borderId="1" xfId="579" applyNumberFormat="1" applyFont="1" applyFill="1" applyBorder="1"/>
    <xf numFmtId="166" fontId="26" fillId="2" borderId="1" xfId="585" applyNumberFormat="1" applyFont="1" applyFill="1" applyBorder="1"/>
    <xf numFmtId="166" fontId="26" fillId="2" borderId="1" xfId="591" applyNumberFormat="1" applyFont="1" applyFill="1" applyBorder="1"/>
    <xf numFmtId="166" fontId="26" fillId="2" borderId="1" xfId="597" applyNumberFormat="1" applyFont="1" applyFill="1" applyBorder="1"/>
    <xf numFmtId="166" fontId="26" fillId="2" borderId="1" xfId="603" applyNumberFormat="1" applyFont="1" applyFill="1" applyBorder="1"/>
    <xf numFmtId="166" fontId="26" fillId="2" borderId="1" xfId="609" applyNumberFormat="1" applyFont="1" applyFill="1" applyBorder="1"/>
    <xf numFmtId="166" fontId="26" fillId="2" borderId="1" xfId="615" applyNumberFormat="1" applyFont="1" applyFill="1" applyBorder="1"/>
    <xf numFmtId="166" fontId="26" fillId="2" borderId="1" xfId="621" applyNumberFormat="1" applyFont="1" applyFill="1" applyBorder="1"/>
    <xf numFmtId="166" fontId="27" fillId="2" borderId="1" xfId="621" applyNumberFormat="1" applyFont="1" applyFill="1" applyBorder="1"/>
    <xf numFmtId="166" fontId="26" fillId="2" borderId="1" xfId="627" applyNumberFormat="1" applyFont="1" applyFill="1" applyBorder="1"/>
    <xf numFmtId="166" fontId="26" fillId="2" borderId="1" xfId="633" applyNumberFormat="1" applyFont="1" applyFill="1" applyBorder="1"/>
    <xf numFmtId="166" fontId="26" fillId="2" borderId="1" xfId="639" applyNumberFormat="1" applyFont="1" applyFill="1" applyBorder="1"/>
    <xf numFmtId="166" fontId="26" fillId="2" borderId="1" xfId="645" applyNumberFormat="1" applyFont="1" applyFill="1" applyBorder="1"/>
    <xf numFmtId="166" fontId="26" fillId="2" borderId="1" xfId="651" applyNumberFormat="1" applyFont="1" applyFill="1" applyBorder="1"/>
    <xf numFmtId="166" fontId="26" fillId="2" borderId="1" xfId="657" applyNumberFormat="1" applyFont="1" applyFill="1" applyBorder="1"/>
    <xf numFmtId="166" fontId="26" fillId="2" borderId="1" xfId="663" applyNumberFormat="1" applyFont="1" applyFill="1" applyBorder="1"/>
    <xf numFmtId="166" fontId="26" fillId="2" borderId="1" xfId="669" applyNumberFormat="1" applyFont="1" applyFill="1" applyBorder="1"/>
    <xf numFmtId="166" fontId="26" fillId="2" borderId="1" xfId="675" applyNumberFormat="1" applyFont="1" applyFill="1" applyBorder="1"/>
    <xf numFmtId="166" fontId="26" fillId="2" borderId="1" xfId="681" applyNumberFormat="1" applyFont="1" applyFill="1" applyBorder="1"/>
    <xf numFmtId="166" fontId="26" fillId="2" borderId="1" xfId="687" applyNumberFormat="1" applyFont="1" applyFill="1" applyBorder="1"/>
    <xf numFmtId="166" fontId="26" fillId="2" borderId="1" xfId="693" applyNumberFormat="1" applyFont="1" applyFill="1" applyBorder="1"/>
    <xf numFmtId="166" fontId="26" fillId="2" borderId="1" xfId="699" applyNumberFormat="1" applyFont="1" applyFill="1" applyBorder="1"/>
    <xf numFmtId="166" fontId="26" fillId="2" borderId="1" xfId="705" applyNumberFormat="1" applyFont="1" applyFill="1" applyBorder="1"/>
    <xf numFmtId="166" fontId="26" fillId="2" borderId="1" xfId="711" applyNumberFormat="1" applyFont="1" applyFill="1" applyBorder="1"/>
    <xf numFmtId="166" fontId="26" fillId="2" borderId="1" xfId="717" applyNumberFormat="1" applyFont="1" applyFill="1" applyBorder="1"/>
    <xf numFmtId="166" fontId="26" fillId="2" borderId="1" xfId="723" applyNumberFormat="1" applyFont="1" applyFill="1" applyBorder="1"/>
    <xf numFmtId="166" fontId="26" fillId="2" borderId="1" xfId="729" applyNumberFormat="1" applyFont="1" applyFill="1" applyBorder="1"/>
    <xf numFmtId="166" fontId="26" fillId="2" borderId="1" xfId="735" applyNumberFormat="1" applyFont="1" applyFill="1" applyBorder="1"/>
    <xf numFmtId="166" fontId="26" fillId="2" borderId="1" xfId="741" applyNumberFormat="1" applyFont="1" applyFill="1" applyBorder="1"/>
    <xf numFmtId="166" fontId="26" fillId="2" borderId="1" xfId="747" applyNumberFormat="1" applyFont="1" applyFill="1" applyBorder="1"/>
    <xf numFmtId="166" fontId="26" fillId="2" borderId="1" xfId="753" applyNumberFormat="1" applyFont="1" applyFill="1" applyBorder="1"/>
    <xf numFmtId="0" fontId="11" fillId="2" borderId="15" xfId="0" applyNumberFormat="1" applyFont="1" applyFill="1" applyBorder="1" applyAlignment="1">
      <alignment horizontal="center"/>
    </xf>
    <xf numFmtId="1" fontId="33" fillId="2" borderId="1" xfId="0" applyNumberFormat="1" applyFont="1" applyFill="1" applyBorder="1"/>
    <xf numFmtId="166" fontId="0" fillId="2" borderId="0" xfId="0" applyNumberFormat="1" applyFill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3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textRotation="90" wrapText="1"/>
    </xf>
    <xf numFmtId="0" fontId="25" fillId="2" borderId="4" xfId="0" applyFont="1" applyFill="1" applyBorder="1" applyAlignment="1">
      <alignment horizontal="center" vertical="center" textRotation="90" wrapText="1"/>
    </xf>
    <xf numFmtId="0" fontId="25" fillId="2" borderId="3" xfId="0" applyFont="1" applyFill="1" applyBorder="1" applyAlignment="1">
      <alignment horizontal="center" vertical="center" textRotation="90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wrapText="1"/>
    </xf>
    <xf numFmtId="0" fontId="14" fillId="2" borderId="12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2" borderId="7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26"/>
  <sheetViews>
    <sheetView showZeros="0" tabSelected="1" view="pageBreakPreview" zoomScale="75" zoomScaleNormal="72" zoomScaleSheetLayoutView="75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J17" sqref="J17"/>
    </sheetView>
  </sheetViews>
  <sheetFormatPr defaultColWidth="8.85546875" defaultRowHeight="15" x14ac:dyDescent="0.25"/>
  <cols>
    <col min="1" max="1" width="13.7109375" style="44" customWidth="1"/>
    <col min="2" max="2" width="18.140625" style="44" customWidth="1"/>
    <col min="3" max="3" width="12.7109375" style="44" customWidth="1"/>
    <col min="4" max="4" width="11.85546875" style="44" customWidth="1"/>
    <col min="5" max="5" width="13.7109375" style="44" customWidth="1"/>
    <col min="6" max="6" width="17" style="44" customWidth="1"/>
    <col min="7" max="7" width="10.28515625" style="44" customWidth="1"/>
    <col min="8" max="8" width="17.140625" style="45" customWidth="1"/>
    <col min="9" max="9" width="17.140625" style="16" customWidth="1"/>
    <col min="10" max="10" width="17.42578125" style="16" customWidth="1"/>
    <col min="11" max="11" width="16.5703125" style="16" customWidth="1"/>
    <col min="12" max="12" width="16.85546875" style="16" customWidth="1"/>
    <col min="13" max="13" width="17.85546875" style="16" customWidth="1"/>
    <col min="14" max="14" width="17.140625" style="16" customWidth="1"/>
    <col min="15" max="15" width="11" style="10" customWidth="1"/>
    <col min="16" max="16" width="10.5703125" style="10" customWidth="1"/>
    <col min="17" max="16384" width="8.85546875" style="10"/>
  </cols>
  <sheetData>
    <row r="1" spans="1:14" ht="25.5" customHeight="1" x14ac:dyDescent="0.25">
      <c r="A1" s="231" t="s">
        <v>909</v>
      </c>
      <c r="B1" s="231"/>
      <c r="C1" s="231"/>
      <c r="D1" s="231"/>
      <c r="E1" s="231"/>
      <c r="F1" s="231"/>
      <c r="G1" s="252" t="s">
        <v>914</v>
      </c>
      <c r="H1" s="252"/>
      <c r="I1" s="252"/>
      <c r="J1" s="252"/>
      <c r="K1" s="252"/>
      <c r="L1" s="252"/>
      <c r="M1" s="79"/>
      <c r="N1" s="79"/>
    </row>
    <row r="2" spans="1:14" s="17" customFormat="1" ht="30" customHeight="1" x14ac:dyDescent="0.25">
      <c r="A2" s="165" t="s">
        <v>910</v>
      </c>
      <c r="B2" s="166"/>
      <c r="C2" s="79"/>
      <c r="D2" s="165"/>
      <c r="E2" s="79"/>
      <c r="F2" s="79"/>
      <c r="G2" s="243" t="s">
        <v>902</v>
      </c>
      <c r="H2" s="243"/>
      <c r="I2" s="243"/>
      <c r="J2" s="243"/>
      <c r="K2" s="243"/>
      <c r="L2" s="243"/>
      <c r="M2" s="79"/>
      <c r="N2" s="79"/>
    </row>
    <row r="3" spans="1:14" x14ac:dyDescent="0.25">
      <c r="A3" s="165" t="s">
        <v>911</v>
      </c>
      <c r="B3" s="165"/>
      <c r="C3" s="165"/>
      <c r="D3" s="165"/>
      <c r="E3" s="165"/>
      <c r="F3" s="165"/>
      <c r="G3" s="243"/>
      <c r="H3" s="243"/>
      <c r="I3" s="243"/>
      <c r="J3" s="243"/>
      <c r="K3" s="243"/>
      <c r="L3" s="243"/>
      <c r="M3" s="165"/>
      <c r="N3" s="165"/>
    </row>
    <row r="4" spans="1:14" ht="15.75" x14ac:dyDescent="0.25">
      <c r="A4" s="165" t="s">
        <v>919</v>
      </c>
      <c r="D4" s="165"/>
      <c r="G4" s="253" t="s">
        <v>915</v>
      </c>
      <c r="H4" s="253"/>
      <c r="I4" s="253"/>
      <c r="J4" s="42">
        <v>3866167499.6999998</v>
      </c>
      <c r="K4" s="33" t="s">
        <v>916</v>
      </c>
      <c r="L4" s="216">
        <v>10</v>
      </c>
      <c r="N4" s="18"/>
    </row>
    <row r="5" spans="1:14" ht="51" customHeight="1" x14ac:dyDescent="0.25">
      <c r="A5" s="167" t="s">
        <v>920</v>
      </c>
      <c r="D5" s="167"/>
      <c r="F5" s="46"/>
      <c r="G5" s="248" t="s">
        <v>903</v>
      </c>
      <c r="H5" s="249"/>
      <c r="I5" s="249"/>
      <c r="J5" s="42">
        <f>I17+(J4*L4)/100</f>
        <v>2098598995.3700001</v>
      </c>
      <c r="L5" s="42">
        <f>J4*L4/100</f>
        <v>386616749.97000003</v>
      </c>
    </row>
    <row r="6" spans="1:14" ht="15.75" x14ac:dyDescent="0.25">
      <c r="A6" s="167" t="s">
        <v>912</v>
      </c>
      <c r="D6" s="167"/>
      <c r="G6" s="246" t="s">
        <v>708</v>
      </c>
      <c r="H6" s="247"/>
      <c r="I6" s="247"/>
      <c r="J6" s="20">
        <v>0.55000000000000004</v>
      </c>
    </row>
    <row r="7" spans="1:14" ht="15.75" x14ac:dyDescent="0.25">
      <c r="A7" s="167" t="s">
        <v>913</v>
      </c>
      <c r="D7" s="167"/>
      <c r="F7" s="46"/>
      <c r="G7" s="246" t="s">
        <v>709</v>
      </c>
      <c r="H7" s="247"/>
      <c r="I7" s="247"/>
      <c r="J7" s="19">
        <f>J5*(100%-J6)</f>
        <v>944369547.91649997</v>
      </c>
      <c r="K7" s="21" t="s">
        <v>710</v>
      </c>
      <c r="L7" s="19">
        <f>J5*J6</f>
        <v>1154229447.4535003</v>
      </c>
      <c r="M7" s="22"/>
    </row>
    <row r="8" spans="1:14" ht="15.75" x14ac:dyDescent="0.25">
      <c r="G8" s="246" t="s">
        <v>711</v>
      </c>
      <c r="H8" s="247"/>
      <c r="I8" s="247"/>
      <c r="J8" s="20">
        <v>0.6</v>
      </c>
      <c r="K8" s="21" t="s">
        <v>712</v>
      </c>
      <c r="L8" s="23">
        <v>0.6</v>
      </c>
      <c r="M8" s="24"/>
    </row>
    <row r="9" spans="1:14" ht="18" customHeight="1" x14ac:dyDescent="0.25">
      <c r="G9" s="246" t="s">
        <v>712</v>
      </c>
      <c r="H9" s="247"/>
      <c r="I9" s="247"/>
      <c r="J9" s="20">
        <v>0.3</v>
      </c>
      <c r="K9" s="21" t="s">
        <v>713</v>
      </c>
      <c r="L9" s="23">
        <v>0.4</v>
      </c>
      <c r="M9" s="24"/>
    </row>
    <row r="10" spans="1:14" ht="15.6" customHeight="1" x14ac:dyDescent="0.25">
      <c r="A10" s="76"/>
      <c r="B10" s="76"/>
      <c r="E10" s="114"/>
      <c r="G10" s="246" t="s">
        <v>713</v>
      </c>
      <c r="H10" s="247"/>
      <c r="I10" s="247"/>
      <c r="J10" s="20">
        <v>0.1</v>
      </c>
      <c r="K10" s="21" t="s">
        <v>714</v>
      </c>
      <c r="L10" s="25">
        <f>E18-E21-E43</f>
        <v>2258507</v>
      </c>
      <c r="M10" s="24"/>
      <c r="N10" s="38"/>
    </row>
    <row r="11" spans="1:14" ht="18.75" x14ac:dyDescent="0.3">
      <c r="A11" s="113"/>
      <c r="B11" s="97"/>
      <c r="E11" s="109"/>
      <c r="F11" s="109"/>
      <c r="G11" s="244" t="s">
        <v>715</v>
      </c>
      <c r="H11" s="245"/>
      <c r="I11" s="245"/>
      <c r="J11" s="26">
        <v>1.3</v>
      </c>
      <c r="K11" s="21" t="s">
        <v>716</v>
      </c>
      <c r="L11" s="27">
        <f>D18-D21-D43</f>
        <v>27840.216592999997</v>
      </c>
      <c r="M11" s="28"/>
    </row>
    <row r="12" spans="1:14" ht="16.5" thickBot="1" x14ac:dyDescent="0.3">
      <c r="A12" s="77"/>
      <c r="B12" s="77"/>
      <c r="C12" s="77"/>
      <c r="D12" s="77"/>
      <c r="E12" s="112"/>
      <c r="F12" s="112"/>
      <c r="G12" s="232"/>
      <c r="H12" s="232"/>
      <c r="I12" s="232"/>
      <c r="J12" s="232"/>
      <c r="K12" s="29"/>
      <c r="L12" s="29"/>
      <c r="M12" s="29"/>
      <c r="N12" s="37" t="s">
        <v>854</v>
      </c>
    </row>
    <row r="13" spans="1:14" ht="18.75" customHeight="1" x14ac:dyDescent="0.25">
      <c r="A13" s="233" t="s">
        <v>923</v>
      </c>
      <c r="B13" s="235" t="s">
        <v>0</v>
      </c>
      <c r="C13" s="237" t="s">
        <v>701</v>
      </c>
      <c r="D13" s="235" t="s">
        <v>705</v>
      </c>
      <c r="E13" s="235" t="s">
        <v>904</v>
      </c>
      <c r="F13" s="222" t="s">
        <v>717</v>
      </c>
      <c r="G13" s="228" t="s">
        <v>718</v>
      </c>
      <c r="H13" s="222" t="s">
        <v>719</v>
      </c>
      <c r="I13" s="225" t="s">
        <v>720</v>
      </c>
      <c r="J13" s="240" t="s">
        <v>721</v>
      </c>
      <c r="K13" s="225" t="s">
        <v>722</v>
      </c>
      <c r="L13" s="254" t="s">
        <v>707</v>
      </c>
      <c r="M13" s="225" t="s">
        <v>706</v>
      </c>
      <c r="N13" s="250" t="s">
        <v>723</v>
      </c>
    </row>
    <row r="14" spans="1:14" ht="14.45" customHeight="1" x14ac:dyDescent="0.25">
      <c r="A14" s="234"/>
      <c r="B14" s="236"/>
      <c r="C14" s="238"/>
      <c r="D14" s="236"/>
      <c r="E14" s="236"/>
      <c r="F14" s="223"/>
      <c r="G14" s="229"/>
      <c r="H14" s="223"/>
      <c r="I14" s="226"/>
      <c r="J14" s="241"/>
      <c r="K14" s="226"/>
      <c r="L14" s="255"/>
      <c r="M14" s="226"/>
      <c r="N14" s="251"/>
    </row>
    <row r="15" spans="1:14" ht="78" customHeight="1" x14ac:dyDescent="0.25">
      <c r="A15" s="234"/>
      <c r="B15" s="236"/>
      <c r="C15" s="239"/>
      <c r="D15" s="236"/>
      <c r="E15" s="236"/>
      <c r="F15" s="224"/>
      <c r="G15" s="230"/>
      <c r="H15" s="224"/>
      <c r="I15" s="227"/>
      <c r="J15" s="242"/>
      <c r="K15" s="227"/>
      <c r="L15" s="256"/>
      <c r="M15" s="227"/>
      <c r="N15" s="251"/>
    </row>
    <row r="16" spans="1:14" s="30" customFormat="1" x14ac:dyDescent="0.25">
      <c r="A16" s="80">
        <v>1</v>
      </c>
      <c r="B16" s="47">
        <v>2</v>
      </c>
      <c r="C16" s="47">
        <v>3</v>
      </c>
      <c r="D16" s="47">
        <v>4</v>
      </c>
      <c r="E16" s="47">
        <v>5</v>
      </c>
      <c r="F16" s="47">
        <v>6</v>
      </c>
      <c r="G16" s="47">
        <v>7</v>
      </c>
      <c r="H16" s="47" t="s">
        <v>724</v>
      </c>
      <c r="I16" s="11" t="s">
        <v>725</v>
      </c>
      <c r="J16" s="11" t="s">
        <v>924</v>
      </c>
      <c r="K16" s="11">
        <v>11</v>
      </c>
      <c r="L16" s="11">
        <v>12</v>
      </c>
      <c r="M16" s="11">
        <v>13</v>
      </c>
      <c r="N16" s="215">
        <v>14</v>
      </c>
    </row>
    <row r="17" spans="1:15" ht="26.25" customHeight="1" x14ac:dyDescent="0.25">
      <c r="A17" s="81"/>
      <c r="B17" s="220" t="s">
        <v>702</v>
      </c>
      <c r="C17" s="221"/>
      <c r="D17" s="49"/>
      <c r="E17" s="115"/>
      <c r="F17" s="50">
        <f>F18+F19</f>
        <v>3945330223</v>
      </c>
      <c r="G17" s="51"/>
      <c r="H17" s="50">
        <f>H18+H19</f>
        <v>2233347977.5999999</v>
      </c>
      <c r="I17" s="12">
        <f>I18+I19</f>
        <v>1711982245.4000001</v>
      </c>
      <c r="J17" s="12"/>
      <c r="K17" s="3"/>
      <c r="L17" s="12">
        <f>L18+L19</f>
        <v>944369547.91649973</v>
      </c>
      <c r="M17" s="12">
        <f>M18+M19</f>
        <v>1154229447.4535003</v>
      </c>
      <c r="N17" s="82">
        <f>N18+N19</f>
        <v>2098598995.3699999</v>
      </c>
      <c r="O17" s="217"/>
    </row>
    <row r="18" spans="1:15" ht="27.75" customHeight="1" x14ac:dyDescent="0.25">
      <c r="A18" s="81"/>
      <c r="B18" s="220" t="s">
        <v>703</v>
      </c>
      <c r="C18" s="221"/>
      <c r="D18" s="52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73">
        <f t="shared" si="0"/>
        <v>3165038</v>
      </c>
      <c r="F18" s="50">
        <f t="shared" si="0"/>
        <v>2717397604</v>
      </c>
      <c r="G18" s="51"/>
      <c r="H18" s="50">
        <f>H21+H43+H49+H79+H90+H122+H163+H194+H226+H257+H284+H313+H339+H371+H386+H422+H459+H503+H526+H569+H598+H627+H654+H679+H721+H750+H812+H851+H882+H909+H936+H955+H990+H782</f>
        <v>1623190111.3</v>
      </c>
      <c r="I18" s="12">
        <f>I21+I43+I49+I79+I90+I122+I163+I194+I226+I257+I284+I313+I339+I371+I386+I422+I459+I503+I526+I569+I598+I627+I654+I679+I721+I750+I812+I851+I882+I909+I936+I955+I990+I782</f>
        <v>1094207492.7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1154229447.4535003</v>
      </c>
      <c r="N18" s="82">
        <f>L18+M18</f>
        <v>1154229447.4535003</v>
      </c>
    </row>
    <row r="19" spans="1:15" ht="25.5" customHeight="1" x14ac:dyDescent="0.25">
      <c r="A19" s="81"/>
      <c r="B19" s="220" t="s">
        <v>704</v>
      </c>
      <c r="C19" s="221"/>
      <c r="D19" s="52">
        <f t="shared" si="0"/>
        <v>28325.422492999998</v>
      </c>
      <c r="E19" s="73">
        <f t="shared" si="0"/>
        <v>2403551</v>
      </c>
      <c r="F19" s="50">
        <f t="shared" si="0"/>
        <v>1227932619</v>
      </c>
      <c r="G19" s="51"/>
      <c r="H19" s="50">
        <f>H22+H44+H50+H80+H91+H123+H164+H195+H227+H258+H285+H314+H340+H372+H387+H423+H460+H504+H527+H570+H599+H628+H655+H680+H722+H751+H813+H852+H883+H910+H937+H956+H991+H783</f>
        <v>610157866.29999983</v>
      </c>
      <c r="I19" s="12">
        <f>I22+I44+I50+I80+I91+I123+I164+I195+I227+I258+I285+I314+I340+I372+I387+I423+I460+I504+I527+I570+I599+I628+I655+I680+I722+I751+I813+I852+I883+I910+I937+I956+I991+I783</f>
        <v>617774752.70000005</v>
      </c>
      <c r="J19" s="12">
        <f>F19/E19</f>
        <v>510.88269772515747</v>
      </c>
      <c r="K19" s="12">
        <f>SUMIF(K24:K1025,"&gt;0")</f>
        <v>365596.33314214204</v>
      </c>
      <c r="L19" s="12">
        <f>L22+L44+L50+L80+L91+L123+L164+L195+L227+L258+L285+L314+L340+L372+L387+L423+L460+L504+L527+L570+L599+L628+L655+L680+L722+L751+L813+L852+L883+L910+L937+L956+L991+L783</f>
        <v>944369547.91649973</v>
      </c>
      <c r="M19" s="12">
        <f>M22+M44+M50+M80+M91+M123+M164+M195+M227+M258+M285+M314+M340+M372+M387+M423+M460+M504+M527+M570+M599+M628+M655+M680+M722+M751+M813+M852+M883+M910+M937+M956+M991+M783</f>
        <v>0</v>
      </c>
      <c r="N19" s="82">
        <f t="shared" ref="N19:N82" si="1">L19+M19</f>
        <v>944369547.91649973</v>
      </c>
    </row>
    <row r="20" spans="1:15" ht="22.15" customHeight="1" x14ac:dyDescent="0.25">
      <c r="A20" s="81"/>
      <c r="B20" s="218"/>
      <c r="C20" s="219"/>
      <c r="D20" s="55">
        <v>0</v>
      </c>
      <c r="E20" s="115"/>
      <c r="F20" s="107">
        <f>F21+F22</f>
        <v>2581868653</v>
      </c>
      <c r="G20" s="56"/>
      <c r="H20" s="78"/>
      <c r="I20" s="83"/>
      <c r="J20" s="83"/>
      <c r="K20" s="32"/>
      <c r="L20" s="32"/>
      <c r="M20" s="32"/>
      <c r="N20" s="82"/>
    </row>
    <row r="21" spans="1:15" x14ac:dyDescent="0.25">
      <c r="A21" s="84" t="s">
        <v>1</v>
      </c>
      <c r="B21" s="58" t="s">
        <v>2</v>
      </c>
      <c r="C21" s="59"/>
      <c r="D21" s="60">
        <v>571.64089999999987</v>
      </c>
      <c r="E21" s="73">
        <f>E23+E22</f>
        <v>779339</v>
      </c>
      <c r="F21" s="61">
        <f>F23</f>
        <v>2463596560</v>
      </c>
      <c r="G21" s="61"/>
      <c r="H21" s="61">
        <f>H23</f>
        <v>1231798280</v>
      </c>
      <c r="I21" s="14">
        <f>I23</f>
        <v>1231798280</v>
      </c>
      <c r="J21" s="14"/>
      <c r="K21" s="5"/>
      <c r="L21" s="5"/>
      <c r="M21" s="14">
        <f>M23</f>
        <v>0</v>
      </c>
      <c r="N21" s="85">
        <f t="shared" si="1"/>
        <v>0</v>
      </c>
    </row>
    <row r="22" spans="1:15" x14ac:dyDescent="0.25">
      <c r="A22" s="84" t="s">
        <v>1</v>
      </c>
      <c r="B22" s="58" t="s">
        <v>3</v>
      </c>
      <c r="C22" s="59"/>
      <c r="D22" s="60">
        <v>448.62889999999987</v>
      </c>
      <c r="E22" s="73">
        <f>SUM(E24:E41)</f>
        <v>140335</v>
      </c>
      <c r="F22" s="61">
        <f>SUM(F24:F41)</f>
        <v>118272093</v>
      </c>
      <c r="G22" s="61"/>
      <c r="H22" s="61">
        <f>SUM(H24:H41)</f>
        <v>88704069.75</v>
      </c>
      <c r="I22" s="14">
        <f>SUM(I24:I41)</f>
        <v>29568023.25</v>
      </c>
      <c r="J22" s="14"/>
      <c r="K22" s="5"/>
      <c r="L22" s="14">
        <f>SUM(L24:L41)</f>
        <v>22999060.35227894</v>
      </c>
      <c r="M22" s="15"/>
      <c r="N22" s="85">
        <f t="shared" si="1"/>
        <v>22999060.35227894</v>
      </c>
    </row>
    <row r="23" spans="1:15" x14ac:dyDescent="0.25">
      <c r="A23" s="81"/>
      <c r="B23" s="62" t="s">
        <v>4</v>
      </c>
      <c r="C23" s="63">
        <v>1</v>
      </c>
      <c r="D23" s="64">
        <v>123.01200000000001</v>
      </c>
      <c r="E23" s="98">
        <v>639004</v>
      </c>
      <c r="F23" s="65">
        <v>2463596560</v>
      </c>
      <c r="G23" s="56">
        <v>50</v>
      </c>
      <c r="H23" s="65">
        <f>F23*G23/100</f>
        <v>1231798280</v>
      </c>
      <c r="I23" s="15">
        <f t="shared" ref="I23:I41" si="2">F23-H23</f>
        <v>1231798280</v>
      </c>
      <c r="J23" s="15"/>
      <c r="K23" s="5"/>
      <c r="L23" s="5"/>
      <c r="M23" s="15">
        <v>0</v>
      </c>
      <c r="N23" s="86">
        <f t="shared" si="1"/>
        <v>0</v>
      </c>
    </row>
    <row r="24" spans="1:15" x14ac:dyDescent="0.25">
      <c r="A24" s="81"/>
      <c r="B24" s="66" t="s">
        <v>5</v>
      </c>
      <c r="C24" s="48">
        <v>4</v>
      </c>
      <c r="D24" s="64">
        <v>64.662199999999999</v>
      </c>
      <c r="E24" s="98">
        <v>11086</v>
      </c>
      <c r="F24" s="65">
        <v>5834707</v>
      </c>
      <c r="G24" s="56">
        <v>75</v>
      </c>
      <c r="H24" s="65">
        <f t="shared" ref="H24:H41" si="3">F24*G24/100</f>
        <v>4376030.25</v>
      </c>
      <c r="I24" s="15">
        <f t="shared" si="2"/>
        <v>1458676.75</v>
      </c>
      <c r="J24" s="15">
        <f t="shared" ref="J24:J41" si="4">F24/E24</f>
        <v>526.31309760057729</v>
      </c>
      <c r="K24" s="15">
        <f>$J$11*$J$19-J24</f>
        <v>137.83440944212748</v>
      </c>
      <c r="L24" s="15">
        <f>IF(K24&gt;0,$J$7*$J$8*(K24/$K$19),0)+$J$7*$J$9*(E24/$E$19)+$J$7*$J$10*(D24/$D$19)</f>
        <v>1735933.9645606668</v>
      </c>
      <c r="M24" s="15"/>
      <c r="N24" s="86">
        <f t="shared" si="1"/>
        <v>1735933.9645606668</v>
      </c>
    </row>
    <row r="25" spans="1:15" x14ac:dyDescent="0.25">
      <c r="A25" s="81"/>
      <c r="B25" s="67" t="s">
        <v>6</v>
      </c>
      <c r="C25" s="48">
        <v>4</v>
      </c>
      <c r="D25" s="68">
        <v>27.565200000000001</v>
      </c>
      <c r="E25" s="98">
        <v>8208</v>
      </c>
      <c r="F25" s="65">
        <v>2725427</v>
      </c>
      <c r="G25" s="56">
        <v>75</v>
      </c>
      <c r="H25" s="65">
        <f t="shared" si="3"/>
        <v>2044070.25</v>
      </c>
      <c r="I25" s="15">
        <f t="shared" si="2"/>
        <v>681356.75</v>
      </c>
      <c r="J25" s="15">
        <f t="shared" si="4"/>
        <v>332.04519980506825</v>
      </c>
      <c r="K25" s="15">
        <f t="shared" ref="K25:K41" si="5">$J$11*$J$19-J25</f>
        <v>332.10230723763652</v>
      </c>
      <c r="L25" s="15">
        <f t="shared" ref="L25:L41" si="6">IF(K25&gt;0,$J$7*$J$8*(K25/$K$19),0)+$J$7*$J$9*(E25/$E$19)+$J$7*$J$10*(D25/$D$19)</f>
        <v>1574104.851112796</v>
      </c>
      <c r="M25" s="15"/>
      <c r="N25" s="86">
        <f t="shared" si="1"/>
        <v>1574104.851112796</v>
      </c>
    </row>
    <row r="26" spans="1:15" x14ac:dyDescent="0.25">
      <c r="A26" s="81"/>
      <c r="B26" s="67" t="s">
        <v>7</v>
      </c>
      <c r="C26" s="48">
        <v>4</v>
      </c>
      <c r="D26" s="68">
        <v>28.389299999999999</v>
      </c>
      <c r="E26" s="98">
        <v>5003</v>
      </c>
      <c r="F26" s="65">
        <v>1596600</v>
      </c>
      <c r="G26" s="56">
        <v>75</v>
      </c>
      <c r="H26" s="65">
        <f t="shared" si="3"/>
        <v>1197450</v>
      </c>
      <c r="I26" s="15">
        <f t="shared" si="2"/>
        <v>399150</v>
      </c>
      <c r="J26" s="15">
        <f t="shared" si="4"/>
        <v>319.12852288626823</v>
      </c>
      <c r="K26" s="15">
        <f t="shared" si="5"/>
        <v>345.01898415643655</v>
      </c>
      <c r="L26" s="15">
        <f t="shared" si="6"/>
        <v>1219092.2972007846</v>
      </c>
      <c r="M26" s="15"/>
      <c r="N26" s="86">
        <f t="shared" si="1"/>
        <v>1219092.2972007846</v>
      </c>
    </row>
    <row r="27" spans="1:15" x14ac:dyDescent="0.25">
      <c r="A27" s="81"/>
      <c r="B27" s="67" t="s">
        <v>8</v>
      </c>
      <c r="C27" s="48">
        <v>4</v>
      </c>
      <c r="D27" s="68">
        <v>6.0312999999999999</v>
      </c>
      <c r="E27" s="98">
        <v>6946</v>
      </c>
      <c r="F27" s="65">
        <v>5806293</v>
      </c>
      <c r="G27" s="56">
        <v>75</v>
      </c>
      <c r="H27" s="65">
        <f t="shared" si="3"/>
        <v>4354719.75</v>
      </c>
      <c r="I27" s="15">
        <f t="shared" si="2"/>
        <v>1451573.25</v>
      </c>
      <c r="J27" s="15">
        <f t="shared" si="4"/>
        <v>835.918946156061</v>
      </c>
      <c r="K27" s="15">
        <f>$J$11*$J$19-J27</f>
        <v>-171.77143911335622</v>
      </c>
      <c r="L27" s="15">
        <f t="shared" si="6"/>
        <v>838845.82305487862</v>
      </c>
      <c r="M27" s="15"/>
      <c r="N27" s="86">
        <f t="shared" si="1"/>
        <v>838845.82305487862</v>
      </c>
    </row>
    <row r="28" spans="1:15" x14ac:dyDescent="0.25">
      <c r="A28" s="81"/>
      <c r="B28" s="66" t="s">
        <v>9</v>
      </c>
      <c r="C28" s="48">
        <v>4</v>
      </c>
      <c r="D28" s="68">
        <v>26.363799999999998</v>
      </c>
      <c r="E28" s="98">
        <v>16126</v>
      </c>
      <c r="F28" s="65">
        <v>19860053</v>
      </c>
      <c r="G28" s="56">
        <v>75</v>
      </c>
      <c r="H28" s="65">
        <f t="shared" si="3"/>
        <v>14895039.75</v>
      </c>
      <c r="I28" s="15">
        <f t="shared" si="2"/>
        <v>4965013.25</v>
      </c>
      <c r="J28" s="15">
        <f t="shared" si="4"/>
        <v>1231.5548183058415</v>
      </c>
      <c r="K28" s="15">
        <f t="shared" si="5"/>
        <v>-567.40731126313676</v>
      </c>
      <c r="L28" s="15">
        <f t="shared" si="6"/>
        <v>1988697.4291013649</v>
      </c>
      <c r="M28" s="15"/>
      <c r="N28" s="86">
        <f t="shared" si="1"/>
        <v>1988697.4291013649</v>
      </c>
    </row>
    <row r="29" spans="1:15" x14ac:dyDescent="0.25">
      <c r="A29" s="81"/>
      <c r="B29" s="66" t="s">
        <v>10</v>
      </c>
      <c r="C29" s="48">
        <v>4</v>
      </c>
      <c r="D29" s="68">
        <v>26.435999999999996</v>
      </c>
      <c r="E29" s="98">
        <v>3654</v>
      </c>
      <c r="F29" s="65">
        <v>1041347</v>
      </c>
      <c r="G29" s="56">
        <v>75</v>
      </c>
      <c r="H29" s="65">
        <f t="shared" si="3"/>
        <v>781010.25</v>
      </c>
      <c r="I29" s="15">
        <f t="shared" si="2"/>
        <v>260336.75</v>
      </c>
      <c r="J29" s="15">
        <f t="shared" si="4"/>
        <v>284.988232074439</v>
      </c>
      <c r="K29" s="15">
        <f t="shared" si="5"/>
        <v>379.15927496826578</v>
      </c>
      <c r="L29" s="15">
        <f t="shared" si="6"/>
        <v>1106483.4873786364</v>
      </c>
      <c r="M29" s="15"/>
      <c r="N29" s="86">
        <f t="shared" si="1"/>
        <v>1106483.4873786364</v>
      </c>
    </row>
    <row r="30" spans="1:15" x14ac:dyDescent="0.25">
      <c r="A30" s="81"/>
      <c r="B30" s="66" t="s">
        <v>11</v>
      </c>
      <c r="C30" s="48">
        <v>4</v>
      </c>
      <c r="D30" s="68">
        <v>1.9072</v>
      </c>
      <c r="E30" s="99">
        <v>671</v>
      </c>
      <c r="F30" s="65">
        <v>89080</v>
      </c>
      <c r="G30" s="56">
        <v>75</v>
      </c>
      <c r="H30" s="65">
        <f t="shared" si="3"/>
        <v>66810</v>
      </c>
      <c r="I30" s="15">
        <f t="shared" si="2"/>
        <v>22270</v>
      </c>
      <c r="J30" s="15">
        <f t="shared" si="4"/>
        <v>132.75707898658717</v>
      </c>
      <c r="K30" s="15">
        <f t="shared" si="5"/>
        <v>531.39042805611757</v>
      </c>
      <c r="L30" s="15">
        <f t="shared" si="6"/>
        <v>909029.30514443771</v>
      </c>
      <c r="M30" s="15"/>
      <c r="N30" s="86">
        <f t="shared" si="1"/>
        <v>909029.30514443771</v>
      </c>
    </row>
    <row r="31" spans="1:15" x14ac:dyDescent="0.25">
      <c r="A31" s="81"/>
      <c r="B31" s="66" t="s">
        <v>12</v>
      </c>
      <c r="C31" s="48">
        <v>4</v>
      </c>
      <c r="D31" s="68">
        <v>7.6560000000000006</v>
      </c>
      <c r="E31" s="98">
        <v>10706</v>
      </c>
      <c r="F31" s="65">
        <v>12514293</v>
      </c>
      <c r="G31" s="56">
        <v>75</v>
      </c>
      <c r="H31" s="65">
        <f t="shared" si="3"/>
        <v>9385719.75</v>
      </c>
      <c r="I31" s="15">
        <f t="shared" si="2"/>
        <v>3128573.25</v>
      </c>
      <c r="J31" s="15">
        <f t="shared" si="4"/>
        <v>1168.9046329161217</v>
      </c>
      <c r="K31" s="15">
        <f t="shared" si="5"/>
        <v>-504.75712587341695</v>
      </c>
      <c r="L31" s="15">
        <f t="shared" si="6"/>
        <v>1287460.5118734089</v>
      </c>
      <c r="M31" s="15"/>
      <c r="N31" s="86">
        <f t="shared" si="1"/>
        <v>1287460.5118734089</v>
      </c>
    </row>
    <row r="32" spans="1:15" x14ac:dyDescent="0.25">
      <c r="A32" s="81"/>
      <c r="B32" s="66" t="s">
        <v>13</v>
      </c>
      <c r="C32" s="48">
        <v>4</v>
      </c>
      <c r="D32" s="68">
        <v>12.143800000000001</v>
      </c>
      <c r="E32" s="98">
        <v>1840</v>
      </c>
      <c r="F32" s="65">
        <v>358653</v>
      </c>
      <c r="G32" s="56">
        <v>75</v>
      </c>
      <c r="H32" s="65">
        <f t="shared" si="3"/>
        <v>268989.75</v>
      </c>
      <c r="I32" s="15">
        <f t="shared" si="2"/>
        <v>89663.25</v>
      </c>
      <c r="J32" s="15">
        <f t="shared" si="4"/>
        <v>194.92010869565217</v>
      </c>
      <c r="K32" s="15">
        <f t="shared" si="5"/>
        <v>469.2273983470526</v>
      </c>
      <c r="L32" s="15">
        <f t="shared" si="6"/>
        <v>984606.49895105138</v>
      </c>
      <c r="M32" s="15"/>
      <c r="N32" s="86">
        <f t="shared" si="1"/>
        <v>984606.49895105138</v>
      </c>
    </row>
    <row r="33" spans="1:14" x14ac:dyDescent="0.25">
      <c r="A33" s="81"/>
      <c r="B33" s="66" t="s">
        <v>14</v>
      </c>
      <c r="C33" s="48">
        <v>4</v>
      </c>
      <c r="D33" s="68">
        <v>30.873799999999999</v>
      </c>
      <c r="E33" s="98">
        <v>19382</v>
      </c>
      <c r="F33" s="65">
        <v>12381587</v>
      </c>
      <c r="G33" s="56">
        <v>75</v>
      </c>
      <c r="H33" s="65">
        <f t="shared" si="3"/>
        <v>9286190.25</v>
      </c>
      <c r="I33" s="15">
        <f t="shared" si="2"/>
        <v>3095396.75</v>
      </c>
      <c r="J33" s="15">
        <f t="shared" si="4"/>
        <v>638.81885254359713</v>
      </c>
      <c r="K33" s="15">
        <f t="shared" si="5"/>
        <v>25.328654499107643</v>
      </c>
      <c r="L33" s="15">
        <f t="shared" si="6"/>
        <v>2426780.0955714094</v>
      </c>
      <c r="M33" s="15"/>
      <c r="N33" s="86">
        <f t="shared" si="1"/>
        <v>2426780.0955714094</v>
      </c>
    </row>
    <row r="34" spans="1:14" x14ac:dyDescent="0.25">
      <c r="A34" s="81"/>
      <c r="B34" s="66" t="s">
        <v>15</v>
      </c>
      <c r="C34" s="48">
        <v>4</v>
      </c>
      <c r="D34" s="68">
        <v>23.783200000000001</v>
      </c>
      <c r="E34" s="98">
        <v>5208</v>
      </c>
      <c r="F34" s="65">
        <v>1747800</v>
      </c>
      <c r="G34" s="56">
        <v>75</v>
      </c>
      <c r="H34" s="65">
        <f t="shared" si="3"/>
        <v>1310850</v>
      </c>
      <c r="I34" s="15">
        <f t="shared" si="2"/>
        <v>436950</v>
      </c>
      <c r="J34" s="15">
        <f t="shared" si="4"/>
        <v>335.59907834101381</v>
      </c>
      <c r="K34" s="15">
        <f t="shared" si="5"/>
        <v>328.54842870169097</v>
      </c>
      <c r="L34" s="15">
        <f t="shared" si="6"/>
        <v>1202372.2860313226</v>
      </c>
      <c r="M34" s="15"/>
      <c r="N34" s="86">
        <f t="shared" si="1"/>
        <v>1202372.2860313226</v>
      </c>
    </row>
    <row r="35" spans="1:14" x14ac:dyDescent="0.25">
      <c r="A35" s="81"/>
      <c r="B35" s="66" t="s">
        <v>16</v>
      </c>
      <c r="C35" s="48">
        <v>4</v>
      </c>
      <c r="D35" s="68">
        <v>28.336799999999997</v>
      </c>
      <c r="E35" s="98">
        <v>6724</v>
      </c>
      <c r="F35" s="65">
        <v>3170387</v>
      </c>
      <c r="G35" s="56">
        <v>75</v>
      </c>
      <c r="H35" s="65">
        <f t="shared" si="3"/>
        <v>2377790.25</v>
      </c>
      <c r="I35" s="15">
        <f t="shared" si="2"/>
        <v>792596.75</v>
      </c>
      <c r="J35" s="15">
        <f t="shared" si="4"/>
        <v>471.5031231409875</v>
      </c>
      <c r="K35" s="15">
        <f t="shared" si="5"/>
        <v>192.64438390171728</v>
      </c>
      <c r="L35" s="15">
        <f t="shared" si="6"/>
        <v>1185615.9041117264</v>
      </c>
      <c r="M35" s="15"/>
      <c r="N35" s="86">
        <f t="shared" si="1"/>
        <v>1185615.9041117264</v>
      </c>
    </row>
    <row r="36" spans="1:14" x14ac:dyDescent="0.25">
      <c r="A36" s="81"/>
      <c r="B36" s="66" t="s">
        <v>726</v>
      </c>
      <c r="C36" s="48">
        <v>4</v>
      </c>
      <c r="D36" s="68">
        <v>49.459699999999998</v>
      </c>
      <c r="E36" s="98">
        <v>13490</v>
      </c>
      <c r="F36" s="65">
        <v>8228013</v>
      </c>
      <c r="G36" s="56">
        <v>75</v>
      </c>
      <c r="H36" s="65">
        <f t="shared" si="3"/>
        <v>6171009.75</v>
      </c>
      <c r="I36" s="15">
        <f t="shared" si="2"/>
        <v>2057003.25</v>
      </c>
      <c r="J36" s="15">
        <f t="shared" si="4"/>
        <v>609.93424759080801</v>
      </c>
      <c r="K36" s="15">
        <f t="shared" si="5"/>
        <v>54.213259451896761</v>
      </c>
      <c r="L36" s="15">
        <f t="shared" si="6"/>
        <v>1839011.8660470154</v>
      </c>
      <c r="M36" s="15"/>
      <c r="N36" s="86">
        <f t="shared" si="1"/>
        <v>1839011.8660470154</v>
      </c>
    </row>
    <row r="37" spans="1:14" x14ac:dyDescent="0.25">
      <c r="A37" s="81"/>
      <c r="B37" s="66" t="s">
        <v>17</v>
      </c>
      <c r="C37" s="48">
        <v>4</v>
      </c>
      <c r="D37" s="68">
        <v>27.454499999999999</v>
      </c>
      <c r="E37" s="98">
        <v>9056</v>
      </c>
      <c r="F37" s="65">
        <v>18323880</v>
      </c>
      <c r="G37" s="56">
        <v>75</v>
      </c>
      <c r="H37" s="65">
        <f t="shared" si="3"/>
        <v>13742910</v>
      </c>
      <c r="I37" s="15">
        <f t="shared" si="2"/>
        <v>4580970</v>
      </c>
      <c r="J37" s="15">
        <f t="shared" si="4"/>
        <v>2023.3966431095407</v>
      </c>
      <c r="K37" s="15">
        <f t="shared" si="5"/>
        <v>-1359.2491360668359</v>
      </c>
      <c r="L37" s="15">
        <f t="shared" si="6"/>
        <v>1158980.2508396143</v>
      </c>
      <c r="M37" s="15"/>
      <c r="N37" s="86">
        <f t="shared" si="1"/>
        <v>1158980.2508396143</v>
      </c>
    </row>
    <row r="38" spans="1:14" x14ac:dyDescent="0.25">
      <c r="A38" s="81"/>
      <c r="B38" s="66" t="s">
        <v>18</v>
      </c>
      <c r="C38" s="48">
        <v>4</v>
      </c>
      <c r="D38" s="68">
        <v>15.19</v>
      </c>
      <c r="E38" s="98">
        <v>2829</v>
      </c>
      <c r="F38" s="65">
        <v>995827</v>
      </c>
      <c r="G38" s="56">
        <v>75</v>
      </c>
      <c r="H38" s="65">
        <f t="shared" si="3"/>
        <v>746870.25</v>
      </c>
      <c r="I38" s="15">
        <f t="shared" si="2"/>
        <v>248956.75</v>
      </c>
      <c r="J38" s="15">
        <f t="shared" si="4"/>
        <v>352.00671615411807</v>
      </c>
      <c r="K38" s="15">
        <f t="shared" si="5"/>
        <v>312.14079088858671</v>
      </c>
      <c r="L38" s="15">
        <f t="shared" si="6"/>
        <v>867876.08585844154</v>
      </c>
      <c r="M38" s="15"/>
      <c r="N38" s="86">
        <f t="shared" si="1"/>
        <v>867876.08585844154</v>
      </c>
    </row>
    <row r="39" spans="1:14" x14ac:dyDescent="0.25">
      <c r="A39" s="81"/>
      <c r="B39" s="66" t="s">
        <v>19</v>
      </c>
      <c r="C39" s="48">
        <v>4</v>
      </c>
      <c r="D39" s="69">
        <v>44.8202</v>
      </c>
      <c r="E39" s="98">
        <v>10414</v>
      </c>
      <c r="F39" s="65">
        <v>5939120</v>
      </c>
      <c r="G39" s="56">
        <v>75</v>
      </c>
      <c r="H39" s="65">
        <f t="shared" si="3"/>
        <v>4454340</v>
      </c>
      <c r="I39" s="15">
        <f t="shared" si="2"/>
        <v>1484780</v>
      </c>
      <c r="J39" s="15">
        <f t="shared" si="4"/>
        <v>570.30151718840023</v>
      </c>
      <c r="K39" s="15">
        <f t="shared" si="5"/>
        <v>93.845989854304548</v>
      </c>
      <c r="L39" s="15">
        <f t="shared" si="6"/>
        <v>1522395.1717257819</v>
      </c>
      <c r="M39" s="15"/>
      <c r="N39" s="86">
        <f t="shared" si="1"/>
        <v>1522395.1717257819</v>
      </c>
    </row>
    <row r="40" spans="1:14" x14ac:dyDescent="0.25">
      <c r="A40" s="81"/>
      <c r="B40" s="66" t="s">
        <v>20</v>
      </c>
      <c r="C40" s="48">
        <v>4</v>
      </c>
      <c r="D40" s="68">
        <v>14.4329</v>
      </c>
      <c r="E40" s="98">
        <v>5420</v>
      </c>
      <c r="F40" s="65">
        <v>8507413</v>
      </c>
      <c r="G40" s="56">
        <v>75</v>
      </c>
      <c r="H40" s="65">
        <f t="shared" si="3"/>
        <v>6380559.75</v>
      </c>
      <c r="I40" s="15">
        <f t="shared" si="2"/>
        <v>2126853.25</v>
      </c>
      <c r="J40" s="15">
        <f t="shared" si="4"/>
        <v>1569.6333948339484</v>
      </c>
      <c r="K40" s="15">
        <f t="shared" si="5"/>
        <v>-905.48588779124361</v>
      </c>
      <c r="L40" s="15">
        <f t="shared" si="6"/>
        <v>686984.40120145737</v>
      </c>
      <c r="M40" s="15"/>
      <c r="N40" s="86">
        <f t="shared" si="1"/>
        <v>686984.40120145737</v>
      </c>
    </row>
    <row r="41" spans="1:14" x14ac:dyDescent="0.25">
      <c r="A41" s="81"/>
      <c r="B41" s="66" t="s">
        <v>21</v>
      </c>
      <c r="C41" s="48">
        <v>4</v>
      </c>
      <c r="D41" s="70">
        <v>13.123000000000001</v>
      </c>
      <c r="E41" s="98">
        <v>3572</v>
      </c>
      <c r="F41" s="65">
        <v>9151613</v>
      </c>
      <c r="G41" s="56">
        <v>75</v>
      </c>
      <c r="H41" s="65">
        <f t="shared" si="3"/>
        <v>6863709.75</v>
      </c>
      <c r="I41" s="15">
        <f t="shared" si="2"/>
        <v>2287903.25</v>
      </c>
      <c r="J41" s="15">
        <f t="shared" si="4"/>
        <v>2562.0417133258679</v>
      </c>
      <c r="K41" s="15">
        <f t="shared" si="5"/>
        <v>-1897.8942062831632</v>
      </c>
      <c r="L41" s="15">
        <f t="shared" si="6"/>
        <v>464790.12251414533</v>
      </c>
      <c r="M41" s="15"/>
      <c r="N41" s="86">
        <f t="shared" si="1"/>
        <v>464790.12251414533</v>
      </c>
    </row>
    <row r="42" spans="1:14" x14ac:dyDescent="0.25">
      <c r="A42" s="81"/>
      <c r="B42" s="66"/>
      <c r="C42" s="48"/>
      <c r="D42" s="70">
        <v>0</v>
      </c>
      <c r="E42" s="100"/>
      <c r="F42" s="107">
        <f>F43+F44</f>
        <v>254736124</v>
      </c>
      <c r="G42" s="56"/>
      <c r="H42" s="87"/>
      <c r="I42" s="88"/>
      <c r="J42" s="88"/>
      <c r="K42" s="15"/>
      <c r="L42" s="15"/>
      <c r="M42" s="15"/>
      <c r="N42" s="86"/>
    </row>
    <row r="43" spans="1:14" x14ac:dyDescent="0.25">
      <c r="A43" s="84" t="s">
        <v>22</v>
      </c>
      <c r="B43" s="58" t="s">
        <v>2</v>
      </c>
      <c r="C43" s="59"/>
      <c r="D43" s="7">
        <v>78.006900000000002</v>
      </c>
      <c r="E43" s="101">
        <f>E45+E44</f>
        <v>127192</v>
      </c>
      <c r="F43" s="50">
        <f>F45</f>
        <v>253801044</v>
      </c>
      <c r="G43" s="56"/>
      <c r="H43" s="50">
        <f>H45</f>
        <v>114210469.8</v>
      </c>
      <c r="I43" s="12">
        <f>I45</f>
        <v>139590574.19999999</v>
      </c>
      <c r="J43" s="12"/>
      <c r="K43" s="15"/>
      <c r="L43" s="15"/>
      <c r="M43" s="14">
        <f>M45</f>
        <v>0</v>
      </c>
      <c r="N43" s="82">
        <f t="shared" si="1"/>
        <v>0</v>
      </c>
    </row>
    <row r="44" spans="1:14" x14ac:dyDescent="0.25">
      <c r="A44" s="84" t="s">
        <v>22</v>
      </c>
      <c r="B44" s="58" t="s">
        <v>3</v>
      </c>
      <c r="C44" s="59"/>
      <c r="D44" s="7">
        <v>36.576999999999998</v>
      </c>
      <c r="E44" s="101">
        <f>SUM(E46:E47)</f>
        <v>4709</v>
      </c>
      <c r="F44" s="50">
        <f>SUM(F46:F47)</f>
        <v>935080</v>
      </c>
      <c r="G44" s="56"/>
      <c r="H44" s="50">
        <f>SUM(H46:H47)</f>
        <v>701310</v>
      </c>
      <c r="I44" s="12">
        <f>SUM(I46:I47)</f>
        <v>233770</v>
      </c>
      <c r="J44" s="12"/>
      <c r="K44" s="15"/>
      <c r="L44" s="12">
        <f>SUM(L46:L47)</f>
        <v>2041984.1063475807</v>
      </c>
      <c r="M44" s="15"/>
      <c r="N44" s="82">
        <f t="shared" si="1"/>
        <v>2041984.1063475807</v>
      </c>
    </row>
    <row r="45" spans="1:14" x14ac:dyDescent="0.25">
      <c r="A45" s="81"/>
      <c r="B45" s="66" t="s">
        <v>4</v>
      </c>
      <c r="C45" s="48">
        <v>1</v>
      </c>
      <c r="D45" s="70">
        <v>41.429900000000004</v>
      </c>
      <c r="E45" s="98">
        <v>122483</v>
      </c>
      <c r="F45" s="65">
        <v>253801044</v>
      </c>
      <c r="G45" s="56">
        <v>45</v>
      </c>
      <c r="H45" s="65">
        <f>F45*G45/100</f>
        <v>114210469.8</v>
      </c>
      <c r="I45" s="15">
        <f>F45-H45</f>
        <v>139590574.19999999</v>
      </c>
      <c r="J45" s="15"/>
      <c r="K45" s="15"/>
      <c r="L45" s="15"/>
      <c r="M45" s="15">
        <v>0</v>
      </c>
      <c r="N45" s="86">
        <f t="shared" si="1"/>
        <v>0</v>
      </c>
    </row>
    <row r="46" spans="1:14" x14ac:dyDescent="0.25">
      <c r="A46" s="81"/>
      <c r="B46" s="66" t="s">
        <v>23</v>
      </c>
      <c r="C46" s="48">
        <v>4</v>
      </c>
      <c r="D46" s="70">
        <v>26.770200000000003</v>
      </c>
      <c r="E46" s="98">
        <v>3369</v>
      </c>
      <c r="F46" s="65">
        <v>556773</v>
      </c>
      <c r="G46" s="56">
        <v>75</v>
      </c>
      <c r="H46" s="65">
        <f>F46*G46/100</f>
        <v>417579.75</v>
      </c>
      <c r="I46" s="15">
        <f>F46-H46</f>
        <v>139193.25</v>
      </c>
      <c r="J46" s="15">
        <f>F46/E46</f>
        <v>165.26357969723955</v>
      </c>
      <c r="K46" s="15">
        <f>$J$11*$J$19-J46</f>
        <v>498.88392734546522</v>
      </c>
      <c r="L46" s="15">
        <f>IF(K46&gt;0,$J$7*$J$8*(K46/$K$19),0)+$J$7*$J$9*(E46/$E$19)+$J$7*$J$10*(D46/$D$19)</f>
        <v>1259560.2392248162</v>
      </c>
      <c r="M46" s="15"/>
      <c r="N46" s="86">
        <f t="shared" si="1"/>
        <v>1259560.2392248162</v>
      </c>
    </row>
    <row r="47" spans="1:14" x14ac:dyDescent="0.25">
      <c r="A47" s="81"/>
      <c r="B47" s="66" t="s">
        <v>24</v>
      </c>
      <c r="C47" s="48">
        <v>4</v>
      </c>
      <c r="D47" s="70">
        <v>9.8067999999999991</v>
      </c>
      <c r="E47" s="98">
        <v>1340</v>
      </c>
      <c r="F47" s="65">
        <v>378307</v>
      </c>
      <c r="G47" s="56">
        <v>75</v>
      </c>
      <c r="H47" s="65">
        <f>F47*G47/100</f>
        <v>283730.25</v>
      </c>
      <c r="I47" s="15">
        <f>F47-H47</f>
        <v>94576.75</v>
      </c>
      <c r="J47" s="15">
        <f>F47/E47</f>
        <v>282.31865671641793</v>
      </c>
      <c r="K47" s="15">
        <f>$J$11*$J$19-J47</f>
        <v>381.82885032628684</v>
      </c>
      <c r="L47" s="15">
        <f>IF(K47&gt;0,$J$7*$J$8*(K47/$K$19),0)+$J$7*$J$9*(E47/$E$19)+$J$7*$J$10*(D47/$D$19)</f>
        <v>782423.86712276447</v>
      </c>
      <c r="M47" s="15"/>
      <c r="N47" s="86">
        <f t="shared" si="1"/>
        <v>782423.86712276447</v>
      </c>
    </row>
    <row r="48" spans="1:14" x14ac:dyDescent="0.25">
      <c r="A48" s="81"/>
      <c r="B48" s="66"/>
      <c r="C48" s="48"/>
      <c r="D48" s="70">
        <v>0</v>
      </c>
      <c r="E48" s="100"/>
      <c r="F48" s="87"/>
      <c r="G48" s="56"/>
      <c r="H48" s="87"/>
      <c r="I48" s="83"/>
      <c r="J48" s="83"/>
      <c r="K48" s="15"/>
      <c r="L48" s="15"/>
      <c r="M48" s="15"/>
      <c r="N48" s="86"/>
    </row>
    <row r="49" spans="1:14" x14ac:dyDescent="0.25">
      <c r="A49" s="84" t="s">
        <v>25</v>
      </c>
      <c r="B49" s="58" t="s">
        <v>2</v>
      </c>
      <c r="C49" s="59"/>
      <c r="D49" s="7">
        <v>887.6182</v>
      </c>
      <c r="E49" s="101">
        <f>E50</f>
        <v>80844</v>
      </c>
      <c r="F49" s="50">
        <f>F51</f>
        <v>0</v>
      </c>
      <c r="G49" s="56"/>
      <c r="H49" s="50">
        <f>H51</f>
        <v>12022047.75</v>
      </c>
      <c r="I49" s="12">
        <f>I51</f>
        <v>-12022047.75</v>
      </c>
      <c r="J49" s="12"/>
      <c r="K49" s="15"/>
      <c r="L49" s="15"/>
      <c r="M49" s="14">
        <f>M51</f>
        <v>39509542.857117131</v>
      </c>
      <c r="N49" s="82">
        <f t="shared" si="1"/>
        <v>39509542.857117131</v>
      </c>
    </row>
    <row r="50" spans="1:14" x14ac:dyDescent="0.25">
      <c r="A50" s="84" t="s">
        <v>25</v>
      </c>
      <c r="B50" s="58" t="s">
        <v>3</v>
      </c>
      <c r="C50" s="59"/>
      <c r="D50" s="7">
        <v>887.6182</v>
      </c>
      <c r="E50" s="101">
        <f>SUM(E52:E77)</f>
        <v>80844</v>
      </c>
      <c r="F50" s="50">
        <f>SUM(F52:F77)</f>
        <v>48088191</v>
      </c>
      <c r="G50" s="56"/>
      <c r="H50" s="50">
        <f>SUM(H52:H77)</f>
        <v>27393990.75</v>
      </c>
      <c r="I50" s="12">
        <f>SUM(I52:I77)</f>
        <v>20694200.25</v>
      </c>
      <c r="J50" s="12"/>
      <c r="K50" s="15"/>
      <c r="L50" s="12">
        <f>SUM(L52:L77)</f>
        <v>23860189.450137708</v>
      </c>
      <c r="M50" s="14"/>
      <c r="N50" s="82">
        <f t="shared" si="1"/>
        <v>23860189.450137708</v>
      </c>
    </row>
    <row r="51" spans="1:14" x14ac:dyDescent="0.25">
      <c r="A51" s="81"/>
      <c r="B51" s="66" t="s">
        <v>26</v>
      </c>
      <c r="C51" s="48">
        <v>2</v>
      </c>
      <c r="D51" s="70">
        <v>0</v>
      </c>
      <c r="E51" s="100"/>
      <c r="F51" s="65">
        <v>0</v>
      </c>
      <c r="G51" s="56">
        <v>25</v>
      </c>
      <c r="H51" s="65">
        <f>F50*G51/100</f>
        <v>12022047.75</v>
      </c>
      <c r="I51" s="15">
        <f t="shared" ref="I51:I77" si="7">F51-H51</f>
        <v>-12022047.75</v>
      </c>
      <c r="J51" s="15"/>
      <c r="K51" s="15"/>
      <c r="L51" s="15"/>
      <c r="M51" s="15">
        <f>($L$7*$L$8*E49/$L$10)+($L$7*$L$9*D49/$L$11)</f>
        <v>39509542.857117131</v>
      </c>
      <c r="N51" s="86">
        <f t="shared" si="1"/>
        <v>39509542.857117131</v>
      </c>
    </row>
    <row r="52" spans="1:14" x14ac:dyDescent="0.25">
      <c r="A52" s="81"/>
      <c r="B52" s="66" t="s">
        <v>25</v>
      </c>
      <c r="C52" s="48">
        <v>3</v>
      </c>
      <c r="D52" s="69">
        <v>51.925899999999999</v>
      </c>
      <c r="E52" s="98">
        <v>11374</v>
      </c>
      <c r="F52" s="65">
        <v>15767550</v>
      </c>
      <c r="G52" s="56">
        <v>20</v>
      </c>
      <c r="H52" s="65">
        <f>F52*G52/100</f>
        <v>3153510</v>
      </c>
      <c r="I52" s="15">
        <f t="shared" si="7"/>
        <v>12614040</v>
      </c>
      <c r="J52" s="15">
        <f t="shared" ref="J52:J77" si="8">F52/E52</f>
        <v>1386.280112537366</v>
      </c>
      <c r="K52" s="15">
        <f t="shared" ref="K52:K77" si="9">$J$11*$J$19-J52</f>
        <v>-722.13260549466122</v>
      </c>
      <c r="L52" s="15">
        <f t="shared" ref="L52:L77" si="10">IF(K52&gt;0,$J$7*$J$8*(K52/$K$19),0)+$J$7*$J$9*(E52/$E$19)+$J$7*$J$10*(D52/$D$19)</f>
        <v>1513794.7098242447</v>
      </c>
      <c r="M52" s="14"/>
      <c r="N52" s="86">
        <f t="shared" si="1"/>
        <v>1513794.7098242447</v>
      </c>
    </row>
    <row r="53" spans="1:14" x14ac:dyDescent="0.25">
      <c r="A53" s="81"/>
      <c r="B53" s="66" t="s">
        <v>27</v>
      </c>
      <c r="C53" s="48">
        <v>4</v>
      </c>
      <c r="D53" s="70">
        <v>16.3126</v>
      </c>
      <c r="E53" s="98">
        <v>1032</v>
      </c>
      <c r="F53" s="65">
        <v>528400</v>
      </c>
      <c r="G53" s="56">
        <v>75</v>
      </c>
      <c r="H53" s="65">
        <f t="shared" ref="H53:H77" si="11">F53*G53/100</f>
        <v>396300</v>
      </c>
      <c r="I53" s="15">
        <f t="shared" si="7"/>
        <v>132100</v>
      </c>
      <c r="J53" s="15">
        <f t="shared" si="8"/>
        <v>512.01550387596899</v>
      </c>
      <c r="K53" s="15">
        <f t="shared" si="9"/>
        <v>152.13200316673579</v>
      </c>
      <c r="L53" s="15">
        <f t="shared" si="10"/>
        <v>411812.61805653933</v>
      </c>
      <c r="M53" s="15"/>
      <c r="N53" s="86">
        <f t="shared" si="1"/>
        <v>411812.61805653933</v>
      </c>
    </row>
    <row r="54" spans="1:14" x14ac:dyDescent="0.25">
      <c r="A54" s="81"/>
      <c r="B54" s="66" t="s">
        <v>28</v>
      </c>
      <c r="C54" s="48">
        <v>4</v>
      </c>
      <c r="D54" s="70">
        <v>30.464199999999998</v>
      </c>
      <c r="E54" s="98">
        <v>5235</v>
      </c>
      <c r="F54" s="65">
        <v>2544587</v>
      </c>
      <c r="G54" s="56">
        <v>75</v>
      </c>
      <c r="H54" s="65">
        <f t="shared" si="11"/>
        <v>1908440.25</v>
      </c>
      <c r="I54" s="15">
        <f t="shared" si="7"/>
        <v>636146.75</v>
      </c>
      <c r="J54" s="15">
        <f t="shared" si="8"/>
        <v>486.07201528175739</v>
      </c>
      <c r="K54" s="15">
        <f t="shared" si="9"/>
        <v>178.07549176094739</v>
      </c>
      <c r="L54" s="15">
        <f t="shared" si="10"/>
        <v>994617.86939794873</v>
      </c>
      <c r="M54" s="15"/>
      <c r="N54" s="86">
        <f t="shared" si="1"/>
        <v>994617.86939794873</v>
      </c>
    </row>
    <row r="55" spans="1:14" x14ac:dyDescent="0.25">
      <c r="A55" s="81"/>
      <c r="B55" s="66" t="s">
        <v>29</v>
      </c>
      <c r="C55" s="48">
        <v>4</v>
      </c>
      <c r="D55" s="70">
        <v>21.542500000000004</v>
      </c>
      <c r="E55" s="98">
        <v>1623</v>
      </c>
      <c r="F55" s="65">
        <v>309000</v>
      </c>
      <c r="G55" s="56">
        <v>75</v>
      </c>
      <c r="H55" s="65">
        <f t="shared" si="11"/>
        <v>231750</v>
      </c>
      <c r="I55" s="15">
        <f t="shared" si="7"/>
        <v>77250</v>
      </c>
      <c r="J55" s="15">
        <f t="shared" si="8"/>
        <v>190.38817005545286</v>
      </c>
      <c r="K55" s="15">
        <f t="shared" si="9"/>
        <v>473.75933698725191</v>
      </c>
      <c r="L55" s="15">
        <f t="shared" si="10"/>
        <v>997387.43756541726</v>
      </c>
      <c r="M55" s="15"/>
      <c r="N55" s="86">
        <f t="shared" si="1"/>
        <v>997387.43756541726</v>
      </c>
    </row>
    <row r="56" spans="1:14" x14ac:dyDescent="0.25">
      <c r="A56" s="81"/>
      <c r="B56" s="66" t="s">
        <v>30</v>
      </c>
      <c r="C56" s="48">
        <v>4</v>
      </c>
      <c r="D56" s="70">
        <v>50.992299999999993</v>
      </c>
      <c r="E56" s="98">
        <v>3875</v>
      </c>
      <c r="F56" s="65">
        <v>1764187</v>
      </c>
      <c r="G56" s="56">
        <v>75</v>
      </c>
      <c r="H56" s="65">
        <f t="shared" si="11"/>
        <v>1323140.25</v>
      </c>
      <c r="I56" s="15">
        <f t="shared" si="7"/>
        <v>441046.75</v>
      </c>
      <c r="J56" s="15">
        <f t="shared" si="8"/>
        <v>455.27406451612904</v>
      </c>
      <c r="K56" s="15">
        <f t="shared" si="9"/>
        <v>208.87344252657573</v>
      </c>
      <c r="L56" s="15">
        <f t="shared" si="10"/>
        <v>950485.30813675525</v>
      </c>
      <c r="M56" s="15"/>
      <c r="N56" s="86">
        <f t="shared" si="1"/>
        <v>950485.30813675525</v>
      </c>
    </row>
    <row r="57" spans="1:14" x14ac:dyDescent="0.25">
      <c r="A57" s="81"/>
      <c r="B57" s="66" t="s">
        <v>31</v>
      </c>
      <c r="C57" s="48">
        <v>4</v>
      </c>
      <c r="D57" s="70">
        <v>19.139800000000001</v>
      </c>
      <c r="E57" s="98">
        <v>1831</v>
      </c>
      <c r="F57" s="65">
        <v>954360</v>
      </c>
      <c r="G57" s="56">
        <v>75</v>
      </c>
      <c r="H57" s="65">
        <f t="shared" si="11"/>
        <v>715770</v>
      </c>
      <c r="I57" s="15">
        <f t="shared" si="7"/>
        <v>238590</v>
      </c>
      <c r="J57" s="15">
        <f t="shared" si="8"/>
        <v>521.22337520480608</v>
      </c>
      <c r="K57" s="15">
        <f t="shared" si="9"/>
        <v>142.9241318378987</v>
      </c>
      <c r="L57" s="15">
        <f t="shared" si="10"/>
        <v>501147.1884716659</v>
      </c>
      <c r="M57" s="15"/>
      <c r="N57" s="86">
        <f t="shared" si="1"/>
        <v>501147.1884716659</v>
      </c>
    </row>
    <row r="58" spans="1:14" x14ac:dyDescent="0.25">
      <c r="A58" s="81"/>
      <c r="B58" s="66" t="s">
        <v>32</v>
      </c>
      <c r="C58" s="48">
        <v>4</v>
      </c>
      <c r="D58" s="70">
        <v>47.591800000000006</v>
      </c>
      <c r="E58" s="98">
        <v>1735</v>
      </c>
      <c r="F58" s="65">
        <v>397387</v>
      </c>
      <c r="G58" s="56">
        <v>75</v>
      </c>
      <c r="H58" s="65">
        <f t="shared" si="11"/>
        <v>298040.25</v>
      </c>
      <c r="I58" s="15">
        <f t="shared" si="7"/>
        <v>99346.75</v>
      </c>
      <c r="J58" s="15">
        <f t="shared" si="8"/>
        <v>229.04149855907781</v>
      </c>
      <c r="K58" s="15">
        <f t="shared" si="9"/>
        <v>435.10600848362697</v>
      </c>
      <c r="L58" s="15">
        <f t="shared" si="10"/>
        <v>1037530.3417539105</v>
      </c>
      <c r="M58" s="15"/>
      <c r="N58" s="86">
        <f t="shared" si="1"/>
        <v>1037530.3417539105</v>
      </c>
    </row>
    <row r="59" spans="1:14" x14ac:dyDescent="0.25">
      <c r="A59" s="81"/>
      <c r="B59" s="66" t="s">
        <v>727</v>
      </c>
      <c r="C59" s="48">
        <v>4</v>
      </c>
      <c r="D59" s="71">
        <v>28.288899999999998</v>
      </c>
      <c r="E59" s="98">
        <v>1511</v>
      </c>
      <c r="F59" s="65">
        <v>369427</v>
      </c>
      <c r="G59" s="56">
        <v>75</v>
      </c>
      <c r="H59" s="65">
        <f t="shared" si="11"/>
        <v>277070.25</v>
      </c>
      <c r="I59" s="15">
        <f t="shared" si="7"/>
        <v>92356.75</v>
      </c>
      <c r="J59" s="15">
        <f t="shared" si="8"/>
        <v>244.49172733289211</v>
      </c>
      <c r="K59" s="15">
        <f t="shared" si="9"/>
        <v>419.65577970981269</v>
      </c>
      <c r="L59" s="15">
        <f t="shared" si="10"/>
        <v>922825.56202887208</v>
      </c>
      <c r="M59" s="15"/>
      <c r="N59" s="86">
        <f t="shared" si="1"/>
        <v>922825.56202887208</v>
      </c>
    </row>
    <row r="60" spans="1:14" x14ac:dyDescent="0.25">
      <c r="A60" s="81"/>
      <c r="B60" s="66" t="s">
        <v>728</v>
      </c>
      <c r="C60" s="48">
        <v>4</v>
      </c>
      <c r="D60" s="70">
        <v>39.7697</v>
      </c>
      <c r="E60" s="98">
        <v>2308</v>
      </c>
      <c r="F60" s="65">
        <v>354173</v>
      </c>
      <c r="G60" s="56">
        <v>75</v>
      </c>
      <c r="H60" s="65">
        <f t="shared" si="11"/>
        <v>265629.75</v>
      </c>
      <c r="I60" s="15">
        <f t="shared" si="7"/>
        <v>88543.25</v>
      </c>
      <c r="J60" s="15">
        <f t="shared" si="8"/>
        <v>153.45450606585788</v>
      </c>
      <c r="K60" s="15">
        <f t="shared" si="9"/>
        <v>510.69300097684686</v>
      </c>
      <c r="L60" s="15">
        <f t="shared" si="10"/>
        <v>1196140.9643009859</v>
      </c>
      <c r="M60" s="15"/>
      <c r="N60" s="86">
        <f t="shared" si="1"/>
        <v>1196140.9643009859</v>
      </c>
    </row>
    <row r="61" spans="1:14" x14ac:dyDescent="0.25">
      <c r="A61" s="81"/>
      <c r="B61" s="66" t="s">
        <v>33</v>
      </c>
      <c r="C61" s="48">
        <v>4</v>
      </c>
      <c r="D61" s="70">
        <v>25.625900000000001</v>
      </c>
      <c r="E61" s="98">
        <v>2068</v>
      </c>
      <c r="F61" s="65">
        <v>360093</v>
      </c>
      <c r="G61" s="56">
        <v>75</v>
      </c>
      <c r="H61" s="65">
        <f t="shared" si="11"/>
        <v>270069.75</v>
      </c>
      <c r="I61" s="15">
        <f t="shared" si="7"/>
        <v>90023.25</v>
      </c>
      <c r="J61" s="15">
        <f t="shared" si="8"/>
        <v>174.1262088974855</v>
      </c>
      <c r="K61" s="15">
        <f t="shared" si="9"/>
        <v>490.02129814521925</v>
      </c>
      <c r="L61" s="15">
        <f t="shared" si="10"/>
        <v>1088658.1408769244</v>
      </c>
      <c r="M61" s="15"/>
      <c r="N61" s="86">
        <f t="shared" si="1"/>
        <v>1088658.1408769244</v>
      </c>
    </row>
    <row r="62" spans="1:14" x14ac:dyDescent="0.25">
      <c r="A62" s="81"/>
      <c r="B62" s="66" t="s">
        <v>34</v>
      </c>
      <c r="C62" s="48">
        <v>4</v>
      </c>
      <c r="D62" s="69">
        <v>11.449</v>
      </c>
      <c r="E62" s="98">
        <v>4001</v>
      </c>
      <c r="F62" s="65">
        <v>2858400</v>
      </c>
      <c r="G62" s="56">
        <v>75</v>
      </c>
      <c r="H62" s="65">
        <f t="shared" si="11"/>
        <v>2143800</v>
      </c>
      <c r="I62" s="15">
        <f t="shared" si="7"/>
        <v>714600</v>
      </c>
      <c r="J62" s="15">
        <f t="shared" si="8"/>
        <v>714.42139465133721</v>
      </c>
      <c r="K62" s="15">
        <f t="shared" si="9"/>
        <v>-50.273887608632435</v>
      </c>
      <c r="L62" s="15">
        <f t="shared" si="10"/>
        <v>509776.00565692794</v>
      </c>
      <c r="M62" s="15"/>
      <c r="N62" s="86">
        <f t="shared" si="1"/>
        <v>509776.00565692794</v>
      </c>
    </row>
    <row r="63" spans="1:14" x14ac:dyDescent="0.25">
      <c r="A63" s="81"/>
      <c r="B63" s="66" t="s">
        <v>35</v>
      </c>
      <c r="C63" s="48">
        <v>4</v>
      </c>
      <c r="D63" s="70">
        <v>50.058299999999996</v>
      </c>
      <c r="E63" s="98">
        <v>3173</v>
      </c>
      <c r="F63" s="65">
        <v>533973</v>
      </c>
      <c r="G63" s="56">
        <v>75</v>
      </c>
      <c r="H63" s="65">
        <f t="shared" si="11"/>
        <v>400479.75</v>
      </c>
      <c r="I63" s="15">
        <f t="shared" si="7"/>
        <v>133493.25</v>
      </c>
      <c r="J63" s="15">
        <f t="shared" si="8"/>
        <v>168.28647967223449</v>
      </c>
      <c r="K63" s="15">
        <f t="shared" si="9"/>
        <v>495.86102737047031</v>
      </c>
      <c r="L63" s="15">
        <f t="shared" si="10"/>
        <v>1309414.8300546699</v>
      </c>
      <c r="M63" s="15"/>
      <c r="N63" s="86">
        <f t="shared" si="1"/>
        <v>1309414.8300546699</v>
      </c>
    </row>
    <row r="64" spans="1:14" x14ac:dyDescent="0.25">
      <c r="A64" s="81"/>
      <c r="B64" s="66" t="s">
        <v>729</v>
      </c>
      <c r="C64" s="48">
        <v>4</v>
      </c>
      <c r="D64" s="70">
        <v>39.081300000000006</v>
      </c>
      <c r="E64" s="98">
        <v>3439</v>
      </c>
      <c r="F64" s="65">
        <v>1020400</v>
      </c>
      <c r="G64" s="56">
        <v>75</v>
      </c>
      <c r="H64" s="65">
        <f t="shared" si="11"/>
        <v>765300</v>
      </c>
      <c r="I64" s="15">
        <f t="shared" si="7"/>
        <v>255100</v>
      </c>
      <c r="J64" s="15">
        <f t="shared" si="8"/>
        <v>296.71416109334109</v>
      </c>
      <c r="K64" s="15">
        <f t="shared" si="9"/>
        <v>367.43334594936368</v>
      </c>
      <c r="L64" s="15">
        <f t="shared" si="10"/>
        <v>1105126.9772130745</v>
      </c>
      <c r="M64" s="15"/>
      <c r="N64" s="86">
        <f t="shared" si="1"/>
        <v>1105126.9772130745</v>
      </c>
    </row>
    <row r="65" spans="1:14" x14ac:dyDescent="0.25">
      <c r="A65" s="81"/>
      <c r="B65" s="66" t="s">
        <v>36</v>
      </c>
      <c r="C65" s="48">
        <v>4</v>
      </c>
      <c r="D65" s="70">
        <v>85.867999999999981</v>
      </c>
      <c r="E65" s="98">
        <v>5264</v>
      </c>
      <c r="F65" s="65">
        <v>2372227</v>
      </c>
      <c r="G65" s="56">
        <v>75</v>
      </c>
      <c r="H65" s="65">
        <f t="shared" si="11"/>
        <v>1779170.25</v>
      </c>
      <c r="I65" s="15">
        <f t="shared" si="7"/>
        <v>593056.75</v>
      </c>
      <c r="J65" s="15">
        <f t="shared" si="8"/>
        <v>450.65102583586628</v>
      </c>
      <c r="K65" s="15">
        <f t="shared" si="9"/>
        <v>213.4964812068385</v>
      </c>
      <c r="L65" s="15">
        <f t="shared" si="10"/>
        <v>1237649.8518057591</v>
      </c>
      <c r="M65" s="15"/>
      <c r="N65" s="86">
        <f t="shared" si="1"/>
        <v>1237649.8518057591</v>
      </c>
    </row>
    <row r="66" spans="1:14" x14ac:dyDescent="0.25">
      <c r="A66" s="81"/>
      <c r="B66" s="66" t="s">
        <v>37</v>
      </c>
      <c r="C66" s="48">
        <v>4</v>
      </c>
      <c r="D66" s="70">
        <v>12.793399999999998</v>
      </c>
      <c r="E66" s="98">
        <v>1873</v>
      </c>
      <c r="F66" s="65">
        <v>1022707</v>
      </c>
      <c r="G66" s="56">
        <v>75</v>
      </c>
      <c r="H66" s="65">
        <f t="shared" si="11"/>
        <v>767030.25</v>
      </c>
      <c r="I66" s="15">
        <f t="shared" si="7"/>
        <v>255676.75</v>
      </c>
      <c r="J66" s="15">
        <f t="shared" si="8"/>
        <v>546.02616123865459</v>
      </c>
      <c r="K66" s="15">
        <f t="shared" si="9"/>
        <v>118.12134580405018</v>
      </c>
      <c r="L66" s="15">
        <f t="shared" si="10"/>
        <v>446498.15629859798</v>
      </c>
      <c r="M66" s="15"/>
      <c r="N66" s="86">
        <f t="shared" si="1"/>
        <v>446498.15629859798</v>
      </c>
    </row>
    <row r="67" spans="1:14" x14ac:dyDescent="0.25">
      <c r="A67" s="81"/>
      <c r="B67" s="66" t="s">
        <v>38</v>
      </c>
      <c r="C67" s="48">
        <v>4</v>
      </c>
      <c r="D67" s="70">
        <v>66.075299999999999</v>
      </c>
      <c r="E67" s="98">
        <v>5970</v>
      </c>
      <c r="F67" s="65">
        <v>6027400</v>
      </c>
      <c r="G67" s="56">
        <v>75</v>
      </c>
      <c r="H67" s="65">
        <f t="shared" si="11"/>
        <v>4520550</v>
      </c>
      <c r="I67" s="15">
        <f t="shared" si="7"/>
        <v>1506850</v>
      </c>
      <c r="J67" s="15">
        <f t="shared" si="8"/>
        <v>1009.6147403685092</v>
      </c>
      <c r="K67" s="15">
        <f t="shared" si="9"/>
        <v>-345.46723332580439</v>
      </c>
      <c r="L67" s="15">
        <f t="shared" si="10"/>
        <v>923989.64166591607</v>
      </c>
      <c r="M67" s="15"/>
      <c r="N67" s="86">
        <f t="shared" si="1"/>
        <v>923989.64166591607</v>
      </c>
    </row>
    <row r="68" spans="1:14" x14ac:dyDescent="0.25">
      <c r="A68" s="81"/>
      <c r="B68" s="66" t="s">
        <v>39</v>
      </c>
      <c r="C68" s="48">
        <v>4</v>
      </c>
      <c r="D68" s="70">
        <v>4.5788000000000002</v>
      </c>
      <c r="E68" s="98">
        <v>1502</v>
      </c>
      <c r="F68" s="65">
        <v>640267</v>
      </c>
      <c r="G68" s="56">
        <v>75</v>
      </c>
      <c r="H68" s="65">
        <f t="shared" si="11"/>
        <v>480200.25</v>
      </c>
      <c r="I68" s="15">
        <f t="shared" si="7"/>
        <v>160066.75</v>
      </c>
      <c r="J68" s="15">
        <f t="shared" si="8"/>
        <v>426.2762982689747</v>
      </c>
      <c r="K68" s="15">
        <f t="shared" si="9"/>
        <v>237.87120877373007</v>
      </c>
      <c r="L68" s="15">
        <f t="shared" si="10"/>
        <v>560975.30874157173</v>
      </c>
      <c r="M68" s="15"/>
      <c r="N68" s="86">
        <f t="shared" si="1"/>
        <v>560975.30874157173</v>
      </c>
    </row>
    <row r="69" spans="1:14" x14ac:dyDescent="0.25">
      <c r="A69" s="81"/>
      <c r="B69" s="66" t="s">
        <v>40</v>
      </c>
      <c r="C69" s="48">
        <v>4</v>
      </c>
      <c r="D69" s="70">
        <v>17.041400000000003</v>
      </c>
      <c r="E69" s="98">
        <v>347</v>
      </c>
      <c r="F69" s="65">
        <v>42813</v>
      </c>
      <c r="G69" s="56">
        <v>75</v>
      </c>
      <c r="H69" s="65">
        <f t="shared" si="11"/>
        <v>32109.75</v>
      </c>
      <c r="I69" s="15">
        <f t="shared" si="7"/>
        <v>10703.25</v>
      </c>
      <c r="J69" s="15">
        <f t="shared" si="8"/>
        <v>123.38040345821325</v>
      </c>
      <c r="K69" s="15">
        <f t="shared" si="9"/>
        <v>540.76710358449157</v>
      </c>
      <c r="L69" s="15">
        <f t="shared" si="10"/>
        <v>935828.76351437601</v>
      </c>
      <c r="M69" s="15"/>
      <c r="N69" s="86">
        <f t="shared" si="1"/>
        <v>935828.76351437601</v>
      </c>
    </row>
    <row r="70" spans="1:14" x14ac:dyDescent="0.25">
      <c r="A70" s="81"/>
      <c r="B70" s="66" t="s">
        <v>41</v>
      </c>
      <c r="C70" s="48">
        <v>4</v>
      </c>
      <c r="D70" s="70">
        <v>34.765100000000004</v>
      </c>
      <c r="E70" s="98">
        <v>3503</v>
      </c>
      <c r="F70" s="65">
        <v>748907</v>
      </c>
      <c r="G70" s="56">
        <v>75</v>
      </c>
      <c r="H70" s="65">
        <f t="shared" si="11"/>
        <v>561680.25</v>
      </c>
      <c r="I70" s="15">
        <f t="shared" si="7"/>
        <v>187226.75</v>
      </c>
      <c r="J70" s="15">
        <f t="shared" si="8"/>
        <v>213.79017984584641</v>
      </c>
      <c r="K70" s="15">
        <f t="shared" si="9"/>
        <v>450.35732719685836</v>
      </c>
      <c r="L70" s="15">
        <f t="shared" si="10"/>
        <v>1226800.8047953669</v>
      </c>
      <c r="M70" s="15"/>
      <c r="N70" s="86">
        <f t="shared" si="1"/>
        <v>1226800.8047953669</v>
      </c>
    </row>
    <row r="71" spans="1:14" x14ac:dyDescent="0.25">
      <c r="A71" s="81"/>
      <c r="B71" s="66" t="s">
        <v>42</v>
      </c>
      <c r="C71" s="48">
        <v>4</v>
      </c>
      <c r="D71" s="70">
        <v>16.301500000000001</v>
      </c>
      <c r="E71" s="98">
        <v>2581</v>
      </c>
      <c r="F71" s="65">
        <v>2734093</v>
      </c>
      <c r="G71" s="56">
        <v>75</v>
      </c>
      <c r="H71" s="65">
        <f t="shared" si="11"/>
        <v>2050569.75</v>
      </c>
      <c r="I71" s="15">
        <f t="shared" si="7"/>
        <v>683523.25</v>
      </c>
      <c r="J71" s="15">
        <f t="shared" si="8"/>
        <v>1059.3153816350252</v>
      </c>
      <c r="K71" s="15">
        <f t="shared" si="9"/>
        <v>-395.16787459232046</v>
      </c>
      <c r="L71" s="15">
        <f t="shared" si="10"/>
        <v>358576.29486875207</v>
      </c>
      <c r="M71" s="15"/>
      <c r="N71" s="86">
        <f t="shared" si="1"/>
        <v>358576.29486875207</v>
      </c>
    </row>
    <row r="72" spans="1:14" x14ac:dyDescent="0.25">
      <c r="A72" s="81"/>
      <c r="B72" s="66" t="s">
        <v>43</v>
      </c>
      <c r="C72" s="48">
        <v>4</v>
      </c>
      <c r="D72" s="70">
        <v>24.058299999999999</v>
      </c>
      <c r="E72" s="98">
        <v>2872</v>
      </c>
      <c r="F72" s="65">
        <v>682120</v>
      </c>
      <c r="G72" s="56">
        <v>75</v>
      </c>
      <c r="H72" s="65">
        <f t="shared" si="11"/>
        <v>511590</v>
      </c>
      <c r="I72" s="15">
        <f t="shared" si="7"/>
        <v>170530</v>
      </c>
      <c r="J72" s="15">
        <f t="shared" si="8"/>
        <v>237.50696378830082</v>
      </c>
      <c r="K72" s="15">
        <f t="shared" si="9"/>
        <v>426.64054325440395</v>
      </c>
      <c r="L72" s="15">
        <f t="shared" si="10"/>
        <v>1079969.630386028</v>
      </c>
      <c r="M72" s="15"/>
      <c r="N72" s="86">
        <f t="shared" si="1"/>
        <v>1079969.630386028</v>
      </c>
    </row>
    <row r="73" spans="1:14" x14ac:dyDescent="0.25">
      <c r="A73" s="81"/>
      <c r="B73" s="66" t="s">
        <v>44</v>
      </c>
      <c r="C73" s="48">
        <v>4</v>
      </c>
      <c r="D73" s="70">
        <v>43.497700000000002</v>
      </c>
      <c r="E73" s="98">
        <v>3457</v>
      </c>
      <c r="F73" s="65">
        <v>659960</v>
      </c>
      <c r="G73" s="56">
        <v>75</v>
      </c>
      <c r="H73" s="65">
        <f t="shared" si="11"/>
        <v>494970</v>
      </c>
      <c r="I73" s="15">
        <f t="shared" si="7"/>
        <v>164990</v>
      </c>
      <c r="J73" s="15">
        <f t="shared" si="8"/>
        <v>190.90540931443448</v>
      </c>
      <c r="K73" s="15">
        <f t="shared" si="9"/>
        <v>473.24209772827032</v>
      </c>
      <c r="L73" s="15">
        <f t="shared" si="10"/>
        <v>1285961.2921387649</v>
      </c>
      <c r="M73" s="15"/>
      <c r="N73" s="86">
        <f t="shared" si="1"/>
        <v>1285961.2921387649</v>
      </c>
    </row>
    <row r="74" spans="1:14" x14ac:dyDescent="0.25">
      <c r="A74" s="81"/>
      <c r="B74" s="66" t="s">
        <v>45</v>
      </c>
      <c r="C74" s="48">
        <v>4</v>
      </c>
      <c r="D74" s="70">
        <v>21.498699999999999</v>
      </c>
      <c r="E74" s="98">
        <v>1119</v>
      </c>
      <c r="F74" s="65">
        <v>204480</v>
      </c>
      <c r="G74" s="56">
        <v>75</v>
      </c>
      <c r="H74" s="65">
        <f t="shared" si="11"/>
        <v>153360</v>
      </c>
      <c r="I74" s="15">
        <f t="shared" si="7"/>
        <v>51120</v>
      </c>
      <c r="J74" s="15">
        <f t="shared" si="8"/>
        <v>182.73458445040214</v>
      </c>
      <c r="K74" s="15">
        <f t="shared" si="9"/>
        <v>481.41292259230261</v>
      </c>
      <c r="L74" s="15">
        <f t="shared" si="10"/>
        <v>949695.98181779729</v>
      </c>
      <c r="M74" s="15"/>
      <c r="N74" s="86">
        <f t="shared" si="1"/>
        <v>949695.98181779729</v>
      </c>
    </row>
    <row r="75" spans="1:14" x14ac:dyDescent="0.25">
      <c r="A75" s="81"/>
      <c r="B75" s="66" t="s">
        <v>730</v>
      </c>
      <c r="C75" s="48">
        <v>4</v>
      </c>
      <c r="D75" s="70">
        <v>57.078299999999999</v>
      </c>
      <c r="E75" s="98">
        <v>3228</v>
      </c>
      <c r="F75" s="65">
        <v>1728080</v>
      </c>
      <c r="G75" s="56">
        <v>75</v>
      </c>
      <c r="H75" s="65">
        <f t="shared" si="11"/>
        <v>1296060</v>
      </c>
      <c r="I75" s="15">
        <f t="shared" si="7"/>
        <v>432020</v>
      </c>
      <c r="J75" s="15">
        <f t="shared" si="8"/>
        <v>535.34076827757121</v>
      </c>
      <c r="K75" s="15">
        <f t="shared" si="9"/>
        <v>128.80673876513356</v>
      </c>
      <c r="L75" s="15">
        <f t="shared" si="10"/>
        <v>770421.10768758983</v>
      </c>
      <c r="M75" s="15"/>
      <c r="N75" s="86">
        <f t="shared" si="1"/>
        <v>770421.10768758983</v>
      </c>
    </row>
    <row r="76" spans="1:14" x14ac:dyDescent="0.25">
      <c r="A76" s="81"/>
      <c r="B76" s="66" t="s">
        <v>46</v>
      </c>
      <c r="C76" s="48">
        <v>4</v>
      </c>
      <c r="D76" s="70">
        <v>44.555800000000005</v>
      </c>
      <c r="E76" s="98">
        <v>820</v>
      </c>
      <c r="F76" s="65">
        <v>251733</v>
      </c>
      <c r="G76" s="56">
        <v>75</v>
      </c>
      <c r="H76" s="65">
        <f t="shared" si="11"/>
        <v>188799.75</v>
      </c>
      <c r="I76" s="15">
        <f t="shared" si="7"/>
        <v>62933.25</v>
      </c>
      <c r="J76" s="15">
        <f t="shared" si="8"/>
        <v>306.99146341463415</v>
      </c>
      <c r="K76" s="15">
        <f t="shared" si="9"/>
        <v>357.15604362807062</v>
      </c>
      <c r="L76" s="15">
        <f t="shared" si="10"/>
        <v>798744.39500966354</v>
      </c>
      <c r="M76" s="15"/>
      <c r="N76" s="86">
        <f t="shared" si="1"/>
        <v>798744.39500966354</v>
      </c>
    </row>
    <row r="77" spans="1:14" x14ac:dyDescent="0.25">
      <c r="A77" s="81"/>
      <c r="B77" s="66" t="s">
        <v>47</v>
      </c>
      <c r="C77" s="48">
        <v>4</v>
      </c>
      <c r="D77" s="70">
        <v>27.263699999999996</v>
      </c>
      <c r="E77" s="98">
        <v>5103</v>
      </c>
      <c r="F77" s="65">
        <v>3211467</v>
      </c>
      <c r="G77" s="56">
        <v>75</v>
      </c>
      <c r="H77" s="65">
        <f t="shared" si="11"/>
        <v>2408600.25</v>
      </c>
      <c r="I77" s="15">
        <f t="shared" si="7"/>
        <v>802866.75</v>
      </c>
      <c r="J77" s="15">
        <f t="shared" si="8"/>
        <v>629.32921810699588</v>
      </c>
      <c r="K77" s="15">
        <f t="shared" si="9"/>
        <v>34.818288935708892</v>
      </c>
      <c r="L77" s="15">
        <f t="shared" si="10"/>
        <v>746360.26806958672</v>
      </c>
      <c r="M77" s="15"/>
      <c r="N77" s="86">
        <f t="shared" si="1"/>
        <v>746360.26806958672</v>
      </c>
    </row>
    <row r="78" spans="1:14" x14ac:dyDescent="0.25">
      <c r="A78" s="81"/>
      <c r="B78" s="66"/>
      <c r="C78" s="48"/>
      <c r="D78" s="70">
        <v>0</v>
      </c>
      <c r="E78" s="100"/>
      <c r="F78" s="78"/>
      <c r="G78" s="56"/>
      <c r="H78" s="78"/>
      <c r="I78" s="83"/>
      <c r="J78" s="83"/>
      <c r="K78" s="15"/>
      <c r="L78" s="15"/>
      <c r="M78" s="15"/>
      <c r="N78" s="86"/>
    </row>
    <row r="79" spans="1:14" x14ac:dyDescent="0.25">
      <c r="A79" s="84" t="s">
        <v>48</v>
      </c>
      <c r="B79" s="58" t="s">
        <v>2</v>
      </c>
      <c r="C79" s="59"/>
      <c r="D79" s="7">
        <v>294.53949999999998</v>
      </c>
      <c r="E79" s="101">
        <f>E80</f>
        <v>26797</v>
      </c>
      <c r="F79" s="50">
        <v>0</v>
      </c>
      <c r="G79" s="56"/>
      <c r="H79" s="50">
        <f>H81</f>
        <v>3104501.25</v>
      </c>
      <c r="I79" s="12">
        <f>I81</f>
        <v>-3104501.25</v>
      </c>
      <c r="J79" s="12"/>
      <c r="K79" s="15"/>
      <c r="L79" s="15"/>
      <c r="M79" s="14">
        <f>M81</f>
        <v>13101435.864148702</v>
      </c>
      <c r="N79" s="82">
        <f t="shared" si="1"/>
        <v>13101435.864148702</v>
      </c>
    </row>
    <row r="80" spans="1:14" x14ac:dyDescent="0.25">
      <c r="A80" s="84" t="s">
        <v>48</v>
      </c>
      <c r="B80" s="58" t="s">
        <v>3</v>
      </c>
      <c r="C80" s="59"/>
      <c r="D80" s="7">
        <v>294.53949999999998</v>
      </c>
      <c r="E80" s="101">
        <f>SUM(E82:E88)</f>
        <v>26797</v>
      </c>
      <c r="F80" s="50">
        <f>SUM(F82:F88)</f>
        <v>12418005</v>
      </c>
      <c r="G80" s="56"/>
      <c r="H80" s="50">
        <f>SUM(H82:H88)</f>
        <v>4033338.75</v>
      </c>
      <c r="I80" s="12">
        <f>SUM(I82:I88)</f>
        <v>8384666.25</v>
      </c>
      <c r="J80" s="12"/>
      <c r="K80" s="15"/>
      <c r="L80" s="12">
        <f>SUM(L82:L88)</f>
        <v>8630714.4624394327</v>
      </c>
      <c r="M80" s="15"/>
      <c r="N80" s="82">
        <f t="shared" si="1"/>
        <v>8630714.4624394327</v>
      </c>
    </row>
    <row r="81" spans="1:14" x14ac:dyDescent="0.25">
      <c r="A81" s="81"/>
      <c r="B81" s="66" t="s">
        <v>26</v>
      </c>
      <c r="C81" s="48">
        <v>2</v>
      </c>
      <c r="D81" s="70">
        <v>0</v>
      </c>
      <c r="E81" s="100"/>
      <c r="F81" s="65">
        <v>0</v>
      </c>
      <c r="G81" s="56">
        <v>25</v>
      </c>
      <c r="H81" s="65">
        <f>F80*G81/100</f>
        <v>3104501.25</v>
      </c>
      <c r="I81" s="15">
        <f t="shared" ref="I81:I88" si="12">F81-H81</f>
        <v>-3104501.25</v>
      </c>
      <c r="J81" s="15"/>
      <c r="K81" s="15"/>
      <c r="L81" s="15"/>
      <c r="M81" s="15">
        <f>($L$7*$L$8*E79/$L$10)+($L$7*$L$9*D79/$L$11)</f>
        <v>13101435.864148702</v>
      </c>
      <c r="N81" s="86">
        <f t="shared" si="1"/>
        <v>13101435.864148702</v>
      </c>
    </row>
    <row r="82" spans="1:14" x14ac:dyDescent="0.25">
      <c r="A82" s="81"/>
      <c r="B82" s="66" t="s">
        <v>49</v>
      </c>
      <c r="C82" s="48">
        <v>4</v>
      </c>
      <c r="D82" s="70">
        <v>73.437700000000007</v>
      </c>
      <c r="E82" s="98">
        <v>5098</v>
      </c>
      <c r="F82" s="65">
        <v>767733</v>
      </c>
      <c r="G82" s="56">
        <v>75</v>
      </c>
      <c r="H82" s="65">
        <f t="shared" ref="H82:H88" si="13">F82*G82/100</f>
        <v>575799.75</v>
      </c>
      <c r="I82" s="15">
        <f t="shared" si="12"/>
        <v>191933.25</v>
      </c>
      <c r="J82" s="15">
        <f t="shared" ref="J82:J88" si="14">F82/E82</f>
        <v>150.59493919183993</v>
      </c>
      <c r="K82" s="15">
        <f t="shared" ref="K82:K88" si="15">$J$11*$J$19-J82</f>
        <v>513.55256785086488</v>
      </c>
      <c r="L82" s="15">
        <f t="shared" ref="L82:L88" si="16">IF(K82&gt;0,$J$7*$J$8*(K82/$K$19),0)+$J$7*$J$9*(E82/$E$19)+$J$7*$J$10*(D82/$D$19)</f>
        <v>1641684.2897738246</v>
      </c>
      <c r="M82" s="15"/>
      <c r="N82" s="86">
        <f t="shared" si="1"/>
        <v>1641684.2897738246</v>
      </c>
    </row>
    <row r="83" spans="1:14" x14ac:dyDescent="0.25">
      <c r="A83" s="81"/>
      <c r="B83" s="66" t="s">
        <v>48</v>
      </c>
      <c r="C83" s="48">
        <v>3</v>
      </c>
      <c r="D83" s="70">
        <v>28.994</v>
      </c>
      <c r="E83" s="98">
        <v>10676</v>
      </c>
      <c r="F83" s="65">
        <v>9600300</v>
      </c>
      <c r="G83" s="56">
        <v>20</v>
      </c>
      <c r="H83" s="65">
        <f>F83*G83/100</f>
        <v>1920060</v>
      </c>
      <c r="I83" s="15">
        <f t="shared" si="12"/>
        <v>7680240</v>
      </c>
      <c r="J83" s="15">
        <f t="shared" si="14"/>
        <v>899.24128887223674</v>
      </c>
      <c r="K83" s="15">
        <f t="shared" si="15"/>
        <v>-235.09378182953196</v>
      </c>
      <c r="L83" s="15">
        <f t="shared" si="16"/>
        <v>1355065.2472402942</v>
      </c>
      <c r="M83" s="15"/>
      <c r="N83" s="86">
        <f t="shared" ref="N83:N146" si="17">L83+M83</f>
        <v>1355065.2472402942</v>
      </c>
    </row>
    <row r="84" spans="1:14" x14ac:dyDescent="0.25">
      <c r="A84" s="81"/>
      <c r="B84" s="66" t="s">
        <v>731</v>
      </c>
      <c r="C84" s="48">
        <v>4</v>
      </c>
      <c r="D84" s="70">
        <v>59.187299999999993</v>
      </c>
      <c r="E84" s="98">
        <v>3460</v>
      </c>
      <c r="F84" s="65">
        <v>331933</v>
      </c>
      <c r="G84" s="56">
        <v>75</v>
      </c>
      <c r="H84" s="65">
        <f t="shared" si="13"/>
        <v>248949.75</v>
      </c>
      <c r="I84" s="15">
        <f t="shared" si="12"/>
        <v>82983.25</v>
      </c>
      <c r="J84" s="15">
        <f t="shared" si="14"/>
        <v>95.934393063583812</v>
      </c>
      <c r="K84" s="15">
        <f t="shared" si="15"/>
        <v>568.21311397912098</v>
      </c>
      <c r="L84" s="15">
        <f t="shared" si="16"/>
        <v>1485815.4463054619</v>
      </c>
      <c r="M84" s="15"/>
      <c r="N84" s="86">
        <f t="shared" si="17"/>
        <v>1485815.4463054619</v>
      </c>
    </row>
    <row r="85" spans="1:14" x14ac:dyDescent="0.25">
      <c r="A85" s="81"/>
      <c r="B85" s="66" t="s">
        <v>50</v>
      </c>
      <c r="C85" s="48">
        <v>4</v>
      </c>
      <c r="D85" s="70">
        <v>17.118400000000001</v>
      </c>
      <c r="E85" s="98">
        <v>1707</v>
      </c>
      <c r="F85" s="65">
        <v>231640</v>
      </c>
      <c r="G85" s="56">
        <v>75</v>
      </c>
      <c r="H85" s="65">
        <f t="shared" si="13"/>
        <v>173730</v>
      </c>
      <c r="I85" s="15">
        <f t="shared" si="12"/>
        <v>57910</v>
      </c>
      <c r="J85" s="15">
        <f t="shared" si="14"/>
        <v>135.70005858230815</v>
      </c>
      <c r="K85" s="15">
        <f t="shared" si="15"/>
        <v>528.44744846039657</v>
      </c>
      <c r="L85" s="15">
        <f t="shared" si="16"/>
        <v>1077297.4257252875</v>
      </c>
      <c r="M85" s="15"/>
      <c r="N85" s="86">
        <f t="shared" si="17"/>
        <v>1077297.4257252875</v>
      </c>
    </row>
    <row r="86" spans="1:14" x14ac:dyDescent="0.25">
      <c r="A86" s="81"/>
      <c r="B86" s="66" t="s">
        <v>51</v>
      </c>
      <c r="C86" s="48">
        <v>4</v>
      </c>
      <c r="D86" s="70">
        <v>14.530099999999999</v>
      </c>
      <c r="E86" s="98">
        <v>824</v>
      </c>
      <c r="F86" s="65">
        <v>174733</v>
      </c>
      <c r="G86" s="56">
        <v>75</v>
      </c>
      <c r="H86" s="65">
        <f t="shared" si="13"/>
        <v>131049.75</v>
      </c>
      <c r="I86" s="15">
        <f t="shared" si="12"/>
        <v>43683.25</v>
      </c>
      <c r="J86" s="15">
        <f t="shared" si="14"/>
        <v>212.05461165048544</v>
      </c>
      <c r="K86" s="15">
        <f t="shared" si="15"/>
        <v>452.09289539221936</v>
      </c>
      <c r="L86" s="15">
        <f t="shared" si="16"/>
        <v>846248.66686152527</v>
      </c>
      <c r="M86" s="15"/>
      <c r="N86" s="86">
        <f t="shared" si="17"/>
        <v>846248.66686152527</v>
      </c>
    </row>
    <row r="87" spans="1:14" x14ac:dyDescent="0.25">
      <c r="A87" s="81"/>
      <c r="B87" s="66" t="s">
        <v>52</v>
      </c>
      <c r="C87" s="48">
        <v>4</v>
      </c>
      <c r="D87" s="70">
        <v>44.297600000000003</v>
      </c>
      <c r="E87" s="98">
        <v>1069</v>
      </c>
      <c r="F87" s="65">
        <v>237893</v>
      </c>
      <c r="G87" s="56">
        <v>75</v>
      </c>
      <c r="H87" s="65">
        <f t="shared" si="13"/>
        <v>178419.75</v>
      </c>
      <c r="I87" s="15">
        <f t="shared" si="12"/>
        <v>59473.25</v>
      </c>
      <c r="J87" s="15">
        <f t="shared" si="14"/>
        <v>222.53788587464919</v>
      </c>
      <c r="K87" s="15">
        <f t="shared" si="15"/>
        <v>441.60962116805558</v>
      </c>
      <c r="L87" s="15">
        <f t="shared" si="16"/>
        <v>958124.52986753592</v>
      </c>
      <c r="M87" s="15"/>
      <c r="N87" s="86">
        <f t="shared" si="17"/>
        <v>958124.52986753592</v>
      </c>
    </row>
    <row r="88" spans="1:14" x14ac:dyDescent="0.25">
      <c r="A88" s="81"/>
      <c r="B88" s="66" t="s">
        <v>53</v>
      </c>
      <c r="C88" s="48">
        <v>4</v>
      </c>
      <c r="D88" s="70">
        <v>56.974399999999996</v>
      </c>
      <c r="E88" s="98">
        <v>3963</v>
      </c>
      <c r="F88" s="65">
        <v>1073773</v>
      </c>
      <c r="G88" s="56">
        <v>75</v>
      </c>
      <c r="H88" s="65">
        <f t="shared" si="13"/>
        <v>805329.75</v>
      </c>
      <c r="I88" s="15">
        <f t="shared" si="12"/>
        <v>268443.25</v>
      </c>
      <c r="J88" s="15">
        <f t="shared" si="14"/>
        <v>270.94953318193291</v>
      </c>
      <c r="K88" s="15">
        <f t="shared" si="15"/>
        <v>393.19797386077187</v>
      </c>
      <c r="L88" s="15">
        <f t="shared" si="16"/>
        <v>1266478.8566655035</v>
      </c>
      <c r="M88" s="15"/>
      <c r="N88" s="86">
        <f t="shared" si="17"/>
        <v>1266478.8566655035</v>
      </c>
    </row>
    <row r="89" spans="1:14" x14ac:dyDescent="0.25">
      <c r="A89" s="81"/>
      <c r="B89" s="66"/>
      <c r="C89" s="48"/>
      <c r="D89" s="70">
        <v>0</v>
      </c>
      <c r="E89" s="100"/>
      <c r="F89" s="87"/>
      <c r="G89" s="56"/>
      <c r="H89" s="87"/>
      <c r="I89" s="88"/>
      <c r="J89" s="88"/>
      <c r="K89" s="15"/>
      <c r="L89" s="15"/>
      <c r="M89" s="15"/>
      <c r="N89" s="86"/>
    </row>
    <row r="90" spans="1:14" x14ac:dyDescent="0.25">
      <c r="A90" s="84" t="s">
        <v>54</v>
      </c>
      <c r="B90" s="58" t="s">
        <v>2</v>
      </c>
      <c r="C90" s="59"/>
      <c r="D90" s="7">
        <v>814.44230000000016</v>
      </c>
      <c r="E90" s="101">
        <f>E91</f>
        <v>72733</v>
      </c>
      <c r="F90" s="50">
        <v>0</v>
      </c>
      <c r="G90" s="56"/>
      <c r="H90" s="50">
        <f>H92</f>
        <v>7724109</v>
      </c>
      <c r="I90" s="12">
        <f>I92</f>
        <v>-7724109</v>
      </c>
      <c r="J90" s="12"/>
      <c r="K90" s="15"/>
      <c r="L90" s="15"/>
      <c r="M90" s="14">
        <f>M92</f>
        <v>35808903.166110471</v>
      </c>
      <c r="N90" s="82">
        <f t="shared" si="17"/>
        <v>35808903.166110471</v>
      </c>
    </row>
    <row r="91" spans="1:14" x14ac:dyDescent="0.25">
      <c r="A91" s="84" t="s">
        <v>54</v>
      </c>
      <c r="B91" s="58" t="s">
        <v>3</v>
      </c>
      <c r="C91" s="59"/>
      <c r="D91" s="7">
        <v>814.44230000000016</v>
      </c>
      <c r="E91" s="101">
        <f>SUM(E93:E120)</f>
        <v>72733</v>
      </c>
      <c r="F91" s="50">
        <f>SUM(F93:F120)</f>
        <v>30896436</v>
      </c>
      <c r="G91" s="56"/>
      <c r="H91" s="50">
        <f>SUM(H93:H120)</f>
        <v>14344552</v>
      </c>
      <c r="I91" s="12">
        <f>SUM(I93:I120)</f>
        <v>16551884</v>
      </c>
      <c r="J91" s="12"/>
      <c r="K91" s="15"/>
      <c r="L91" s="12">
        <f>SUM(L93:L120)</f>
        <v>30273228.144598242</v>
      </c>
      <c r="M91" s="15"/>
      <c r="N91" s="82">
        <f t="shared" si="17"/>
        <v>30273228.144598242</v>
      </c>
    </row>
    <row r="92" spans="1:14" x14ac:dyDescent="0.25">
      <c r="A92" s="81"/>
      <c r="B92" s="66" t="s">
        <v>26</v>
      </c>
      <c r="C92" s="48">
        <v>2</v>
      </c>
      <c r="D92" s="70">
        <v>0</v>
      </c>
      <c r="E92" s="100"/>
      <c r="F92" s="65">
        <v>0</v>
      </c>
      <c r="G92" s="56">
        <v>25</v>
      </c>
      <c r="H92" s="65">
        <f>F91*G92/100</f>
        <v>7724109</v>
      </c>
      <c r="I92" s="15">
        <f t="shared" ref="I92:I120" si="18">F92-H92</f>
        <v>-7724109</v>
      </c>
      <c r="J92" s="15"/>
      <c r="K92" s="15"/>
      <c r="L92" s="15"/>
      <c r="M92" s="15">
        <f>($L$7*$L$8*E90/$L$10)+($L$7*$L$9*D90/$L$11)</f>
        <v>35808903.166110471</v>
      </c>
      <c r="N92" s="86">
        <f t="shared" si="17"/>
        <v>35808903.166110471</v>
      </c>
    </row>
    <row r="93" spans="1:14" x14ac:dyDescent="0.25">
      <c r="A93" s="81"/>
      <c r="B93" s="66" t="s">
        <v>732</v>
      </c>
      <c r="C93" s="48">
        <v>4</v>
      </c>
      <c r="D93" s="70">
        <v>27.557100000000002</v>
      </c>
      <c r="E93" s="98">
        <v>2295</v>
      </c>
      <c r="F93" s="65">
        <v>444227</v>
      </c>
      <c r="G93" s="56">
        <v>75</v>
      </c>
      <c r="H93" s="65">
        <f t="shared" ref="H93:H120" si="19">F93*G93/100</f>
        <v>333170.25</v>
      </c>
      <c r="I93" s="15">
        <f t="shared" si="18"/>
        <v>111056.75</v>
      </c>
      <c r="J93" s="15">
        <f t="shared" ref="J93:J120" si="20">F93/E93</f>
        <v>193.56296296296296</v>
      </c>
      <c r="K93" s="15">
        <f t="shared" ref="K93:K120" si="21">$J$11*$J$19-J93</f>
        <v>470.58454407974182</v>
      </c>
      <c r="L93" s="15">
        <f t="shared" ref="L93:L120" si="22">IF(K93&gt;0,$J$7*$J$8*(K93/$K$19),0)+$J$7*$J$9*(E93/$E$19)+$J$7*$J$10*(D93/$D$19)</f>
        <v>1091729.4852755023</v>
      </c>
      <c r="M93" s="15"/>
      <c r="N93" s="86">
        <f t="shared" si="17"/>
        <v>1091729.4852755023</v>
      </c>
    </row>
    <row r="94" spans="1:14" x14ac:dyDescent="0.25">
      <c r="A94" s="81"/>
      <c r="B94" s="66" t="s">
        <v>55</v>
      </c>
      <c r="C94" s="48">
        <v>4</v>
      </c>
      <c r="D94" s="70">
        <v>15.863399999999999</v>
      </c>
      <c r="E94" s="98">
        <v>675</v>
      </c>
      <c r="F94" s="65">
        <v>125360</v>
      </c>
      <c r="G94" s="56">
        <v>75</v>
      </c>
      <c r="H94" s="65">
        <f t="shared" si="19"/>
        <v>94020</v>
      </c>
      <c r="I94" s="15">
        <f t="shared" si="18"/>
        <v>31340</v>
      </c>
      <c r="J94" s="15">
        <f t="shared" si="20"/>
        <v>185.71851851851852</v>
      </c>
      <c r="K94" s="15">
        <f t="shared" si="21"/>
        <v>478.42898852418625</v>
      </c>
      <c r="L94" s="15">
        <f t="shared" si="22"/>
        <v>873948.14797583211</v>
      </c>
      <c r="M94" s="15"/>
      <c r="N94" s="86">
        <f t="shared" si="17"/>
        <v>873948.14797583211</v>
      </c>
    </row>
    <row r="95" spans="1:14" x14ac:dyDescent="0.25">
      <c r="A95" s="81"/>
      <c r="B95" s="66" t="s">
        <v>733</v>
      </c>
      <c r="C95" s="48">
        <v>4</v>
      </c>
      <c r="D95" s="70">
        <v>26.978499999999997</v>
      </c>
      <c r="E95" s="98">
        <v>2208</v>
      </c>
      <c r="F95" s="65">
        <v>757307</v>
      </c>
      <c r="G95" s="56">
        <v>75</v>
      </c>
      <c r="H95" s="65">
        <f t="shared" si="19"/>
        <v>567980.25</v>
      </c>
      <c r="I95" s="15">
        <f t="shared" si="18"/>
        <v>189326.75</v>
      </c>
      <c r="J95" s="15">
        <f t="shared" si="20"/>
        <v>342.98324275362319</v>
      </c>
      <c r="K95" s="15">
        <f t="shared" si="21"/>
        <v>321.16426428908159</v>
      </c>
      <c r="L95" s="15">
        <f t="shared" si="22"/>
        <v>847965.64605585183</v>
      </c>
      <c r="M95" s="15"/>
      <c r="N95" s="86">
        <f t="shared" si="17"/>
        <v>847965.64605585183</v>
      </c>
    </row>
    <row r="96" spans="1:14" x14ac:dyDescent="0.25">
      <c r="A96" s="81"/>
      <c r="B96" s="66" t="s">
        <v>734</v>
      </c>
      <c r="C96" s="48">
        <v>4</v>
      </c>
      <c r="D96" s="70">
        <v>25.1053</v>
      </c>
      <c r="E96" s="98">
        <v>1937</v>
      </c>
      <c r="F96" s="65">
        <v>264547</v>
      </c>
      <c r="G96" s="56">
        <v>75</v>
      </c>
      <c r="H96" s="65">
        <f t="shared" si="19"/>
        <v>198410.25</v>
      </c>
      <c r="I96" s="15">
        <f t="shared" si="18"/>
        <v>66136.75</v>
      </c>
      <c r="J96" s="15">
        <f t="shared" si="20"/>
        <v>136.57563242127</v>
      </c>
      <c r="K96" s="15">
        <f t="shared" si="21"/>
        <v>527.57187462143474</v>
      </c>
      <c r="L96" s="15">
        <f t="shared" si="22"/>
        <v>1129679.247987065</v>
      </c>
      <c r="M96" s="15"/>
      <c r="N96" s="86">
        <f t="shared" si="17"/>
        <v>1129679.247987065</v>
      </c>
    </row>
    <row r="97" spans="1:14" x14ac:dyDescent="0.25">
      <c r="A97" s="81"/>
      <c r="B97" s="66" t="s">
        <v>56</v>
      </c>
      <c r="C97" s="48">
        <v>4</v>
      </c>
      <c r="D97" s="70">
        <v>19.769200000000001</v>
      </c>
      <c r="E97" s="98">
        <v>1170</v>
      </c>
      <c r="F97" s="65">
        <v>230040</v>
      </c>
      <c r="G97" s="56">
        <v>75</v>
      </c>
      <c r="H97" s="65">
        <f t="shared" si="19"/>
        <v>172530</v>
      </c>
      <c r="I97" s="15">
        <f t="shared" si="18"/>
        <v>57510</v>
      </c>
      <c r="J97" s="15">
        <f t="shared" si="20"/>
        <v>196.61538461538461</v>
      </c>
      <c r="K97" s="15">
        <f t="shared" si="21"/>
        <v>467.53212242732013</v>
      </c>
      <c r="L97" s="15">
        <f t="shared" si="22"/>
        <v>928428.04682750779</v>
      </c>
      <c r="M97" s="15"/>
      <c r="N97" s="86">
        <f t="shared" si="17"/>
        <v>928428.04682750779</v>
      </c>
    </row>
    <row r="98" spans="1:14" x14ac:dyDescent="0.25">
      <c r="A98" s="81"/>
      <c r="B98" s="66" t="s">
        <v>54</v>
      </c>
      <c r="C98" s="48">
        <v>3</v>
      </c>
      <c r="D98" s="69">
        <v>8.8294999999999995</v>
      </c>
      <c r="E98" s="98">
        <v>8272</v>
      </c>
      <c r="F98" s="65">
        <v>16050500</v>
      </c>
      <c r="G98" s="56">
        <v>20</v>
      </c>
      <c r="H98" s="65">
        <f>F98*G98/100</f>
        <v>3210100</v>
      </c>
      <c r="I98" s="15">
        <f t="shared" si="18"/>
        <v>12840400</v>
      </c>
      <c r="J98" s="15">
        <f t="shared" si="20"/>
        <v>1940.340909090909</v>
      </c>
      <c r="K98" s="15">
        <f t="shared" si="21"/>
        <v>-1276.1934020482042</v>
      </c>
      <c r="L98" s="15">
        <f t="shared" si="22"/>
        <v>1004473.0181357583</v>
      </c>
      <c r="M98" s="15"/>
      <c r="N98" s="86">
        <f t="shared" si="17"/>
        <v>1004473.0181357583</v>
      </c>
    </row>
    <row r="99" spans="1:14" x14ac:dyDescent="0.25">
      <c r="A99" s="81"/>
      <c r="B99" s="66" t="s">
        <v>28</v>
      </c>
      <c r="C99" s="48">
        <v>4</v>
      </c>
      <c r="D99" s="70">
        <v>13.193199999999997</v>
      </c>
      <c r="E99" s="98">
        <v>814</v>
      </c>
      <c r="F99" s="65">
        <v>66227</v>
      </c>
      <c r="G99" s="56">
        <v>75</v>
      </c>
      <c r="H99" s="65">
        <f t="shared" si="19"/>
        <v>49670.25</v>
      </c>
      <c r="I99" s="15">
        <f t="shared" si="18"/>
        <v>16556.75</v>
      </c>
      <c r="J99" s="15">
        <f t="shared" si="20"/>
        <v>81.359950859950857</v>
      </c>
      <c r="K99" s="15">
        <f t="shared" si="21"/>
        <v>582.78755618275386</v>
      </c>
      <c r="L99" s="15">
        <f t="shared" si="22"/>
        <v>1043170.6495355207</v>
      </c>
      <c r="M99" s="15"/>
      <c r="N99" s="86">
        <f t="shared" si="17"/>
        <v>1043170.6495355207</v>
      </c>
    </row>
    <row r="100" spans="1:14" x14ac:dyDescent="0.25">
      <c r="A100" s="81"/>
      <c r="B100" s="66" t="s">
        <v>735</v>
      </c>
      <c r="C100" s="48">
        <v>4</v>
      </c>
      <c r="D100" s="70">
        <v>48.523900000000005</v>
      </c>
      <c r="E100" s="98">
        <v>4017</v>
      </c>
      <c r="F100" s="65">
        <v>478693</v>
      </c>
      <c r="G100" s="56">
        <v>75</v>
      </c>
      <c r="H100" s="65">
        <f t="shared" si="19"/>
        <v>359019.75</v>
      </c>
      <c r="I100" s="15">
        <f t="shared" si="18"/>
        <v>119673.25</v>
      </c>
      <c r="J100" s="15">
        <f t="shared" si="20"/>
        <v>119.16679113766493</v>
      </c>
      <c r="K100" s="15">
        <f t="shared" si="21"/>
        <v>544.9807159050398</v>
      </c>
      <c r="L100" s="15">
        <f t="shared" si="22"/>
        <v>1479911.3852238487</v>
      </c>
      <c r="M100" s="15"/>
      <c r="N100" s="86">
        <f t="shared" si="17"/>
        <v>1479911.3852238487</v>
      </c>
    </row>
    <row r="101" spans="1:14" x14ac:dyDescent="0.25">
      <c r="A101" s="81"/>
      <c r="B101" s="66" t="s">
        <v>57</v>
      </c>
      <c r="C101" s="48">
        <v>4</v>
      </c>
      <c r="D101" s="70">
        <v>23.2666</v>
      </c>
      <c r="E101" s="98">
        <v>1891</v>
      </c>
      <c r="F101" s="65">
        <v>190373</v>
      </c>
      <c r="G101" s="56">
        <v>75</v>
      </c>
      <c r="H101" s="65">
        <f t="shared" si="19"/>
        <v>142779.75</v>
      </c>
      <c r="I101" s="15">
        <f t="shared" si="18"/>
        <v>47593.25</v>
      </c>
      <c r="J101" s="15">
        <f t="shared" si="20"/>
        <v>100.67318878900053</v>
      </c>
      <c r="K101" s="15">
        <f t="shared" si="21"/>
        <v>563.47431825370427</v>
      </c>
      <c r="L101" s="15">
        <f t="shared" si="22"/>
        <v>1173770.5433842088</v>
      </c>
      <c r="M101" s="15"/>
      <c r="N101" s="86">
        <f t="shared" si="17"/>
        <v>1173770.5433842088</v>
      </c>
    </row>
    <row r="102" spans="1:14" x14ac:dyDescent="0.25">
      <c r="A102" s="81"/>
      <c r="B102" s="66" t="s">
        <v>58</v>
      </c>
      <c r="C102" s="48">
        <v>4</v>
      </c>
      <c r="D102" s="70">
        <v>50.768900000000002</v>
      </c>
      <c r="E102" s="98">
        <v>3500</v>
      </c>
      <c r="F102" s="65">
        <v>371333</v>
      </c>
      <c r="G102" s="56">
        <v>75</v>
      </c>
      <c r="H102" s="65">
        <f t="shared" si="19"/>
        <v>278499.75</v>
      </c>
      <c r="I102" s="15">
        <f t="shared" si="18"/>
        <v>92833.25</v>
      </c>
      <c r="J102" s="15">
        <f t="shared" si="20"/>
        <v>106.09514285714286</v>
      </c>
      <c r="K102" s="15">
        <f t="shared" si="21"/>
        <v>558.05236418556194</v>
      </c>
      <c r="L102" s="15">
        <f t="shared" si="22"/>
        <v>1446715.6728778533</v>
      </c>
      <c r="M102" s="15"/>
      <c r="N102" s="86">
        <f t="shared" si="17"/>
        <v>1446715.6728778533</v>
      </c>
    </row>
    <row r="103" spans="1:14" x14ac:dyDescent="0.25">
      <c r="A103" s="81"/>
      <c r="B103" s="66" t="s">
        <v>59</v>
      </c>
      <c r="C103" s="48">
        <v>4</v>
      </c>
      <c r="D103" s="70">
        <v>39.664400000000001</v>
      </c>
      <c r="E103" s="98">
        <v>2947</v>
      </c>
      <c r="F103" s="65">
        <v>783147</v>
      </c>
      <c r="G103" s="56">
        <v>75</v>
      </c>
      <c r="H103" s="65">
        <f t="shared" si="19"/>
        <v>587360.25</v>
      </c>
      <c r="I103" s="15">
        <f t="shared" si="18"/>
        <v>195786.75</v>
      </c>
      <c r="J103" s="15">
        <f t="shared" si="20"/>
        <v>265.74380726162201</v>
      </c>
      <c r="K103" s="15">
        <f t="shared" si="21"/>
        <v>398.40369978108276</v>
      </c>
      <c r="L103" s="15">
        <f t="shared" si="22"/>
        <v>1097077.7043413955</v>
      </c>
      <c r="M103" s="15"/>
      <c r="N103" s="86">
        <f t="shared" si="17"/>
        <v>1097077.7043413955</v>
      </c>
    </row>
    <row r="104" spans="1:14" x14ac:dyDescent="0.25">
      <c r="A104" s="81"/>
      <c r="B104" s="66" t="s">
        <v>60</v>
      </c>
      <c r="C104" s="48">
        <v>4</v>
      </c>
      <c r="D104" s="70">
        <v>52.508599999999994</v>
      </c>
      <c r="E104" s="98">
        <v>7501</v>
      </c>
      <c r="F104" s="65">
        <v>1473933</v>
      </c>
      <c r="G104" s="56">
        <v>75</v>
      </c>
      <c r="H104" s="65">
        <f t="shared" si="19"/>
        <v>1105449.75</v>
      </c>
      <c r="I104" s="15">
        <f t="shared" si="18"/>
        <v>368483.25</v>
      </c>
      <c r="J104" s="15">
        <f t="shared" si="20"/>
        <v>196.49820023996801</v>
      </c>
      <c r="K104" s="15">
        <f t="shared" si="21"/>
        <v>467.64930680273676</v>
      </c>
      <c r="L104" s="15">
        <f t="shared" si="22"/>
        <v>1784009.1383300333</v>
      </c>
      <c r="M104" s="15"/>
      <c r="N104" s="86">
        <f t="shared" si="17"/>
        <v>1784009.1383300333</v>
      </c>
    </row>
    <row r="105" spans="1:14" x14ac:dyDescent="0.25">
      <c r="A105" s="81"/>
      <c r="B105" s="66" t="s">
        <v>61</v>
      </c>
      <c r="C105" s="48">
        <v>4</v>
      </c>
      <c r="D105" s="70">
        <v>24.664800000000003</v>
      </c>
      <c r="E105" s="98">
        <v>1501</v>
      </c>
      <c r="F105" s="65">
        <v>892947</v>
      </c>
      <c r="G105" s="56">
        <v>75</v>
      </c>
      <c r="H105" s="65">
        <f t="shared" si="19"/>
        <v>669710.25</v>
      </c>
      <c r="I105" s="15">
        <f t="shared" si="18"/>
        <v>223236.75</v>
      </c>
      <c r="J105" s="15">
        <f t="shared" si="20"/>
        <v>594.90139906728848</v>
      </c>
      <c r="K105" s="15">
        <f t="shared" si="21"/>
        <v>69.246107975416294</v>
      </c>
      <c r="L105" s="15">
        <f t="shared" si="22"/>
        <v>366479.50716416293</v>
      </c>
      <c r="M105" s="15"/>
      <c r="N105" s="86">
        <f t="shared" si="17"/>
        <v>366479.50716416293</v>
      </c>
    </row>
    <row r="106" spans="1:14" x14ac:dyDescent="0.25">
      <c r="A106" s="81"/>
      <c r="B106" s="66" t="s">
        <v>62</v>
      </c>
      <c r="C106" s="48">
        <v>4</v>
      </c>
      <c r="D106" s="70">
        <v>58.643199999999993</v>
      </c>
      <c r="E106" s="98">
        <v>2217</v>
      </c>
      <c r="F106" s="65">
        <v>260959.99999999997</v>
      </c>
      <c r="G106" s="56">
        <v>75</v>
      </c>
      <c r="H106" s="65">
        <f t="shared" si="19"/>
        <v>195719.99999999997</v>
      </c>
      <c r="I106" s="15">
        <f t="shared" si="18"/>
        <v>65240</v>
      </c>
      <c r="J106" s="15">
        <f t="shared" si="20"/>
        <v>117.70861524582769</v>
      </c>
      <c r="K106" s="15">
        <f t="shared" si="21"/>
        <v>546.4388917968771</v>
      </c>
      <c r="L106" s="15">
        <f t="shared" si="22"/>
        <v>1303739.8667234078</v>
      </c>
      <c r="M106" s="15"/>
      <c r="N106" s="86">
        <f t="shared" si="17"/>
        <v>1303739.8667234078</v>
      </c>
    </row>
    <row r="107" spans="1:14" x14ac:dyDescent="0.25">
      <c r="A107" s="81"/>
      <c r="B107" s="66" t="s">
        <v>63</v>
      </c>
      <c r="C107" s="48">
        <v>4</v>
      </c>
      <c r="D107" s="70">
        <v>46.1038</v>
      </c>
      <c r="E107" s="98">
        <v>4020</v>
      </c>
      <c r="F107" s="65">
        <v>894360</v>
      </c>
      <c r="G107" s="56">
        <v>75</v>
      </c>
      <c r="H107" s="65">
        <f t="shared" si="19"/>
        <v>670770</v>
      </c>
      <c r="I107" s="15">
        <f t="shared" si="18"/>
        <v>223590</v>
      </c>
      <c r="J107" s="15">
        <f t="shared" si="20"/>
        <v>222.47761194029852</v>
      </c>
      <c r="K107" s="15">
        <f t="shared" si="21"/>
        <v>441.66989510240626</v>
      </c>
      <c r="L107" s="15">
        <f t="shared" si="22"/>
        <v>1312079.4755788618</v>
      </c>
      <c r="M107" s="15"/>
      <c r="N107" s="86">
        <f t="shared" si="17"/>
        <v>1312079.4755788618</v>
      </c>
    </row>
    <row r="108" spans="1:14" x14ac:dyDescent="0.25">
      <c r="A108" s="81"/>
      <c r="B108" s="66" t="s">
        <v>64</v>
      </c>
      <c r="C108" s="48">
        <v>4</v>
      </c>
      <c r="D108" s="70">
        <v>22.825799999999997</v>
      </c>
      <c r="E108" s="98">
        <v>1531</v>
      </c>
      <c r="F108" s="65">
        <v>236747</v>
      </c>
      <c r="G108" s="56">
        <v>75</v>
      </c>
      <c r="H108" s="65">
        <f t="shared" si="19"/>
        <v>177560.25</v>
      </c>
      <c r="I108" s="15">
        <f t="shared" si="18"/>
        <v>59186.75</v>
      </c>
      <c r="J108" s="15">
        <f t="shared" si="20"/>
        <v>154.63553233180929</v>
      </c>
      <c r="K108" s="15">
        <f t="shared" si="21"/>
        <v>509.51197471089552</v>
      </c>
      <c r="L108" s="15">
        <f t="shared" si="22"/>
        <v>1046233.2004854331</v>
      </c>
      <c r="M108" s="15"/>
      <c r="N108" s="86">
        <f t="shared" si="17"/>
        <v>1046233.2004854331</v>
      </c>
    </row>
    <row r="109" spans="1:14" x14ac:dyDescent="0.25">
      <c r="A109" s="81"/>
      <c r="B109" s="66" t="s">
        <v>65</v>
      </c>
      <c r="C109" s="48">
        <v>4</v>
      </c>
      <c r="D109" s="70">
        <v>20.625700000000002</v>
      </c>
      <c r="E109" s="98">
        <v>940</v>
      </c>
      <c r="F109" s="65">
        <v>239067</v>
      </c>
      <c r="G109" s="56">
        <v>75</v>
      </c>
      <c r="H109" s="65">
        <f t="shared" si="19"/>
        <v>179300.25</v>
      </c>
      <c r="I109" s="15">
        <f t="shared" si="18"/>
        <v>59766.75</v>
      </c>
      <c r="J109" s="15">
        <f t="shared" si="20"/>
        <v>254.32659574468084</v>
      </c>
      <c r="K109" s="15">
        <f t="shared" si="21"/>
        <v>409.82091129802393</v>
      </c>
      <c r="L109" s="15">
        <f t="shared" si="22"/>
        <v>814729.02944076771</v>
      </c>
      <c r="M109" s="15"/>
      <c r="N109" s="86">
        <f t="shared" si="17"/>
        <v>814729.02944076771</v>
      </c>
    </row>
    <row r="110" spans="1:14" x14ac:dyDescent="0.25">
      <c r="A110" s="81"/>
      <c r="B110" s="66" t="s">
        <v>66</v>
      </c>
      <c r="C110" s="48">
        <v>4</v>
      </c>
      <c r="D110" s="70">
        <v>55.96</v>
      </c>
      <c r="E110" s="98">
        <v>4370</v>
      </c>
      <c r="F110" s="65">
        <v>1265320</v>
      </c>
      <c r="G110" s="56">
        <v>75</v>
      </c>
      <c r="H110" s="65">
        <f t="shared" si="19"/>
        <v>948990</v>
      </c>
      <c r="I110" s="15">
        <f t="shared" si="18"/>
        <v>316330</v>
      </c>
      <c r="J110" s="15">
        <f t="shared" si="20"/>
        <v>289.54691075514876</v>
      </c>
      <c r="K110" s="15">
        <f t="shared" si="21"/>
        <v>374.60059628755602</v>
      </c>
      <c r="L110" s="15">
        <f t="shared" si="22"/>
        <v>1282247.4065088043</v>
      </c>
      <c r="M110" s="15"/>
      <c r="N110" s="86">
        <f t="shared" si="17"/>
        <v>1282247.4065088043</v>
      </c>
    </row>
    <row r="111" spans="1:14" x14ac:dyDescent="0.25">
      <c r="A111" s="81"/>
      <c r="B111" s="66" t="s">
        <v>67</v>
      </c>
      <c r="C111" s="48">
        <v>4</v>
      </c>
      <c r="D111" s="70">
        <v>11.875299999999999</v>
      </c>
      <c r="E111" s="98">
        <v>4912</v>
      </c>
      <c r="F111" s="65">
        <v>3243120</v>
      </c>
      <c r="G111" s="56">
        <v>75</v>
      </c>
      <c r="H111" s="65">
        <f t="shared" si="19"/>
        <v>2432340</v>
      </c>
      <c r="I111" s="15">
        <f t="shared" si="18"/>
        <v>810780</v>
      </c>
      <c r="J111" s="15">
        <f t="shared" si="20"/>
        <v>660.24429967426715</v>
      </c>
      <c r="K111" s="15">
        <f t="shared" si="21"/>
        <v>3.9032073684376201</v>
      </c>
      <c r="L111" s="15">
        <f t="shared" si="22"/>
        <v>624627.90261183376</v>
      </c>
      <c r="M111" s="15"/>
      <c r="N111" s="86">
        <f t="shared" si="17"/>
        <v>624627.90261183376</v>
      </c>
    </row>
    <row r="112" spans="1:14" x14ac:dyDescent="0.25">
      <c r="A112" s="81"/>
      <c r="B112" s="66" t="s">
        <v>68</v>
      </c>
      <c r="C112" s="48">
        <v>4</v>
      </c>
      <c r="D112" s="70">
        <v>31.241099999999999</v>
      </c>
      <c r="E112" s="98">
        <v>1459</v>
      </c>
      <c r="F112" s="65">
        <v>320640</v>
      </c>
      <c r="G112" s="56">
        <v>75</v>
      </c>
      <c r="H112" s="65">
        <f t="shared" si="19"/>
        <v>240480</v>
      </c>
      <c r="I112" s="15">
        <f t="shared" si="18"/>
        <v>80160</v>
      </c>
      <c r="J112" s="15">
        <f t="shared" si="20"/>
        <v>219.76696367374913</v>
      </c>
      <c r="K112" s="15">
        <f t="shared" si="21"/>
        <v>444.38054336895561</v>
      </c>
      <c r="L112" s="15">
        <f t="shared" si="22"/>
        <v>964858.69047578634</v>
      </c>
      <c r="M112" s="15"/>
      <c r="N112" s="86">
        <f t="shared" si="17"/>
        <v>964858.69047578634</v>
      </c>
    </row>
    <row r="113" spans="1:14" x14ac:dyDescent="0.25">
      <c r="A113" s="81"/>
      <c r="B113" s="66" t="s">
        <v>69</v>
      </c>
      <c r="C113" s="48">
        <v>4</v>
      </c>
      <c r="D113" s="70">
        <v>24.530700000000003</v>
      </c>
      <c r="E113" s="98">
        <v>1429</v>
      </c>
      <c r="F113" s="65">
        <v>291627</v>
      </c>
      <c r="G113" s="56">
        <v>75</v>
      </c>
      <c r="H113" s="65">
        <f t="shared" si="19"/>
        <v>218720.25</v>
      </c>
      <c r="I113" s="15">
        <f t="shared" si="18"/>
        <v>72906.75</v>
      </c>
      <c r="J113" s="15">
        <f t="shared" si="20"/>
        <v>204.07767669699089</v>
      </c>
      <c r="K113" s="15">
        <f t="shared" si="21"/>
        <v>460.06983034571385</v>
      </c>
      <c r="L113" s="15">
        <f t="shared" si="22"/>
        <v>963266.20206199097</v>
      </c>
      <c r="M113" s="15"/>
      <c r="N113" s="86">
        <f t="shared" si="17"/>
        <v>963266.20206199097</v>
      </c>
    </row>
    <row r="114" spans="1:14" x14ac:dyDescent="0.25">
      <c r="A114" s="81"/>
      <c r="B114" s="66" t="s">
        <v>70</v>
      </c>
      <c r="C114" s="48">
        <v>4</v>
      </c>
      <c r="D114" s="70">
        <v>16.540599999999998</v>
      </c>
      <c r="E114" s="98">
        <v>682</v>
      </c>
      <c r="F114" s="65">
        <v>79760</v>
      </c>
      <c r="G114" s="56">
        <v>75</v>
      </c>
      <c r="H114" s="65">
        <f t="shared" si="19"/>
        <v>59820</v>
      </c>
      <c r="I114" s="15">
        <f t="shared" si="18"/>
        <v>19940</v>
      </c>
      <c r="J114" s="15">
        <f t="shared" si="20"/>
        <v>116.95014662756599</v>
      </c>
      <c r="K114" s="15">
        <f t="shared" si="21"/>
        <v>547.19736041513875</v>
      </c>
      <c r="L114" s="15">
        <f t="shared" si="22"/>
        <v>983612.11997392634</v>
      </c>
      <c r="M114" s="15"/>
      <c r="N114" s="86">
        <f t="shared" si="17"/>
        <v>983612.11997392634</v>
      </c>
    </row>
    <row r="115" spans="1:14" x14ac:dyDescent="0.25">
      <c r="A115" s="81"/>
      <c r="B115" s="66" t="s">
        <v>855</v>
      </c>
      <c r="C115" s="48">
        <v>4</v>
      </c>
      <c r="D115" s="70">
        <v>24.329000000000001</v>
      </c>
      <c r="E115" s="98">
        <v>1692</v>
      </c>
      <c r="F115" s="65">
        <v>342827</v>
      </c>
      <c r="G115" s="56">
        <v>75</v>
      </c>
      <c r="H115" s="65">
        <f t="shared" si="19"/>
        <v>257120.25</v>
      </c>
      <c r="I115" s="15">
        <f t="shared" si="18"/>
        <v>85706.75</v>
      </c>
      <c r="J115" s="15">
        <f t="shared" si="20"/>
        <v>202.61643026004728</v>
      </c>
      <c r="K115" s="15">
        <f t="shared" si="21"/>
        <v>461.53107678265746</v>
      </c>
      <c r="L115" s="15">
        <f t="shared" si="22"/>
        <v>995858.73746773496</v>
      </c>
      <c r="M115" s="15"/>
      <c r="N115" s="86">
        <f t="shared" si="17"/>
        <v>995858.73746773496</v>
      </c>
    </row>
    <row r="116" spans="1:14" x14ac:dyDescent="0.25">
      <c r="A116" s="81"/>
      <c r="B116" s="66" t="s">
        <v>736</v>
      </c>
      <c r="C116" s="48">
        <v>4</v>
      </c>
      <c r="D116" s="70">
        <v>26.3277</v>
      </c>
      <c r="E116" s="98">
        <v>2296</v>
      </c>
      <c r="F116" s="65">
        <v>249760</v>
      </c>
      <c r="G116" s="56">
        <v>75</v>
      </c>
      <c r="H116" s="65">
        <f t="shared" si="19"/>
        <v>187320</v>
      </c>
      <c r="I116" s="15">
        <f t="shared" si="18"/>
        <v>62440</v>
      </c>
      <c r="J116" s="15">
        <f t="shared" si="20"/>
        <v>108.78048780487805</v>
      </c>
      <c r="K116" s="15">
        <f t="shared" si="21"/>
        <v>555.36701923782675</v>
      </c>
      <c r="L116" s="15">
        <f t="shared" si="22"/>
        <v>1219149.1789600367</v>
      </c>
      <c r="M116" s="15"/>
      <c r="N116" s="86">
        <f t="shared" si="17"/>
        <v>1219149.1789600367</v>
      </c>
    </row>
    <row r="117" spans="1:14" x14ac:dyDescent="0.25">
      <c r="A117" s="81"/>
      <c r="B117" s="66" t="s">
        <v>737</v>
      </c>
      <c r="C117" s="48">
        <v>4</v>
      </c>
      <c r="D117" s="70">
        <v>20.367199999999997</v>
      </c>
      <c r="E117" s="98">
        <v>987</v>
      </c>
      <c r="F117" s="65">
        <v>119840</v>
      </c>
      <c r="G117" s="56">
        <v>75</v>
      </c>
      <c r="H117" s="65">
        <f t="shared" si="19"/>
        <v>89880</v>
      </c>
      <c r="I117" s="15">
        <f t="shared" si="18"/>
        <v>29960</v>
      </c>
      <c r="J117" s="15">
        <f t="shared" si="20"/>
        <v>121.41843971631205</v>
      </c>
      <c r="K117" s="15">
        <f t="shared" si="21"/>
        <v>542.72906732639274</v>
      </c>
      <c r="L117" s="15">
        <f t="shared" si="22"/>
        <v>1025395.6889620589</v>
      </c>
      <c r="M117" s="15"/>
      <c r="N117" s="86">
        <f t="shared" si="17"/>
        <v>1025395.6889620589</v>
      </c>
    </row>
    <row r="118" spans="1:14" x14ac:dyDescent="0.25">
      <c r="A118" s="81"/>
      <c r="B118" s="66" t="s">
        <v>71</v>
      </c>
      <c r="C118" s="48">
        <v>4</v>
      </c>
      <c r="D118" s="70">
        <v>25.795300000000001</v>
      </c>
      <c r="E118" s="98">
        <v>2839</v>
      </c>
      <c r="F118" s="65">
        <v>427267</v>
      </c>
      <c r="G118" s="56">
        <v>75</v>
      </c>
      <c r="H118" s="65">
        <f t="shared" si="19"/>
        <v>320450.25</v>
      </c>
      <c r="I118" s="15">
        <f t="shared" si="18"/>
        <v>106816.75</v>
      </c>
      <c r="J118" s="15">
        <f t="shared" si="20"/>
        <v>150.49911940824234</v>
      </c>
      <c r="K118" s="15">
        <f t="shared" si="21"/>
        <v>513.64838763446244</v>
      </c>
      <c r="L118" s="15">
        <f t="shared" si="22"/>
        <v>1216720.6625281647</v>
      </c>
      <c r="M118" s="15"/>
      <c r="N118" s="86">
        <f t="shared" si="17"/>
        <v>1216720.6625281647</v>
      </c>
    </row>
    <row r="119" spans="1:14" x14ac:dyDescent="0.25">
      <c r="A119" s="81"/>
      <c r="B119" s="66" t="s">
        <v>72</v>
      </c>
      <c r="C119" s="48">
        <v>4</v>
      </c>
      <c r="D119" s="70">
        <v>27.845200000000002</v>
      </c>
      <c r="E119" s="98">
        <v>2656</v>
      </c>
      <c r="F119" s="65">
        <v>489827</v>
      </c>
      <c r="G119" s="56">
        <v>75</v>
      </c>
      <c r="H119" s="65">
        <f t="shared" si="19"/>
        <v>367370.25</v>
      </c>
      <c r="I119" s="15">
        <f t="shared" si="18"/>
        <v>122456.75</v>
      </c>
      <c r="J119" s="15">
        <f t="shared" si="20"/>
        <v>184.42281626506025</v>
      </c>
      <c r="K119" s="15">
        <f t="shared" si="21"/>
        <v>479.72469077764453</v>
      </c>
      <c r="L119" s="15">
        <f t="shared" si="22"/>
        <v>1149407.6403322013</v>
      </c>
      <c r="M119" s="15"/>
      <c r="N119" s="86">
        <f t="shared" si="17"/>
        <v>1149407.6403322013</v>
      </c>
    </row>
    <row r="120" spans="1:14" x14ac:dyDescent="0.25">
      <c r="A120" s="81"/>
      <c r="B120" s="66" t="s">
        <v>73</v>
      </c>
      <c r="C120" s="48">
        <v>4</v>
      </c>
      <c r="D120" s="70">
        <v>24.738299999999999</v>
      </c>
      <c r="E120" s="98">
        <v>1975</v>
      </c>
      <c r="F120" s="65">
        <v>306680</v>
      </c>
      <c r="G120" s="56">
        <v>75</v>
      </c>
      <c r="H120" s="65">
        <f t="shared" si="19"/>
        <v>230010</v>
      </c>
      <c r="I120" s="15">
        <f t="shared" si="18"/>
        <v>76670</v>
      </c>
      <c r="J120" s="15">
        <f t="shared" si="20"/>
        <v>155.28101265822784</v>
      </c>
      <c r="K120" s="15">
        <f t="shared" si="21"/>
        <v>508.86649438447694</v>
      </c>
      <c r="L120" s="15">
        <f t="shared" si="22"/>
        <v>1103944.1493726908</v>
      </c>
      <c r="M120" s="15"/>
      <c r="N120" s="86">
        <f t="shared" si="17"/>
        <v>1103944.1493726908</v>
      </c>
    </row>
    <row r="121" spans="1:14" x14ac:dyDescent="0.25">
      <c r="A121" s="81"/>
      <c r="B121" s="66"/>
      <c r="C121" s="48"/>
      <c r="D121" s="70">
        <v>0</v>
      </c>
      <c r="E121" s="100"/>
      <c r="F121" s="87"/>
      <c r="G121" s="56"/>
      <c r="H121" s="87"/>
      <c r="I121" s="88"/>
      <c r="J121" s="88"/>
      <c r="K121" s="15"/>
      <c r="L121" s="15"/>
      <c r="M121" s="15"/>
      <c r="N121" s="86"/>
    </row>
    <row r="122" spans="1:14" x14ac:dyDescent="0.25">
      <c r="A122" s="84" t="s">
        <v>74</v>
      </c>
      <c r="B122" s="58" t="s">
        <v>2</v>
      </c>
      <c r="C122" s="59"/>
      <c r="D122" s="7">
        <v>1545.2835</v>
      </c>
      <c r="E122" s="101">
        <f>E123</f>
        <v>115390</v>
      </c>
      <c r="F122" s="50">
        <v>0</v>
      </c>
      <c r="G122" s="56"/>
      <c r="H122" s="50">
        <f>H124</f>
        <v>22036593.75</v>
      </c>
      <c r="I122" s="12">
        <f>I124</f>
        <v>-22036593.75</v>
      </c>
      <c r="J122" s="12"/>
      <c r="K122" s="15"/>
      <c r="L122" s="15"/>
      <c r="M122" s="14">
        <f>M124</f>
        <v>61009037.591298446</v>
      </c>
      <c r="N122" s="82">
        <f t="shared" si="17"/>
        <v>61009037.591298446</v>
      </c>
    </row>
    <row r="123" spans="1:14" x14ac:dyDescent="0.25">
      <c r="A123" s="84" t="s">
        <v>74</v>
      </c>
      <c r="B123" s="58" t="s">
        <v>3</v>
      </c>
      <c r="C123" s="59"/>
      <c r="D123" s="7">
        <v>1545.2835</v>
      </c>
      <c r="E123" s="101">
        <f>SUM(E125:E161)</f>
        <v>115390</v>
      </c>
      <c r="F123" s="50">
        <f>SUM(F125:F161)</f>
        <v>88146375</v>
      </c>
      <c r="G123" s="56"/>
      <c r="H123" s="50">
        <f>SUM(H125:H161)</f>
        <v>42452569.649999999</v>
      </c>
      <c r="I123" s="12">
        <f>SUM(I125:I161)</f>
        <v>45693805.350000001</v>
      </c>
      <c r="J123" s="12"/>
      <c r="K123" s="15"/>
      <c r="L123" s="12">
        <f>SUM(L125:L161)</f>
        <v>40350845.019004464</v>
      </c>
      <c r="M123" s="15"/>
      <c r="N123" s="82">
        <f t="shared" si="17"/>
        <v>40350845.019004464</v>
      </c>
    </row>
    <row r="124" spans="1:14" x14ac:dyDescent="0.25">
      <c r="A124" s="81"/>
      <c r="B124" s="66" t="s">
        <v>26</v>
      </c>
      <c r="C124" s="48">
        <v>2</v>
      </c>
      <c r="D124" s="70">
        <v>0</v>
      </c>
      <c r="E124" s="100"/>
      <c r="F124" s="65">
        <v>0</v>
      </c>
      <c r="G124" s="56">
        <v>25</v>
      </c>
      <c r="H124" s="65">
        <f>F123*G124/100</f>
        <v>22036593.75</v>
      </c>
      <c r="I124" s="15">
        <f t="shared" ref="I124:I161" si="23">F124-H124</f>
        <v>-22036593.75</v>
      </c>
      <c r="J124" s="15"/>
      <c r="K124" s="15"/>
      <c r="L124" s="15"/>
      <c r="M124" s="15">
        <f>($L$7*$L$8*E122/$L$10)+($L$7*$L$9*D122/$L$11)</f>
        <v>61009037.591298446</v>
      </c>
      <c r="N124" s="86">
        <f t="shared" si="17"/>
        <v>61009037.591298446</v>
      </c>
    </row>
    <row r="125" spans="1:14" x14ac:dyDescent="0.25">
      <c r="A125" s="81"/>
      <c r="B125" s="66" t="s">
        <v>75</v>
      </c>
      <c r="C125" s="48">
        <v>4</v>
      </c>
      <c r="D125" s="70">
        <v>62.27</v>
      </c>
      <c r="E125" s="98">
        <v>1361</v>
      </c>
      <c r="F125" s="65">
        <v>777373</v>
      </c>
      <c r="G125" s="56">
        <v>75</v>
      </c>
      <c r="H125" s="65">
        <f t="shared" ref="H125:H161" si="24">F125*G125/100</f>
        <v>583029.75</v>
      </c>
      <c r="I125" s="15">
        <f t="shared" si="23"/>
        <v>194343.25</v>
      </c>
      <c r="J125" s="15">
        <f t="shared" ref="J125:J161" si="25">F125/E125</f>
        <v>571.17781043350476</v>
      </c>
      <c r="K125" s="15">
        <f t="shared" ref="K125:K161" si="26">$J$11*$J$19-J125</f>
        <v>92.969696609200014</v>
      </c>
      <c r="L125" s="15">
        <f t="shared" ref="L125:L161" si="27">IF(K125&gt;0,$J$7*$J$8*(K125/$K$19),0)+$J$7*$J$9*(E125/$E$19)+$J$7*$J$10*(D125/$D$19)</f>
        <v>512121.33795575064</v>
      </c>
      <c r="M125" s="15"/>
      <c r="N125" s="86">
        <f t="shared" si="17"/>
        <v>512121.33795575064</v>
      </c>
    </row>
    <row r="126" spans="1:14" x14ac:dyDescent="0.25">
      <c r="A126" s="81"/>
      <c r="B126" s="66" t="s">
        <v>76</v>
      </c>
      <c r="C126" s="48">
        <v>4</v>
      </c>
      <c r="D126" s="70">
        <v>60.540000000000006</v>
      </c>
      <c r="E126" s="98">
        <v>2491</v>
      </c>
      <c r="F126" s="65">
        <v>818893</v>
      </c>
      <c r="G126" s="56">
        <v>75</v>
      </c>
      <c r="H126" s="65">
        <f t="shared" si="24"/>
        <v>614169.75</v>
      </c>
      <c r="I126" s="15">
        <f t="shared" si="23"/>
        <v>204723.25</v>
      </c>
      <c r="J126" s="15">
        <f t="shared" si="25"/>
        <v>328.74066639903651</v>
      </c>
      <c r="K126" s="15">
        <f t="shared" si="26"/>
        <v>335.40684064366826</v>
      </c>
      <c r="L126" s="15">
        <f t="shared" si="27"/>
        <v>1015291.3444764047</v>
      </c>
      <c r="M126" s="15"/>
      <c r="N126" s="86">
        <f t="shared" si="17"/>
        <v>1015291.3444764047</v>
      </c>
    </row>
    <row r="127" spans="1:14" x14ac:dyDescent="0.25">
      <c r="A127" s="81"/>
      <c r="B127" s="66" t="s">
        <v>77</v>
      </c>
      <c r="C127" s="48">
        <v>4</v>
      </c>
      <c r="D127" s="70">
        <v>34.874600000000001</v>
      </c>
      <c r="E127" s="98">
        <v>2335</v>
      </c>
      <c r="F127" s="65">
        <v>471560</v>
      </c>
      <c r="G127" s="56">
        <v>75</v>
      </c>
      <c r="H127" s="65">
        <f t="shared" si="24"/>
        <v>353670</v>
      </c>
      <c r="I127" s="15">
        <f t="shared" si="23"/>
        <v>117890</v>
      </c>
      <c r="J127" s="15">
        <f t="shared" si="25"/>
        <v>201.95289079229121</v>
      </c>
      <c r="K127" s="15">
        <f t="shared" si="26"/>
        <v>462.19461625041356</v>
      </c>
      <c r="L127" s="15">
        <f t="shared" si="27"/>
        <v>1107837.7196651811</v>
      </c>
      <c r="M127" s="15"/>
      <c r="N127" s="86">
        <f t="shared" si="17"/>
        <v>1107837.7196651811</v>
      </c>
    </row>
    <row r="128" spans="1:14" x14ac:dyDescent="0.25">
      <c r="A128" s="81"/>
      <c r="B128" s="66" t="s">
        <v>78</v>
      </c>
      <c r="C128" s="48">
        <v>4</v>
      </c>
      <c r="D128" s="70">
        <v>31.383899999999997</v>
      </c>
      <c r="E128" s="98">
        <v>1502</v>
      </c>
      <c r="F128" s="65">
        <v>217560</v>
      </c>
      <c r="G128" s="56">
        <v>75</v>
      </c>
      <c r="H128" s="65">
        <f t="shared" si="24"/>
        <v>163170</v>
      </c>
      <c r="I128" s="15">
        <f t="shared" si="23"/>
        <v>54390</v>
      </c>
      <c r="J128" s="15">
        <f t="shared" si="25"/>
        <v>144.8468708388815</v>
      </c>
      <c r="K128" s="15">
        <f t="shared" si="26"/>
        <v>519.30063620382327</v>
      </c>
      <c r="L128" s="15">
        <f t="shared" si="27"/>
        <v>1086518.6400656025</v>
      </c>
      <c r="M128" s="15"/>
      <c r="N128" s="86">
        <f t="shared" si="17"/>
        <v>1086518.6400656025</v>
      </c>
    </row>
    <row r="129" spans="1:14" x14ac:dyDescent="0.25">
      <c r="A129" s="81"/>
      <c r="B129" s="66" t="s">
        <v>738</v>
      </c>
      <c r="C129" s="48">
        <v>4</v>
      </c>
      <c r="D129" s="70">
        <v>25.623899999999999</v>
      </c>
      <c r="E129" s="98">
        <v>1304</v>
      </c>
      <c r="F129" s="65">
        <v>206840</v>
      </c>
      <c r="G129" s="56">
        <v>75</v>
      </c>
      <c r="H129" s="65">
        <f t="shared" si="24"/>
        <v>155130</v>
      </c>
      <c r="I129" s="15">
        <f t="shared" si="23"/>
        <v>51710</v>
      </c>
      <c r="J129" s="15">
        <f t="shared" si="25"/>
        <v>158.61963190184048</v>
      </c>
      <c r="K129" s="15">
        <f t="shared" si="26"/>
        <v>505.5278751408643</v>
      </c>
      <c r="L129" s="15">
        <f t="shared" si="27"/>
        <v>1022630.3873885641</v>
      </c>
      <c r="M129" s="15"/>
      <c r="N129" s="86">
        <f t="shared" si="17"/>
        <v>1022630.3873885641</v>
      </c>
    </row>
    <row r="130" spans="1:14" x14ac:dyDescent="0.25">
      <c r="A130" s="81"/>
      <c r="B130" s="66" t="s">
        <v>739</v>
      </c>
      <c r="C130" s="48">
        <v>4</v>
      </c>
      <c r="D130" s="70">
        <v>39.855800000000002</v>
      </c>
      <c r="E130" s="98">
        <v>2091</v>
      </c>
      <c r="F130" s="65">
        <v>236240</v>
      </c>
      <c r="G130" s="56">
        <v>75</v>
      </c>
      <c r="H130" s="65">
        <f t="shared" si="24"/>
        <v>177180</v>
      </c>
      <c r="I130" s="15">
        <f t="shared" si="23"/>
        <v>59060</v>
      </c>
      <c r="J130" s="15">
        <f t="shared" si="25"/>
        <v>112.97943567670971</v>
      </c>
      <c r="K130" s="15">
        <f t="shared" si="26"/>
        <v>551.16807136599505</v>
      </c>
      <c r="L130" s="15">
        <f t="shared" si="27"/>
        <v>1233580.3798915138</v>
      </c>
      <c r="M130" s="15"/>
      <c r="N130" s="86">
        <f t="shared" si="17"/>
        <v>1233580.3798915138</v>
      </c>
    </row>
    <row r="131" spans="1:14" x14ac:dyDescent="0.25">
      <c r="A131" s="81"/>
      <c r="B131" s="66" t="s">
        <v>740</v>
      </c>
      <c r="C131" s="48">
        <v>4</v>
      </c>
      <c r="D131" s="70">
        <v>24.169999999999998</v>
      </c>
      <c r="E131" s="98">
        <v>1501</v>
      </c>
      <c r="F131" s="65">
        <v>485187</v>
      </c>
      <c r="G131" s="56">
        <v>75</v>
      </c>
      <c r="H131" s="65">
        <f t="shared" si="24"/>
        <v>363890.25</v>
      </c>
      <c r="I131" s="15">
        <f t="shared" si="23"/>
        <v>121296.75</v>
      </c>
      <c r="J131" s="15">
        <f t="shared" si="25"/>
        <v>323.24250499666891</v>
      </c>
      <c r="K131" s="15">
        <f t="shared" si="26"/>
        <v>340.90500204603586</v>
      </c>
      <c r="L131" s="15">
        <f t="shared" si="27"/>
        <v>785862.05424347764</v>
      </c>
      <c r="M131" s="15"/>
      <c r="N131" s="86">
        <f t="shared" si="17"/>
        <v>785862.05424347764</v>
      </c>
    </row>
    <row r="132" spans="1:14" x14ac:dyDescent="0.25">
      <c r="A132" s="81"/>
      <c r="B132" s="66" t="s">
        <v>79</v>
      </c>
      <c r="C132" s="48">
        <v>4</v>
      </c>
      <c r="D132" s="70">
        <v>31.63</v>
      </c>
      <c r="E132" s="98">
        <v>2438</v>
      </c>
      <c r="F132" s="65">
        <v>217587</v>
      </c>
      <c r="G132" s="56">
        <v>75</v>
      </c>
      <c r="H132" s="65">
        <f t="shared" si="24"/>
        <v>163190.25</v>
      </c>
      <c r="I132" s="15">
        <f t="shared" si="23"/>
        <v>54396.75</v>
      </c>
      <c r="J132" s="15">
        <f t="shared" si="25"/>
        <v>89.24815422477441</v>
      </c>
      <c r="K132" s="15">
        <f t="shared" si="26"/>
        <v>574.89935281793032</v>
      </c>
      <c r="L132" s="15">
        <f t="shared" si="27"/>
        <v>1283837.1484676923</v>
      </c>
      <c r="M132" s="15"/>
      <c r="N132" s="86">
        <f t="shared" si="17"/>
        <v>1283837.1484676923</v>
      </c>
    </row>
    <row r="133" spans="1:14" x14ac:dyDescent="0.25">
      <c r="A133" s="81"/>
      <c r="B133" s="66" t="s">
        <v>80</v>
      </c>
      <c r="C133" s="48">
        <v>4</v>
      </c>
      <c r="D133" s="70">
        <v>11.828699999999998</v>
      </c>
      <c r="E133" s="98">
        <v>696</v>
      </c>
      <c r="F133" s="65">
        <v>255693</v>
      </c>
      <c r="G133" s="56">
        <v>75</v>
      </c>
      <c r="H133" s="65">
        <f t="shared" si="24"/>
        <v>191769.75</v>
      </c>
      <c r="I133" s="15">
        <f t="shared" si="23"/>
        <v>63923.25</v>
      </c>
      <c r="J133" s="15">
        <f t="shared" si="25"/>
        <v>367.375</v>
      </c>
      <c r="K133" s="15">
        <f t="shared" si="26"/>
        <v>296.77250704270477</v>
      </c>
      <c r="L133" s="15">
        <f t="shared" si="27"/>
        <v>581430.34964963119</v>
      </c>
      <c r="M133" s="15"/>
      <c r="N133" s="86">
        <f t="shared" si="17"/>
        <v>581430.34964963119</v>
      </c>
    </row>
    <row r="134" spans="1:14" x14ac:dyDescent="0.25">
      <c r="A134" s="81"/>
      <c r="B134" s="66" t="s">
        <v>81</v>
      </c>
      <c r="C134" s="48">
        <v>4</v>
      </c>
      <c r="D134" s="70">
        <v>33.254300000000001</v>
      </c>
      <c r="E134" s="98">
        <v>1925</v>
      </c>
      <c r="F134" s="65">
        <v>630440</v>
      </c>
      <c r="G134" s="56">
        <v>75</v>
      </c>
      <c r="H134" s="65">
        <f t="shared" si="24"/>
        <v>472830</v>
      </c>
      <c r="I134" s="15">
        <f t="shared" si="23"/>
        <v>157610</v>
      </c>
      <c r="J134" s="15">
        <f t="shared" si="25"/>
        <v>327.50129870129871</v>
      </c>
      <c r="K134" s="15">
        <f t="shared" si="26"/>
        <v>336.64620834140607</v>
      </c>
      <c r="L134" s="15">
        <f t="shared" si="27"/>
        <v>859526.23152677517</v>
      </c>
      <c r="M134" s="15"/>
      <c r="N134" s="86">
        <f t="shared" si="17"/>
        <v>859526.23152677517</v>
      </c>
    </row>
    <row r="135" spans="1:14" x14ac:dyDescent="0.25">
      <c r="A135" s="81"/>
      <c r="B135" s="66" t="s">
        <v>82</v>
      </c>
      <c r="C135" s="48">
        <v>4</v>
      </c>
      <c r="D135" s="70">
        <v>34.46</v>
      </c>
      <c r="E135" s="98">
        <v>2003</v>
      </c>
      <c r="F135" s="65">
        <v>2527693</v>
      </c>
      <c r="G135" s="56">
        <v>75</v>
      </c>
      <c r="H135" s="65">
        <f t="shared" si="24"/>
        <v>1895769.75</v>
      </c>
      <c r="I135" s="15">
        <f t="shared" si="23"/>
        <v>631923.25</v>
      </c>
      <c r="J135" s="15">
        <f t="shared" si="25"/>
        <v>1261.9535696455316</v>
      </c>
      <c r="K135" s="15">
        <f t="shared" si="26"/>
        <v>-597.80606260282684</v>
      </c>
      <c r="L135" s="15">
        <f t="shared" si="27"/>
        <v>350986.83545431314</v>
      </c>
      <c r="M135" s="15"/>
      <c r="N135" s="86">
        <f t="shared" si="17"/>
        <v>350986.83545431314</v>
      </c>
    </row>
    <row r="136" spans="1:14" x14ac:dyDescent="0.25">
      <c r="A136" s="81"/>
      <c r="B136" s="66" t="s">
        <v>877</v>
      </c>
      <c r="C136" s="48">
        <v>3</v>
      </c>
      <c r="D136" s="70">
        <v>34.15</v>
      </c>
      <c r="E136" s="98">
        <v>36945</v>
      </c>
      <c r="F136" s="65">
        <v>59143029</v>
      </c>
      <c r="G136" s="56">
        <v>35</v>
      </c>
      <c r="H136" s="65">
        <f>F136*G136/100</f>
        <v>20700060.149999999</v>
      </c>
      <c r="I136" s="15">
        <f t="shared" si="23"/>
        <v>38442968.850000001</v>
      </c>
      <c r="J136" s="15">
        <f t="shared" si="25"/>
        <v>1600.8398700771418</v>
      </c>
      <c r="K136" s="15">
        <f t="shared" si="26"/>
        <v>-936.69236303443699</v>
      </c>
      <c r="L136" s="15">
        <f t="shared" si="27"/>
        <v>4468629.463794183</v>
      </c>
      <c r="M136" s="15"/>
      <c r="N136" s="86">
        <f t="shared" si="17"/>
        <v>4468629.463794183</v>
      </c>
    </row>
    <row r="137" spans="1:14" x14ac:dyDescent="0.25">
      <c r="A137" s="81"/>
      <c r="B137" s="66" t="s">
        <v>741</v>
      </c>
      <c r="C137" s="48">
        <v>4</v>
      </c>
      <c r="D137" s="70">
        <v>34.1</v>
      </c>
      <c r="E137" s="98">
        <v>1163</v>
      </c>
      <c r="F137" s="65">
        <v>124800</v>
      </c>
      <c r="G137" s="56">
        <v>75</v>
      </c>
      <c r="H137" s="65">
        <f t="shared" si="24"/>
        <v>93600</v>
      </c>
      <c r="I137" s="15">
        <f t="shared" si="23"/>
        <v>31200</v>
      </c>
      <c r="J137" s="15">
        <f t="shared" si="25"/>
        <v>107.30868443680137</v>
      </c>
      <c r="K137" s="15">
        <f t="shared" si="26"/>
        <v>556.83882260590337</v>
      </c>
      <c r="L137" s="15">
        <f t="shared" si="27"/>
        <v>1113794.3688999815</v>
      </c>
      <c r="M137" s="15"/>
      <c r="N137" s="86">
        <f t="shared" si="17"/>
        <v>1113794.3688999815</v>
      </c>
    </row>
    <row r="138" spans="1:14" x14ac:dyDescent="0.25">
      <c r="A138" s="81"/>
      <c r="B138" s="66" t="s">
        <v>83</v>
      </c>
      <c r="C138" s="48">
        <v>4</v>
      </c>
      <c r="D138" s="70">
        <v>69.12</v>
      </c>
      <c r="E138" s="98">
        <v>5694</v>
      </c>
      <c r="F138" s="65">
        <v>1269200</v>
      </c>
      <c r="G138" s="56">
        <v>75</v>
      </c>
      <c r="H138" s="65">
        <f t="shared" si="24"/>
        <v>951900</v>
      </c>
      <c r="I138" s="15">
        <f t="shared" si="23"/>
        <v>317300</v>
      </c>
      <c r="J138" s="15">
        <f t="shared" si="25"/>
        <v>222.90129961362837</v>
      </c>
      <c r="K138" s="15">
        <f t="shared" si="26"/>
        <v>441.24620742907643</v>
      </c>
      <c r="L138" s="15">
        <f t="shared" si="27"/>
        <v>1585476.2087350872</v>
      </c>
      <c r="M138" s="15"/>
      <c r="N138" s="86">
        <f t="shared" si="17"/>
        <v>1585476.2087350872</v>
      </c>
    </row>
    <row r="139" spans="1:14" x14ac:dyDescent="0.25">
      <c r="A139" s="81"/>
      <c r="B139" s="66" t="s">
        <v>742</v>
      </c>
      <c r="C139" s="48">
        <v>4</v>
      </c>
      <c r="D139" s="70">
        <v>26.168200000000002</v>
      </c>
      <c r="E139" s="98">
        <v>1503</v>
      </c>
      <c r="F139" s="65">
        <v>152733</v>
      </c>
      <c r="G139" s="56">
        <v>75</v>
      </c>
      <c r="H139" s="65">
        <f t="shared" si="24"/>
        <v>114549.75</v>
      </c>
      <c r="I139" s="15">
        <f t="shared" si="23"/>
        <v>38183.25</v>
      </c>
      <c r="J139" s="15">
        <f t="shared" si="25"/>
        <v>101.61876247504991</v>
      </c>
      <c r="K139" s="15">
        <f t="shared" si="26"/>
        <v>562.52874456765483</v>
      </c>
      <c r="L139" s="15">
        <f t="shared" si="27"/>
        <v>1136244.7187616655</v>
      </c>
      <c r="M139" s="15"/>
      <c r="N139" s="86">
        <f t="shared" si="17"/>
        <v>1136244.7187616655</v>
      </c>
    </row>
    <row r="140" spans="1:14" x14ac:dyDescent="0.25">
      <c r="A140" s="81"/>
      <c r="B140" s="66" t="s">
        <v>84</v>
      </c>
      <c r="C140" s="48">
        <v>4</v>
      </c>
      <c r="D140" s="70">
        <v>85.18</v>
      </c>
      <c r="E140" s="98">
        <v>4604</v>
      </c>
      <c r="F140" s="65">
        <v>1053320</v>
      </c>
      <c r="G140" s="56">
        <v>75</v>
      </c>
      <c r="H140" s="65">
        <f t="shared" si="24"/>
        <v>789990</v>
      </c>
      <c r="I140" s="15">
        <f t="shared" si="23"/>
        <v>263330</v>
      </c>
      <c r="J140" s="15">
        <f t="shared" si="25"/>
        <v>228.78366637706341</v>
      </c>
      <c r="K140" s="15">
        <f t="shared" si="26"/>
        <v>435.36384066564136</v>
      </c>
      <c r="L140" s="15">
        <f t="shared" si="27"/>
        <v>1501423.1705591409</v>
      </c>
      <c r="M140" s="15"/>
      <c r="N140" s="86">
        <f t="shared" si="17"/>
        <v>1501423.1705591409</v>
      </c>
    </row>
    <row r="141" spans="1:14" x14ac:dyDescent="0.25">
      <c r="A141" s="81"/>
      <c r="B141" s="66" t="s">
        <v>85</v>
      </c>
      <c r="C141" s="48">
        <v>4</v>
      </c>
      <c r="D141" s="70">
        <v>34.762</v>
      </c>
      <c r="E141" s="98">
        <v>1847</v>
      </c>
      <c r="F141" s="65">
        <v>237667</v>
      </c>
      <c r="G141" s="56">
        <v>75</v>
      </c>
      <c r="H141" s="65">
        <f t="shared" si="24"/>
        <v>178250.25</v>
      </c>
      <c r="I141" s="15">
        <f t="shared" si="23"/>
        <v>59416.75</v>
      </c>
      <c r="J141" s="15">
        <f t="shared" si="25"/>
        <v>128.67731456415808</v>
      </c>
      <c r="K141" s="15">
        <f t="shared" si="26"/>
        <v>535.47019247854666</v>
      </c>
      <c r="L141" s="15">
        <f t="shared" si="27"/>
        <v>1163507.4797592682</v>
      </c>
      <c r="M141" s="15"/>
      <c r="N141" s="86">
        <f t="shared" si="17"/>
        <v>1163507.4797592682</v>
      </c>
    </row>
    <row r="142" spans="1:14" x14ac:dyDescent="0.25">
      <c r="A142" s="81"/>
      <c r="B142" s="66" t="s">
        <v>86</v>
      </c>
      <c r="C142" s="48">
        <v>4</v>
      </c>
      <c r="D142" s="70">
        <v>46.627399999999994</v>
      </c>
      <c r="E142" s="98">
        <v>1632</v>
      </c>
      <c r="F142" s="65">
        <v>417253</v>
      </c>
      <c r="G142" s="56">
        <v>75</v>
      </c>
      <c r="H142" s="65">
        <f t="shared" si="24"/>
        <v>312939.75</v>
      </c>
      <c r="I142" s="15">
        <f t="shared" si="23"/>
        <v>104313.25</v>
      </c>
      <c r="J142" s="15">
        <f t="shared" si="25"/>
        <v>255.66973039215685</v>
      </c>
      <c r="K142" s="15">
        <f t="shared" si="26"/>
        <v>408.47777665054792</v>
      </c>
      <c r="L142" s="15">
        <f t="shared" si="27"/>
        <v>980904.30855258252</v>
      </c>
      <c r="M142" s="15"/>
      <c r="N142" s="86">
        <f t="shared" si="17"/>
        <v>980904.30855258252</v>
      </c>
    </row>
    <row r="143" spans="1:14" x14ac:dyDescent="0.25">
      <c r="A143" s="81"/>
      <c r="B143" s="66" t="s">
        <v>87</v>
      </c>
      <c r="C143" s="48">
        <v>4</v>
      </c>
      <c r="D143" s="70">
        <v>61.2</v>
      </c>
      <c r="E143" s="98">
        <v>2190</v>
      </c>
      <c r="F143" s="65">
        <v>1017067</v>
      </c>
      <c r="G143" s="56">
        <v>75</v>
      </c>
      <c r="H143" s="65">
        <f t="shared" si="24"/>
        <v>762800.25</v>
      </c>
      <c r="I143" s="15">
        <f t="shared" si="23"/>
        <v>254266.75</v>
      </c>
      <c r="J143" s="15">
        <f t="shared" si="25"/>
        <v>464.41415525114155</v>
      </c>
      <c r="K143" s="15">
        <f t="shared" si="26"/>
        <v>199.73335179156322</v>
      </c>
      <c r="L143" s="15">
        <f t="shared" si="27"/>
        <v>771737.98253484361</v>
      </c>
      <c r="M143" s="15"/>
      <c r="N143" s="86">
        <f t="shared" si="17"/>
        <v>771737.98253484361</v>
      </c>
    </row>
    <row r="144" spans="1:14" x14ac:dyDescent="0.25">
      <c r="A144" s="81"/>
      <c r="B144" s="66" t="s">
        <v>88</v>
      </c>
      <c r="C144" s="48">
        <v>4</v>
      </c>
      <c r="D144" s="70">
        <v>47.41</v>
      </c>
      <c r="E144" s="98">
        <v>2875</v>
      </c>
      <c r="F144" s="65">
        <v>7609120</v>
      </c>
      <c r="G144" s="56">
        <v>75</v>
      </c>
      <c r="H144" s="65">
        <f t="shared" si="24"/>
        <v>5706840</v>
      </c>
      <c r="I144" s="15">
        <f t="shared" si="23"/>
        <v>1902280</v>
      </c>
      <c r="J144" s="15">
        <f t="shared" si="25"/>
        <v>2646.6504347826085</v>
      </c>
      <c r="K144" s="15">
        <f t="shared" si="26"/>
        <v>-1982.5029277399037</v>
      </c>
      <c r="L144" s="15">
        <f t="shared" si="27"/>
        <v>496946.33664631343</v>
      </c>
      <c r="M144" s="15"/>
      <c r="N144" s="86">
        <f t="shared" si="17"/>
        <v>496946.33664631343</v>
      </c>
    </row>
    <row r="145" spans="1:14" x14ac:dyDescent="0.25">
      <c r="A145" s="81"/>
      <c r="B145" s="66" t="s">
        <v>89</v>
      </c>
      <c r="C145" s="48">
        <v>4</v>
      </c>
      <c r="D145" s="70">
        <v>17.339500000000001</v>
      </c>
      <c r="E145" s="98">
        <v>837</v>
      </c>
      <c r="F145" s="65">
        <v>101093</v>
      </c>
      <c r="G145" s="56">
        <v>75</v>
      </c>
      <c r="H145" s="65">
        <f t="shared" si="24"/>
        <v>75819.75</v>
      </c>
      <c r="I145" s="15">
        <f t="shared" si="23"/>
        <v>25273.25</v>
      </c>
      <c r="J145" s="15">
        <f t="shared" si="25"/>
        <v>120.78016726403823</v>
      </c>
      <c r="K145" s="15">
        <f t="shared" si="26"/>
        <v>543.36733977866652</v>
      </c>
      <c r="L145" s="15">
        <f t="shared" si="27"/>
        <v>998609.79920721112</v>
      </c>
      <c r="M145" s="15"/>
      <c r="N145" s="86">
        <f t="shared" si="17"/>
        <v>998609.79920721112</v>
      </c>
    </row>
    <row r="146" spans="1:14" x14ac:dyDescent="0.25">
      <c r="A146" s="81"/>
      <c r="B146" s="66" t="s">
        <v>90</v>
      </c>
      <c r="C146" s="48">
        <v>4</v>
      </c>
      <c r="D146" s="70">
        <v>17.34</v>
      </c>
      <c r="E146" s="98">
        <v>725</v>
      </c>
      <c r="F146" s="65">
        <v>51520</v>
      </c>
      <c r="G146" s="56">
        <v>75</v>
      </c>
      <c r="H146" s="65">
        <f t="shared" si="24"/>
        <v>38640</v>
      </c>
      <c r="I146" s="15">
        <f t="shared" si="23"/>
        <v>12880</v>
      </c>
      <c r="J146" s="15">
        <f t="shared" si="25"/>
        <v>71.062068965517241</v>
      </c>
      <c r="K146" s="15">
        <f t="shared" si="26"/>
        <v>593.08543807718752</v>
      </c>
      <c r="L146" s="15">
        <f t="shared" si="27"/>
        <v>1062465.7263422145</v>
      </c>
      <c r="M146" s="15"/>
      <c r="N146" s="86">
        <f t="shared" si="17"/>
        <v>1062465.7263422145</v>
      </c>
    </row>
    <row r="147" spans="1:14" x14ac:dyDescent="0.25">
      <c r="A147" s="81"/>
      <c r="B147" s="66" t="s">
        <v>91</v>
      </c>
      <c r="C147" s="48">
        <v>4</v>
      </c>
      <c r="D147" s="70">
        <v>26.2576</v>
      </c>
      <c r="E147" s="98">
        <v>1501</v>
      </c>
      <c r="F147" s="65">
        <v>498093</v>
      </c>
      <c r="G147" s="56">
        <v>75</v>
      </c>
      <c r="H147" s="65">
        <f t="shared" si="24"/>
        <v>373569.75</v>
      </c>
      <c r="I147" s="15">
        <f t="shared" si="23"/>
        <v>124523.25</v>
      </c>
      <c r="J147" s="15">
        <f t="shared" si="25"/>
        <v>331.84077281812125</v>
      </c>
      <c r="K147" s="15">
        <f t="shared" si="26"/>
        <v>332.30673422458352</v>
      </c>
      <c r="L147" s="15">
        <f t="shared" si="27"/>
        <v>779496.03402074217</v>
      </c>
      <c r="M147" s="15"/>
      <c r="N147" s="86">
        <f t="shared" ref="N147:N210" si="28">L147+M147</f>
        <v>779496.03402074217</v>
      </c>
    </row>
    <row r="148" spans="1:14" x14ac:dyDescent="0.25">
      <c r="A148" s="81"/>
      <c r="B148" s="66" t="s">
        <v>92</v>
      </c>
      <c r="C148" s="48">
        <v>4</v>
      </c>
      <c r="D148" s="70">
        <v>61.502499999999998</v>
      </c>
      <c r="E148" s="98">
        <v>2294</v>
      </c>
      <c r="F148" s="65">
        <v>1102747</v>
      </c>
      <c r="G148" s="56">
        <v>75</v>
      </c>
      <c r="H148" s="65">
        <f t="shared" si="24"/>
        <v>827060.25</v>
      </c>
      <c r="I148" s="15">
        <f t="shared" si="23"/>
        <v>275686.75</v>
      </c>
      <c r="J148" s="15">
        <f t="shared" si="25"/>
        <v>480.70924149956409</v>
      </c>
      <c r="K148" s="15">
        <f t="shared" si="26"/>
        <v>183.43826554314069</v>
      </c>
      <c r="L148" s="15">
        <f t="shared" si="27"/>
        <v>759750.14410969533</v>
      </c>
      <c r="M148" s="15"/>
      <c r="N148" s="86">
        <f t="shared" si="28"/>
        <v>759750.14410969533</v>
      </c>
    </row>
    <row r="149" spans="1:14" x14ac:dyDescent="0.25">
      <c r="A149" s="81"/>
      <c r="B149" s="66" t="s">
        <v>743</v>
      </c>
      <c r="C149" s="48">
        <v>4</v>
      </c>
      <c r="D149" s="70">
        <v>22.879899999999999</v>
      </c>
      <c r="E149" s="98">
        <v>627</v>
      </c>
      <c r="F149" s="65">
        <v>132000</v>
      </c>
      <c r="G149" s="56">
        <v>75</v>
      </c>
      <c r="H149" s="65">
        <f t="shared" si="24"/>
        <v>99000</v>
      </c>
      <c r="I149" s="15">
        <f t="shared" si="23"/>
        <v>33000</v>
      </c>
      <c r="J149" s="15">
        <f t="shared" si="25"/>
        <v>210.52631578947367</v>
      </c>
      <c r="K149" s="15">
        <f t="shared" si="26"/>
        <v>453.62119125323113</v>
      </c>
      <c r="L149" s="15">
        <f t="shared" si="27"/>
        <v>853234.7946018501</v>
      </c>
      <c r="M149" s="15"/>
      <c r="N149" s="86">
        <f t="shared" si="28"/>
        <v>853234.7946018501</v>
      </c>
    </row>
    <row r="150" spans="1:14" x14ac:dyDescent="0.25">
      <c r="A150" s="81"/>
      <c r="B150" s="66" t="s">
        <v>93</v>
      </c>
      <c r="C150" s="48">
        <v>4</v>
      </c>
      <c r="D150" s="70">
        <v>31.273200000000003</v>
      </c>
      <c r="E150" s="98">
        <v>571</v>
      </c>
      <c r="F150" s="65">
        <v>352907</v>
      </c>
      <c r="G150" s="56">
        <v>75</v>
      </c>
      <c r="H150" s="65">
        <f t="shared" si="24"/>
        <v>264680.25</v>
      </c>
      <c r="I150" s="15">
        <f t="shared" si="23"/>
        <v>88226.75</v>
      </c>
      <c r="J150" s="15">
        <f t="shared" si="25"/>
        <v>618.05078809106828</v>
      </c>
      <c r="K150" s="15">
        <f t="shared" si="26"/>
        <v>46.09671895163649</v>
      </c>
      <c r="L150" s="15">
        <f t="shared" si="27"/>
        <v>243012.92182868725</v>
      </c>
      <c r="M150" s="15"/>
      <c r="N150" s="86">
        <f t="shared" si="28"/>
        <v>243012.92182868725</v>
      </c>
    </row>
    <row r="151" spans="1:14" x14ac:dyDescent="0.25">
      <c r="A151" s="81"/>
      <c r="B151" s="66" t="s">
        <v>94</v>
      </c>
      <c r="C151" s="48">
        <v>4</v>
      </c>
      <c r="D151" s="70">
        <v>58.628599999999992</v>
      </c>
      <c r="E151" s="98">
        <v>3958</v>
      </c>
      <c r="F151" s="65">
        <v>529320</v>
      </c>
      <c r="G151" s="56">
        <v>75</v>
      </c>
      <c r="H151" s="65">
        <f t="shared" si="24"/>
        <v>396990</v>
      </c>
      <c r="I151" s="15">
        <f t="shared" si="23"/>
        <v>132330</v>
      </c>
      <c r="J151" s="15">
        <f t="shared" si="25"/>
        <v>133.73420919656391</v>
      </c>
      <c r="K151" s="15">
        <f t="shared" si="26"/>
        <v>530.41329784614084</v>
      </c>
      <c r="L151" s="15">
        <f t="shared" si="27"/>
        <v>1484068.6153154266</v>
      </c>
      <c r="M151" s="15"/>
      <c r="N151" s="86">
        <f t="shared" si="28"/>
        <v>1484068.6153154266</v>
      </c>
    </row>
    <row r="152" spans="1:14" x14ac:dyDescent="0.25">
      <c r="A152" s="81"/>
      <c r="B152" s="66" t="s">
        <v>95</v>
      </c>
      <c r="C152" s="48">
        <v>4</v>
      </c>
      <c r="D152" s="70">
        <v>76.844499999999996</v>
      </c>
      <c r="E152" s="98">
        <v>3196</v>
      </c>
      <c r="F152" s="65">
        <v>1337440</v>
      </c>
      <c r="G152" s="56">
        <v>75</v>
      </c>
      <c r="H152" s="65">
        <f t="shared" si="24"/>
        <v>1003080</v>
      </c>
      <c r="I152" s="15">
        <f t="shared" si="23"/>
        <v>334360</v>
      </c>
      <c r="J152" s="15">
        <f t="shared" si="25"/>
        <v>418.47309136420523</v>
      </c>
      <c r="K152" s="15">
        <f t="shared" si="26"/>
        <v>245.67441567849954</v>
      </c>
      <c r="L152" s="15">
        <f t="shared" si="27"/>
        <v>1013677.8073717572</v>
      </c>
      <c r="M152" s="15"/>
      <c r="N152" s="86">
        <f t="shared" si="28"/>
        <v>1013677.8073717572</v>
      </c>
    </row>
    <row r="153" spans="1:14" x14ac:dyDescent="0.25">
      <c r="A153" s="81"/>
      <c r="B153" s="66" t="s">
        <v>96</v>
      </c>
      <c r="C153" s="48">
        <v>4</v>
      </c>
      <c r="D153" s="70">
        <v>38.180500000000002</v>
      </c>
      <c r="E153" s="98">
        <v>2255</v>
      </c>
      <c r="F153" s="65">
        <v>317587</v>
      </c>
      <c r="G153" s="56">
        <v>75</v>
      </c>
      <c r="H153" s="65">
        <f t="shared" si="24"/>
        <v>238190.25</v>
      </c>
      <c r="I153" s="15">
        <f t="shared" si="23"/>
        <v>79396.75</v>
      </c>
      <c r="J153" s="15">
        <f t="shared" si="25"/>
        <v>140.83680709534369</v>
      </c>
      <c r="K153" s="15">
        <f t="shared" si="26"/>
        <v>523.31069994736106</v>
      </c>
      <c r="L153" s="15">
        <f t="shared" si="27"/>
        <v>1204150.9851856898</v>
      </c>
      <c r="M153" s="15"/>
      <c r="N153" s="86">
        <f t="shared" si="28"/>
        <v>1204150.9851856898</v>
      </c>
    </row>
    <row r="154" spans="1:14" x14ac:dyDescent="0.25">
      <c r="A154" s="81"/>
      <c r="B154" s="66" t="s">
        <v>97</v>
      </c>
      <c r="C154" s="48">
        <v>4</v>
      </c>
      <c r="D154" s="70">
        <v>50.358499999999999</v>
      </c>
      <c r="E154" s="98">
        <v>3132</v>
      </c>
      <c r="F154" s="65">
        <v>1154560</v>
      </c>
      <c r="G154" s="56">
        <v>75</v>
      </c>
      <c r="H154" s="65">
        <f t="shared" si="24"/>
        <v>865920</v>
      </c>
      <c r="I154" s="15">
        <f t="shared" si="23"/>
        <v>288640</v>
      </c>
      <c r="J154" s="15">
        <f t="shared" si="25"/>
        <v>368.63346104725417</v>
      </c>
      <c r="K154" s="15">
        <f t="shared" si="26"/>
        <v>295.5140459954506</v>
      </c>
      <c r="L154" s="15">
        <f t="shared" si="27"/>
        <v>995073.95024019736</v>
      </c>
      <c r="M154" s="15"/>
      <c r="N154" s="86">
        <f t="shared" si="28"/>
        <v>995073.95024019736</v>
      </c>
    </row>
    <row r="155" spans="1:14" x14ac:dyDescent="0.25">
      <c r="A155" s="81"/>
      <c r="B155" s="66" t="s">
        <v>98</v>
      </c>
      <c r="C155" s="48">
        <v>4</v>
      </c>
      <c r="D155" s="70">
        <v>109.09</v>
      </c>
      <c r="E155" s="98">
        <v>5751</v>
      </c>
      <c r="F155" s="65">
        <v>2096040</v>
      </c>
      <c r="G155" s="56">
        <v>75</v>
      </c>
      <c r="H155" s="65">
        <f t="shared" si="24"/>
        <v>1572030</v>
      </c>
      <c r="I155" s="15">
        <f t="shared" si="23"/>
        <v>524010</v>
      </c>
      <c r="J155" s="15">
        <f t="shared" si="25"/>
        <v>364.46531038080332</v>
      </c>
      <c r="K155" s="15">
        <f t="shared" si="26"/>
        <v>299.68219666190146</v>
      </c>
      <c r="L155" s="15">
        <f t="shared" si="27"/>
        <v>1506051.0215094623</v>
      </c>
      <c r="M155" s="15"/>
      <c r="N155" s="86">
        <f t="shared" si="28"/>
        <v>1506051.0215094623</v>
      </c>
    </row>
    <row r="156" spans="1:14" x14ac:dyDescent="0.25">
      <c r="A156" s="81"/>
      <c r="B156" s="66" t="s">
        <v>99</v>
      </c>
      <c r="C156" s="48">
        <v>4</v>
      </c>
      <c r="D156" s="70">
        <v>26.459899999999998</v>
      </c>
      <c r="E156" s="98">
        <v>1536</v>
      </c>
      <c r="F156" s="65">
        <v>163160</v>
      </c>
      <c r="G156" s="56">
        <v>75</v>
      </c>
      <c r="H156" s="65">
        <f t="shared" si="24"/>
        <v>122370</v>
      </c>
      <c r="I156" s="15">
        <f t="shared" si="23"/>
        <v>40790</v>
      </c>
      <c r="J156" s="15">
        <f t="shared" si="25"/>
        <v>106.22395833333333</v>
      </c>
      <c r="K156" s="15">
        <f t="shared" si="26"/>
        <v>557.9235487093714</v>
      </c>
      <c r="L156" s="15">
        <f t="shared" si="27"/>
        <v>1133969.6245041911</v>
      </c>
      <c r="M156" s="15"/>
      <c r="N156" s="86">
        <f t="shared" si="28"/>
        <v>1133969.6245041911</v>
      </c>
    </row>
    <row r="157" spans="1:14" x14ac:dyDescent="0.25">
      <c r="A157" s="81"/>
      <c r="B157" s="66" t="s">
        <v>744</v>
      </c>
      <c r="C157" s="48">
        <v>4</v>
      </c>
      <c r="D157" s="70">
        <v>17.317799999999998</v>
      </c>
      <c r="E157" s="98">
        <v>980</v>
      </c>
      <c r="F157" s="65">
        <v>160040</v>
      </c>
      <c r="G157" s="56">
        <v>75</v>
      </c>
      <c r="H157" s="65">
        <f t="shared" si="24"/>
        <v>120030</v>
      </c>
      <c r="I157" s="15">
        <f t="shared" si="23"/>
        <v>40010</v>
      </c>
      <c r="J157" s="15">
        <f t="shared" si="25"/>
        <v>163.30612244897958</v>
      </c>
      <c r="K157" s="15">
        <f t="shared" si="26"/>
        <v>500.84138459372519</v>
      </c>
      <c r="L157" s="15">
        <f t="shared" si="27"/>
        <v>949484.00414129149</v>
      </c>
      <c r="M157" s="15"/>
      <c r="N157" s="86">
        <f t="shared" si="28"/>
        <v>949484.00414129149</v>
      </c>
    </row>
    <row r="158" spans="1:14" x14ac:dyDescent="0.25">
      <c r="A158" s="81"/>
      <c r="B158" s="66" t="s">
        <v>100</v>
      </c>
      <c r="C158" s="48">
        <v>4</v>
      </c>
      <c r="D158" s="70">
        <v>34.703099999999999</v>
      </c>
      <c r="E158" s="98">
        <v>1910</v>
      </c>
      <c r="F158" s="65">
        <v>244653</v>
      </c>
      <c r="G158" s="56">
        <v>75</v>
      </c>
      <c r="H158" s="65">
        <f t="shared" si="24"/>
        <v>183489.75</v>
      </c>
      <c r="I158" s="15">
        <f t="shared" si="23"/>
        <v>61163.25</v>
      </c>
      <c r="J158" s="15">
        <f t="shared" si="25"/>
        <v>128.09057591623036</v>
      </c>
      <c r="K158" s="15">
        <f t="shared" si="26"/>
        <v>536.05693112647441</v>
      </c>
      <c r="L158" s="15">
        <f t="shared" si="27"/>
        <v>1171646.3905926377</v>
      </c>
      <c r="M158" s="15"/>
      <c r="N158" s="86">
        <f t="shared" si="28"/>
        <v>1171646.3905926377</v>
      </c>
    </row>
    <row r="159" spans="1:14" x14ac:dyDescent="0.25">
      <c r="A159" s="81"/>
      <c r="B159" s="66" t="s">
        <v>101</v>
      </c>
      <c r="C159" s="48">
        <v>4</v>
      </c>
      <c r="D159" s="70">
        <v>43.419999999999995</v>
      </c>
      <c r="E159" s="98">
        <v>2823</v>
      </c>
      <c r="F159" s="65">
        <v>353440</v>
      </c>
      <c r="G159" s="56">
        <v>75</v>
      </c>
      <c r="H159" s="65">
        <f t="shared" si="24"/>
        <v>265080</v>
      </c>
      <c r="I159" s="15">
        <f t="shared" si="23"/>
        <v>88360</v>
      </c>
      <c r="J159" s="15">
        <f t="shared" si="25"/>
        <v>125.20014169323414</v>
      </c>
      <c r="K159" s="15">
        <f t="shared" si="26"/>
        <v>538.9473653494706</v>
      </c>
      <c r="L159" s="15">
        <f t="shared" si="27"/>
        <v>1312805.2377225445</v>
      </c>
      <c r="M159" s="15"/>
      <c r="N159" s="86">
        <f t="shared" si="28"/>
        <v>1312805.2377225445</v>
      </c>
    </row>
    <row r="160" spans="1:14" x14ac:dyDescent="0.25">
      <c r="A160" s="81"/>
      <c r="B160" s="66" t="s">
        <v>102</v>
      </c>
      <c r="C160" s="48">
        <v>4</v>
      </c>
      <c r="D160" s="70">
        <v>49.62</v>
      </c>
      <c r="E160" s="98">
        <v>3032</v>
      </c>
      <c r="F160" s="65">
        <v>372640</v>
      </c>
      <c r="G160" s="56">
        <v>75</v>
      </c>
      <c r="H160" s="65">
        <f t="shared" si="24"/>
        <v>279480</v>
      </c>
      <c r="I160" s="15">
        <f t="shared" si="23"/>
        <v>93160</v>
      </c>
      <c r="J160" s="15">
        <f t="shared" si="25"/>
        <v>122.9023746701847</v>
      </c>
      <c r="K160" s="15">
        <f t="shared" si="26"/>
        <v>541.24513237252006</v>
      </c>
      <c r="L160" s="15">
        <f t="shared" si="27"/>
        <v>1361672.4498653433</v>
      </c>
      <c r="M160" s="15"/>
      <c r="N160" s="86">
        <f t="shared" si="28"/>
        <v>1361672.4498653433</v>
      </c>
    </row>
    <row r="161" spans="1:14" x14ac:dyDescent="0.25">
      <c r="A161" s="81"/>
      <c r="B161" s="66" t="s">
        <v>103</v>
      </c>
      <c r="C161" s="48">
        <v>4</v>
      </c>
      <c r="D161" s="70">
        <v>35.459099999999999</v>
      </c>
      <c r="E161" s="98">
        <v>2162</v>
      </c>
      <c r="F161" s="65">
        <v>1309880</v>
      </c>
      <c r="G161" s="56">
        <v>75</v>
      </c>
      <c r="H161" s="65">
        <f t="shared" si="24"/>
        <v>982410</v>
      </c>
      <c r="I161" s="15">
        <f t="shared" si="23"/>
        <v>327470</v>
      </c>
      <c r="J161" s="15">
        <f t="shared" si="25"/>
        <v>605.86493987049028</v>
      </c>
      <c r="K161" s="15">
        <f t="shared" si="26"/>
        <v>58.282567172214499</v>
      </c>
      <c r="L161" s="15">
        <f t="shared" si="27"/>
        <v>463389.04541754385</v>
      </c>
      <c r="M161" s="15"/>
      <c r="N161" s="86">
        <f t="shared" si="28"/>
        <v>463389.04541754385</v>
      </c>
    </row>
    <row r="162" spans="1:14" x14ac:dyDescent="0.25">
      <c r="A162" s="81"/>
      <c r="B162" s="66"/>
      <c r="C162" s="48"/>
      <c r="D162" s="70">
        <v>0</v>
      </c>
      <c r="E162" s="100"/>
      <c r="F162" s="87"/>
      <c r="G162" s="56"/>
      <c r="H162" s="87"/>
      <c r="I162" s="88"/>
      <c r="J162" s="88"/>
      <c r="K162" s="15"/>
      <c r="L162" s="15"/>
      <c r="M162" s="15"/>
      <c r="N162" s="86"/>
    </row>
    <row r="163" spans="1:14" x14ac:dyDescent="0.25">
      <c r="A163" s="84" t="s">
        <v>104</v>
      </c>
      <c r="B163" s="58" t="s">
        <v>2</v>
      </c>
      <c r="C163" s="59"/>
      <c r="D163" s="7">
        <v>867.85669999999993</v>
      </c>
      <c r="E163" s="101">
        <f>E164</f>
        <v>57342</v>
      </c>
      <c r="F163" s="50">
        <v>0</v>
      </c>
      <c r="G163" s="56"/>
      <c r="H163" s="50">
        <f>H165</f>
        <v>4900369.75</v>
      </c>
      <c r="I163" s="12">
        <f>I165</f>
        <v>-4900369.75</v>
      </c>
      <c r="J163" s="12"/>
      <c r="K163" s="15"/>
      <c r="L163" s="15"/>
      <c r="M163" s="14">
        <f>M165</f>
        <v>31975285.836736895</v>
      </c>
      <c r="N163" s="82">
        <f t="shared" si="28"/>
        <v>31975285.836736895</v>
      </c>
    </row>
    <row r="164" spans="1:14" x14ac:dyDescent="0.25">
      <c r="A164" s="84" t="s">
        <v>104</v>
      </c>
      <c r="B164" s="58" t="s">
        <v>3</v>
      </c>
      <c r="C164" s="59"/>
      <c r="D164" s="7">
        <v>867.85669999999993</v>
      </c>
      <c r="E164" s="101">
        <f>SUM(E166:E192)</f>
        <v>57342</v>
      </c>
      <c r="F164" s="50">
        <f>SUM(F166:F192)</f>
        <v>19601479</v>
      </c>
      <c r="G164" s="56"/>
      <c r="H164" s="50">
        <f>SUM(H166:H192)</f>
        <v>10724581.75</v>
      </c>
      <c r="I164" s="12">
        <f>SUM(I166:I192)</f>
        <v>8876897.25</v>
      </c>
      <c r="J164" s="12"/>
      <c r="K164" s="15"/>
      <c r="L164" s="12">
        <f>SUM(L166:L192)</f>
        <v>27255234.074169163</v>
      </c>
      <c r="M164" s="15"/>
      <c r="N164" s="82">
        <f t="shared" si="28"/>
        <v>27255234.074169163</v>
      </c>
    </row>
    <row r="165" spans="1:14" x14ac:dyDescent="0.25">
      <c r="A165" s="81"/>
      <c r="B165" s="66" t="s">
        <v>26</v>
      </c>
      <c r="C165" s="48">
        <v>2</v>
      </c>
      <c r="D165" s="70">
        <v>0</v>
      </c>
      <c r="E165" s="102"/>
      <c r="F165" s="65">
        <v>0</v>
      </c>
      <c r="G165" s="56">
        <v>25</v>
      </c>
      <c r="H165" s="65">
        <f>F164*G165/100</f>
        <v>4900369.75</v>
      </c>
      <c r="I165" s="15">
        <f t="shared" ref="I165:I192" si="29">F165-H165</f>
        <v>-4900369.75</v>
      </c>
      <c r="J165" s="15"/>
      <c r="K165" s="15"/>
      <c r="L165" s="15"/>
      <c r="M165" s="15">
        <f>($L$7*$L$8*E163/$L$10)+($L$7*$L$9*D163/$L$11)</f>
        <v>31975285.836736895</v>
      </c>
      <c r="N165" s="86">
        <f t="shared" si="28"/>
        <v>31975285.836736895</v>
      </c>
    </row>
    <row r="166" spans="1:14" x14ac:dyDescent="0.25">
      <c r="A166" s="81"/>
      <c r="B166" s="66" t="s">
        <v>105</v>
      </c>
      <c r="C166" s="48">
        <v>4</v>
      </c>
      <c r="D166" s="70">
        <v>26.908499999999997</v>
      </c>
      <c r="E166" s="98">
        <v>1516</v>
      </c>
      <c r="F166" s="65">
        <v>301147</v>
      </c>
      <c r="G166" s="56">
        <v>75</v>
      </c>
      <c r="H166" s="65">
        <f t="shared" ref="H166:H192" si="30">F166*G166/100</f>
        <v>225860.25</v>
      </c>
      <c r="I166" s="15">
        <f t="shared" si="29"/>
        <v>75286.75</v>
      </c>
      <c r="J166" s="15">
        <f t="shared" ref="J166:J192" si="31">F166/E166</f>
        <v>198.6457783641161</v>
      </c>
      <c r="K166" s="15">
        <f t="shared" ref="K166:K192" si="32">$J$11*$J$19-J166</f>
        <v>465.50172867858868</v>
      </c>
      <c r="L166" s="15">
        <f t="shared" ref="L166:L192" si="33">IF(K166&gt;0,$J$7*$J$8*(K166/$K$19),0)+$J$7*$J$9*(E166/$E$19)+$J$7*$J$10*(D166/$D$19)</f>
        <v>989867.29396553396</v>
      </c>
      <c r="M166" s="15"/>
      <c r="N166" s="86">
        <f t="shared" si="28"/>
        <v>989867.29396553396</v>
      </c>
    </row>
    <row r="167" spans="1:14" x14ac:dyDescent="0.25">
      <c r="A167" s="81"/>
      <c r="B167" s="66" t="s">
        <v>149</v>
      </c>
      <c r="C167" s="48">
        <v>4</v>
      </c>
      <c r="D167" s="70">
        <v>43.430900000000001</v>
      </c>
      <c r="E167" s="98">
        <v>3093</v>
      </c>
      <c r="F167" s="65">
        <v>1320107</v>
      </c>
      <c r="G167" s="56">
        <v>75</v>
      </c>
      <c r="H167" s="65">
        <f t="shared" si="30"/>
        <v>990080.25</v>
      </c>
      <c r="I167" s="15">
        <f t="shared" si="29"/>
        <v>330026.75</v>
      </c>
      <c r="J167" s="15">
        <f t="shared" si="31"/>
        <v>426.80472033624312</v>
      </c>
      <c r="K167" s="15">
        <f t="shared" si="32"/>
        <v>237.34278670646165</v>
      </c>
      <c r="L167" s="15">
        <f t="shared" si="33"/>
        <v>877223.24836272281</v>
      </c>
      <c r="M167" s="15"/>
      <c r="N167" s="86">
        <f t="shared" si="28"/>
        <v>877223.24836272281</v>
      </c>
    </row>
    <row r="168" spans="1:14" x14ac:dyDescent="0.25">
      <c r="A168" s="81"/>
      <c r="B168" s="66" t="s">
        <v>106</v>
      </c>
      <c r="C168" s="48">
        <v>4</v>
      </c>
      <c r="D168" s="70">
        <v>26.584299999999995</v>
      </c>
      <c r="E168" s="98">
        <v>3346</v>
      </c>
      <c r="F168" s="65">
        <v>935240</v>
      </c>
      <c r="G168" s="56">
        <v>75</v>
      </c>
      <c r="H168" s="65">
        <f t="shared" si="30"/>
        <v>701430</v>
      </c>
      <c r="I168" s="15">
        <f t="shared" si="29"/>
        <v>233810</v>
      </c>
      <c r="J168" s="15">
        <f t="shared" si="31"/>
        <v>279.50986252241483</v>
      </c>
      <c r="K168" s="15">
        <f t="shared" si="32"/>
        <v>384.63764452028994</v>
      </c>
      <c r="L168" s="15">
        <f t="shared" si="33"/>
        <v>1079164.0923082074</v>
      </c>
      <c r="M168" s="15"/>
      <c r="N168" s="86">
        <f t="shared" si="28"/>
        <v>1079164.0923082074</v>
      </c>
    </row>
    <row r="169" spans="1:14" x14ac:dyDescent="0.25">
      <c r="A169" s="81"/>
      <c r="B169" s="66" t="s">
        <v>857</v>
      </c>
      <c r="C169" s="48">
        <v>3</v>
      </c>
      <c r="D169" s="70">
        <v>2.4799000000000002</v>
      </c>
      <c r="E169" s="98">
        <v>4960</v>
      </c>
      <c r="F169" s="65">
        <v>7230050</v>
      </c>
      <c r="G169" s="56">
        <v>20</v>
      </c>
      <c r="H169" s="65">
        <f t="shared" si="30"/>
        <v>1446010</v>
      </c>
      <c r="I169" s="15">
        <f t="shared" si="29"/>
        <v>5784040</v>
      </c>
      <c r="J169" s="15">
        <f t="shared" si="31"/>
        <v>1457.671370967742</v>
      </c>
      <c r="K169" s="15">
        <f t="shared" si="32"/>
        <v>-793.52386392503718</v>
      </c>
      <c r="L169" s="15">
        <f t="shared" si="33"/>
        <v>592912.076323958</v>
      </c>
      <c r="M169" s="15"/>
      <c r="N169" s="86">
        <f t="shared" si="28"/>
        <v>592912.076323958</v>
      </c>
    </row>
    <row r="170" spans="1:14" x14ac:dyDescent="0.25">
      <c r="A170" s="81"/>
      <c r="B170" s="66" t="s">
        <v>107</v>
      </c>
      <c r="C170" s="48">
        <v>4</v>
      </c>
      <c r="D170" s="70">
        <v>32.512800000000006</v>
      </c>
      <c r="E170" s="98">
        <v>1869</v>
      </c>
      <c r="F170" s="65">
        <v>195053</v>
      </c>
      <c r="G170" s="56">
        <v>75</v>
      </c>
      <c r="H170" s="65">
        <f t="shared" si="30"/>
        <v>146289.75</v>
      </c>
      <c r="I170" s="15">
        <f t="shared" si="29"/>
        <v>48763.25</v>
      </c>
      <c r="J170" s="15">
        <f t="shared" si="31"/>
        <v>104.36222578919208</v>
      </c>
      <c r="K170" s="15">
        <f t="shared" si="32"/>
        <v>559.78528125351272</v>
      </c>
      <c r="L170" s="15">
        <f t="shared" si="33"/>
        <v>1196286.716795323</v>
      </c>
      <c r="M170" s="15"/>
      <c r="N170" s="86">
        <f t="shared" si="28"/>
        <v>1196286.716795323</v>
      </c>
    </row>
    <row r="171" spans="1:14" x14ac:dyDescent="0.25">
      <c r="A171" s="81"/>
      <c r="B171" s="66" t="s">
        <v>745</v>
      </c>
      <c r="C171" s="48">
        <v>4</v>
      </c>
      <c r="D171" s="70">
        <v>24.204699999999999</v>
      </c>
      <c r="E171" s="98">
        <v>1232</v>
      </c>
      <c r="F171" s="65">
        <v>243227</v>
      </c>
      <c r="G171" s="56">
        <v>75</v>
      </c>
      <c r="H171" s="65">
        <f t="shared" si="30"/>
        <v>182420.25</v>
      </c>
      <c r="I171" s="15">
        <f t="shared" si="29"/>
        <v>60806.75</v>
      </c>
      <c r="J171" s="15">
        <f t="shared" si="31"/>
        <v>197.42451298701297</v>
      </c>
      <c r="K171" s="15">
        <f t="shared" si="32"/>
        <v>466.7229940556918</v>
      </c>
      <c r="L171" s="15">
        <f t="shared" si="33"/>
        <v>949270.02176770975</v>
      </c>
      <c r="M171" s="15"/>
      <c r="N171" s="86">
        <f t="shared" si="28"/>
        <v>949270.02176770975</v>
      </c>
    </row>
    <row r="172" spans="1:14" x14ac:dyDescent="0.25">
      <c r="A172" s="81"/>
      <c r="B172" s="66" t="s">
        <v>108</v>
      </c>
      <c r="C172" s="48">
        <v>4</v>
      </c>
      <c r="D172" s="70">
        <v>34.141199999999998</v>
      </c>
      <c r="E172" s="98">
        <v>2128</v>
      </c>
      <c r="F172" s="65">
        <v>401547</v>
      </c>
      <c r="G172" s="56">
        <v>75</v>
      </c>
      <c r="H172" s="65">
        <f t="shared" si="30"/>
        <v>301160.25</v>
      </c>
      <c r="I172" s="15">
        <f t="shared" si="29"/>
        <v>100386.75</v>
      </c>
      <c r="J172" s="15">
        <f t="shared" si="31"/>
        <v>188.69689849624061</v>
      </c>
      <c r="K172" s="15">
        <f t="shared" si="32"/>
        <v>475.4506085464642</v>
      </c>
      <c r="L172" s="15">
        <f t="shared" si="33"/>
        <v>1101537.9844551983</v>
      </c>
      <c r="M172" s="15"/>
      <c r="N172" s="86">
        <f t="shared" si="28"/>
        <v>1101537.9844551983</v>
      </c>
    </row>
    <row r="173" spans="1:14" x14ac:dyDescent="0.25">
      <c r="A173" s="81"/>
      <c r="B173" s="66" t="s">
        <v>746</v>
      </c>
      <c r="C173" s="48">
        <v>4</v>
      </c>
      <c r="D173" s="70">
        <v>13.6663</v>
      </c>
      <c r="E173" s="98">
        <v>650</v>
      </c>
      <c r="F173" s="65">
        <v>181000</v>
      </c>
      <c r="G173" s="56">
        <v>75</v>
      </c>
      <c r="H173" s="65">
        <f t="shared" si="30"/>
        <v>135750</v>
      </c>
      <c r="I173" s="15">
        <f t="shared" si="29"/>
        <v>45250</v>
      </c>
      <c r="J173" s="15">
        <f t="shared" si="31"/>
        <v>278.46153846153845</v>
      </c>
      <c r="K173" s="15">
        <f t="shared" si="32"/>
        <v>385.68596858116632</v>
      </c>
      <c r="L173" s="15">
        <f t="shared" si="33"/>
        <v>719937.88136800134</v>
      </c>
      <c r="M173" s="15"/>
      <c r="N173" s="86">
        <f t="shared" si="28"/>
        <v>719937.88136800134</v>
      </c>
    </row>
    <row r="174" spans="1:14" x14ac:dyDescent="0.25">
      <c r="A174" s="81"/>
      <c r="B174" s="66" t="s">
        <v>109</v>
      </c>
      <c r="C174" s="48">
        <v>4</v>
      </c>
      <c r="D174" s="70">
        <v>47.553799999999995</v>
      </c>
      <c r="E174" s="98">
        <v>3033</v>
      </c>
      <c r="F174" s="65">
        <v>925707</v>
      </c>
      <c r="G174" s="56">
        <v>75</v>
      </c>
      <c r="H174" s="65">
        <f t="shared" si="30"/>
        <v>694280.25</v>
      </c>
      <c r="I174" s="15">
        <f t="shared" si="29"/>
        <v>231426.75</v>
      </c>
      <c r="J174" s="15">
        <f t="shared" si="31"/>
        <v>305.21167161226509</v>
      </c>
      <c r="K174" s="15">
        <f t="shared" si="32"/>
        <v>358.93583543043968</v>
      </c>
      <c r="L174" s="15">
        <f t="shared" si="33"/>
        <v>1072348.4243655375</v>
      </c>
      <c r="M174" s="15"/>
      <c r="N174" s="86">
        <f t="shared" si="28"/>
        <v>1072348.4243655375</v>
      </c>
    </row>
    <row r="175" spans="1:14" x14ac:dyDescent="0.25">
      <c r="A175" s="81"/>
      <c r="B175" s="66" t="s">
        <v>110</v>
      </c>
      <c r="C175" s="48">
        <v>4</v>
      </c>
      <c r="D175" s="70">
        <v>45.8063</v>
      </c>
      <c r="E175" s="98">
        <v>2325</v>
      </c>
      <c r="F175" s="65">
        <v>234400</v>
      </c>
      <c r="G175" s="56">
        <v>75</v>
      </c>
      <c r="H175" s="65">
        <f t="shared" si="30"/>
        <v>175800</v>
      </c>
      <c r="I175" s="15">
        <f t="shared" si="29"/>
        <v>58600</v>
      </c>
      <c r="J175" s="15">
        <f t="shared" si="31"/>
        <v>100.81720430107526</v>
      </c>
      <c r="K175" s="15">
        <f t="shared" si="32"/>
        <v>563.33030274162957</v>
      </c>
      <c r="L175" s="15">
        <f t="shared" si="33"/>
        <v>1299851.0547119121</v>
      </c>
      <c r="M175" s="15"/>
      <c r="N175" s="86">
        <f t="shared" si="28"/>
        <v>1299851.0547119121</v>
      </c>
    </row>
    <row r="176" spans="1:14" x14ac:dyDescent="0.25">
      <c r="A176" s="81"/>
      <c r="B176" s="66" t="s">
        <v>111</v>
      </c>
      <c r="C176" s="48">
        <v>4</v>
      </c>
      <c r="D176" s="70">
        <v>48.502000000000002</v>
      </c>
      <c r="E176" s="98">
        <v>3304</v>
      </c>
      <c r="F176" s="65">
        <v>590373</v>
      </c>
      <c r="G176" s="56">
        <v>75</v>
      </c>
      <c r="H176" s="65">
        <f t="shared" si="30"/>
        <v>442779.75</v>
      </c>
      <c r="I176" s="15">
        <f t="shared" si="29"/>
        <v>147593.25</v>
      </c>
      <c r="J176" s="15">
        <f t="shared" si="31"/>
        <v>178.6843220338983</v>
      </c>
      <c r="K176" s="15">
        <f t="shared" si="32"/>
        <v>485.46318500880648</v>
      </c>
      <c r="L176" s="15">
        <f t="shared" si="33"/>
        <v>1303552.1708333255</v>
      </c>
      <c r="M176" s="15"/>
      <c r="N176" s="86">
        <f t="shared" si="28"/>
        <v>1303552.1708333255</v>
      </c>
    </row>
    <row r="177" spans="1:14" x14ac:dyDescent="0.25">
      <c r="A177" s="81"/>
      <c r="B177" s="66" t="s">
        <v>747</v>
      </c>
      <c r="C177" s="48">
        <v>4</v>
      </c>
      <c r="D177" s="70">
        <v>18.323800000000002</v>
      </c>
      <c r="E177" s="98">
        <v>962</v>
      </c>
      <c r="F177" s="65">
        <v>375040</v>
      </c>
      <c r="G177" s="56">
        <v>75</v>
      </c>
      <c r="H177" s="65">
        <f t="shared" si="30"/>
        <v>281280</v>
      </c>
      <c r="I177" s="15">
        <f t="shared" si="29"/>
        <v>93760</v>
      </c>
      <c r="J177" s="15">
        <f t="shared" si="31"/>
        <v>389.85446985446987</v>
      </c>
      <c r="K177" s="15">
        <f t="shared" si="32"/>
        <v>274.2930371882349</v>
      </c>
      <c r="L177" s="15">
        <f t="shared" si="33"/>
        <v>599598.96413092234</v>
      </c>
      <c r="M177" s="15"/>
      <c r="N177" s="86">
        <f t="shared" si="28"/>
        <v>599598.96413092234</v>
      </c>
    </row>
    <row r="178" spans="1:14" x14ac:dyDescent="0.25">
      <c r="A178" s="81"/>
      <c r="B178" s="66" t="s">
        <v>112</v>
      </c>
      <c r="C178" s="48">
        <v>4</v>
      </c>
      <c r="D178" s="70">
        <v>37.853900000000003</v>
      </c>
      <c r="E178" s="98">
        <v>1807</v>
      </c>
      <c r="F178" s="65">
        <v>613987</v>
      </c>
      <c r="G178" s="56">
        <v>75</v>
      </c>
      <c r="H178" s="65">
        <f t="shared" si="30"/>
        <v>460490.25</v>
      </c>
      <c r="I178" s="15">
        <f t="shared" si="29"/>
        <v>153496.75</v>
      </c>
      <c r="J178" s="15">
        <f t="shared" si="31"/>
        <v>339.78251245157719</v>
      </c>
      <c r="K178" s="15">
        <f t="shared" si="32"/>
        <v>324.36499459112758</v>
      </c>
      <c r="L178" s="15">
        <f t="shared" si="33"/>
        <v>841918.31103744404</v>
      </c>
      <c r="M178" s="15"/>
      <c r="N178" s="86">
        <f t="shared" si="28"/>
        <v>841918.31103744404</v>
      </c>
    </row>
    <row r="179" spans="1:14" x14ac:dyDescent="0.25">
      <c r="A179" s="81"/>
      <c r="B179" s="66" t="s">
        <v>113</v>
      </c>
      <c r="C179" s="48">
        <v>4</v>
      </c>
      <c r="D179" s="70">
        <v>68.959999999999994</v>
      </c>
      <c r="E179" s="98">
        <v>4307</v>
      </c>
      <c r="F179" s="65">
        <v>732560</v>
      </c>
      <c r="G179" s="56">
        <v>75</v>
      </c>
      <c r="H179" s="65">
        <f t="shared" si="30"/>
        <v>549420</v>
      </c>
      <c r="I179" s="15">
        <f t="shared" si="29"/>
        <v>183140</v>
      </c>
      <c r="J179" s="15">
        <f t="shared" si="31"/>
        <v>170.08590666357094</v>
      </c>
      <c r="K179" s="15">
        <f t="shared" si="32"/>
        <v>494.06160037913384</v>
      </c>
      <c r="L179" s="15">
        <f t="shared" si="33"/>
        <v>1503310.854838158</v>
      </c>
      <c r="M179" s="15"/>
      <c r="N179" s="86">
        <f t="shared" si="28"/>
        <v>1503310.854838158</v>
      </c>
    </row>
    <row r="180" spans="1:14" x14ac:dyDescent="0.25">
      <c r="A180" s="81"/>
      <c r="B180" s="66" t="s">
        <v>748</v>
      </c>
      <c r="C180" s="48">
        <v>4</v>
      </c>
      <c r="D180" s="70">
        <v>23.719200000000001</v>
      </c>
      <c r="E180" s="98">
        <v>1001</v>
      </c>
      <c r="F180" s="65">
        <v>186427</v>
      </c>
      <c r="G180" s="56">
        <v>75</v>
      </c>
      <c r="H180" s="65">
        <f t="shared" si="30"/>
        <v>139820.25</v>
      </c>
      <c r="I180" s="15">
        <f t="shared" si="29"/>
        <v>46606.75</v>
      </c>
      <c r="J180" s="15">
        <f t="shared" si="31"/>
        <v>186.24075924075925</v>
      </c>
      <c r="K180" s="15">
        <f t="shared" si="32"/>
        <v>477.90674780194553</v>
      </c>
      <c r="L180" s="15">
        <f t="shared" si="33"/>
        <v>937756.19042805664</v>
      </c>
      <c r="M180" s="15"/>
      <c r="N180" s="86">
        <f t="shared" si="28"/>
        <v>937756.19042805664</v>
      </c>
    </row>
    <row r="181" spans="1:14" x14ac:dyDescent="0.25">
      <c r="A181" s="81"/>
      <c r="B181" s="66" t="s">
        <v>114</v>
      </c>
      <c r="C181" s="48">
        <v>4</v>
      </c>
      <c r="D181" s="70">
        <v>39.612299999999998</v>
      </c>
      <c r="E181" s="98">
        <v>2720</v>
      </c>
      <c r="F181" s="65">
        <v>339667</v>
      </c>
      <c r="G181" s="56">
        <v>75</v>
      </c>
      <c r="H181" s="65">
        <f t="shared" si="30"/>
        <v>254750.25</v>
      </c>
      <c r="I181" s="15">
        <f t="shared" si="29"/>
        <v>84916.75</v>
      </c>
      <c r="J181" s="15">
        <f t="shared" si="31"/>
        <v>124.87757352941176</v>
      </c>
      <c r="K181" s="15">
        <f t="shared" si="32"/>
        <v>539.26993351329304</v>
      </c>
      <c r="L181" s="15">
        <f t="shared" si="33"/>
        <v>1288469.50607681</v>
      </c>
      <c r="M181" s="15"/>
      <c r="N181" s="86">
        <f t="shared" si="28"/>
        <v>1288469.50607681</v>
      </c>
    </row>
    <row r="182" spans="1:14" x14ac:dyDescent="0.25">
      <c r="A182" s="81"/>
      <c r="B182" s="66" t="s">
        <v>115</v>
      </c>
      <c r="C182" s="48">
        <v>4</v>
      </c>
      <c r="D182" s="70">
        <v>14.54</v>
      </c>
      <c r="E182" s="98">
        <v>1550</v>
      </c>
      <c r="F182" s="65">
        <v>324733</v>
      </c>
      <c r="G182" s="56">
        <v>75</v>
      </c>
      <c r="H182" s="65">
        <f t="shared" si="30"/>
        <v>243549.75</v>
      </c>
      <c r="I182" s="15">
        <f t="shared" si="29"/>
        <v>81183.25</v>
      </c>
      <c r="J182" s="15">
        <f t="shared" si="31"/>
        <v>209.50516129032258</v>
      </c>
      <c r="K182" s="15">
        <f t="shared" si="32"/>
        <v>454.6423457523822</v>
      </c>
      <c r="L182" s="15">
        <f t="shared" si="33"/>
        <v>935807.87605000462</v>
      </c>
      <c r="M182" s="15"/>
      <c r="N182" s="86">
        <f t="shared" si="28"/>
        <v>935807.87605000462</v>
      </c>
    </row>
    <row r="183" spans="1:14" x14ac:dyDescent="0.25">
      <c r="A183" s="81"/>
      <c r="B183" s="66" t="s">
        <v>116</v>
      </c>
      <c r="C183" s="48">
        <v>4</v>
      </c>
      <c r="D183" s="70">
        <v>48.664899999999996</v>
      </c>
      <c r="E183" s="98">
        <v>3001</v>
      </c>
      <c r="F183" s="65">
        <v>1977093</v>
      </c>
      <c r="G183" s="56">
        <v>75</v>
      </c>
      <c r="H183" s="65">
        <f t="shared" si="30"/>
        <v>1482819.75</v>
      </c>
      <c r="I183" s="15">
        <f t="shared" si="29"/>
        <v>494273.25</v>
      </c>
      <c r="J183" s="15">
        <f t="shared" si="31"/>
        <v>658.81139620126623</v>
      </c>
      <c r="K183" s="15">
        <f t="shared" si="32"/>
        <v>5.3361108414385399</v>
      </c>
      <c r="L183" s="15">
        <f t="shared" si="33"/>
        <v>524252.22316856508</v>
      </c>
      <c r="M183" s="15"/>
      <c r="N183" s="86">
        <f t="shared" si="28"/>
        <v>524252.22316856508</v>
      </c>
    </row>
    <row r="184" spans="1:14" x14ac:dyDescent="0.25">
      <c r="A184" s="81"/>
      <c r="B184" s="66" t="s">
        <v>117</v>
      </c>
      <c r="C184" s="48">
        <v>4</v>
      </c>
      <c r="D184" s="70">
        <v>32.5428</v>
      </c>
      <c r="E184" s="98">
        <v>1501</v>
      </c>
      <c r="F184" s="65">
        <v>255107</v>
      </c>
      <c r="G184" s="56">
        <v>75</v>
      </c>
      <c r="H184" s="65">
        <f t="shared" si="30"/>
        <v>191330.25</v>
      </c>
      <c r="I184" s="15">
        <f t="shared" si="29"/>
        <v>63776.75</v>
      </c>
      <c r="J184" s="15">
        <f t="shared" si="31"/>
        <v>169.95802798134577</v>
      </c>
      <c r="K184" s="15">
        <f t="shared" si="32"/>
        <v>494.18947906135901</v>
      </c>
      <c r="L184" s="15">
        <f t="shared" si="33"/>
        <v>1051345.8591525531</v>
      </c>
      <c r="M184" s="15"/>
      <c r="N184" s="86">
        <f t="shared" si="28"/>
        <v>1051345.8591525531</v>
      </c>
    </row>
    <row r="185" spans="1:14" x14ac:dyDescent="0.25">
      <c r="A185" s="81"/>
      <c r="B185" s="66" t="s">
        <v>118</v>
      </c>
      <c r="C185" s="48">
        <v>4</v>
      </c>
      <c r="D185" s="70">
        <v>18.128499999999999</v>
      </c>
      <c r="E185" s="98">
        <v>1523</v>
      </c>
      <c r="F185" s="65">
        <v>276307</v>
      </c>
      <c r="G185" s="56">
        <v>75</v>
      </c>
      <c r="H185" s="65">
        <f t="shared" si="30"/>
        <v>207230.25</v>
      </c>
      <c r="I185" s="15">
        <f t="shared" si="29"/>
        <v>69076.75</v>
      </c>
      <c r="J185" s="15">
        <f t="shared" si="31"/>
        <v>181.42284963887064</v>
      </c>
      <c r="K185" s="15">
        <f t="shared" si="32"/>
        <v>482.72465740383416</v>
      </c>
      <c r="L185" s="15">
        <f t="shared" si="33"/>
        <v>988112.93985644483</v>
      </c>
      <c r="M185" s="15"/>
      <c r="N185" s="86">
        <f t="shared" si="28"/>
        <v>988112.93985644483</v>
      </c>
    </row>
    <row r="186" spans="1:14" x14ac:dyDescent="0.25">
      <c r="A186" s="81"/>
      <c r="B186" s="66" t="s">
        <v>749</v>
      </c>
      <c r="C186" s="48">
        <v>4</v>
      </c>
      <c r="D186" s="70">
        <v>44.192900000000002</v>
      </c>
      <c r="E186" s="98">
        <v>2138</v>
      </c>
      <c r="F186" s="65">
        <v>193400</v>
      </c>
      <c r="G186" s="56">
        <v>75</v>
      </c>
      <c r="H186" s="65">
        <f t="shared" si="30"/>
        <v>145050</v>
      </c>
      <c r="I186" s="15">
        <f t="shared" si="29"/>
        <v>48350</v>
      </c>
      <c r="J186" s="15">
        <f t="shared" si="31"/>
        <v>90.458372310570624</v>
      </c>
      <c r="K186" s="15">
        <f t="shared" si="32"/>
        <v>573.68913473213411</v>
      </c>
      <c r="L186" s="15">
        <f t="shared" si="33"/>
        <v>1288484.6537228627</v>
      </c>
      <c r="M186" s="15"/>
      <c r="N186" s="86">
        <f t="shared" si="28"/>
        <v>1288484.6537228627</v>
      </c>
    </row>
    <row r="187" spans="1:14" x14ac:dyDescent="0.25">
      <c r="A187" s="81"/>
      <c r="B187" s="66" t="s">
        <v>750</v>
      </c>
      <c r="C187" s="48">
        <v>4</v>
      </c>
      <c r="D187" s="70">
        <v>23.693400000000004</v>
      </c>
      <c r="E187" s="98">
        <v>950</v>
      </c>
      <c r="F187" s="65">
        <v>143947</v>
      </c>
      <c r="G187" s="56">
        <v>75</v>
      </c>
      <c r="H187" s="65">
        <f t="shared" si="30"/>
        <v>107960.25</v>
      </c>
      <c r="I187" s="15">
        <f t="shared" si="29"/>
        <v>35986.75</v>
      </c>
      <c r="J187" s="15">
        <f t="shared" si="31"/>
        <v>151.52315789473684</v>
      </c>
      <c r="K187" s="15">
        <f t="shared" si="32"/>
        <v>512.62434914796791</v>
      </c>
      <c r="L187" s="15">
        <f t="shared" si="33"/>
        <v>985466.00010506087</v>
      </c>
      <c r="M187" s="15"/>
      <c r="N187" s="86">
        <f t="shared" si="28"/>
        <v>985466.00010506087</v>
      </c>
    </row>
    <row r="188" spans="1:14" x14ac:dyDescent="0.25">
      <c r="A188" s="81"/>
      <c r="B188" s="66" t="s">
        <v>119</v>
      </c>
      <c r="C188" s="48">
        <v>4</v>
      </c>
      <c r="D188" s="70">
        <v>21.2636</v>
      </c>
      <c r="E188" s="98">
        <v>1234</v>
      </c>
      <c r="F188" s="65">
        <v>251747</v>
      </c>
      <c r="G188" s="56">
        <v>75</v>
      </c>
      <c r="H188" s="65">
        <f t="shared" si="30"/>
        <v>188810.25</v>
      </c>
      <c r="I188" s="15">
        <f t="shared" si="29"/>
        <v>62936.75</v>
      </c>
      <c r="J188" s="15">
        <f t="shared" si="31"/>
        <v>204.00891410048624</v>
      </c>
      <c r="K188" s="15">
        <f t="shared" si="32"/>
        <v>460.13859294221857</v>
      </c>
      <c r="L188" s="15">
        <f t="shared" si="33"/>
        <v>929495.26372573944</v>
      </c>
      <c r="M188" s="15"/>
      <c r="N188" s="86">
        <f t="shared" si="28"/>
        <v>929495.26372573944</v>
      </c>
    </row>
    <row r="189" spans="1:14" x14ac:dyDescent="0.25">
      <c r="A189" s="81"/>
      <c r="B189" s="66" t="s">
        <v>120</v>
      </c>
      <c r="C189" s="48">
        <v>4</v>
      </c>
      <c r="D189" s="70">
        <v>25.954899999999999</v>
      </c>
      <c r="E189" s="98">
        <v>1866</v>
      </c>
      <c r="F189" s="65">
        <v>304760</v>
      </c>
      <c r="G189" s="56">
        <v>75</v>
      </c>
      <c r="H189" s="65">
        <f t="shared" si="30"/>
        <v>228570</v>
      </c>
      <c r="I189" s="15">
        <f t="shared" si="29"/>
        <v>76190</v>
      </c>
      <c r="J189" s="15">
        <f t="shared" si="31"/>
        <v>163.32261521972134</v>
      </c>
      <c r="K189" s="15">
        <f t="shared" si="32"/>
        <v>500.82489182298343</v>
      </c>
      <c r="L189" s="15">
        <f t="shared" si="33"/>
        <v>1082688.9409824742</v>
      </c>
      <c r="M189" s="15"/>
      <c r="N189" s="86">
        <f t="shared" si="28"/>
        <v>1082688.9409824742</v>
      </c>
    </row>
    <row r="190" spans="1:14" x14ac:dyDescent="0.25">
      <c r="A190" s="81"/>
      <c r="B190" s="66" t="s">
        <v>121</v>
      </c>
      <c r="C190" s="48">
        <v>4</v>
      </c>
      <c r="D190" s="70">
        <v>44.142299999999999</v>
      </c>
      <c r="E190" s="98">
        <v>2673</v>
      </c>
      <c r="F190" s="65">
        <v>528653</v>
      </c>
      <c r="G190" s="56">
        <v>75</v>
      </c>
      <c r="H190" s="65">
        <f t="shared" si="30"/>
        <v>396489.75</v>
      </c>
      <c r="I190" s="15">
        <f t="shared" si="29"/>
        <v>132163.25</v>
      </c>
      <c r="J190" s="15">
        <f t="shared" si="31"/>
        <v>197.77515899738123</v>
      </c>
      <c r="K190" s="15">
        <f t="shared" si="32"/>
        <v>466.37234804532352</v>
      </c>
      <c r="L190" s="15">
        <f t="shared" si="33"/>
        <v>1185051.7793905947</v>
      </c>
      <c r="M190" s="15"/>
      <c r="N190" s="86">
        <f t="shared" si="28"/>
        <v>1185051.7793905947</v>
      </c>
    </row>
    <row r="191" spans="1:14" x14ac:dyDescent="0.25">
      <c r="A191" s="81"/>
      <c r="B191" s="66" t="s">
        <v>122</v>
      </c>
      <c r="C191" s="48">
        <v>4</v>
      </c>
      <c r="D191" s="70">
        <v>25.907800000000002</v>
      </c>
      <c r="E191" s="98">
        <v>1152</v>
      </c>
      <c r="F191" s="65">
        <v>267547</v>
      </c>
      <c r="G191" s="56">
        <v>75</v>
      </c>
      <c r="H191" s="65">
        <f t="shared" si="30"/>
        <v>200660.25</v>
      </c>
      <c r="I191" s="15">
        <f t="shared" si="29"/>
        <v>66886.75</v>
      </c>
      <c r="J191" s="15">
        <f t="shared" si="31"/>
        <v>232.24565972222223</v>
      </c>
      <c r="K191" s="15">
        <f t="shared" si="32"/>
        <v>431.90184732048255</v>
      </c>
      <c r="L191" s="15">
        <f t="shared" si="33"/>
        <v>891550.64480861754</v>
      </c>
      <c r="M191" s="15"/>
      <c r="N191" s="86">
        <f t="shared" si="28"/>
        <v>891550.64480861754</v>
      </c>
    </row>
    <row r="192" spans="1:14" x14ac:dyDescent="0.25">
      <c r="A192" s="81"/>
      <c r="B192" s="66" t="s">
        <v>751</v>
      </c>
      <c r="C192" s="48">
        <v>4</v>
      </c>
      <c r="D192" s="70">
        <v>34.5657</v>
      </c>
      <c r="E192" s="98">
        <v>1501</v>
      </c>
      <c r="F192" s="65">
        <v>272653</v>
      </c>
      <c r="G192" s="56">
        <v>75</v>
      </c>
      <c r="H192" s="65">
        <f t="shared" si="30"/>
        <v>204489.75</v>
      </c>
      <c r="I192" s="15">
        <f t="shared" si="29"/>
        <v>68163.25</v>
      </c>
      <c r="J192" s="15">
        <f t="shared" si="31"/>
        <v>181.64756828780813</v>
      </c>
      <c r="K192" s="15">
        <f t="shared" si="32"/>
        <v>482.49993875489668</v>
      </c>
      <c r="L192" s="15">
        <f t="shared" si="33"/>
        <v>1039973.1014374282</v>
      </c>
      <c r="M192" s="15"/>
      <c r="N192" s="86">
        <f t="shared" si="28"/>
        <v>1039973.1014374282</v>
      </c>
    </row>
    <row r="193" spans="1:14" x14ac:dyDescent="0.25">
      <c r="A193" s="81"/>
      <c r="B193" s="66"/>
      <c r="C193" s="48"/>
      <c r="D193" s="70">
        <v>0</v>
      </c>
      <c r="E193" s="100"/>
      <c r="F193" s="87"/>
      <c r="G193" s="56"/>
      <c r="H193" s="87"/>
      <c r="I193" s="88"/>
      <c r="J193" s="88"/>
      <c r="K193" s="15"/>
      <c r="L193" s="15"/>
      <c r="M193" s="15"/>
      <c r="N193" s="86"/>
    </row>
    <row r="194" spans="1:14" x14ac:dyDescent="0.25">
      <c r="A194" s="84" t="s">
        <v>123</v>
      </c>
      <c r="B194" s="58" t="s">
        <v>2</v>
      </c>
      <c r="C194" s="59"/>
      <c r="D194" s="7">
        <v>753.54510000000005</v>
      </c>
      <c r="E194" s="101">
        <f>E195</f>
        <v>71072</v>
      </c>
      <c r="F194" s="50">
        <v>0</v>
      </c>
      <c r="G194" s="56"/>
      <c r="H194" s="50">
        <f>H196</f>
        <v>7261154.75</v>
      </c>
      <c r="I194" s="12">
        <f>I196</f>
        <v>-7261154.75</v>
      </c>
      <c r="J194" s="12"/>
      <c r="K194" s="15"/>
      <c r="L194" s="15"/>
      <c r="M194" s="14">
        <f>M196</f>
        <v>34289685.680578627</v>
      </c>
      <c r="N194" s="82">
        <f t="shared" si="28"/>
        <v>34289685.680578627</v>
      </c>
    </row>
    <row r="195" spans="1:14" x14ac:dyDescent="0.25">
      <c r="A195" s="84" t="s">
        <v>123</v>
      </c>
      <c r="B195" s="58" t="s">
        <v>3</v>
      </c>
      <c r="C195" s="59"/>
      <c r="D195" s="7">
        <v>753.54510000000005</v>
      </c>
      <c r="E195" s="101">
        <f>SUM(E197:E224)</f>
        <v>71072</v>
      </c>
      <c r="F195" s="50">
        <f>SUM(F197:F224)</f>
        <v>29044619</v>
      </c>
      <c r="G195" s="56"/>
      <c r="H195" s="50">
        <f>SUM(H197:H224)</f>
        <v>11394239.25</v>
      </c>
      <c r="I195" s="12">
        <f>SUM(I197:I224)</f>
        <v>17650379.75</v>
      </c>
      <c r="J195" s="12"/>
      <c r="K195" s="15"/>
      <c r="L195" s="12">
        <f>SUM(L197:L224)</f>
        <v>31584478.758673627</v>
      </c>
      <c r="M195" s="15"/>
      <c r="N195" s="82">
        <f t="shared" si="28"/>
        <v>31584478.758673627</v>
      </c>
    </row>
    <row r="196" spans="1:14" x14ac:dyDescent="0.25">
      <c r="A196" s="81"/>
      <c r="B196" s="66" t="s">
        <v>26</v>
      </c>
      <c r="C196" s="48">
        <v>2</v>
      </c>
      <c r="D196" s="70">
        <v>0</v>
      </c>
      <c r="E196" s="102"/>
      <c r="F196" s="65">
        <v>0</v>
      </c>
      <c r="G196" s="56">
        <v>25</v>
      </c>
      <c r="H196" s="65">
        <f>F195*G196/100</f>
        <v>7261154.75</v>
      </c>
      <c r="I196" s="15">
        <f t="shared" ref="I196:I224" si="34">F196-H196</f>
        <v>-7261154.75</v>
      </c>
      <c r="J196" s="15"/>
      <c r="K196" s="15"/>
      <c r="L196" s="15"/>
      <c r="M196" s="15">
        <f>($L$7*$L$8*E194/$L$10)+($L$7*$L$9*D194/$L$11)</f>
        <v>34289685.680578627</v>
      </c>
      <c r="N196" s="86">
        <f t="shared" si="28"/>
        <v>34289685.680578627</v>
      </c>
    </row>
    <row r="197" spans="1:14" x14ac:dyDescent="0.25">
      <c r="A197" s="81"/>
      <c r="B197" s="66" t="s">
        <v>124</v>
      </c>
      <c r="C197" s="48">
        <v>4</v>
      </c>
      <c r="D197" s="70">
        <v>15.2896</v>
      </c>
      <c r="E197" s="98">
        <v>1783</v>
      </c>
      <c r="F197" s="65">
        <v>277253</v>
      </c>
      <c r="G197" s="56">
        <v>75</v>
      </c>
      <c r="H197" s="65">
        <f t="shared" ref="H197:H224" si="35">F197*G197/100</f>
        <v>207939.75</v>
      </c>
      <c r="I197" s="15">
        <f t="shared" si="34"/>
        <v>69313.25</v>
      </c>
      <c r="J197" s="15">
        <f t="shared" ref="J197:J224" si="36">F197/E197</f>
        <v>155.49803701626473</v>
      </c>
      <c r="K197" s="15">
        <f t="shared" ref="K197:K224" si="37">$J$11*$J$19-J197</f>
        <v>508.64947002644004</v>
      </c>
      <c r="L197" s="15">
        <f t="shared" ref="L197:L224" si="38">IF(K197&gt;0,$J$7*$J$8*(K197/$K$19),0)+$J$7*$J$9*(E197/$E$19)+$J$7*$J$10*(D197/$D$19)</f>
        <v>1049474.4441710322</v>
      </c>
      <c r="M197" s="15"/>
      <c r="N197" s="86">
        <f t="shared" si="28"/>
        <v>1049474.4441710322</v>
      </c>
    </row>
    <row r="198" spans="1:14" x14ac:dyDescent="0.25">
      <c r="A198" s="81"/>
      <c r="B198" s="66" t="s">
        <v>125</v>
      </c>
      <c r="C198" s="48">
        <v>4</v>
      </c>
      <c r="D198" s="70">
        <v>59.804700000000004</v>
      </c>
      <c r="E198" s="98">
        <v>3205</v>
      </c>
      <c r="F198" s="65">
        <v>585400</v>
      </c>
      <c r="G198" s="56">
        <v>75</v>
      </c>
      <c r="H198" s="65">
        <f t="shared" si="35"/>
        <v>439050</v>
      </c>
      <c r="I198" s="15">
        <f t="shared" si="34"/>
        <v>146350</v>
      </c>
      <c r="J198" s="15">
        <f t="shared" si="36"/>
        <v>182.65210608424337</v>
      </c>
      <c r="K198" s="15">
        <f t="shared" si="37"/>
        <v>481.4954009584614</v>
      </c>
      <c r="L198" s="15">
        <f t="shared" si="38"/>
        <v>1323416.5691250123</v>
      </c>
      <c r="M198" s="15"/>
      <c r="N198" s="86">
        <f t="shared" si="28"/>
        <v>1323416.5691250123</v>
      </c>
    </row>
    <row r="199" spans="1:14" x14ac:dyDescent="0.25">
      <c r="A199" s="81"/>
      <c r="B199" s="66" t="s">
        <v>126</v>
      </c>
      <c r="C199" s="48">
        <v>4</v>
      </c>
      <c r="D199" s="70">
        <v>15.4596</v>
      </c>
      <c r="E199" s="98">
        <v>1004</v>
      </c>
      <c r="F199" s="65">
        <v>105160</v>
      </c>
      <c r="G199" s="56">
        <v>75</v>
      </c>
      <c r="H199" s="65">
        <f t="shared" si="35"/>
        <v>78870</v>
      </c>
      <c r="I199" s="15">
        <f t="shared" si="34"/>
        <v>26290</v>
      </c>
      <c r="J199" s="15">
        <f t="shared" si="36"/>
        <v>104.7410358565737</v>
      </c>
      <c r="K199" s="15">
        <f t="shared" si="37"/>
        <v>559.40647118613106</v>
      </c>
      <c r="L199" s="15">
        <f t="shared" si="38"/>
        <v>1036885.1487840919</v>
      </c>
      <c r="M199" s="15"/>
      <c r="N199" s="86">
        <f t="shared" si="28"/>
        <v>1036885.1487840919</v>
      </c>
    </row>
    <row r="200" spans="1:14" x14ac:dyDescent="0.25">
      <c r="A200" s="81"/>
      <c r="B200" s="66" t="s">
        <v>127</v>
      </c>
      <c r="C200" s="48">
        <v>4</v>
      </c>
      <c r="D200" s="70">
        <v>11.678699999999999</v>
      </c>
      <c r="E200" s="98">
        <v>979</v>
      </c>
      <c r="F200" s="65">
        <v>59093</v>
      </c>
      <c r="G200" s="56">
        <v>75</v>
      </c>
      <c r="H200" s="65">
        <f t="shared" si="35"/>
        <v>44319.75</v>
      </c>
      <c r="I200" s="15">
        <f t="shared" si="34"/>
        <v>14773.25</v>
      </c>
      <c r="J200" s="15">
        <f t="shared" si="36"/>
        <v>60.360572012257407</v>
      </c>
      <c r="K200" s="15">
        <f t="shared" si="37"/>
        <v>603.78693503044735</v>
      </c>
      <c r="L200" s="15">
        <f t="shared" si="38"/>
        <v>1090116.1691257353</v>
      </c>
      <c r="M200" s="15"/>
      <c r="N200" s="86">
        <f t="shared" si="28"/>
        <v>1090116.1691257353</v>
      </c>
    </row>
    <row r="201" spans="1:14" x14ac:dyDescent="0.25">
      <c r="A201" s="81"/>
      <c r="B201" s="66" t="s">
        <v>878</v>
      </c>
      <c r="C201" s="48">
        <v>3</v>
      </c>
      <c r="D201" s="70">
        <v>42.328599999999994</v>
      </c>
      <c r="E201" s="98">
        <v>14498</v>
      </c>
      <c r="F201" s="65">
        <v>18889500</v>
      </c>
      <c r="G201" s="56">
        <v>20</v>
      </c>
      <c r="H201" s="65">
        <f t="shared" si="35"/>
        <v>3777900</v>
      </c>
      <c r="I201" s="15">
        <f t="shared" si="34"/>
        <v>15111600</v>
      </c>
      <c r="J201" s="15">
        <f t="shared" si="36"/>
        <v>1302.903848806732</v>
      </c>
      <c r="K201" s="15">
        <f t="shared" si="37"/>
        <v>-638.75634176402718</v>
      </c>
      <c r="L201" s="15">
        <f t="shared" si="38"/>
        <v>1850028.7922135855</v>
      </c>
      <c r="M201" s="15"/>
      <c r="N201" s="86">
        <f t="shared" si="28"/>
        <v>1850028.7922135855</v>
      </c>
    </row>
    <row r="202" spans="1:14" x14ac:dyDescent="0.25">
      <c r="A202" s="81"/>
      <c r="B202" s="66" t="s">
        <v>128</v>
      </c>
      <c r="C202" s="48">
        <v>4</v>
      </c>
      <c r="D202" s="70">
        <v>31.614599999999999</v>
      </c>
      <c r="E202" s="98">
        <v>1312</v>
      </c>
      <c r="F202" s="65">
        <v>121573</v>
      </c>
      <c r="G202" s="56">
        <v>75</v>
      </c>
      <c r="H202" s="65">
        <f t="shared" si="35"/>
        <v>91179.75</v>
      </c>
      <c r="I202" s="15">
        <f t="shared" si="34"/>
        <v>30393.25</v>
      </c>
      <c r="J202" s="15">
        <f t="shared" si="36"/>
        <v>92.662347560975604</v>
      </c>
      <c r="K202" s="15">
        <f t="shared" si="37"/>
        <v>571.48515948172917</v>
      </c>
      <c r="L202" s="15">
        <f t="shared" si="38"/>
        <v>1145770.6581122456</v>
      </c>
      <c r="M202" s="15"/>
      <c r="N202" s="86">
        <f t="shared" si="28"/>
        <v>1145770.6581122456</v>
      </c>
    </row>
    <row r="203" spans="1:14" x14ac:dyDescent="0.25">
      <c r="A203" s="81"/>
      <c r="B203" s="66" t="s">
        <v>129</v>
      </c>
      <c r="C203" s="48">
        <v>4</v>
      </c>
      <c r="D203" s="70">
        <v>10.417100000000001</v>
      </c>
      <c r="E203" s="98">
        <v>690</v>
      </c>
      <c r="F203" s="65">
        <v>64253</v>
      </c>
      <c r="G203" s="56">
        <v>75</v>
      </c>
      <c r="H203" s="65">
        <f t="shared" si="35"/>
        <v>48189.75</v>
      </c>
      <c r="I203" s="15">
        <f t="shared" si="34"/>
        <v>16063.25</v>
      </c>
      <c r="J203" s="15">
        <f t="shared" si="36"/>
        <v>93.120289855072457</v>
      </c>
      <c r="K203" s="15">
        <f t="shared" si="37"/>
        <v>571.02721718763235</v>
      </c>
      <c r="L203" s="15">
        <f t="shared" si="38"/>
        <v>1001072.1964291008</v>
      </c>
      <c r="M203" s="15"/>
      <c r="N203" s="86">
        <f t="shared" si="28"/>
        <v>1001072.1964291008</v>
      </c>
    </row>
    <row r="204" spans="1:14" x14ac:dyDescent="0.25">
      <c r="A204" s="81"/>
      <c r="B204" s="66" t="s">
        <v>752</v>
      </c>
      <c r="C204" s="48">
        <v>4</v>
      </c>
      <c r="D204" s="70">
        <v>38.0578</v>
      </c>
      <c r="E204" s="98">
        <v>2543</v>
      </c>
      <c r="F204" s="65">
        <v>1898667</v>
      </c>
      <c r="G204" s="56">
        <v>75</v>
      </c>
      <c r="H204" s="65">
        <f t="shared" si="35"/>
        <v>1424000.25</v>
      </c>
      <c r="I204" s="15">
        <f t="shared" si="34"/>
        <v>474666.75</v>
      </c>
      <c r="J204" s="15">
        <f t="shared" si="36"/>
        <v>746.62485253637431</v>
      </c>
      <c r="K204" s="15">
        <f t="shared" si="37"/>
        <v>-82.477345493669532</v>
      </c>
      <c r="L204" s="15">
        <f t="shared" si="38"/>
        <v>426632.66804071917</v>
      </c>
      <c r="M204" s="15"/>
      <c r="N204" s="86">
        <f t="shared" si="28"/>
        <v>426632.66804071917</v>
      </c>
    </row>
    <row r="205" spans="1:14" x14ac:dyDescent="0.25">
      <c r="A205" s="81"/>
      <c r="B205" s="66" t="s">
        <v>130</v>
      </c>
      <c r="C205" s="48">
        <v>4</v>
      </c>
      <c r="D205" s="70">
        <v>16.581199999999999</v>
      </c>
      <c r="E205" s="98">
        <v>1370</v>
      </c>
      <c r="F205" s="65">
        <v>171307</v>
      </c>
      <c r="G205" s="56">
        <v>75</v>
      </c>
      <c r="H205" s="65">
        <f t="shared" si="35"/>
        <v>128480.25</v>
      </c>
      <c r="I205" s="15">
        <f t="shared" si="34"/>
        <v>42826.75</v>
      </c>
      <c r="J205" s="15">
        <f t="shared" si="36"/>
        <v>125.04160583941606</v>
      </c>
      <c r="K205" s="15">
        <f t="shared" si="37"/>
        <v>539.10590120328868</v>
      </c>
      <c r="L205" s="15">
        <f t="shared" si="38"/>
        <v>1052302.6756078927</v>
      </c>
      <c r="M205" s="15"/>
      <c r="N205" s="86">
        <f t="shared" si="28"/>
        <v>1052302.6756078927</v>
      </c>
    </row>
    <row r="206" spans="1:14" x14ac:dyDescent="0.25">
      <c r="A206" s="81"/>
      <c r="B206" s="66" t="s">
        <v>131</v>
      </c>
      <c r="C206" s="48">
        <v>4</v>
      </c>
      <c r="D206" s="70">
        <v>25.100100000000005</v>
      </c>
      <c r="E206" s="98">
        <v>1687</v>
      </c>
      <c r="F206" s="65">
        <v>221627</v>
      </c>
      <c r="G206" s="56">
        <v>75</v>
      </c>
      <c r="H206" s="65">
        <f t="shared" si="35"/>
        <v>166220.25</v>
      </c>
      <c r="I206" s="15">
        <f t="shared" si="34"/>
        <v>55406.75</v>
      </c>
      <c r="J206" s="15">
        <f t="shared" si="36"/>
        <v>131.3734439834025</v>
      </c>
      <c r="K206" s="15">
        <f t="shared" si="37"/>
        <v>532.77406305930231</v>
      </c>
      <c r="L206" s="15">
        <f t="shared" si="38"/>
        <v>1108256.6068926698</v>
      </c>
      <c r="M206" s="15"/>
      <c r="N206" s="86">
        <f t="shared" si="28"/>
        <v>1108256.6068926698</v>
      </c>
    </row>
    <row r="207" spans="1:14" x14ac:dyDescent="0.25">
      <c r="A207" s="81"/>
      <c r="B207" s="66" t="s">
        <v>132</v>
      </c>
      <c r="C207" s="48">
        <v>4</v>
      </c>
      <c r="D207" s="70">
        <v>26.023400000000002</v>
      </c>
      <c r="E207" s="98">
        <v>2480</v>
      </c>
      <c r="F207" s="65">
        <v>343533</v>
      </c>
      <c r="G207" s="56">
        <v>75</v>
      </c>
      <c r="H207" s="65">
        <f t="shared" si="35"/>
        <v>257649.75</v>
      </c>
      <c r="I207" s="15">
        <f t="shared" si="34"/>
        <v>85883.25</v>
      </c>
      <c r="J207" s="15">
        <f t="shared" si="36"/>
        <v>138.52137096774194</v>
      </c>
      <c r="K207" s="15">
        <f t="shared" si="37"/>
        <v>525.6261360749628</v>
      </c>
      <c r="L207" s="15">
        <f t="shared" si="38"/>
        <v>1193728.961639317</v>
      </c>
      <c r="M207" s="15"/>
      <c r="N207" s="86">
        <f t="shared" si="28"/>
        <v>1193728.961639317</v>
      </c>
    </row>
    <row r="208" spans="1:14" x14ac:dyDescent="0.25">
      <c r="A208" s="81"/>
      <c r="B208" s="66" t="s">
        <v>133</v>
      </c>
      <c r="C208" s="48">
        <v>4</v>
      </c>
      <c r="D208" s="70">
        <v>18.456199999999999</v>
      </c>
      <c r="E208" s="98">
        <v>1572</v>
      </c>
      <c r="F208" s="65">
        <v>244213</v>
      </c>
      <c r="G208" s="56">
        <v>75</v>
      </c>
      <c r="H208" s="65">
        <f t="shared" si="35"/>
        <v>183159.75</v>
      </c>
      <c r="I208" s="15">
        <f t="shared" si="34"/>
        <v>61053.25</v>
      </c>
      <c r="J208" s="15">
        <f t="shared" si="36"/>
        <v>155.35178117048346</v>
      </c>
      <c r="K208" s="15">
        <f t="shared" si="37"/>
        <v>508.79572587222128</v>
      </c>
      <c r="L208" s="15">
        <f t="shared" si="38"/>
        <v>1035387.6154837603</v>
      </c>
      <c r="M208" s="15"/>
      <c r="N208" s="86">
        <f t="shared" si="28"/>
        <v>1035387.6154837603</v>
      </c>
    </row>
    <row r="209" spans="1:14" x14ac:dyDescent="0.25">
      <c r="A209" s="81"/>
      <c r="B209" s="66" t="s">
        <v>134</v>
      </c>
      <c r="C209" s="48">
        <v>4</v>
      </c>
      <c r="D209" s="70">
        <v>18.093399999999999</v>
      </c>
      <c r="E209" s="98">
        <v>1595</v>
      </c>
      <c r="F209" s="65">
        <v>436600</v>
      </c>
      <c r="G209" s="56">
        <v>75</v>
      </c>
      <c r="H209" s="65">
        <f t="shared" si="35"/>
        <v>327450</v>
      </c>
      <c r="I209" s="15">
        <f t="shared" si="34"/>
        <v>109150</v>
      </c>
      <c r="J209" s="15">
        <f t="shared" si="36"/>
        <v>273.73040752351096</v>
      </c>
      <c r="K209" s="15">
        <f t="shared" si="37"/>
        <v>390.41709951919381</v>
      </c>
      <c r="L209" s="15">
        <f t="shared" si="38"/>
        <v>853419.24836986815</v>
      </c>
      <c r="M209" s="15"/>
      <c r="N209" s="86">
        <f t="shared" si="28"/>
        <v>853419.24836986815</v>
      </c>
    </row>
    <row r="210" spans="1:14" x14ac:dyDescent="0.25">
      <c r="A210" s="81"/>
      <c r="B210" s="66" t="s">
        <v>135</v>
      </c>
      <c r="C210" s="48">
        <v>4</v>
      </c>
      <c r="D210" s="70">
        <v>32.839999999999996</v>
      </c>
      <c r="E210" s="98">
        <v>1925</v>
      </c>
      <c r="F210" s="65">
        <v>389720</v>
      </c>
      <c r="G210" s="56">
        <v>75</v>
      </c>
      <c r="H210" s="65">
        <f t="shared" si="35"/>
        <v>292290</v>
      </c>
      <c r="I210" s="15">
        <f t="shared" si="34"/>
        <v>97430</v>
      </c>
      <c r="J210" s="15">
        <f t="shared" si="36"/>
        <v>202.45194805194805</v>
      </c>
      <c r="K210" s="15">
        <f t="shared" si="37"/>
        <v>461.69555899075669</v>
      </c>
      <c r="L210" s="15">
        <f t="shared" si="38"/>
        <v>1051953.4617068411</v>
      </c>
      <c r="M210" s="15"/>
      <c r="N210" s="86">
        <f t="shared" si="28"/>
        <v>1051953.4617068411</v>
      </c>
    </row>
    <row r="211" spans="1:14" x14ac:dyDescent="0.25">
      <c r="A211" s="81"/>
      <c r="B211" s="66" t="s">
        <v>136</v>
      </c>
      <c r="C211" s="48">
        <v>4</v>
      </c>
      <c r="D211" s="70">
        <v>12.6798</v>
      </c>
      <c r="E211" s="98">
        <v>901</v>
      </c>
      <c r="F211" s="65">
        <v>173813</v>
      </c>
      <c r="G211" s="56">
        <v>75</v>
      </c>
      <c r="H211" s="65">
        <f t="shared" si="35"/>
        <v>130359.75</v>
      </c>
      <c r="I211" s="15">
        <f t="shared" si="34"/>
        <v>43453.25</v>
      </c>
      <c r="J211" s="15">
        <f t="shared" si="36"/>
        <v>192.91120976692565</v>
      </c>
      <c r="K211" s="15">
        <f t="shared" si="37"/>
        <v>471.23629727577912</v>
      </c>
      <c r="L211" s="15">
        <f t="shared" si="38"/>
        <v>878825.41424053512</v>
      </c>
      <c r="M211" s="15"/>
      <c r="N211" s="86">
        <f t="shared" ref="N211:N255" si="39">L211+M211</f>
        <v>878825.41424053512</v>
      </c>
    </row>
    <row r="212" spans="1:14" x14ac:dyDescent="0.25">
      <c r="A212" s="81"/>
      <c r="B212" s="66" t="s">
        <v>137</v>
      </c>
      <c r="C212" s="48">
        <v>4</v>
      </c>
      <c r="D212" s="70">
        <v>7.3449</v>
      </c>
      <c r="E212" s="98">
        <v>1168</v>
      </c>
      <c r="F212" s="65">
        <v>182027</v>
      </c>
      <c r="G212" s="56">
        <v>75</v>
      </c>
      <c r="H212" s="65">
        <f t="shared" si="35"/>
        <v>136520.25</v>
      </c>
      <c r="I212" s="15">
        <f t="shared" si="34"/>
        <v>45506.75</v>
      </c>
      <c r="J212" s="15">
        <f t="shared" si="36"/>
        <v>155.84503424657535</v>
      </c>
      <c r="K212" s="15">
        <f t="shared" si="37"/>
        <v>508.30247279612945</v>
      </c>
      <c r="L212" s="15">
        <f t="shared" si="38"/>
        <v>949957.86734685861</v>
      </c>
      <c r="M212" s="15"/>
      <c r="N212" s="86">
        <f t="shared" si="39"/>
        <v>949957.86734685861</v>
      </c>
    </row>
    <row r="213" spans="1:14" x14ac:dyDescent="0.25">
      <c r="A213" s="81"/>
      <c r="B213" s="66" t="s">
        <v>138</v>
      </c>
      <c r="C213" s="48">
        <v>4</v>
      </c>
      <c r="D213" s="70">
        <v>45.099099999999993</v>
      </c>
      <c r="E213" s="98">
        <v>3012</v>
      </c>
      <c r="F213" s="65">
        <v>699440</v>
      </c>
      <c r="G213" s="56">
        <v>75</v>
      </c>
      <c r="H213" s="65">
        <f t="shared" si="35"/>
        <v>524580</v>
      </c>
      <c r="I213" s="15">
        <f t="shared" si="34"/>
        <v>174860</v>
      </c>
      <c r="J213" s="15">
        <f t="shared" si="36"/>
        <v>232.21779548472776</v>
      </c>
      <c r="K213" s="15">
        <f t="shared" si="37"/>
        <v>431.92971155797704</v>
      </c>
      <c r="L213" s="15">
        <f t="shared" si="38"/>
        <v>1174819.1557653486</v>
      </c>
      <c r="M213" s="15"/>
      <c r="N213" s="86">
        <f t="shared" si="39"/>
        <v>1174819.1557653486</v>
      </c>
    </row>
    <row r="214" spans="1:14" x14ac:dyDescent="0.25">
      <c r="A214" s="81"/>
      <c r="B214" s="66" t="s">
        <v>139</v>
      </c>
      <c r="C214" s="48">
        <v>4</v>
      </c>
      <c r="D214" s="70">
        <v>16.179600000000001</v>
      </c>
      <c r="E214" s="98">
        <v>1640</v>
      </c>
      <c r="F214" s="65">
        <v>380573</v>
      </c>
      <c r="G214" s="56">
        <v>75</v>
      </c>
      <c r="H214" s="65">
        <f t="shared" si="35"/>
        <v>285429.75</v>
      </c>
      <c r="I214" s="15">
        <f t="shared" si="34"/>
        <v>95143.25</v>
      </c>
      <c r="J214" s="15">
        <f t="shared" si="36"/>
        <v>232.05670731707318</v>
      </c>
      <c r="K214" s="15">
        <f t="shared" si="37"/>
        <v>432.0907997256316</v>
      </c>
      <c r="L214" s="15">
        <f t="shared" si="38"/>
        <v>916931.11102951434</v>
      </c>
      <c r="M214" s="15"/>
      <c r="N214" s="86">
        <f t="shared" si="39"/>
        <v>916931.11102951434</v>
      </c>
    </row>
    <row r="215" spans="1:14" x14ac:dyDescent="0.25">
      <c r="A215" s="81"/>
      <c r="B215" s="66" t="s">
        <v>753</v>
      </c>
      <c r="C215" s="48">
        <v>4</v>
      </c>
      <c r="D215" s="70">
        <v>32.394000000000005</v>
      </c>
      <c r="E215" s="98">
        <v>2517</v>
      </c>
      <c r="F215" s="65">
        <v>315267</v>
      </c>
      <c r="G215" s="56">
        <v>75</v>
      </c>
      <c r="H215" s="65">
        <f t="shared" si="35"/>
        <v>236450.25</v>
      </c>
      <c r="I215" s="15">
        <f t="shared" si="34"/>
        <v>78816.75</v>
      </c>
      <c r="J215" s="15">
        <f t="shared" si="36"/>
        <v>125.25506555423122</v>
      </c>
      <c r="K215" s="15">
        <f t="shared" si="37"/>
        <v>538.89244148847354</v>
      </c>
      <c r="L215" s="15">
        <f t="shared" si="38"/>
        <v>1239890.6626583429</v>
      </c>
      <c r="M215" s="15"/>
      <c r="N215" s="86">
        <f t="shared" si="39"/>
        <v>1239890.6626583429</v>
      </c>
    </row>
    <row r="216" spans="1:14" x14ac:dyDescent="0.25">
      <c r="A216" s="81"/>
      <c r="B216" s="66" t="s">
        <v>140</v>
      </c>
      <c r="C216" s="48">
        <v>4</v>
      </c>
      <c r="D216" s="70">
        <v>25.742600000000003</v>
      </c>
      <c r="E216" s="98">
        <v>1608</v>
      </c>
      <c r="F216" s="65">
        <v>170467</v>
      </c>
      <c r="G216" s="56">
        <v>75</v>
      </c>
      <c r="H216" s="65">
        <f t="shared" si="35"/>
        <v>127850.25</v>
      </c>
      <c r="I216" s="15">
        <f t="shared" si="34"/>
        <v>42616.75</v>
      </c>
      <c r="J216" s="15">
        <f t="shared" si="36"/>
        <v>106.01181592039801</v>
      </c>
      <c r="K216" s="15">
        <f t="shared" si="37"/>
        <v>558.13569112230675</v>
      </c>
      <c r="L216" s="15">
        <f t="shared" si="38"/>
        <v>1140393.705674974</v>
      </c>
      <c r="M216" s="15"/>
      <c r="N216" s="86">
        <f t="shared" si="39"/>
        <v>1140393.705674974</v>
      </c>
    </row>
    <row r="217" spans="1:14" x14ac:dyDescent="0.25">
      <c r="A217" s="81"/>
      <c r="B217" s="66" t="s">
        <v>141</v>
      </c>
      <c r="C217" s="48">
        <v>4</v>
      </c>
      <c r="D217" s="70">
        <v>45.363399999999999</v>
      </c>
      <c r="E217" s="98">
        <v>2420</v>
      </c>
      <c r="F217" s="65">
        <v>488467</v>
      </c>
      <c r="G217" s="56">
        <v>75</v>
      </c>
      <c r="H217" s="65">
        <f t="shared" si="35"/>
        <v>366350.25</v>
      </c>
      <c r="I217" s="15">
        <f t="shared" si="34"/>
        <v>122116.75</v>
      </c>
      <c r="J217" s="15">
        <f t="shared" si="36"/>
        <v>201.84586776859504</v>
      </c>
      <c r="K217" s="15">
        <f t="shared" si="37"/>
        <v>462.30163927410973</v>
      </c>
      <c r="L217" s="15">
        <f t="shared" si="38"/>
        <v>1152992.3501002777</v>
      </c>
      <c r="M217" s="15"/>
      <c r="N217" s="86">
        <f t="shared" si="39"/>
        <v>1152992.3501002777</v>
      </c>
    </row>
    <row r="218" spans="1:14" x14ac:dyDescent="0.25">
      <c r="A218" s="81"/>
      <c r="B218" s="66" t="s">
        <v>754</v>
      </c>
      <c r="C218" s="48">
        <v>4</v>
      </c>
      <c r="D218" s="70">
        <v>39.507899999999999</v>
      </c>
      <c r="E218" s="98">
        <v>2251</v>
      </c>
      <c r="F218" s="65">
        <v>412200</v>
      </c>
      <c r="G218" s="56">
        <v>75</v>
      </c>
      <c r="H218" s="65">
        <f t="shared" si="35"/>
        <v>309150</v>
      </c>
      <c r="I218" s="15">
        <f t="shared" si="34"/>
        <v>103050</v>
      </c>
      <c r="J218" s="15">
        <f t="shared" si="36"/>
        <v>183.11861394935585</v>
      </c>
      <c r="K218" s="15">
        <f t="shared" si="37"/>
        <v>481.02889309334893</v>
      </c>
      <c r="L218" s="15">
        <f t="shared" si="38"/>
        <v>1142574.3306577932</v>
      </c>
      <c r="M218" s="15"/>
      <c r="N218" s="86">
        <f t="shared" si="39"/>
        <v>1142574.3306577932</v>
      </c>
    </row>
    <row r="219" spans="1:14" x14ac:dyDescent="0.25">
      <c r="A219" s="81"/>
      <c r="B219" s="66" t="s">
        <v>755</v>
      </c>
      <c r="C219" s="48">
        <v>4</v>
      </c>
      <c r="D219" s="70">
        <v>49.061099999999996</v>
      </c>
      <c r="E219" s="98">
        <v>7160</v>
      </c>
      <c r="F219" s="65">
        <v>934573</v>
      </c>
      <c r="G219" s="56">
        <v>75</v>
      </c>
      <c r="H219" s="65">
        <f t="shared" si="35"/>
        <v>700929.75</v>
      </c>
      <c r="I219" s="15">
        <f t="shared" si="34"/>
        <v>233643.25</v>
      </c>
      <c r="J219" s="15">
        <f t="shared" si="36"/>
        <v>130.52695530726257</v>
      </c>
      <c r="K219" s="15">
        <f t="shared" si="37"/>
        <v>533.62055173544218</v>
      </c>
      <c r="L219" s="15">
        <f t="shared" si="38"/>
        <v>1834566.8328989577</v>
      </c>
      <c r="M219" s="15"/>
      <c r="N219" s="86">
        <f t="shared" si="39"/>
        <v>1834566.8328989577</v>
      </c>
    </row>
    <row r="220" spans="1:14" x14ac:dyDescent="0.25">
      <c r="A220" s="81"/>
      <c r="B220" s="66" t="s">
        <v>143</v>
      </c>
      <c r="C220" s="48">
        <v>4</v>
      </c>
      <c r="D220" s="70">
        <v>15.988299999999999</v>
      </c>
      <c r="E220" s="98">
        <v>1395</v>
      </c>
      <c r="F220" s="65">
        <v>176613</v>
      </c>
      <c r="G220" s="56">
        <v>75</v>
      </c>
      <c r="H220" s="65">
        <f t="shared" si="35"/>
        <v>132459.75</v>
      </c>
      <c r="I220" s="15">
        <f t="shared" si="34"/>
        <v>44153.25</v>
      </c>
      <c r="J220" s="15">
        <f t="shared" si="36"/>
        <v>126.60430107526882</v>
      </c>
      <c r="K220" s="15">
        <f t="shared" si="37"/>
        <v>537.54320596743594</v>
      </c>
      <c r="L220" s="15">
        <f t="shared" si="38"/>
        <v>1050850.7890597398</v>
      </c>
      <c r="M220" s="15"/>
      <c r="N220" s="86">
        <f t="shared" si="39"/>
        <v>1050850.7890597398</v>
      </c>
    </row>
    <row r="221" spans="1:14" x14ac:dyDescent="0.25">
      <c r="A221" s="81"/>
      <c r="B221" s="66" t="s">
        <v>756</v>
      </c>
      <c r="C221" s="48">
        <v>4</v>
      </c>
      <c r="D221" s="70">
        <v>22.875599999999999</v>
      </c>
      <c r="E221" s="98">
        <v>2262</v>
      </c>
      <c r="F221" s="65">
        <v>382267</v>
      </c>
      <c r="G221" s="56">
        <v>75</v>
      </c>
      <c r="H221" s="65">
        <f t="shared" si="35"/>
        <v>286700.25</v>
      </c>
      <c r="I221" s="15">
        <f t="shared" si="34"/>
        <v>95566.75</v>
      </c>
      <c r="J221" s="15">
        <f t="shared" si="36"/>
        <v>168.99513704686117</v>
      </c>
      <c r="K221" s="15">
        <f t="shared" si="37"/>
        <v>495.15236999584363</v>
      </c>
      <c r="L221" s="15">
        <f t="shared" si="38"/>
        <v>1110308.1920734881</v>
      </c>
      <c r="M221" s="15"/>
      <c r="N221" s="86">
        <f t="shared" si="39"/>
        <v>1110308.1920734881</v>
      </c>
    </row>
    <row r="222" spans="1:14" x14ac:dyDescent="0.25">
      <c r="A222" s="81"/>
      <c r="B222" s="66" t="s">
        <v>144</v>
      </c>
      <c r="C222" s="48">
        <v>4</v>
      </c>
      <c r="D222" s="70">
        <v>21.118200000000002</v>
      </c>
      <c r="E222" s="98">
        <v>2685</v>
      </c>
      <c r="F222" s="65">
        <v>283160</v>
      </c>
      <c r="G222" s="56">
        <v>75</v>
      </c>
      <c r="H222" s="65">
        <f t="shared" si="35"/>
        <v>212370</v>
      </c>
      <c r="I222" s="15">
        <f t="shared" si="34"/>
        <v>70790</v>
      </c>
      <c r="J222" s="15">
        <f t="shared" si="36"/>
        <v>105.45996275605214</v>
      </c>
      <c r="K222" s="15">
        <f t="shared" si="37"/>
        <v>558.68754428665261</v>
      </c>
      <c r="L222" s="15">
        <f t="shared" si="38"/>
        <v>1252779.170082263</v>
      </c>
      <c r="M222" s="15"/>
      <c r="N222" s="86">
        <f t="shared" si="39"/>
        <v>1252779.170082263</v>
      </c>
    </row>
    <row r="223" spans="1:14" x14ac:dyDescent="0.25">
      <c r="A223" s="81"/>
      <c r="B223" s="66" t="s">
        <v>145</v>
      </c>
      <c r="C223" s="48">
        <v>4</v>
      </c>
      <c r="D223" s="70">
        <v>37.408799999999999</v>
      </c>
      <c r="E223" s="98">
        <v>4038</v>
      </c>
      <c r="F223" s="65">
        <v>469920</v>
      </c>
      <c r="G223" s="56">
        <v>75</v>
      </c>
      <c r="H223" s="65">
        <f t="shared" si="35"/>
        <v>352440</v>
      </c>
      <c r="I223" s="15">
        <f t="shared" si="34"/>
        <v>117480</v>
      </c>
      <c r="J223" s="15">
        <f t="shared" si="36"/>
        <v>116.37444279346211</v>
      </c>
      <c r="K223" s="15">
        <f t="shared" si="37"/>
        <v>547.77306424924268</v>
      </c>
      <c r="L223" s="15">
        <f t="shared" si="38"/>
        <v>1449656.6892346195</v>
      </c>
      <c r="M223" s="15"/>
      <c r="N223" s="86">
        <f t="shared" si="39"/>
        <v>1449656.6892346195</v>
      </c>
    </row>
    <row r="224" spans="1:14" x14ac:dyDescent="0.25">
      <c r="A224" s="81"/>
      <c r="B224" s="66" t="s">
        <v>146</v>
      </c>
      <c r="C224" s="48">
        <v>4</v>
      </c>
      <c r="D224" s="70">
        <v>21.036799999999999</v>
      </c>
      <c r="E224" s="98">
        <v>1372</v>
      </c>
      <c r="F224" s="65">
        <v>167933</v>
      </c>
      <c r="G224" s="56">
        <v>75</v>
      </c>
      <c r="H224" s="65">
        <f t="shared" si="35"/>
        <v>125949.75</v>
      </c>
      <c r="I224" s="15">
        <f t="shared" si="34"/>
        <v>41983.25</v>
      </c>
      <c r="J224" s="15">
        <f t="shared" si="36"/>
        <v>122.40014577259475</v>
      </c>
      <c r="K224" s="15">
        <f t="shared" si="37"/>
        <v>541.74736127010999</v>
      </c>
      <c r="L224" s="15">
        <f t="shared" si="38"/>
        <v>1071487.2721490446</v>
      </c>
      <c r="M224" s="15"/>
      <c r="N224" s="86">
        <f t="shared" si="39"/>
        <v>1071487.2721490446</v>
      </c>
    </row>
    <row r="225" spans="1:14" x14ac:dyDescent="0.25">
      <c r="A225" s="81"/>
      <c r="B225" s="66"/>
      <c r="C225" s="48"/>
      <c r="D225" s="70">
        <v>0</v>
      </c>
      <c r="E225" s="100"/>
      <c r="F225" s="87"/>
      <c r="G225" s="56"/>
      <c r="H225" s="87"/>
      <c r="I225" s="88"/>
      <c r="J225" s="88"/>
      <c r="K225" s="15"/>
      <c r="L225" s="15"/>
      <c r="M225" s="15"/>
      <c r="N225" s="86"/>
    </row>
    <row r="226" spans="1:14" x14ac:dyDescent="0.25">
      <c r="A226" s="84" t="s">
        <v>147</v>
      </c>
      <c r="B226" s="58" t="s">
        <v>2</v>
      </c>
      <c r="C226" s="59"/>
      <c r="D226" s="72">
        <f>D227</f>
        <v>1185.1591000000001</v>
      </c>
      <c r="E226" s="101">
        <f>E227</f>
        <v>85574</v>
      </c>
      <c r="F226" s="50">
        <f>F228</f>
        <v>0</v>
      </c>
      <c r="G226" s="56"/>
      <c r="H226" s="50">
        <f>H228</f>
        <v>9711243.5</v>
      </c>
      <c r="I226" s="12">
        <f>I228</f>
        <v>-9711243.5</v>
      </c>
      <c r="J226" s="12"/>
      <c r="K226" s="15"/>
      <c r="L226" s="15"/>
      <c r="M226" s="14">
        <f>M228</f>
        <v>45894234.616213351</v>
      </c>
      <c r="N226" s="82">
        <f t="shared" si="39"/>
        <v>45894234.616213351</v>
      </c>
    </row>
    <row r="227" spans="1:14" x14ac:dyDescent="0.25">
      <c r="A227" s="84" t="s">
        <v>147</v>
      </c>
      <c r="B227" s="58" t="s">
        <v>3</v>
      </c>
      <c r="C227" s="59"/>
      <c r="D227" s="72">
        <f>SUM(D229:D255)</f>
        <v>1185.1591000000001</v>
      </c>
      <c r="E227" s="101">
        <f>SUM(E229:E255)</f>
        <v>85574</v>
      </c>
      <c r="F227" s="50">
        <f>SUM(F229:F255)</f>
        <v>38844974</v>
      </c>
      <c r="G227" s="56"/>
      <c r="H227" s="50">
        <f>SUM(H229:H255)</f>
        <v>16013260.5</v>
      </c>
      <c r="I227" s="12">
        <f>SUM(I229:I255)</f>
        <v>22831713.5</v>
      </c>
      <c r="J227" s="12"/>
      <c r="K227" s="15"/>
      <c r="L227" s="12">
        <f>SUM(L229:L255)</f>
        <v>31977257.561223958</v>
      </c>
      <c r="M227" s="15"/>
      <c r="N227" s="82">
        <f t="shared" si="39"/>
        <v>31977257.561223958</v>
      </c>
    </row>
    <row r="228" spans="1:14" x14ac:dyDescent="0.25">
      <c r="A228" s="81"/>
      <c r="B228" s="66" t="s">
        <v>26</v>
      </c>
      <c r="C228" s="48">
        <v>2</v>
      </c>
      <c r="D228" s="70">
        <v>0</v>
      </c>
      <c r="E228" s="102"/>
      <c r="F228" s="65"/>
      <c r="G228" s="56">
        <v>25</v>
      </c>
      <c r="H228" s="65">
        <f>F227*G228/100</f>
        <v>9711243.5</v>
      </c>
      <c r="I228" s="15">
        <f t="shared" ref="I228:I255" si="40">F228-H228</f>
        <v>-9711243.5</v>
      </c>
      <c r="J228" s="15"/>
      <c r="K228" s="15"/>
      <c r="L228" s="15"/>
      <c r="M228" s="15">
        <f>($L$7*$L$8*E226/$L$10)+($L$7*$L$9*D226/$L$11)</f>
        <v>45894234.616213351</v>
      </c>
      <c r="N228" s="86">
        <f t="shared" si="39"/>
        <v>45894234.616213351</v>
      </c>
    </row>
    <row r="229" spans="1:14" x14ac:dyDescent="0.25">
      <c r="A229" s="81"/>
      <c r="B229" s="66" t="s">
        <v>148</v>
      </c>
      <c r="C229" s="48">
        <v>4</v>
      </c>
      <c r="D229" s="70">
        <f>40.607+12.97</f>
        <v>53.576999999999998</v>
      </c>
      <c r="E229" s="98">
        <v>2092</v>
      </c>
      <c r="F229" s="74">
        <v>419347</v>
      </c>
      <c r="G229" s="56">
        <v>75</v>
      </c>
      <c r="H229" s="65">
        <f t="shared" ref="H229:H255" si="41">F229*G229/100</f>
        <v>314510.25</v>
      </c>
      <c r="I229" s="15">
        <f t="shared" si="40"/>
        <v>104836.75</v>
      </c>
      <c r="J229" s="15">
        <f t="shared" ref="J229:J255" si="42">F229/E229</f>
        <v>200.45267686424475</v>
      </c>
      <c r="K229" s="15">
        <f t="shared" ref="K229:K255" si="43">$J$11*$J$19-J229</f>
        <v>463.69483017846005</v>
      </c>
      <c r="L229" s="15">
        <f t="shared" ref="L229:L255" si="44">IF(K229&gt;0,$J$7*$J$8*(K229/$K$19),0)+$J$7*$J$9*(E229/$E$19)+$J$7*$J$10*(D229/$D$19)</f>
        <v>1143873.7890117688</v>
      </c>
      <c r="M229" s="15"/>
      <c r="N229" s="86">
        <f t="shared" si="39"/>
        <v>1143873.7890117688</v>
      </c>
    </row>
    <row r="230" spans="1:14" x14ac:dyDescent="0.25">
      <c r="A230" s="81"/>
      <c r="B230" s="66" t="s">
        <v>149</v>
      </c>
      <c r="C230" s="48">
        <v>4</v>
      </c>
      <c r="D230" s="70">
        <f>32.3264+4.94</f>
        <v>37.266399999999997</v>
      </c>
      <c r="E230" s="98">
        <v>2318</v>
      </c>
      <c r="F230" s="74">
        <v>314333</v>
      </c>
      <c r="G230" s="56">
        <v>75</v>
      </c>
      <c r="H230" s="65">
        <f t="shared" si="41"/>
        <v>235749.75</v>
      </c>
      <c r="I230" s="15">
        <f t="shared" si="40"/>
        <v>78583.25</v>
      </c>
      <c r="J230" s="15">
        <f t="shared" si="42"/>
        <v>135.60526315789474</v>
      </c>
      <c r="K230" s="15">
        <f t="shared" si="43"/>
        <v>528.54224388480998</v>
      </c>
      <c r="L230" s="15">
        <f t="shared" si="44"/>
        <v>1216637.4394206558</v>
      </c>
      <c r="M230" s="15"/>
      <c r="N230" s="86">
        <f t="shared" si="39"/>
        <v>1216637.4394206558</v>
      </c>
    </row>
    <row r="231" spans="1:14" x14ac:dyDescent="0.25">
      <c r="A231" s="81"/>
      <c r="B231" s="66" t="s">
        <v>887</v>
      </c>
      <c r="C231" s="48">
        <v>4</v>
      </c>
      <c r="D231" s="70">
        <v>42.942499999999995</v>
      </c>
      <c r="E231" s="98">
        <v>4246</v>
      </c>
      <c r="F231" s="74">
        <v>1662120</v>
      </c>
      <c r="G231" s="56">
        <v>75</v>
      </c>
      <c r="H231" s="65">
        <f t="shared" si="41"/>
        <v>1246590</v>
      </c>
      <c r="I231" s="15">
        <f t="shared" si="40"/>
        <v>415530</v>
      </c>
      <c r="J231" s="15">
        <f t="shared" si="42"/>
        <v>391.4554875176637</v>
      </c>
      <c r="K231" s="15">
        <f t="shared" si="43"/>
        <v>272.69201952504108</v>
      </c>
      <c r="L231" s="15">
        <f t="shared" si="44"/>
        <v>1066287.3256195164</v>
      </c>
      <c r="M231" s="15"/>
      <c r="N231" s="86">
        <f t="shared" si="39"/>
        <v>1066287.3256195164</v>
      </c>
    </row>
    <row r="232" spans="1:14" x14ac:dyDescent="0.25">
      <c r="A232" s="81"/>
      <c r="B232" s="66" t="s">
        <v>886</v>
      </c>
      <c r="C232" s="48">
        <v>3</v>
      </c>
      <c r="D232" s="69">
        <v>83.171599999999998</v>
      </c>
      <c r="E232" s="98">
        <v>17553</v>
      </c>
      <c r="F232" s="74">
        <v>23855400</v>
      </c>
      <c r="G232" s="56">
        <v>20</v>
      </c>
      <c r="H232" s="65">
        <f t="shared" si="41"/>
        <v>4771080</v>
      </c>
      <c r="I232" s="15">
        <f t="shared" si="40"/>
        <v>19084320</v>
      </c>
      <c r="J232" s="15">
        <f t="shared" si="42"/>
        <v>1359.0497350880191</v>
      </c>
      <c r="K232" s="15">
        <f t="shared" si="43"/>
        <v>-694.90222804531436</v>
      </c>
      <c r="L232" s="15">
        <f t="shared" si="44"/>
        <v>2346297.6743639214</v>
      </c>
      <c r="M232" s="15"/>
      <c r="N232" s="86">
        <f t="shared" si="39"/>
        <v>2346297.6743639214</v>
      </c>
    </row>
    <row r="233" spans="1:14" x14ac:dyDescent="0.25">
      <c r="A233" s="81"/>
      <c r="B233" s="66" t="s">
        <v>151</v>
      </c>
      <c r="C233" s="48">
        <v>4</v>
      </c>
      <c r="D233" s="70">
        <v>49.081599999999995</v>
      </c>
      <c r="E233" s="98">
        <v>3272</v>
      </c>
      <c r="F233" s="74">
        <v>400427</v>
      </c>
      <c r="G233" s="56">
        <v>75</v>
      </c>
      <c r="H233" s="65">
        <f t="shared" si="41"/>
        <v>300320.25</v>
      </c>
      <c r="I233" s="15">
        <f t="shared" si="40"/>
        <v>100106.75</v>
      </c>
      <c r="J233" s="15">
        <f t="shared" si="42"/>
        <v>122.37988997555013</v>
      </c>
      <c r="K233" s="15">
        <f t="shared" si="43"/>
        <v>541.76761706715467</v>
      </c>
      <c r="L233" s="15">
        <f t="shared" si="44"/>
        <v>1388976.4306237407</v>
      </c>
      <c r="M233" s="15"/>
      <c r="N233" s="86">
        <f t="shared" si="39"/>
        <v>1388976.4306237407</v>
      </c>
    </row>
    <row r="234" spans="1:14" x14ac:dyDescent="0.25">
      <c r="A234" s="81"/>
      <c r="B234" s="66" t="s">
        <v>152</v>
      </c>
      <c r="C234" s="48">
        <v>4</v>
      </c>
      <c r="D234" s="70">
        <v>28.877700000000001</v>
      </c>
      <c r="E234" s="98">
        <v>1578</v>
      </c>
      <c r="F234" s="74">
        <v>178067</v>
      </c>
      <c r="G234" s="56">
        <v>75</v>
      </c>
      <c r="H234" s="65">
        <f t="shared" si="41"/>
        <v>133550.25</v>
      </c>
      <c r="I234" s="15">
        <f t="shared" si="40"/>
        <v>44516.75</v>
      </c>
      <c r="J234" s="15">
        <f t="shared" si="42"/>
        <v>112.84347275031686</v>
      </c>
      <c r="K234" s="15">
        <f t="shared" si="43"/>
        <v>551.30403429238788</v>
      </c>
      <c r="L234" s="15">
        <f t="shared" si="44"/>
        <v>1136721.8894675802</v>
      </c>
      <c r="M234" s="15"/>
      <c r="N234" s="86">
        <f t="shared" si="39"/>
        <v>1136721.8894675802</v>
      </c>
    </row>
    <row r="235" spans="1:14" x14ac:dyDescent="0.25">
      <c r="A235" s="81"/>
      <c r="B235" s="66" t="s">
        <v>153</v>
      </c>
      <c r="C235" s="48">
        <v>4</v>
      </c>
      <c r="D235" s="70">
        <v>23.430599999999998</v>
      </c>
      <c r="E235" s="98">
        <v>1105</v>
      </c>
      <c r="F235" s="74">
        <v>317653</v>
      </c>
      <c r="G235" s="56">
        <v>75</v>
      </c>
      <c r="H235" s="65">
        <f t="shared" si="41"/>
        <v>238239.75</v>
      </c>
      <c r="I235" s="15">
        <f t="shared" si="40"/>
        <v>79413.25</v>
      </c>
      <c r="J235" s="15">
        <f t="shared" si="42"/>
        <v>287.46877828054301</v>
      </c>
      <c r="K235" s="15">
        <f t="shared" si="43"/>
        <v>376.67872876216177</v>
      </c>
      <c r="L235" s="15">
        <f t="shared" si="44"/>
        <v>792163.79566530278</v>
      </c>
      <c r="M235" s="15"/>
      <c r="N235" s="86">
        <f t="shared" si="39"/>
        <v>792163.79566530278</v>
      </c>
    </row>
    <row r="236" spans="1:14" x14ac:dyDescent="0.25">
      <c r="A236" s="81"/>
      <c r="B236" s="66" t="s">
        <v>154</v>
      </c>
      <c r="C236" s="48">
        <v>4</v>
      </c>
      <c r="D236" s="70">
        <v>31.651100000000003</v>
      </c>
      <c r="E236" s="98">
        <v>2746</v>
      </c>
      <c r="F236" s="74">
        <v>451973</v>
      </c>
      <c r="G236" s="56">
        <v>75</v>
      </c>
      <c r="H236" s="65">
        <f t="shared" si="41"/>
        <v>338979.75</v>
      </c>
      <c r="I236" s="15">
        <f t="shared" si="40"/>
        <v>112993.25</v>
      </c>
      <c r="J236" s="15">
        <f t="shared" si="42"/>
        <v>164.59322651128915</v>
      </c>
      <c r="K236" s="15">
        <f t="shared" si="43"/>
        <v>499.55428053141566</v>
      </c>
      <c r="L236" s="15">
        <f t="shared" si="44"/>
        <v>1203437.9835500587</v>
      </c>
      <c r="M236" s="15"/>
      <c r="N236" s="86">
        <f t="shared" si="39"/>
        <v>1203437.9835500587</v>
      </c>
    </row>
    <row r="237" spans="1:14" x14ac:dyDescent="0.25">
      <c r="A237" s="81"/>
      <c r="B237" s="66" t="s">
        <v>155</v>
      </c>
      <c r="C237" s="48">
        <v>4</v>
      </c>
      <c r="D237" s="70">
        <v>33.021000000000001</v>
      </c>
      <c r="E237" s="98">
        <v>1539</v>
      </c>
      <c r="F237" s="74">
        <v>212173</v>
      </c>
      <c r="G237" s="56">
        <v>75</v>
      </c>
      <c r="H237" s="65">
        <f t="shared" si="41"/>
        <v>159129.75</v>
      </c>
      <c r="I237" s="15">
        <f t="shared" si="40"/>
        <v>53043.25</v>
      </c>
      <c r="J237" s="15">
        <f t="shared" si="42"/>
        <v>137.8641975308642</v>
      </c>
      <c r="K237" s="15">
        <f t="shared" si="43"/>
        <v>526.28330951184057</v>
      </c>
      <c r="L237" s="15">
        <f t="shared" si="44"/>
        <v>1107160.126797972</v>
      </c>
      <c r="M237" s="15"/>
      <c r="N237" s="86">
        <f t="shared" si="39"/>
        <v>1107160.126797972</v>
      </c>
    </row>
    <row r="238" spans="1:14" x14ac:dyDescent="0.25">
      <c r="A238" s="81"/>
      <c r="B238" s="66" t="s">
        <v>156</v>
      </c>
      <c r="C238" s="48">
        <v>4</v>
      </c>
      <c r="D238" s="70">
        <f>59.4718-12.97</f>
        <v>46.501800000000003</v>
      </c>
      <c r="E238" s="98">
        <v>2022</v>
      </c>
      <c r="F238" s="74">
        <v>237907</v>
      </c>
      <c r="G238" s="56">
        <v>75</v>
      </c>
      <c r="H238" s="65">
        <f t="shared" si="41"/>
        <v>178430.25</v>
      </c>
      <c r="I238" s="15">
        <f t="shared" si="40"/>
        <v>59476.75</v>
      </c>
      <c r="J238" s="15">
        <f t="shared" si="42"/>
        <v>117.65924826904056</v>
      </c>
      <c r="K238" s="15">
        <f t="shared" si="43"/>
        <v>546.48825877366426</v>
      </c>
      <c r="L238" s="15">
        <f t="shared" si="44"/>
        <v>1240351.9529570092</v>
      </c>
      <c r="M238" s="15"/>
      <c r="N238" s="86">
        <f t="shared" si="39"/>
        <v>1240351.9529570092</v>
      </c>
    </row>
    <row r="239" spans="1:14" x14ac:dyDescent="0.25">
      <c r="A239" s="81"/>
      <c r="B239" s="66" t="s">
        <v>157</v>
      </c>
      <c r="C239" s="48">
        <v>4</v>
      </c>
      <c r="D239" s="69">
        <v>36.563699999999997</v>
      </c>
      <c r="E239" s="98">
        <v>5007</v>
      </c>
      <c r="F239" s="74">
        <v>823587</v>
      </c>
      <c r="G239" s="56">
        <v>75</v>
      </c>
      <c r="H239" s="65">
        <f t="shared" si="41"/>
        <v>617690.25</v>
      </c>
      <c r="I239" s="15">
        <f t="shared" si="40"/>
        <v>205896.75</v>
      </c>
      <c r="J239" s="15">
        <f t="shared" si="42"/>
        <v>164.48711803475135</v>
      </c>
      <c r="K239" s="15">
        <f t="shared" si="43"/>
        <v>499.66038900795343</v>
      </c>
      <c r="L239" s="15">
        <f t="shared" si="44"/>
        <v>1486489.166670572</v>
      </c>
      <c r="M239" s="15"/>
      <c r="N239" s="86">
        <f t="shared" si="39"/>
        <v>1486489.166670572</v>
      </c>
    </row>
    <row r="240" spans="1:14" x14ac:dyDescent="0.25">
      <c r="A240" s="81"/>
      <c r="B240" s="66" t="s">
        <v>158</v>
      </c>
      <c r="C240" s="48">
        <v>4</v>
      </c>
      <c r="D240" s="70">
        <v>52.251899999999992</v>
      </c>
      <c r="E240" s="98">
        <v>4419</v>
      </c>
      <c r="F240" s="74">
        <v>570733</v>
      </c>
      <c r="G240" s="56">
        <v>75</v>
      </c>
      <c r="H240" s="65">
        <f t="shared" si="41"/>
        <v>428049.75</v>
      </c>
      <c r="I240" s="15">
        <f t="shared" si="40"/>
        <v>142683.25</v>
      </c>
      <c r="J240" s="15">
        <f t="shared" si="42"/>
        <v>129.15433355962887</v>
      </c>
      <c r="K240" s="15">
        <f t="shared" si="43"/>
        <v>534.99317348307591</v>
      </c>
      <c r="L240" s="15">
        <f t="shared" si="44"/>
        <v>1524245.7431091894</v>
      </c>
      <c r="M240" s="15"/>
      <c r="N240" s="86">
        <f t="shared" si="39"/>
        <v>1524245.7431091894</v>
      </c>
    </row>
    <row r="241" spans="1:14" x14ac:dyDescent="0.25">
      <c r="A241" s="81"/>
      <c r="B241" s="66" t="s">
        <v>159</v>
      </c>
      <c r="C241" s="48">
        <v>4</v>
      </c>
      <c r="D241" s="70">
        <v>24.103600000000004</v>
      </c>
      <c r="E241" s="98">
        <v>1110</v>
      </c>
      <c r="F241" s="74">
        <v>217027</v>
      </c>
      <c r="G241" s="56">
        <v>75</v>
      </c>
      <c r="H241" s="65">
        <f t="shared" si="41"/>
        <v>162770.25</v>
      </c>
      <c r="I241" s="15">
        <f t="shared" si="40"/>
        <v>54256.75</v>
      </c>
      <c r="J241" s="15">
        <f t="shared" si="42"/>
        <v>195.51981981981982</v>
      </c>
      <c r="K241" s="15">
        <f t="shared" si="43"/>
        <v>468.62768722288496</v>
      </c>
      <c r="L241" s="15">
        <f t="shared" si="44"/>
        <v>937504.59615137067</v>
      </c>
      <c r="M241" s="15"/>
      <c r="N241" s="86">
        <f t="shared" si="39"/>
        <v>937504.59615137067</v>
      </c>
    </row>
    <row r="242" spans="1:14" x14ac:dyDescent="0.25">
      <c r="A242" s="81"/>
      <c r="B242" s="66" t="s">
        <v>160</v>
      </c>
      <c r="C242" s="48">
        <v>4</v>
      </c>
      <c r="D242" s="70">
        <v>28.624899999999997</v>
      </c>
      <c r="E242" s="98">
        <v>1110</v>
      </c>
      <c r="F242" s="74">
        <v>335640</v>
      </c>
      <c r="G242" s="56">
        <v>75</v>
      </c>
      <c r="H242" s="65">
        <f t="shared" si="41"/>
        <v>251730</v>
      </c>
      <c r="I242" s="15">
        <f t="shared" si="40"/>
        <v>83910</v>
      </c>
      <c r="J242" s="15">
        <f t="shared" si="42"/>
        <v>302.37837837837839</v>
      </c>
      <c r="K242" s="15">
        <f t="shared" si="43"/>
        <v>361.76912866432639</v>
      </c>
      <c r="L242" s="15">
        <f t="shared" si="44"/>
        <v>786963.21458538761</v>
      </c>
      <c r="M242" s="15"/>
      <c r="N242" s="86">
        <f t="shared" si="39"/>
        <v>786963.21458538761</v>
      </c>
    </row>
    <row r="243" spans="1:14" x14ac:dyDescent="0.25">
      <c r="A243" s="81"/>
      <c r="B243" s="66" t="s">
        <v>757</v>
      </c>
      <c r="C243" s="48">
        <v>4</v>
      </c>
      <c r="D243" s="70">
        <v>32.481199999999994</v>
      </c>
      <c r="E243" s="98">
        <v>2840</v>
      </c>
      <c r="F243" s="74">
        <v>704707</v>
      </c>
      <c r="G243" s="56">
        <v>75</v>
      </c>
      <c r="H243" s="65">
        <f t="shared" si="41"/>
        <v>528530.25</v>
      </c>
      <c r="I243" s="15">
        <f t="shared" si="40"/>
        <v>176176.75</v>
      </c>
      <c r="J243" s="15">
        <f t="shared" si="42"/>
        <v>248.1362676056338</v>
      </c>
      <c r="K243" s="15">
        <f t="shared" si="43"/>
        <v>416.01123943707097</v>
      </c>
      <c r="L243" s="15">
        <f t="shared" si="44"/>
        <v>1087805.7885101303</v>
      </c>
      <c r="M243" s="15"/>
      <c r="N243" s="86">
        <f t="shared" si="39"/>
        <v>1087805.7885101303</v>
      </c>
    </row>
    <row r="244" spans="1:14" x14ac:dyDescent="0.25">
      <c r="A244" s="81"/>
      <c r="B244" s="66" t="s">
        <v>161</v>
      </c>
      <c r="C244" s="48">
        <v>4</v>
      </c>
      <c r="D244" s="70">
        <v>58.170500000000004</v>
      </c>
      <c r="E244" s="98">
        <v>3284</v>
      </c>
      <c r="F244" s="74">
        <v>321800</v>
      </c>
      <c r="G244" s="56">
        <v>75</v>
      </c>
      <c r="H244" s="65">
        <f t="shared" si="41"/>
        <v>241350</v>
      </c>
      <c r="I244" s="15">
        <f t="shared" si="40"/>
        <v>80450</v>
      </c>
      <c r="J244" s="15">
        <f t="shared" si="42"/>
        <v>97.990255785627284</v>
      </c>
      <c r="K244" s="15">
        <f t="shared" si="43"/>
        <v>566.15725125707752</v>
      </c>
      <c r="L244" s="15">
        <f t="shared" si="44"/>
        <v>1458493.7082857459</v>
      </c>
      <c r="M244" s="15"/>
      <c r="N244" s="86">
        <f t="shared" si="39"/>
        <v>1458493.7082857459</v>
      </c>
    </row>
    <row r="245" spans="1:14" x14ac:dyDescent="0.25">
      <c r="A245" s="81"/>
      <c r="B245" s="66" t="s">
        <v>162</v>
      </c>
      <c r="C245" s="48">
        <v>4</v>
      </c>
      <c r="D245" s="70">
        <v>36.376199999999997</v>
      </c>
      <c r="E245" s="98">
        <v>1334</v>
      </c>
      <c r="F245" s="74">
        <v>1177973</v>
      </c>
      <c r="G245" s="56">
        <v>75</v>
      </c>
      <c r="H245" s="65">
        <f t="shared" si="41"/>
        <v>883479.75</v>
      </c>
      <c r="I245" s="15">
        <f t="shared" si="40"/>
        <v>294493.25</v>
      </c>
      <c r="J245" s="15">
        <f t="shared" si="42"/>
        <v>883.03823088455772</v>
      </c>
      <c r="K245" s="15">
        <f t="shared" si="43"/>
        <v>-218.89072384185295</v>
      </c>
      <c r="L245" s="15">
        <f t="shared" si="44"/>
        <v>278519.21691500663</v>
      </c>
      <c r="M245" s="15"/>
      <c r="N245" s="86">
        <f t="shared" si="39"/>
        <v>278519.21691500663</v>
      </c>
    </row>
    <row r="246" spans="1:14" x14ac:dyDescent="0.25">
      <c r="A246" s="81"/>
      <c r="B246" s="66" t="s">
        <v>163</v>
      </c>
      <c r="C246" s="48">
        <v>4</v>
      </c>
      <c r="D246" s="70">
        <v>32.705100000000002</v>
      </c>
      <c r="E246" s="98">
        <v>1708</v>
      </c>
      <c r="F246" s="74">
        <v>204587</v>
      </c>
      <c r="G246" s="56">
        <v>75</v>
      </c>
      <c r="H246" s="65">
        <f t="shared" si="41"/>
        <v>153440.25</v>
      </c>
      <c r="I246" s="15">
        <f t="shared" si="40"/>
        <v>51146.75</v>
      </c>
      <c r="J246" s="15">
        <f t="shared" si="42"/>
        <v>119.78161592505855</v>
      </c>
      <c r="K246" s="15">
        <f t="shared" si="43"/>
        <v>544.36589111764624</v>
      </c>
      <c r="L246" s="15">
        <f t="shared" si="44"/>
        <v>1154052.649625923</v>
      </c>
      <c r="M246" s="15"/>
      <c r="N246" s="86">
        <f t="shared" si="39"/>
        <v>1154052.649625923</v>
      </c>
    </row>
    <row r="247" spans="1:14" x14ac:dyDescent="0.25">
      <c r="A247" s="81"/>
      <c r="B247" s="66" t="s">
        <v>164</v>
      </c>
      <c r="C247" s="48">
        <v>4</v>
      </c>
      <c r="D247" s="70">
        <v>35.991799999999998</v>
      </c>
      <c r="E247" s="98">
        <v>2053</v>
      </c>
      <c r="F247" s="74">
        <v>643853</v>
      </c>
      <c r="G247" s="56">
        <v>75</v>
      </c>
      <c r="H247" s="65">
        <f t="shared" si="41"/>
        <v>482889.75</v>
      </c>
      <c r="I247" s="15">
        <f t="shared" si="40"/>
        <v>160963.25</v>
      </c>
      <c r="J247" s="15">
        <f t="shared" si="42"/>
        <v>313.61568436434487</v>
      </c>
      <c r="K247" s="15">
        <f t="shared" si="43"/>
        <v>350.5318226783599</v>
      </c>
      <c r="L247" s="15">
        <f t="shared" si="44"/>
        <v>905261.35048659134</v>
      </c>
      <c r="M247" s="15"/>
      <c r="N247" s="86">
        <f t="shared" si="39"/>
        <v>905261.35048659134</v>
      </c>
    </row>
    <row r="248" spans="1:14" x14ac:dyDescent="0.25">
      <c r="A248" s="81"/>
      <c r="B248" s="66" t="s">
        <v>165</v>
      </c>
      <c r="C248" s="48">
        <v>4</v>
      </c>
      <c r="D248" s="70">
        <v>76.984499999999997</v>
      </c>
      <c r="E248" s="98">
        <v>4397</v>
      </c>
      <c r="F248" s="74">
        <v>786200</v>
      </c>
      <c r="G248" s="56">
        <v>75</v>
      </c>
      <c r="H248" s="65">
        <f t="shared" si="41"/>
        <v>589650</v>
      </c>
      <c r="I248" s="15">
        <f t="shared" si="40"/>
        <v>196550</v>
      </c>
      <c r="J248" s="15">
        <f t="shared" si="42"/>
        <v>178.8037298157835</v>
      </c>
      <c r="K248" s="15">
        <f t="shared" si="43"/>
        <v>485.34377722692125</v>
      </c>
      <c r="L248" s="15">
        <f t="shared" si="44"/>
        <v>1527161.6261647067</v>
      </c>
      <c r="M248" s="15"/>
      <c r="N248" s="86">
        <f t="shared" si="39"/>
        <v>1527161.6261647067</v>
      </c>
    </row>
    <row r="249" spans="1:14" x14ac:dyDescent="0.25">
      <c r="A249" s="81"/>
      <c r="B249" s="66" t="s">
        <v>758</v>
      </c>
      <c r="C249" s="48">
        <v>4</v>
      </c>
      <c r="D249" s="70">
        <v>37.795300000000005</v>
      </c>
      <c r="E249" s="98">
        <v>2613</v>
      </c>
      <c r="F249" s="74">
        <v>405640</v>
      </c>
      <c r="G249" s="56">
        <v>75</v>
      </c>
      <c r="H249" s="65">
        <f t="shared" si="41"/>
        <v>304230</v>
      </c>
      <c r="I249" s="15">
        <f t="shared" si="40"/>
        <v>101410</v>
      </c>
      <c r="J249" s="15">
        <f t="shared" si="42"/>
        <v>155.23918867202448</v>
      </c>
      <c r="K249" s="15">
        <f t="shared" si="43"/>
        <v>508.90831837068026</v>
      </c>
      <c r="L249" s="15">
        <f t="shared" si="44"/>
        <v>1222743.2103030307</v>
      </c>
      <c r="M249" s="15"/>
      <c r="N249" s="86">
        <f t="shared" si="39"/>
        <v>1222743.2103030307</v>
      </c>
    </row>
    <row r="250" spans="1:14" x14ac:dyDescent="0.25">
      <c r="A250" s="81"/>
      <c r="B250" s="66" t="s">
        <v>759</v>
      </c>
      <c r="C250" s="48">
        <v>4</v>
      </c>
      <c r="D250" s="70">
        <v>12.696099999999999</v>
      </c>
      <c r="E250" s="98">
        <v>647</v>
      </c>
      <c r="F250" s="74">
        <v>109867</v>
      </c>
      <c r="G250" s="56">
        <v>75</v>
      </c>
      <c r="H250" s="65">
        <f t="shared" si="41"/>
        <v>82400.25</v>
      </c>
      <c r="I250" s="15">
        <f t="shared" si="40"/>
        <v>27466.75</v>
      </c>
      <c r="J250" s="15">
        <f t="shared" si="42"/>
        <v>169.80989180834621</v>
      </c>
      <c r="K250" s="15">
        <f t="shared" si="43"/>
        <v>494.33761523435857</v>
      </c>
      <c r="L250" s="15">
        <f t="shared" si="44"/>
        <v>884744.04310822894</v>
      </c>
      <c r="M250" s="15"/>
      <c r="N250" s="86">
        <f t="shared" si="39"/>
        <v>884744.04310822894</v>
      </c>
    </row>
    <row r="251" spans="1:14" x14ac:dyDescent="0.25">
      <c r="A251" s="81"/>
      <c r="B251" s="66" t="s">
        <v>166</v>
      </c>
      <c r="C251" s="48">
        <v>4</v>
      </c>
      <c r="D251" s="70">
        <v>65.192599999999999</v>
      </c>
      <c r="E251" s="98">
        <v>3982</v>
      </c>
      <c r="F251" s="74">
        <v>1698400</v>
      </c>
      <c r="G251" s="56">
        <v>75</v>
      </c>
      <c r="H251" s="65">
        <f t="shared" si="41"/>
        <v>1273800</v>
      </c>
      <c r="I251" s="15">
        <f t="shared" si="40"/>
        <v>424600</v>
      </c>
      <c r="J251" s="15">
        <f t="shared" si="42"/>
        <v>426.51933701657458</v>
      </c>
      <c r="K251" s="15">
        <f t="shared" si="43"/>
        <v>237.62817002613019</v>
      </c>
      <c r="L251" s="15">
        <f t="shared" si="44"/>
        <v>1055007.0797382963</v>
      </c>
      <c r="M251" s="15"/>
      <c r="N251" s="86">
        <f t="shared" si="39"/>
        <v>1055007.0797382963</v>
      </c>
    </row>
    <row r="252" spans="1:14" x14ac:dyDescent="0.25">
      <c r="A252" s="81"/>
      <c r="B252" s="66" t="s">
        <v>167</v>
      </c>
      <c r="C252" s="48">
        <v>4</v>
      </c>
      <c r="D252" s="70">
        <v>60.270100000000006</v>
      </c>
      <c r="E252" s="98">
        <v>4161</v>
      </c>
      <c r="F252" s="74">
        <v>895947</v>
      </c>
      <c r="G252" s="56">
        <v>75</v>
      </c>
      <c r="H252" s="65">
        <f t="shared" si="41"/>
        <v>671960.25</v>
      </c>
      <c r="I252" s="15">
        <f t="shared" si="40"/>
        <v>223986.75</v>
      </c>
      <c r="J252" s="15">
        <f t="shared" si="42"/>
        <v>215.32011535688537</v>
      </c>
      <c r="K252" s="15">
        <f t="shared" si="43"/>
        <v>448.82739168581941</v>
      </c>
      <c r="L252" s="15">
        <f t="shared" si="44"/>
        <v>1387022.9307649506</v>
      </c>
      <c r="M252" s="15"/>
      <c r="N252" s="86">
        <f t="shared" si="39"/>
        <v>1387022.9307649506</v>
      </c>
    </row>
    <row r="253" spans="1:14" x14ac:dyDescent="0.25">
      <c r="A253" s="81"/>
      <c r="B253" s="66" t="s">
        <v>168</v>
      </c>
      <c r="C253" s="48">
        <v>4</v>
      </c>
      <c r="D253" s="70">
        <v>65.196699999999993</v>
      </c>
      <c r="E253" s="98">
        <v>1585</v>
      </c>
      <c r="F253" s="74">
        <v>282853</v>
      </c>
      <c r="G253" s="56">
        <v>75</v>
      </c>
      <c r="H253" s="65">
        <f t="shared" si="41"/>
        <v>212139.75</v>
      </c>
      <c r="I253" s="15">
        <f t="shared" si="40"/>
        <v>70713.25</v>
      </c>
      <c r="J253" s="15">
        <f t="shared" si="42"/>
        <v>178.45615141955835</v>
      </c>
      <c r="K253" s="15">
        <f t="shared" si="43"/>
        <v>485.69135562314642</v>
      </c>
      <c r="L253" s="15">
        <f t="shared" si="44"/>
        <v>1156944.3189757771</v>
      </c>
      <c r="M253" s="15"/>
      <c r="N253" s="86">
        <f t="shared" si="39"/>
        <v>1156944.3189757771</v>
      </c>
    </row>
    <row r="254" spans="1:14" x14ac:dyDescent="0.25">
      <c r="A254" s="81"/>
      <c r="B254" s="66" t="s">
        <v>169</v>
      </c>
      <c r="C254" s="48">
        <v>4</v>
      </c>
      <c r="D254" s="70">
        <v>32.4041</v>
      </c>
      <c r="E254" s="98">
        <v>2501</v>
      </c>
      <c r="F254" s="74">
        <v>540507</v>
      </c>
      <c r="G254" s="56">
        <v>75</v>
      </c>
      <c r="H254" s="65">
        <f t="shared" si="41"/>
        <v>405380.25</v>
      </c>
      <c r="I254" s="15">
        <f t="shared" si="40"/>
        <v>135126.75</v>
      </c>
      <c r="J254" s="15">
        <f t="shared" si="42"/>
        <v>216.11635345861654</v>
      </c>
      <c r="K254" s="15">
        <f t="shared" si="43"/>
        <v>448.0311535840882</v>
      </c>
      <c r="L254" s="15">
        <f t="shared" si="44"/>
        <v>1097216.460675847</v>
      </c>
      <c r="M254" s="15"/>
      <c r="N254" s="86">
        <f t="shared" si="39"/>
        <v>1097216.460675847</v>
      </c>
    </row>
    <row r="255" spans="1:14" x14ac:dyDescent="0.25">
      <c r="A255" s="81"/>
      <c r="B255" s="66" t="s">
        <v>170</v>
      </c>
      <c r="C255" s="48">
        <v>4</v>
      </c>
      <c r="D255" s="70">
        <v>67.829499999999996</v>
      </c>
      <c r="E255" s="98">
        <v>4352</v>
      </c>
      <c r="F255" s="74">
        <v>1076253</v>
      </c>
      <c r="G255" s="56">
        <v>75</v>
      </c>
      <c r="H255" s="65">
        <f t="shared" si="41"/>
        <v>807189.75</v>
      </c>
      <c r="I255" s="15">
        <f t="shared" si="40"/>
        <v>269063.25</v>
      </c>
      <c r="J255" s="15">
        <f t="shared" si="42"/>
        <v>247.30078125</v>
      </c>
      <c r="K255" s="15">
        <f t="shared" si="43"/>
        <v>416.84672579270477</v>
      </c>
      <c r="L255" s="15">
        <f t="shared" si="44"/>
        <v>1385174.0496756765</v>
      </c>
      <c r="M255" s="15"/>
      <c r="N255" s="86">
        <f t="shared" si="39"/>
        <v>1385174.0496756765</v>
      </c>
    </row>
    <row r="256" spans="1:14" x14ac:dyDescent="0.25">
      <c r="A256" s="81"/>
      <c r="B256" s="66"/>
      <c r="C256" s="48"/>
      <c r="D256" s="70">
        <v>0</v>
      </c>
      <c r="E256" s="100"/>
      <c r="F256" s="87"/>
      <c r="G256" s="56"/>
      <c r="H256" s="87"/>
      <c r="I256" s="88"/>
      <c r="J256" s="88"/>
      <c r="K256" s="15"/>
      <c r="L256" s="15"/>
      <c r="M256" s="15"/>
      <c r="N256" s="86"/>
    </row>
    <row r="257" spans="1:14" x14ac:dyDescent="0.25">
      <c r="A257" s="84" t="s">
        <v>173</v>
      </c>
      <c r="B257" s="58" t="s">
        <v>2</v>
      </c>
      <c r="C257" s="59"/>
      <c r="D257" s="7">
        <v>923.69960000000003</v>
      </c>
      <c r="E257" s="101">
        <f>E258</f>
        <v>55252</v>
      </c>
      <c r="F257" s="50">
        <v>0</v>
      </c>
      <c r="G257" s="56"/>
      <c r="H257" s="50">
        <f>H259</f>
        <v>5465595</v>
      </c>
      <c r="I257" s="12">
        <f>I259</f>
        <v>-5465595</v>
      </c>
      <c r="J257" s="12"/>
      <c r="K257" s="15"/>
      <c r="L257" s="15"/>
      <c r="M257" s="14">
        <f>M259</f>
        <v>32260496.187225826</v>
      </c>
      <c r="N257" s="82">
        <f t="shared" ref="N257:N308" si="45">L257+M257</f>
        <v>32260496.187225826</v>
      </c>
    </row>
    <row r="258" spans="1:14" x14ac:dyDescent="0.25">
      <c r="A258" s="84" t="s">
        <v>173</v>
      </c>
      <c r="B258" s="58" t="s">
        <v>3</v>
      </c>
      <c r="C258" s="59"/>
      <c r="D258" s="7">
        <v>923.69960000000003</v>
      </c>
      <c r="E258" s="101">
        <f>SUM(E260:E282)</f>
        <v>55252</v>
      </c>
      <c r="F258" s="50">
        <f>SUM(F260:F282)</f>
        <v>21862380</v>
      </c>
      <c r="G258" s="56"/>
      <c r="H258" s="50">
        <f>SUM(H260:H282)</f>
        <v>8083040</v>
      </c>
      <c r="I258" s="12">
        <f>SUM(I260:I282)</f>
        <v>13779340</v>
      </c>
      <c r="J258" s="12"/>
      <c r="K258" s="15"/>
      <c r="L258" s="12">
        <f>SUM(L260:L282)</f>
        <v>26000705.973181941</v>
      </c>
      <c r="M258" s="15"/>
      <c r="N258" s="82">
        <f t="shared" si="45"/>
        <v>26000705.973181941</v>
      </c>
    </row>
    <row r="259" spans="1:14" x14ac:dyDescent="0.25">
      <c r="A259" s="81"/>
      <c r="B259" s="66" t="s">
        <v>26</v>
      </c>
      <c r="C259" s="48">
        <v>2</v>
      </c>
      <c r="D259" s="70">
        <v>0</v>
      </c>
      <c r="E259" s="102"/>
      <c r="F259" s="65">
        <v>0</v>
      </c>
      <c r="G259" s="56">
        <v>25</v>
      </c>
      <c r="H259" s="65">
        <f>F258*G259/100</f>
        <v>5465595</v>
      </c>
      <c r="I259" s="15">
        <f t="shared" ref="I259:I282" si="46">F259-H259</f>
        <v>-5465595</v>
      </c>
      <c r="J259" s="15"/>
      <c r="K259" s="15"/>
      <c r="L259" s="15"/>
      <c r="M259" s="15">
        <f>($L$7*$L$8*E257/$L$10)+($L$7*$L$9*D257/$L$11)</f>
        <v>32260496.187225826</v>
      </c>
      <c r="N259" s="86">
        <f t="shared" si="45"/>
        <v>32260496.187225826</v>
      </c>
    </row>
    <row r="260" spans="1:14" x14ac:dyDescent="0.25">
      <c r="A260" s="81"/>
      <c r="B260" s="66" t="s">
        <v>174</v>
      </c>
      <c r="C260" s="48">
        <v>4</v>
      </c>
      <c r="D260" s="70">
        <v>31.286999999999999</v>
      </c>
      <c r="E260" s="98">
        <v>1893</v>
      </c>
      <c r="F260" s="74">
        <v>388120</v>
      </c>
      <c r="G260" s="56">
        <v>75</v>
      </c>
      <c r="H260" s="65">
        <f t="shared" ref="H260:H282" si="47">F260*G260/100</f>
        <v>291090</v>
      </c>
      <c r="I260" s="15">
        <f t="shared" si="46"/>
        <v>97030</v>
      </c>
      <c r="J260" s="15">
        <f t="shared" ref="J260:J282" si="48">F260/E260</f>
        <v>205.02905441098784</v>
      </c>
      <c r="K260" s="15">
        <f t="shared" ref="K260:K282" si="49">$J$11*$J$19-J260</f>
        <v>459.11845263171693</v>
      </c>
      <c r="L260" s="15">
        <f t="shared" ref="L260:L282" si="50">IF(K260&gt;0,$J$7*$J$8*(K260/$K$19),0)+$J$7*$J$9*(E260/$E$19)+$J$7*$J$10*(D260/$D$19)</f>
        <v>1039009.7183961665</v>
      </c>
      <c r="M260" s="15"/>
      <c r="N260" s="86">
        <f t="shared" si="45"/>
        <v>1039009.7183961665</v>
      </c>
    </row>
    <row r="261" spans="1:14" x14ac:dyDescent="0.25">
      <c r="A261" s="81"/>
      <c r="B261" s="66" t="s">
        <v>760</v>
      </c>
      <c r="C261" s="48">
        <v>4</v>
      </c>
      <c r="D261" s="70">
        <v>45.492799999999995</v>
      </c>
      <c r="E261" s="98">
        <v>2254</v>
      </c>
      <c r="F261" s="74">
        <v>354013</v>
      </c>
      <c r="G261" s="56">
        <v>75</v>
      </c>
      <c r="H261" s="65">
        <f t="shared" si="47"/>
        <v>265509.75</v>
      </c>
      <c r="I261" s="15">
        <f t="shared" si="46"/>
        <v>88503.25</v>
      </c>
      <c r="J261" s="15">
        <f t="shared" si="48"/>
        <v>157.05989352262645</v>
      </c>
      <c r="K261" s="15">
        <f t="shared" si="49"/>
        <v>507.08761352007832</v>
      </c>
      <c r="L261" s="15">
        <f t="shared" si="50"/>
        <v>1203268.8701896388</v>
      </c>
      <c r="M261" s="15"/>
      <c r="N261" s="86">
        <f t="shared" si="45"/>
        <v>1203268.8701896388</v>
      </c>
    </row>
    <row r="262" spans="1:14" x14ac:dyDescent="0.25">
      <c r="A262" s="81"/>
      <c r="B262" s="66" t="s">
        <v>175</v>
      </c>
      <c r="C262" s="48">
        <v>4</v>
      </c>
      <c r="D262" s="70">
        <v>49.9925</v>
      </c>
      <c r="E262" s="98">
        <v>1866</v>
      </c>
      <c r="F262" s="74">
        <v>247520</v>
      </c>
      <c r="G262" s="56">
        <v>75</v>
      </c>
      <c r="H262" s="65">
        <f t="shared" si="47"/>
        <v>185640</v>
      </c>
      <c r="I262" s="15">
        <f t="shared" si="46"/>
        <v>61880</v>
      </c>
      <c r="J262" s="15">
        <f t="shared" si="48"/>
        <v>132.64737406216506</v>
      </c>
      <c r="K262" s="15">
        <f t="shared" si="49"/>
        <v>531.50013298053977</v>
      </c>
      <c r="L262" s="15">
        <f t="shared" si="50"/>
        <v>1210372.5076047606</v>
      </c>
      <c r="M262" s="15"/>
      <c r="N262" s="86">
        <f t="shared" si="45"/>
        <v>1210372.5076047606</v>
      </c>
    </row>
    <row r="263" spans="1:14" x14ac:dyDescent="0.25">
      <c r="A263" s="81"/>
      <c r="B263" s="66" t="s">
        <v>888</v>
      </c>
      <c r="C263" s="48">
        <v>3</v>
      </c>
      <c r="D263" s="70">
        <v>146.12969999999999</v>
      </c>
      <c r="E263" s="98">
        <v>13945</v>
      </c>
      <c r="F263" s="74">
        <v>15115900</v>
      </c>
      <c r="G263" s="56">
        <v>20</v>
      </c>
      <c r="H263" s="65">
        <f t="shared" si="47"/>
        <v>3023180</v>
      </c>
      <c r="I263" s="15">
        <f t="shared" si="46"/>
        <v>12092720</v>
      </c>
      <c r="J263" s="15">
        <f t="shared" si="48"/>
        <v>1083.9655790605952</v>
      </c>
      <c r="K263" s="15">
        <f t="shared" si="49"/>
        <v>-419.81807201789047</v>
      </c>
      <c r="L263" s="15">
        <f t="shared" si="50"/>
        <v>2130918.5445184717</v>
      </c>
      <c r="M263" s="15"/>
      <c r="N263" s="86">
        <f t="shared" si="45"/>
        <v>2130918.5445184717</v>
      </c>
    </row>
    <row r="264" spans="1:14" x14ac:dyDescent="0.25">
      <c r="A264" s="81"/>
      <c r="B264" s="66" t="s">
        <v>176</v>
      </c>
      <c r="C264" s="48">
        <v>4</v>
      </c>
      <c r="D264" s="70">
        <v>44.4619</v>
      </c>
      <c r="E264" s="98">
        <v>1656</v>
      </c>
      <c r="F264" s="74">
        <v>312267</v>
      </c>
      <c r="G264" s="56">
        <v>75</v>
      </c>
      <c r="H264" s="65">
        <f t="shared" si="47"/>
        <v>234200.25</v>
      </c>
      <c r="I264" s="15">
        <f t="shared" si="46"/>
        <v>78066.75</v>
      </c>
      <c r="J264" s="15">
        <f t="shared" si="48"/>
        <v>188.56702898550725</v>
      </c>
      <c r="K264" s="15">
        <f t="shared" si="49"/>
        <v>475.58047805719752</v>
      </c>
      <c r="L264" s="15">
        <f t="shared" si="50"/>
        <v>1080512.9899424769</v>
      </c>
      <c r="M264" s="15"/>
      <c r="N264" s="86">
        <f t="shared" si="45"/>
        <v>1080512.9899424769</v>
      </c>
    </row>
    <row r="265" spans="1:14" x14ac:dyDescent="0.25">
      <c r="A265" s="81"/>
      <c r="B265" s="66" t="s">
        <v>177</v>
      </c>
      <c r="C265" s="48">
        <v>4</v>
      </c>
      <c r="D265" s="70">
        <v>12.8087</v>
      </c>
      <c r="E265" s="98">
        <v>666</v>
      </c>
      <c r="F265" s="74">
        <v>348307</v>
      </c>
      <c r="G265" s="56">
        <v>75</v>
      </c>
      <c r="H265" s="65">
        <f t="shared" si="47"/>
        <v>261230.25</v>
      </c>
      <c r="I265" s="15">
        <f t="shared" si="46"/>
        <v>87076.75</v>
      </c>
      <c r="J265" s="15">
        <f t="shared" si="48"/>
        <v>522.9834834834835</v>
      </c>
      <c r="K265" s="15">
        <f t="shared" si="49"/>
        <v>141.16402355922128</v>
      </c>
      <c r="L265" s="15">
        <f t="shared" si="50"/>
        <v>339990.74917631404</v>
      </c>
      <c r="M265" s="15"/>
      <c r="N265" s="86">
        <f t="shared" si="45"/>
        <v>339990.74917631404</v>
      </c>
    </row>
    <row r="266" spans="1:14" x14ac:dyDescent="0.25">
      <c r="A266" s="81"/>
      <c r="B266" s="66" t="s">
        <v>178</v>
      </c>
      <c r="C266" s="48">
        <v>4</v>
      </c>
      <c r="D266" s="70">
        <v>40.336600000000004</v>
      </c>
      <c r="E266" s="98">
        <v>1614</v>
      </c>
      <c r="F266" s="74">
        <v>104160</v>
      </c>
      <c r="G266" s="56">
        <v>75</v>
      </c>
      <c r="H266" s="65">
        <f t="shared" si="47"/>
        <v>78120</v>
      </c>
      <c r="I266" s="15">
        <f t="shared" si="46"/>
        <v>26040</v>
      </c>
      <c r="J266" s="15">
        <f t="shared" si="48"/>
        <v>64.535315985130111</v>
      </c>
      <c r="K266" s="15">
        <f t="shared" si="49"/>
        <v>599.61219105757471</v>
      </c>
      <c r="L266" s="15">
        <f t="shared" si="50"/>
        <v>1254039.9393634577</v>
      </c>
      <c r="M266" s="15"/>
      <c r="N266" s="86">
        <f t="shared" si="45"/>
        <v>1254039.9393634577</v>
      </c>
    </row>
    <row r="267" spans="1:14" x14ac:dyDescent="0.25">
      <c r="A267" s="81"/>
      <c r="B267" s="66" t="s">
        <v>761</v>
      </c>
      <c r="C267" s="48">
        <v>4</v>
      </c>
      <c r="D267" s="70">
        <v>44.004200000000004</v>
      </c>
      <c r="E267" s="98">
        <v>2280</v>
      </c>
      <c r="F267" s="74">
        <v>344840</v>
      </c>
      <c r="G267" s="56">
        <v>75</v>
      </c>
      <c r="H267" s="65">
        <f t="shared" si="47"/>
        <v>258630</v>
      </c>
      <c r="I267" s="15">
        <f t="shared" si="46"/>
        <v>86210</v>
      </c>
      <c r="J267" s="15">
        <f t="shared" si="48"/>
        <v>151.24561403508773</v>
      </c>
      <c r="K267" s="15">
        <f t="shared" si="49"/>
        <v>512.90189300761699</v>
      </c>
      <c r="L267" s="15">
        <f t="shared" si="50"/>
        <v>1210381.8414662913</v>
      </c>
      <c r="M267" s="15"/>
      <c r="N267" s="86">
        <f t="shared" si="45"/>
        <v>1210381.8414662913</v>
      </c>
    </row>
    <row r="268" spans="1:14" x14ac:dyDescent="0.25">
      <c r="A268" s="81"/>
      <c r="B268" s="66" t="s">
        <v>179</v>
      </c>
      <c r="C268" s="48">
        <v>4</v>
      </c>
      <c r="D268" s="70">
        <v>55.929899999999996</v>
      </c>
      <c r="E268" s="98">
        <v>5101</v>
      </c>
      <c r="F268" s="74">
        <v>709840</v>
      </c>
      <c r="G268" s="56">
        <v>75</v>
      </c>
      <c r="H268" s="65">
        <f t="shared" si="47"/>
        <v>532380</v>
      </c>
      <c r="I268" s="15">
        <f t="shared" si="46"/>
        <v>177460</v>
      </c>
      <c r="J268" s="15">
        <f t="shared" si="48"/>
        <v>139.15702803371889</v>
      </c>
      <c r="K268" s="15">
        <f t="shared" si="49"/>
        <v>524.99047900898586</v>
      </c>
      <c r="L268" s="15">
        <f t="shared" si="50"/>
        <v>1601394.0193579602</v>
      </c>
      <c r="M268" s="15"/>
      <c r="N268" s="86">
        <f t="shared" si="45"/>
        <v>1601394.0193579602</v>
      </c>
    </row>
    <row r="269" spans="1:14" x14ac:dyDescent="0.25">
      <c r="A269" s="81"/>
      <c r="B269" s="66" t="s">
        <v>180</v>
      </c>
      <c r="C269" s="48">
        <v>4</v>
      </c>
      <c r="D269" s="70">
        <v>46.283000000000001</v>
      </c>
      <c r="E269" s="98">
        <v>2118</v>
      </c>
      <c r="F269" s="74">
        <v>323107</v>
      </c>
      <c r="G269" s="56">
        <v>75</v>
      </c>
      <c r="H269" s="65">
        <f t="shared" si="47"/>
        <v>242330.25</v>
      </c>
      <c r="I269" s="15">
        <f t="shared" si="46"/>
        <v>80776.75</v>
      </c>
      <c r="J269" s="15">
        <f t="shared" si="48"/>
        <v>152.55288007554296</v>
      </c>
      <c r="K269" s="15">
        <f t="shared" si="49"/>
        <v>511.59462696716184</v>
      </c>
      <c r="L269" s="15">
        <f t="shared" si="50"/>
        <v>1196858.0556751702</v>
      </c>
      <c r="M269" s="15"/>
      <c r="N269" s="86">
        <f t="shared" si="45"/>
        <v>1196858.0556751702</v>
      </c>
    </row>
    <row r="270" spans="1:14" x14ac:dyDescent="0.25">
      <c r="A270" s="81"/>
      <c r="B270" s="66" t="s">
        <v>181</v>
      </c>
      <c r="C270" s="48">
        <v>4</v>
      </c>
      <c r="D270" s="70">
        <v>40.415599999999998</v>
      </c>
      <c r="E270" s="98">
        <v>1579</v>
      </c>
      <c r="F270" s="74">
        <v>172720</v>
      </c>
      <c r="G270" s="56">
        <v>75</v>
      </c>
      <c r="H270" s="65">
        <f t="shared" si="47"/>
        <v>129540</v>
      </c>
      <c r="I270" s="15">
        <f t="shared" si="46"/>
        <v>43180</v>
      </c>
      <c r="J270" s="15">
        <f t="shared" si="48"/>
        <v>109.38568714376187</v>
      </c>
      <c r="K270" s="15">
        <f t="shared" si="49"/>
        <v>554.76181989894292</v>
      </c>
      <c r="L270" s="15">
        <f t="shared" si="50"/>
        <v>1180666.1886320293</v>
      </c>
      <c r="M270" s="15"/>
      <c r="N270" s="86">
        <f t="shared" si="45"/>
        <v>1180666.1886320293</v>
      </c>
    </row>
    <row r="271" spans="1:14" x14ac:dyDescent="0.25">
      <c r="A271" s="81"/>
      <c r="B271" s="66" t="s">
        <v>182</v>
      </c>
      <c r="C271" s="48">
        <v>4</v>
      </c>
      <c r="D271" s="70">
        <v>11.5463</v>
      </c>
      <c r="E271" s="98">
        <v>774</v>
      </c>
      <c r="F271" s="74">
        <v>34653</v>
      </c>
      <c r="G271" s="56">
        <v>75</v>
      </c>
      <c r="H271" s="65">
        <f t="shared" si="47"/>
        <v>25989.75</v>
      </c>
      <c r="I271" s="15">
        <f t="shared" si="46"/>
        <v>8663.25</v>
      </c>
      <c r="J271" s="15">
        <f t="shared" si="48"/>
        <v>44.771317829457367</v>
      </c>
      <c r="K271" s="15">
        <f t="shared" si="49"/>
        <v>619.37618921324736</v>
      </c>
      <c r="L271" s="15">
        <f t="shared" si="50"/>
        <v>1089672.1317263406</v>
      </c>
      <c r="M271" s="15"/>
      <c r="N271" s="86">
        <f t="shared" si="45"/>
        <v>1089672.1317263406</v>
      </c>
    </row>
    <row r="272" spans="1:14" x14ac:dyDescent="0.25">
      <c r="A272" s="81"/>
      <c r="B272" s="66" t="s">
        <v>183</v>
      </c>
      <c r="C272" s="48">
        <v>4</v>
      </c>
      <c r="D272" s="70">
        <v>52.649300000000004</v>
      </c>
      <c r="E272" s="98">
        <v>1806</v>
      </c>
      <c r="F272" s="74">
        <v>300107</v>
      </c>
      <c r="G272" s="56">
        <v>75</v>
      </c>
      <c r="H272" s="65">
        <f t="shared" si="47"/>
        <v>225080.25</v>
      </c>
      <c r="I272" s="15">
        <f t="shared" si="46"/>
        <v>75026.75</v>
      </c>
      <c r="J272" s="15">
        <f t="shared" si="48"/>
        <v>166.17220376522701</v>
      </c>
      <c r="K272" s="15">
        <f t="shared" si="49"/>
        <v>497.97530327747779</v>
      </c>
      <c r="L272" s="15">
        <f t="shared" si="50"/>
        <v>1160199.3071014485</v>
      </c>
      <c r="M272" s="15"/>
      <c r="N272" s="86">
        <f t="shared" si="45"/>
        <v>1160199.3071014485</v>
      </c>
    </row>
    <row r="273" spans="1:14" x14ac:dyDescent="0.25">
      <c r="A273" s="81"/>
      <c r="B273" s="66" t="s">
        <v>184</v>
      </c>
      <c r="C273" s="48">
        <v>4</v>
      </c>
      <c r="D273" s="70">
        <v>21.676100000000002</v>
      </c>
      <c r="E273" s="98">
        <v>1867</v>
      </c>
      <c r="F273" s="74">
        <v>287440</v>
      </c>
      <c r="G273" s="56">
        <v>75</v>
      </c>
      <c r="H273" s="65">
        <f t="shared" si="47"/>
        <v>215580</v>
      </c>
      <c r="I273" s="15">
        <f t="shared" si="46"/>
        <v>71860</v>
      </c>
      <c r="J273" s="15">
        <f t="shared" si="48"/>
        <v>153.95822174611678</v>
      </c>
      <c r="K273" s="15">
        <f t="shared" si="49"/>
        <v>510.18928529658797</v>
      </c>
      <c r="L273" s="15">
        <f t="shared" si="50"/>
        <v>1083054.7570523326</v>
      </c>
      <c r="M273" s="15"/>
      <c r="N273" s="86">
        <f t="shared" si="45"/>
        <v>1083054.7570523326</v>
      </c>
    </row>
    <row r="274" spans="1:14" x14ac:dyDescent="0.25">
      <c r="A274" s="81"/>
      <c r="B274" s="66" t="s">
        <v>185</v>
      </c>
      <c r="C274" s="48">
        <v>4</v>
      </c>
      <c r="D274" s="70">
        <v>42.465600000000009</v>
      </c>
      <c r="E274" s="98">
        <v>3213</v>
      </c>
      <c r="F274" s="74">
        <v>849013</v>
      </c>
      <c r="G274" s="56">
        <v>75</v>
      </c>
      <c r="H274" s="65">
        <f t="shared" si="47"/>
        <v>636759.75</v>
      </c>
      <c r="I274" s="15">
        <f t="shared" si="46"/>
        <v>212253.25</v>
      </c>
      <c r="J274" s="15">
        <f t="shared" si="48"/>
        <v>264.24307500778087</v>
      </c>
      <c r="K274" s="15">
        <f t="shared" si="49"/>
        <v>399.9044320349239</v>
      </c>
      <c r="L274" s="15">
        <f t="shared" si="50"/>
        <v>1140096.7206578592</v>
      </c>
      <c r="M274" s="15"/>
      <c r="N274" s="86">
        <f t="shared" si="45"/>
        <v>1140096.7206578592</v>
      </c>
    </row>
    <row r="275" spans="1:14" x14ac:dyDescent="0.25">
      <c r="A275" s="81"/>
      <c r="B275" s="66" t="s">
        <v>186</v>
      </c>
      <c r="C275" s="48">
        <v>4</v>
      </c>
      <c r="D275" s="70">
        <v>18.5396</v>
      </c>
      <c r="E275" s="98">
        <v>1502</v>
      </c>
      <c r="F275" s="74">
        <v>209000</v>
      </c>
      <c r="G275" s="56">
        <v>75</v>
      </c>
      <c r="H275" s="65">
        <f t="shared" si="47"/>
        <v>156750</v>
      </c>
      <c r="I275" s="15">
        <f t="shared" si="46"/>
        <v>52250</v>
      </c>
      <c r="J275" s="15">
        <f t="shared" si="48"/>
        <v>139.14780292942743</v>
      </c>
      <c r="K275" s="15">
        <f t="shared" si="49"/>
        <v>524.9997041132774</v>
      </c>
      <c r="L275" s="15">
        <f t="shared" si="50"/>
        <v>1052528.4810906607</v>
      </c>
      <c r="M275" s="15"/>
      <c r="N275" s="86">
        <f t="shared" si="45"/>
        <v>1052528.4810906607</v>
      </c>
    </row>
    <row r="276" spans="1:14" x14ac:dyDescent="0.25">
      <c r="A276" s="81"/>
      <c r="B276" s="66" t="s">
        <v>187</v>
      </c>
      <c r="C276" s="48">
        <v>4</v>
      </c>
      <c r="D276" s="70">
        <v>29.806500000000003</v>
      </c>
      <c r="E276" s="98">
        <v>2322</v>
      </c>
      <c r="F276" s="74">
        <v>189693</v>
      </c>
      <c r="G276" s="56">
        <v>75</v>
      </c>
      <c r="H276" s="65">
        <f t="shared" si="47"/>
        <v>142269.75</v>
      </c>
      <c r="I276" s="15">
        <f t="shared" si="46"/>
        <v>47423.25</v>
      </c>
      <c r="J276" s="15">
        <f t="shared" si="48"/>
        <v>81.693798449612402</v>
      </c>
      <c r="K276" s="15">
        <f t="shared" si="49"/>
        <v>582.45370859309241</v>
      </c>
      <c r="L276" s="15">
        <f t="shared" si="50"/>
        <v>1275792.6366276371</v>
      </c>
      <c r="M276" s="15"/>
      <c r="N276" s="86">
        <f t="shared" si="45"/>
        <v>1275792.6366276371</v>
      </c>
    </row>
    <row r="277" spans="1:14" x14ac:dyDescent="0.25">
      <c r="A277" s="81"/>
      <c r="B277" s="66" t="s">
        <v>188</v>
      </c>
      <c r="C277" s="48">
        <v>4</v>
      </c>
      <c r="D277" s="70">
        <v>30.100700000000003</v>
      </c>
      <c r="E277" s="98">
        <v>1970</v>
      </c>
      <c r="F277" s="74">
        <v>262132.99999999997</v>
      </c>
      <c r="G277" s="56">
        <v>75</v>
      </c>
      <c r="H277" s="65">
        <f t="shared" si="47"/>
        <v>196599.74999999997</v>
      </c>
      <c r="I277" s="15">
        <f t="shared" si="46"/>
        <v>65533.25</v>
      </c>
      <c r="J277" s="15">
        <f t="shared" si="48"/>
        <v>133.06243654822333</v>
      </c>
      <c r="K277" s="15">
        <f t="shared" si="49"/>
        <v>531.08507049448144</v>
      </c>
      <c r="L277" s="15">
        <f t="shared" si="50"/>
        <v>1155668.6283272435</v>
      </c>
      <c r="M277" s="15"/>
      <c r="N277" s="86">
        <f t="shared" si="45"/>
        <v>1155668.6283272435</v>
      </c>
    </row>
    <row r="278" spans="1:14" x14ac:dyDescent="0.25">
      <c r="A278" s="81"/>
      <c r="B278" s="66" t="s">
        <v>762</v>
      </c>
      <c r="C278" s="48">
        <v>4</v>
      </c>
      <c r="D278" s="70">
        <v>61.915500000000002</v>
      </c>
      <c r="E278" s="98">
        <v>3538</v>
      </c>
      <c r="F278" s="74">
        <v>422267</v>
      </c>
      <c r="G278" s="56">
        <v>75</v>
      </c>
      <c r="H278" s="65">
        <f t="shared" si="47"/>
        <v>316700.25</v>
      </c>
      <c r="I278" s="15">
        <f t="shared" si="46"/>
        <v>105566.75</v>
      </c>
      <c r="J278" s="15">
        <f t="shared" si="48"/>
        <v>119.35189372526851</v>
      </c>
      <c r="K278" s="15">
        <f t="shared" si="49"/>
        <v>544.79561331743628</v>
      </c>
      <c r="L278" s="15">
        <f t="shared" si="50"/>
        <v>1467811.5069060731</v>
      </c>
      <c r="M278" s="15"/>
      <c r="N278" s="86">
        <f t="shared" si="45"/>
        <v>1467811.5069060731</v>
      </c>
    </row>
    <row r="279" spans="1:14" x14ac:dyDescent="0.25">
      <c r="A279" s="81"/>
      <c r="B279" s="66" t="s">
        <v>189</v>
      </c>
      <c r="C279" s="48">
        <v>4</v>
      </c>
      <c r="D279" s="70">
        <v>14.279399999999999</v>
      </c>
      <c r="E279" s="98">
        <v>795</v>
      </c>
      <c r="F279" s="74">
        <v>34573</v>
      </c>
      <c r="G279" s="56">
        <v>75</v>
      </c>
      <c r="H279" s="65">
        <f t="shared" si="47"/>
        <v>25929.75</v>
      </c>
      <c r="I279" s="15">
        <f t="shared" si="46"/>
        <v>8643.25</v>
      </c>
      <c r="J279" s="15">
        <f t="shared" si="48"/>
        <v>43.488050314465411</v>
      </c>
      <c r="K279" s="15">
        <f t="shared" si="49"/>
        <v>620.65945672823932</v>
      </c>
      <c r="L279" s="15">
        <f t="shared" si="50"/>
        <v>1103248.4744612151</v>
      </c>
      <c r="M279" s="15"/>
      <c r="N279" s="86">
        <f t="shared" si="45"/>
        <v>1103248.4744612151</v>
      </c>
    </row>
    <row r="280" spans="1:14" x14ac:dyDescent="0.25">
      <c r="A280" s="81"/>
      <c r="B280" s="66" t="s">
        <v>190</v>
      </c>
      <c r="C280" s="48">
        <v>4</v>
      </c>
      <c r="D280" s="70">
        <v>23.324099999999998</v>
      </c>
      <c r="E280" s="98">
        <v>736</v>
      </c>
      <c r="F280" s="74">
        <v>67107</v>
      </c>
      <c r="G280" s="56">
        <v>75</v>
      </c>
      <c r="H280" s="65">
        <f t="shared" si="47"/>
        <v>50330.25</v>
      </c>
      <c r="I280" s="15">
        <f t="shared" si="46"/>
        <v>16776.75</v>
      </c>
      <c r="J280" s="15">
        <f t="shared" si="48"/>
        <v>91.177989130434781</v>
      </c>
      <c r="K280" s="15">
        <f t="shared" si="49"/>
        <v>572.96951791227002</v>
      </c>
      <c r="L280" s="15">
        <f t="shared" si="50"/>
        <v>1052536.5218870179</v>
      </c>
      <c r="M280" s="15"/>
      <c r="N280" s="86">
        <f t="shared" si="45"/>
        <v>1052536.5218870179</v>
      </c>
    </row>
    <row r="281" spans="1:14" x14ac:dyDescent="0.25">
      <c r="A281" s="81"/>
      <c r="B281" s="66" t="s">
        <v>763</v>
      </c>
      <c r="C281" s="48">
        <v>4</v>
      </c>
      <c r="D281" s="70">
        <v>42.843400000000003</v>
      </c>
      <c r="E281" s="98">
        <v>1047</v>
      </c>
      <c r="F281" s="74">
        <v>314413</v>
      </c>
      <c r="G281" s="56">
        <v>75</v>
      </c>
      <c r="H281" s="65">
        <f t="shared" si="47"/>
        <v>235809.75</v>
      </c>
      <c r="I281" s="15">
        <f t="shared" si="46"/>
        <v>78603.25</v>
      </c>
      <c r="J281" s="15">
        <f t="shared" si="48"/>
        <v>300.29894937917862</v>
      </c>
      <c r="K281" s="15">
        <f t="shared" si="49"/>
        <v>363.84855766352615</v>
      </c>
      <c r="L281" s="15">
        <f t="shared" si="50"/>
        <v>830164.58460214431</v>
      </c>
      <c r="M281" s="15"/>
      <c r="N281" s="86">
        <f t="shared" si="45"/>
        <v>830164.58460214431</v>
      </c>
    </row>
    <row r="282" spans="1:14" x14ac:dyDescent="0.25">
      <c r="A282" s="81"/>
      <c r="B282" s="66" t="s">
        <v>191</v>
      </c>
      <c r="C282" s="48">
        <v>4</v>
      </c>
      <c r="D282" s="70">
        <v>17.411200000000001</v>
      </c>
      <c r="E282" s="98">
        <v>710</v>
      </c>
      <c r="F282" s="74">
        <v>471187</v>
      </c>
      <c r="G282" s="56">
        <v>75</v>
      </c>
      <c r="H282" s="65">
        <f t="shared" si="47"/>
        <v>353390.25</v>
      </c>
      <c r="I282" s="15">
        <f t="shared" si="46"/>
        <v>117796.75</v>
      </c>
      <c r="J282" s="15">
        <f t="shared" si="48"/>
        <v>663.64366197183097</v>
      </c>
      <c r="K282" s="15">
        <f t="shared" si="49"/>
        <v>0.50384507087380825</v>
      </c>
      <c r="L282" s="15">
        <f t="shared" si="50"/>
        <v>142518.79841922771</v>
      </c>
      <c r="M282" s="15"/>
      <c r="N282" s="86">
        <f t="shared" si="45"/>
        <v>142518.79841922771</v>
      </c>
    </row>
    <row r="283" spans="1:14" x14ac:dyDescent="0.25">
      <c r="A283" s="81"/>
      <c r="B283" s="66"/>
      <c r="C283" s="48"/>
      <c r="D283" s="70">
        <v>0</v>
      </c>
      <c r="E283" s="100"/>
      <c r="F283" s="87"/>
      <c r="G283" s="56"/>
      <c r="H283" s="87"/>
      <c r="I283" s="88"/>
      <c r="J283" s="88"/>
      <c r="K283" s="15"/>
      <c r="L283" s="15"/>
      <c r="M283" s="15"/>
      <c r="N283" s="86"/>
    </row>
    <row r="284" spans="1:14" x14ac:dyDescent="0.25">
      <c r="A284" s="84" t="s">
        <v>192</v>
      </c>
      <c r="B284" s="58" t="s">
        <v>2</v>
      </c>
      <c r="C284" s="59"/>
      <c r="D284" s="7">
        <v>687.94550000000004</v>
      </c>
      <c r="E284" s="101">
        <f>E285</f>
        <v>73101</v>
      </c>
      <c r="F284" s="50">
        <v>0</v>
      </c>
      <c r="G284" s="56"/>
      <c r="H284" s="50">
        <f>H286</f>
        <v>9532972.5</v>
      </c>
      <c r="I284" s="12">
        <f>I286</f>
        <v>-9532972.5</v>
      </c>
      <c r="J284" s="12"/>
      <c r="K284" s="15"/>
      <c r="L284" s="15"/>
      <c r="M284" s="14">
        <f>M286</f>
        <v>33823969.107426658</v>
      </c>
      <c r="N284" s="82">
        <f t="shared" si="45"/>
        <v>33823969.107426658</v>
      </c>
    </row>
    <row r="285" spans="1:14" x14ac:dyDescent="0.25">
      <c r="A285" s="84" t="s">
        <v>192</v>
      </c>
      <c r="B285" s="58" t="s">
        <v>3</v>
      </c>
      <c r="C285" s="59"/>
      <c r="D285" s="7">
        <v>687.94550000000004</v>
      </c>
      <c r="E285" s="101">
        <f>SUM(E287:E311)</f>
        <v>73101</v>
      </c>
      <c r="F285" s="50">
        <f>SUM(F287:F311)</f>
        <v>38131890</v>
      </c>
      <c r="G285" s="56"/>
      <c r="H285" s="50">
        <f>SUM(H287:H311)</f>
        <v>21751500</v>
      </c>
      <c r="I285" s="12">
        <f>SUM(I287:I311)</f>
        <v>16380390</v>
      </c>
      <c r="J285" s="12"/>
      <c r="K285" s="15"/>
      <c r="L285" s="12">
        <f>SUM(L287:L311)</f>
        <v>25674694.032211766</v>
      </c>
      <c r="M285" s="15"/>
      <c r="N285" s="82">
        <f t="shared" si="45"/>
        <v>25674694.032211766</v>
      </c>
    </row>
    <row r="286" spans="1:14" x14ac:dyDescent="0.25">
      <c r="A286" s="81"/>
      <c r="B286" s="66" t="s">
        <v>26</v>
      </c>
      <c r="C286" s="48">
        <v>2</v>
      </c>
      <c r="D286" s="70">
        <v>0</v>
      </c>
      <c r="E286" s="102"/>
      <c r="F286" s="65">
        <v>0</v>
      </c>
      <c r="G286" s="56">
        <v>25</v>
      </c>
      <c r="H286" s="65">
        <f>F285*G286/100</f>
        <v>9532972.5</v>
      </c>
      <c r="I286" s="15">
        <f t="shared" ref="I286:I311" si="51">F286-H286</f>
        <v>-9532972.5</v>
      </c>
      <c r="J286" s="15"/>
      <c r="K286" s="15"/>
      <c r="L286" s="15"/>
      <c r="M286" s="15">
        <f>($L$7*$L$8*E284/$L$10)+($L$7*$L$9*D284/$L$11)</f>
        <v>33823969.107426658</v>
      </c>
      <c r="N286" s="86">
        <f t="shared" si="45"/>
        <v>33823969.107426658</v>
      </c>
    </row>
    <row r="287" spans="1:14" x14ac:dyDescent="0.25">
      <c r="A287" s="81"/>
      <c r="B287" s="66" t="s">
        <v>193</v>
      </c>
      <c r="C287" s="48">
        <v>4</v>
      </c>
      <c r="D287" s="70">
        <v>41.911499999999997</v>
      </c>
      <c r="E287" s="98">
        <v>3531</v>
      </c>
      <c r="F287" s="74">
        <v>788760</v>
      </c>
      <c r="G287" s="56">
        <v>75</v>
      </c>
      <c r="H287" s="65">
        <f t="shared" ref="H287:H311" si="52">F287*G287/100</f>
        <v>591570</v>
      </c>
      <c r="I287" s="15">
        <f t="shared" si="51"/>
        <v>197190</v>
      </c>
      <c r="J287" s="15">
        <f t="shared" ref="J287:J311" si="53">F287/E287</f>
        <v>223.38147833474937</v>
      </c>
      <c r="K287" s="15">
        <f t="shared" ref="K287:K311" si="54">$J$11*$J$19-J287</f>
        <v>440.7660287079554</v>
      </c>
      <c r="L287" s="15">
        <f t="shared" ref="L287:L311" si="55">IF(K287&gt;0,$J$7*$J$8*(K287/$K$19),0)+$J$7*$J$9*(E287/$E$19)+$J$7*$J$10*(D287/$D$19)</f>
        <v>1239062.1785834141</v>
      </c>
      <c r="M287" s="15"/>
      <c r="N287" s="86">
        <f t="shared" si="45"/>
        <v>1239062.1785834141</v>
      </c>
    </row>
    <row r="288" spans="1:14" x14ac:dyDescent="0.25">
      <c r="A288" s="81"/>
      <c r="B288" s="66" t="s">
        <v>194</v>
      </c>
      <c r="C288" s="48">
        <v>4</v>
      </c>
      <c r="D288" s="70">
        <v>29.248799999999999</v>
      </c>
      <c r="E288" s="98">
        <v>1755</v>
      </c>
      <c r="F288" s="74">
        <v>387907</v>
      </c>
      <c r="G288" s="56">
        <v>75</v>
      </c>
      <c r="H288" s="65">
        <f t="shared" si="52"/>
        <v>290930.25</v>
      </c>
      <c r="I288" s="15">
        <f t="shared" si="51"/>
        <v>96976.75</v>
      </c>
      <c r="J288" s="15">
        <f t="shared" si="53"/>
        <v>221.02962962962962</v>
      </c>
      <c r="K288" s="15">
        <f t="shared" si="54"/>
        <v>443.11787741307512</v>
      </c>
      <c r="L288" s="15">
        <f t="shared" si="55"/>
        <v>991149.46246980166</v>
      </c>
      <c r="M288" s="15"/>
      <c r="N288" s="86">
        <f t="shared" si="45"/>
        <v>991149.46246980166</v>
      </c>
    </row>
    <row r="289" spans="1:14" x14ac:dyDescent="0.25">
      <c r="A289" s="81"/>
      <c r="B289" s="66" t="s">
        <v>764</v>
      </c>
      <c r="C289" s="48">
        <v>4</v>
      </c>
      <c r="D289" s="70">
        <v>30.7044</v>
      </c>
      <c r="E289" s="98">
        <v>3421</v>
      </c>
      <c r="F289" s="74">
        <v>594547</v>
      </c>
      <c r="G289" s="56">
        <v>75</v>
      </c>
      <c r="H289" s="65">
        <f t="shared" si="52"/>
        <v>445910.25</v>
      </c>
      <c r="I289" s="15">
        <f t="shared" si="51"/>
        <v>148636.75</v>
      </c>
      <c r="J289" s="15">
        <f t="shared" si="53"/>
        <v>173.79333528208127</v>
      </c>
      <c r="K289" s="15">
        <f t="shared" si="54"/>
        <v>490.3541717606235</v>
      </c>
      <c r="L289" s="15">
        <f t="shared" si="55"/>
        <v>1265586.3004684565</v>
      </c>
      <c r="M289" s="15"/>
      <c r="N289" s="86">
        <f t="shared" si="45"/>
        <v>1265586.3004684565</v>
      </c>
    </row>
    <row r="290" spans="1:14" x14ac:dyDescent="0.25">
      <c r="A290" s="81"/>
      <c r="B290" s="66" t="s">
        <v>195</v>
      </c>
      <c r="C290" s="48">
        <v>4</v>
      </c>
      <c r="D290" s="70">
        <v>33.053800000000003</v>
      </c>
      <c r="E290" s="98">
        <v>2711</v>
      </c>
      <c r="F290" s="74">
        <v>1445907</v>
      </c>
      <c r="G290" s="56">
        <v>75</v>
      </c>
      <c r="H290" s="65">
        <f t="shared" si="52"/>
        <v>1084430.25</v>
      </c>
      <c r="I290" s="15">
        <f t="shared" si="51"/>
        <v>361476.75</v>
      </c>
      <c r="J290" s="15">
        <f t="shared" si="53"/>
        <v>533.34821099225383</v>
      </c>
      <c r="K290" s="15">
        <f t="shared" si="54"/>
        <v>130.79929605045095</v>
      </c>
      <c r="L290" s="15">
        <f t="shared" si="55"/>
        <v>632471.88844706444</v>
      </c>
      <c r="M290" s="15"/>
      <c r="N290" s="86">
        <f t="shared" si="45"/>
        <v>632471.88844706444</v>
      </c>
    </row>
    <row r="291" spans="1:14" x14ac:dyDescent="0.25">
      <c r="A291" s="81"/>
      <c r="B291" s="66" t="s">
        <v>196</v>
      </c>
      <c r="C291" s="48">
        <v>4</v>
      </c>
      <c r="D291" s="70">
        <v>24.868099999999998</v>
      </c>
      <c r="E291" s="98">
        <v>2505</v>
      </c>
      <c r="F291" s="74">
        <v>427147</v>
      </c>
      <c r="G291" s="56">
        <v>75</v>
      </c>
      <c r="H291" s="65">
        <f t="shared" si="52"/>
        <v>320360.25</v>
      </c>
      <c r="I291" s="15">
        <f t="shared" si="51"/>
        <v>106786.75</v>
      </c>
      <c r="J291" s="15">
        <f t="shared" si="53"/>
        <v>170.51776447105789</v>
      </c>
      <c r="K291" s="15">
        <f t="shared" si="54"/>
        <v>493.62974257164689</v>
      </c>
      <c r="L291" s="15">
        <f t="shared" si="55"/>
        <v>1143234.1788555044</v>
      </c>
      <c r="M291" s="15"/>
      <c r="N291" s="86">
        <f t="shared" si="45"/>
        <v>1143234.1788555044</v>
      </c>
    </row>
    <row r="292" spans="1:14" x14ac:dyDescent="0.25">
      <c r="A292" s="81"/>
      <c r="B292" s="66" t="s">
        <v>197</v>
      </c>
      <c r="C292" s="48">
        <v>4</v>
      </c>
      <c r="D292" s="70">
        <v>10.051699999999999</v>
      </c>
      <c r="E292" s="98">
        <v>1501</v>
      </c>
      <c r="F292" s="74">
        <v>282347</v>
      </c>
      <c r="G292" s="56">
        <v>75</v>
      </c>
      <c r="H292" s="65">
        <f t="shared" si="52"/>
        <v>211760.25</v>
      </c>
      <c r="I292" s="15">
        <f t="shared" si="51"/>
        <v>70586.75</v>
      </c>
      <c r="J292" s="15">
        <f t="shared" si="53"/>
        <v>188.10592938041304</v>
      </c>
      <c r="K292" s="15">
        <f t="shared" si="54"/>
        <v>476.04157766229173</v>
      </c>
      <c r="L292" s="15">
        <f t="shared" si="55"/>
        <v>948233.89800754644</v>
      </c>
      <c r="M292" s="15"/>
      <c r="N292" s="86">
        <f t="shared" si="45"/>
        <v>948233.89800754644</v>
      </c>
    </row>
    <row r="293" spans="1:14" x14ac:dyDescent="0.25">
      <c r="A293" s="81"/>
      <c r="B293" s="66" t="s">
        <v>889</v>
      </c>
      <c r="C293" s="48">
        <v>3</v>
      </c>
      <c r="D293" s="70">
        <v>43.259900000000002</v>
      </c>
      <c r="E293" s="98">
        <v>8228</v>
      </c>
      <c r="F293" s="74">
        <v>12449850</v>
      </c>
      <c r="G293" s="56">
        <v>20</v>
      </c>
      <c r="H293" s="65">
        <f t="shared" si="52"/>
        <v>2489970</v>
      </c>
      <c r="I293" s="15">
        <f t="shared" si="51"/>
        <v>9959880</v>
      </c>
      <c r="J293" s="15">
        <f t="shared" si="53"/>
        <v>1513.1076810889645</v>
      </c>
      <c r="K293" s="15">
        <f t="shared" si="54"/>
        <v>-848.96017404625968</v>
      </c>
      <c r="L293" s="15">
        <f t="shared" si="55"/>
        <v>1114077.6082533242</v>
      </c>
      <c r="M293" s="15"/>
      <c r="N293" s="86">
        <f t="shared" si="45"/>
        <v>1114077.6082533242</v>
      </c>
    </row>
    <row r="294" spans="1:14" x14ac:dyDescent="0.25">
      <c r="A294" s="81"/>
      <c r="B294" s="66" t="s">
        <v>198</v>
      </c>
      <c r="C294" s="48">
        <v>4</v>
      </c>
      <c r="D294" s="70">
        <v>23.160100000000003</v>
      </c>
      <c r="E294" s="98">
        <v>2589</v>
      </c>
      <c r="F294" s="74">
        <v>517972.99999999994</v>
      </c>
      <c r="G294" s="56">
        <v>75</v>
      </c>
      <c r="H294" s="65">
        <f t="shared" si="52"/>
        <v>388479.74999999994</v>
      </c>
      <c r="I294" s="15">
        <f t="shared" si="51"/>
        <v>129493.25</v>
      </c>
      <c r="J294" s="15">
        <f t="shared" si="53"/>
        <v>200.06682116647352</v>
      </c>
      <c r="K294" s="15">
        <f t="shared" si="54"/>
        <v>464.08068587623126</v>
      </c>
      <c r="L294" s="15">
        <f t="shared" si="55"/>
        <v>1101644.1501201836</v>
      </c>
      <c r="M294" s="15"/>
      <c r="N294" s="86">
        <f t="shared" si="45"/>
        <v>1101644.1501201836</v>
      </c>
    </row>
    <row r="295" spans="1:14" x14ac:dyDescent="0.25">
      <c r="A295" s="81"/>
      <c r="B295" s="66" t="s">
        <v>199</v>
      </c>
      <c r="C295" s="48">
        <v>4</v>
      </c>
      <c r="D295" s="70">
        <v>15.7385</v>
      </c>
      <c r="E295" s="98">
        <v>1161</v>
      </c>
      <c r="F295" s="74">
        <v>181680</v>
      </c>
      <c r="G295" s="56">
        <v>75</v>
      </c>
      <c r="H295" s="65">
        <f t="shared" si="52"/>
        <v>136260</v>
      </c>
      <c r="I295" s="15">
        <f t="shared" si="51"/>
        <v>45420</v>
      </c>
      <c r="J295" s="15">
        <f t="shared" si="53"/>
        <v>156.48578811369509</v>
      </c>
      <c r="K295" s="15">
        <f t="shared" si="54"/>
        <v>507.66171892900968</v>
      </c>
      <c r="L295" s="15">
        <f t="shared" si="55"/>
        <v>976123.9497467879</v>
      </c>
      <c r="M295" s="15"/>
      <c r="N295" s="86">
        <f t="shared" si="45"/>
        <v>976123.9497467879</v>
      </c>
    </row>
    <row r="296" spans="1:14" x14ac:dyDescent="0.25">
      <c r="A296" s="81"/>
      <c r="B296" s="66" t="s">
        <v>200</v>
      </c>
      <c r="C296" s="48">
        <v>4</v>
      </c>
      <c r="D296" s="70">
        <v>23.650700000000001</v>
      </c>
      <c r="E296" s="98">
        <v>3235</v>
      </c>
      <c r="F296" s="74">
        <v>1756680</v>
      </c>
      <c r="G296" s="56">
        <v>75</v>
      </c>
      <c r="H296" s="65">
        <f t="shared" si="52"/>
        <v>1317510</v>
      </c>
      <c r="I296" s="15">
        <f t="shared" si="51"/>
        <v>439170</v>
      </c>
      <c r="J296" s="15">
        <f t="shared" si="53"/>
        <v>543.0231839258114</v>
      </c>
      <c r="K296" s="15">
        <f t="shared" si="54"/>
        <v>121.12432311689338</v>
      </c>
      <c r="L296" s="15">
        <f t="shared" si="55"/>
        <v>647891.95710755698</v>
      </c>
      <c r="M296" s="15"/>
      <c r="N296" s="86">
        <f t="shared" si="45"/>
        <v>647891.95710755698</v>
      </c>
    </row>
    <row r="297" spans="1:14" x14ac:dyDescent="0.25">
      <c r="A297" s="81"/>
      <c r="B297" s="66" t="s">
        <v>201</v>
      </c>
      <c r="C297" s="48">
        <v>4</v>
      </c>
      <c r="D297" s="70">
        <v>66.461000000000013</v>
      </c>
      <c r="E297" s="98">
        <v>5978</v>
      </c>
      <c r="F297" s="74">
        <v>1946360</v>
      </c>
      <c r="G297" s="56">
        <v>75</v>
      </c>
      <c r="H297" s="65">
        <f t="shared" si="52"/>
        <v>1459770</v>
      </c>
      <c r="I297" s="15">
        <f t="shared" si="51"/>
        <v>486590</v>
      </c>
      <c r="J297" s="15">
        <f t="shared" si="53"/>
        <v>325.58715289394445</v>
      </c>
      <c r="K297" s="15">
        <f t="shared" si="54"/>
        <v>338.56035414876033</v>
      </c>
      <c r="L297" s="15">
        <f t="shared" si="55"/>
        <v>1450938.3899363838</v>
      </c>
      <c r="M297" s="15"/>
      <c r="N297" s="86">
        <f t="shared" si="45"/>
        <v>1450938.3899363838</v>
      </c>
    </row>
    <row r="298" spans="1:14" x14ac:dyDescent="0.25">
      <c r="A298" s="81"/>
      <c r="B298" s="66" t="s">
        <v>202</v>
      </c>
      <c r="C298" s="48">
        <v>4</v>
      </c>
      <c r="D298" s="70">
        <v>49.479700000000008</v>
      </c>
      <c r="E298" s="98">
        <v>4010</v>
      </c>
      <c r="F298" s="74">
        <v>913733</v>
      </c>
      <c r="G298" s="56">
        <v>75</v>
      </c>
      <c r="H298" s="65">
        <f t="shared" si="52"/>
        <v>685299.75</v>
      </c>
      <c r="I298" s="15">
        <f t="shared" si="51"/>
        <v>228433.25</v>
      </c>
      <c r="J298" s="15">
        <f t="shared" si="53"/>
        <v>227.8635910224439</v>
      </c>
      <c r="K298" s="15">
        <f t="shared" si="54"/>
        <v>436.2839160202609</v>
      </c>
      <c r="L298" s="15">
        <f t="shared" si="55"/>
        <v>1313808.5149479634</v>
      </c>
      <c r="M298" s="15"/>
      <c r="N298" s="86">
        <f t="shared" si="45"/>
        <v>1313808.5149479634</v>
      </c>
    </row>
    <row r="299" spans="1:14" x14ac:dyDescent="0.25">
      <c r="A299" s="81"/>
      <c r="B299" s="66" t="s">
        <v>203</v>
      </c>
      <c r="C299" s="48">
        <v>4</v>
      </c>
      <c r="D299" s="70">
        <v>31.819799999999997</v>
      </c>
      <c r="E299" s="98">
        <v>2508</v>
      </c>
      <c r="F299" s="74">
        <v>795547</v>
      </c>
      <c r="G299" s="56">
        <v>75</v>
      </c>
      <c r="H299" s="65">
        <f t="shared" si="52"/>
        <v>596660.25</v>
      </c>
      <c r="I299" s="15">
        <f t="shared" si="51"/>
        <v>198886.75</v>
      </c>
      <c r="J299" s="15">
        <f t="shared" si="53"/>
        <v>317.20374800637961</v>
      </c>
      <c r="K299" s="15">
        <f t="shared" si="54"/>
        <v>346.94375903632516</v>
      </c>
      <c r="L299" s="15">
        <f t="shared" si="55"/>
        <v>939422.58602991165</v>
      </c>
      <c r="M299" s="15"/>
      <c r="N299" s="86">
        <f t="shared" si="45"/>
        <v>939422.58602991165</v>
      </c>
    </row>
    <row r="300" spans="1:14" x14ac:dyDescent="0.25">
      <c r="A300" s="81"/>
      <c r="B300" s="66" t="s">
        <v>765</v>
      </c>
      <c r="C300" s="48">
        <v>4</v>
      </c>
      <c r="D300" s="70">
        <v>13.022600000000001</v>
      </c>
      <c r="E300" s="98">
        <v>1516</v>
      </c>
      <c r="F300" s="74">
        <v>450347</v>
      </c>
      <c r="G300" s="56">
        <v>75</v>
      </c>
      <c r="H300" s="65">
        <f t="shared" si="52"/>
        <v>337760.25</v>
      </c>
      <c r="I300" s="15">
        <f t="shared" si="51"/>
        <v>112586.75</v>
      </c>
      <c r="J300" s="15">
        <f t="shared" si="53"/>
        <v>297.06266490765171</v>
      </c>
      <c r="K300" s="15">
        <f t="shared" si="54"/>
        <v>367.08484213505307</v>
      </c>
      <c r="L300" s="15">
        <f t="shared" si="55"/>
        <v>791039.68743653048</v>
      </c>
      <c r="M300" s="15"/>
      <c r="N300" s="86">
        <f t="shared" si="45"/>
        <v>791039.68743653048</v>
      </c>
    </row>
    <row r="301" spans="1:14" x14ac:dyDescent="0.25">
      <c r="A301" s="81"/>
      <c r="B301" s="66" t="s">
        <v>204</v>
      </c>
      <c r="C301" s="48">
        <v>4</v>
      </c>
      <c r="D301" s="70">
        <v>32.696100000000001</v>
      </c>
      <c r="E301" s="98">
        <v>2825</v>
      </c>
      <c r="F301" s="74">
        <v>294133</v>
      </c>
      <c r="G301" s="56">
        <v>75</v>
      </c>
      <c r="H301" s="65">
        <f t="shared" si="52"/>
        <v>220599.75</v>
      </c>
      <c r="I301" s="15">
        <f t="shared" si="51"/>
        <v>73533.25</v>
      </c>
      <c r="J301" s="15">
        <f t="shared" si="53"/>
        <v>104.11787610619469</v>
      </c>
      <c r="K301" s="15">
        <f t="shared" si="54"/>
        <v>560.0296309365101</v>
      </c>
      <c r="L301" s="15">
        <f t="shared" si="55"/>
        <v>1309961.9793186821</v>
      </c>
      <c r="M301" s="15"/>
      <c r="N301" s="86">
        <f t="shared" si="45"/>
        <v>1309961.9793186821</v>
      </c>
    </row>
    <row r="302" spans="1:14" x14ac:dyDescent="0.25">
      <c r="A302" s="81"/>
      <c r="B302" s="66" t="s">
        <v>205</v>
      </c>
      <c r="C302" s="48">
        <v>4</v>
      </c>
      <c r="D302" s="70">
        <v>13.414200000000001</v>
      </c>
      <c r="E302" s="98">
        <v>1506</v>
      </c>
      <c r="F302" s="74">
        <v>249253</v>
      </c>
      <c r="G302" s="56">
        <v>75</v>
      </c>
      <c r="H302" s="65">
        <f t="shared" si="52"/>
        <v>186939.75</v>
      </c>
      <c r="I302" s="15">
        <f t="shared" si="51"/>
        <v>62313.25</v>
      </c>
      <c r="J302" s="15">
        <f t="shared" si="53"/>
        <v>165.50664010624169</v>
      </c>
      <c r="K302" s="15">
        <f t="shared" si="54"/>
        <v>498.64086693646311</v>
      </c>
      <c r="L302" s="15">
        <f t="shared" si="55"/>
        <v>995059.47919632134</v>
      </c>
      <c r="M302" s="15"/>
      <c r="N302" s="86">
        <f t="shared" si="45"/>
        <v>995059.47919632134</v>
      </c>
    </row>
    <row r="303" spans="1:14" x14ac:dyDescent="0.25">
      <c r="A303" s="81"/>
      <c r="B303" s="66" t="s">
        <v>766</v>
      </c>
      <c r="C303" s="48">
        <v>4</v>
      </c>
      <c r="D303" s="70">
        <v>42.579099999999997</v>
      </c>
      <c r="E303" s="98">
        <v>4164</v>
      </c>
      <c r="F303" s="74">
        <v>429293</v>
      </c>
      <c r="G303" s="56">
        <v>75</v>
      </c>
      <c r="H303" s="65">
        <f t="shared" si="52"/>
        <v>321969.75</v>
      </c>
      <c r="I303" s="15">
        <f t="shared" si="51"/>
        <v>107323.25</v>
      </c>
      <c r="J303" s="15">
        <f t="shared" si="53"/>
        <v>103.09630163304514</v>
      </c>
      <c r="K303" s="15">
        <f t="shared" si="54"/>
        <v>561.05120540965959</v>
      </c>
      <c r="L303" s="15">
        <f t="shared" si="55"/>
        <v>1502325.5234390767</v>
      </c>
      <c r="M303" s="15"/>
      <c r="N303" s="86">
        <f t="shared" si="45"/>
        <v>1502325.5234390767</v>
      </c>
    </row>
    <row r="304" spans="1:14" x14ac:dyDescent="0.25">
      <c r="A304" s="81"/>
      <c r="B304" s="66" t="s">
        <v>206</v>
      </c>
      <c r="C304" s="48">
        <v>4</v>
      </c>
      <c r="D304" s="70">
        <v>14.5875</v>
      </c>
      <c r="E304" s="98">
        <v>5376</v>
      </c>
      <c r="F304" s="74">
        <v>4726907</v>
      </c>
      <c r="G304" s="56">
        <v>75</v>
      </c>
      <c r="H304" s="65">
        <f t="shared" si="52"/>
        <v>3545180.25</v>
      </c>
      <c r="I304" s="15">
        <f t="shared" si="51"/>
        <v>1181726.75</v>
      </c>
      <c r="J304" s="15">
        <f t="shared" si="53"/>
        <v>879.26097470238096</v>
      </c>
      <c r="K304" s="15">
        <f t="shared" si="54"/>
        <v>-215.11346765967619</v>
      </c>
      <c r="L304" s="15">
        <f t="shared" si="55"/>
        <v>682313.47871731105</v>
      </c>
      <c r="M304" s="15"/>
      <c r="N304" s="86">
        <f t="shared" si="45"/>
        <v>682313.47871731105</v>
      </c>
    </row>
    <row r="305" spans="1:14" x14ac:dyDescent="0.25">
      <c r="A305" s="81"/>
      <c r="B305" s="66" t="s">
        <v>207</v>
      </c>
      <c r="C305" s="48">
        <v>4</v>
      </c>
      <c r="D305" s="70">
        <v>24.872399999999999</v>
      </c>
      <c r="E305" s="98">
        <v>2235</v>
      </c>
      <c r="F305" s="74">
        <v>322587</v>
      </c>
      <c r="G305" s="56">
        <v>75</v>
      </c>
      <c r="H305" s="65">
        <f t="shared" si="52"/>
        <v>241940.25</v>
      </c>
      <c r="I305" s="15">
        <f t="shared" si="51"/>
        <v>80646.75</v>
      </c>
      <c r="J305" s="15">
        <f t="shared" si="53"/>
        <v>144.33422818791945</v>
      </c>
      <c r="K305" s="15">
        <f t="shared" si="54"/>
        <v>519.81327885478527</v>
      </c>
      <c r="L305" s="15">
        <f t="shared" si="55"/>
        <v>1152003.8461019327</v>
      </c>
      <c r="M305" s="15"/>
      <c r="N305" s="86">
        <f t="shared" si="45"/>
        <v>1152003.8461019327</v>
      </c>
    </row>
    <row r="306" spans="1:14" x14ac:dyDescent="0.25">
      <c r="A306" s="81"/>
      <c r="B306" s="66" t="s">
        <v>208</v>
      </c>
      <c r="C306" s="48">
        <v>4</v>
      </c>
      <c r="D306" s="70">
        <v>24.0137</v>
      </c>
      <c r="E306" s="98">
        <v>2207</v>
      </c>
      <c r="F306" s="74">
        <v>455707</v>
      </c>
      <c r="G306" s="56">
        <v>75</v>
      </c>
      <c r="H306" s="65">
        <f t="shared" si="52"/>
        <v>341780.25</v>
      </c>
      <c r="I306" s="15">
        <f t="shared" si="51"/>
        <v>113926.75</v>
      </c>
      <c r="J306" s="15">
        <f t="shared" si="53"/>
        <v>206.48255550521068</v>
      </c>
      <c r="K306" s="15">
        <f t="shared" si="54"/>
        <v>457.66495153749406</v>
      </c>
      <c r="L306" s="15">
        <f t="shared" si="55"/>
        <v>1049519.5623463825</v>
      </c>
      <c r="M306" s="15"/>
      <c r="N306" s="86">
        <f t="shared" si="45"/>
        <v>1049519.5623463825</v>
      </c>
    </row>
    <row r="307" spans="1:14" x14ac:dyDescent="0.25">
      <c r="A307" s="81"/>
      <c r="B307" s="66" t="s">
        <v>209</v>
      </c>
      <c r="C307" s="48">
        <v>4</v>
      </c>
      <c r="D307" s="70">
        <v>25.411999999999999</v>
      </c>
      <c r="E307" s="98">
        <v>2512</v>
      </c>
      <c r="F307" s="74">
        <v>7046253</v>
      </c>
      <c r="G307" s="56">
        <v>75</v>
      </c>
      <c r="H307" s="65">
        <f t="shared" si="52"/>
        <v>5284689.75</v>
      </c>
      <c r="I307" s="15">
        <f t="shared" si="51"/>
        <v>1761563.25</v>
      </c>
      <c r="J307" s="15">
        <f t="shared" si="53"/>
        <v>2805.0370222929937</v>
      </c>
      <c r="K307" s="15">
        <f t="shared" si="54"/>
        <v>-2140.8895152502892</v>
      </c>
      <c r="L307" s="15">
        <f t="shared" si="55"/>
        <v>380817.54697436909</v>
      </c>
      <c r="M307" s="15"/>
      <c r="N307" s="86">
        <f t="shared" si="45"/>
        <v>380817.54697436909</v>
      </c>
    </row>
    <row r="308" spans="1:14" x14ac:dyDescent="0.25">
      <c r="A308" s="81"/>
      <c r="B308" s="66" t="s">
        <v>210</v>
      </c>
      <c r="C308" s="48">
        <v>4</v>
      </c>
      <c r="D308" s="70">
        <v>15.786300000000002</v>
      </c>
      <c r="E308" s="98">
        <v>1656</v>
      </c>
      <c r="F308" s="74">
        <v>253933</v>
      </c>
      <c r="G308" s="56">
        <v>75</v>
      </c>
      <c r="H308" s="65">
        <f t="shared" si="52"/>
        <v>190449.75</v>
      </c>
      <c r="I308" s="15">
        <f t="shared" si="51"/>
        <v>63483.25</v>
      </c>
      <c r="J308" s="15">
        <f t="shared" si="53"/>
        <v>153.34118357487924</v>
      </c>
      <c r="K308" s="15">
        <f t="shared" si="54"/>
        <v>510.80632346782556</v>
      </c>
      <c r="L308" s="15">
        <f t="shared" si="55"/>
        <v>1039503.5368668404</v>
      </c>
      <c r="M308" s="15"/>
      <c r="N308" s="86">
        <f t="shared" si="45"/>
        <v>1039503.5368668404</v>
      </c>
    </row>
    <row r="309" spans="1:14" x14ac:dyDescent="0.25">
      <c r="A309" s="81"/>
      <c r="B309" s="66" t="s">
        <v>211</v>
      </c>
      <c r="C309" s="48">
        <v>4</v>
      </c>
      <c r="D309" s="70">
        <v>10.5017</v>
      </c>
      <c r="E309" s="98">
        <v>1172</v>
      </c>
      <c r="F309" s="74">
        <v>148573</v>
      </c>
      <c r="G309" s="56">
        <v>75</v>
      </c>
      <c r="H309" s="65">
        <f t="shared" si="52"/>
        <v>111429.75</v>
      </c>
      <c r="I309" s="15">
        <f t="shared" si="51"/>
        <v>37143.25</v>
      </c>
      <c r="J309" s="15">
        <f t="shared" si="53"/>
        <v>126.76877133105802</v>
      </c>
      <c r="K309" s="15">
        <f t="shared" si="54"/>
        <v>537.37873571164675</v>
      </c>
      <c r="L309" s="15">
        <f t="shared" si="55"/>
        <v>1006018.1504627566</v>
      </c>
      <c r="M309" s="15"/>
      <c r="N309" s="86">
        <f t="shared" ref="N309:N372" si="56">L309+M309</f>
        <v>1006018.1504627566</v>
      </c>
    </row>
    <row r="310" spans="1:14" x14ac:dyDescent="0.25">
      <c r="A310" s="81"/>
      <c r="B310" s="66" t="s">
        <v>212</v>
      </c>
      <c r="C310" s="48">
        <v>4</v>
      </c>
      <c r="D310" s="70">
        <v>24.389000000000003</v>
      </c>
      <c r="E310" s="98">
        <v>2951</v>
      </c>
      <c r="F310" s="74">
        <v>897773</v>
      </c>
      <c r="G310" s="56">
        <v>75</v>
      </c>
      <c r="H310" s="65">
        <f t="shared" si="52"/>
        <v>673329.75</v>
      </c>
      <c r="I310" s="15">
        <f t="shared" si="51"/>
        <v>224443.25</v>
      </c>
      <c r="J310" s="15">
        <f t="shared" si="53"/>
        <v>304.22670281260588</v>
      </c>
      <c r="K310" s="15">
        <f t="shared" si="54"/>
        <v>359.9208042300989</v>
      </c>
      <c r="L310" s="15">
        <f t="shared" si="55"/>
        <v>986978.05726141541</v>
      </c>
      <c r="M310" s="15"/>
      <c r="N310" s="86">
        <f t="shared" si="56"/>
        <v>986978.05726141541</v>
      </c>
    </row>
    <row r="311" spans="1:14" x14ac:dyDescent="0.25">
      <c r="A311" s="81"/>
      <c r="B311" s="66" t="s">
        <v>767</v>
      </c>
      <c r="C311" s="48">
        <v>4</v>
      </c>
      <c r="D311" s="70">
        <v>23.262899999999998</v>
      </c>
      <c r="E311" s="98">
        <v>1848</v>
      </c>
      <c r="F311" s="74">
        <v>368693</v>
      </c>
      <c r="G311" s="56">
        <v>75</v>
      </c>
      <c r="H311" s="65">
        <f t="shared" si="52"/>
        <v>276519.75</v>
      </c>
      <c r="I311" s="15">
        <f t="shared" si="51"/>
        <v>92173.25</v>
      </c>
      <c r="J311" s="15">
        <f t="shared" si="53"/>
        <v>199.50919913419912</v>
      </c>
      <c r="K311" s="15">
        <f t="shared" si="54"/>
        <v>464.63830790850568</v>
      </c>
      <c r="L311" s="15">
        <f t="shared" si="55"/>
        <v>1015508.1211162457</v>
      </c>
      <c r="M311" s="15"/>
      <c r="N311" s="86">
        <f t="shared" si="56"/>
        <v>1015508.1211162457</v>
      </c>
    </row>
    <row r="312" spans="1:14" x14ac:dyDescent="0.25">
      <c r="A312" s="81"/>
      <c r="B312" s="66"/>
      <c r="C312" s="48"/>
      <c r="D312" s="70">
        <v>0</v>
      </c>
      <c r="E312" s="100"/>
      <c r="F312" s="87"/>
      <c r="G312" s="56"/>
      <c r="H312" s="87"/>
      <c r="I312" s="88"/>
      <c r="J312" s="88"/>
      <c r="K312" s="15"/>
      <c r="L312" s="15"/>
      <c r="M312" s="15"/>
      <c r="N312" s="86"/>
    </row>
    <row r="313" spans="1:14" x14ac:dyDescent="0.25">
      <c r="A313" s="84" t="s">
        <v>213</v>
      </c>
      <c r="B313" s="58" t="s">
        <v>2</v>
      </c>
      <c r="C313" s="59"/>
      <c r="D313" s="7">
        <v>644.12480000000005</v>
      </c>
      <c r="E313" s="101">
        <f>E314</f>
        <v>40635</v>
      </c>
      <c r="F313" s="50">
        <v>0</v>
      </c>
      <c r="G313" s="56"/>
      <c r="H313" s="50">
        <f>H315</f>
        <v>5378550</v>
      </c>
      <c r="I313" s="12">
        <f>I315</f>
        <v>-5378550</v>
      </c>
      <c r="J313" s="12"/>
      <c r="K313" s="15"/>
      <c r="L313" s="15"/>
      <c r="M313" s="14">
        <f>M315</f>
        <v>23142045.651977234</v>
      </c>
      <c r="N313" s="82">
        <f t="shared" si="56"/>
        <v>23142045.651977234</v>
      </c>
    </row>
    <row r="314" spans="1:14" x14ac:dyDescent="0.25">
      <c r="A314" s="84" t="s">
        <v>213</v>
      </c>
      <c r="B314" s="58" t="s">
        <v>3</v>
      </c>
      <c r="C314" s="59"/>
      <c r="D314" s="7">
        <v>644.12480000000005</v>
      </c>
      <c r="E314" s="101">
        <f>SUM(E316:E337)</f>
        <v>40635</v>
      </c>
      <c r="F314" s="50">
        <f>SUM(F316:F337)</f>
        <v>21514200</v>
      </c>
      <c r="G314" s="56"/>
      <c r="H314" s="50">
        <f>SUM(H316:H337)</f>
        <v>8515400</v>
      </c>
      <c r="I314" s="12">
        <f>SUM(I316:I337)</f>
        <v>12998800</v>
      </c>
      <c r="J314" s="12"/>
      <c r="K314" s="15"/>
      <c r="L314" s="12">
        <f>SUM(L316:L337)</f>
        <v>21493297.198544074</v>
      </c>
      <c r="M314" s="15"/>
      <c r="N314" s="82">
        <f t="shared" si="56"/>
        <v>21493297.198544074</v>
      </c>
    </row>
    <row r="315" spans="1:14" x14ac:dyDescent="0.25">
      <c r="A315" s="81"/>
      <c r="B315" s="66" t="s">
        <v>26</v>
      </c>
      <c r="C315" s="48">
        <v>2</v>
      </c>
      <c r="D315" s="70">
        <v>0</v>
      </c>
      <c r="E315" s="102"/>
      <c r="F315" s="65">
        <v>0</v>
      </c>
      <c r="G315" s="56">
        <v>25</v>
      </c>
      <c r="H315" s="65">
        <f>F314*G315/100</f>
        <v>5378550</v>
      </c>
      <c r="I315" s="15">
        <f t="shared" ref="I315:I337" si="57">F315-H315</f>
        <v>-5378550</v>
      </c>
      <c r="J315" s="15"/>
      <c r="K315" s="15"/>
      <c r="L315" s="15"/>
      <c r="M315" s="15">
        <f>($L$7*$L$8*E313/$L$10)+($L$7*$L$9*D313/$L$11)</f>
        <v>23142045.651977234</v>
      </c>
      <c r="N315" s="86">
        <f t="shared" si="56"/>
        <v>23142045.651977234</v>
      </c>
    </row>
    <row r="316" spans="1:14" x14ac:dyDescent="0.25">
      <c r="A316" s="81"/>
      <c r="B316" s="66" t="s">
        <v>214</v>
      </c>
      <c r="C316" s="48">
        <v>4</v>
      </c>
      <c r="D316" s="70">
        <v>39.805700000000002</v>
      </c>
      <c r="E316" s="98">
        <v>1349</v>
      </c>
      <c r="F316" s="74">
        <v>202227</v>
      </c>
      <c r="G316" s="56">
        <v>75</v>
      </c>
      <c r="H316" s="65">
        <f t="shared" ref="H316:H337" si="58">F316*G316/100</f>
        <v>151670.25</v>
      </c>
      <c r="I316" s="15">
        <f t="shared" si="57"/>
        <v>50556.75</v>
      </c>
      <c r="J316" s="15">
        <f t="shared" ref="J316:J337" si="59">F316/E316</f>
        <v>149.90882134914753</v>
      </c>
      <c r="K316" s="15">
        <f t="shared" ref="K316:K337" si="60">$J$11*$J$19-J316</f>
        <v>514.23868569355727</v>
      </c>
      <c r="L316" s="15">
        <f t="shared" ref="L316:L337" si="61">IF(K316&gt;0,$J$7*$J$8*(K316/$K$19),0)+$J$7*$J$9*(E316/$E$19)+$J$7*$J$10*(D316/$D$19)</f>
        <v>1088717.240729627</v>
      </c>
      <c r="M316" s="15"/>
      <c r="N316" s="86">
        <f t="shared" si="56"/>
        <v>1088717.240729627</v>
      </c>
    </row>
    <row r="317" spans="1:14" x14ac:dyDescent="0.25">
      <c r="A317" s="81"/>
      <c r="B317" s="66" t="s">
        <v>215</v>
      </c>
      <c r="C317" s="48">
        <v>4</v>
      </c>
      <c r="D317" s="70">
        <v>50.628500000000003</v>
      </c>
      <c r="E317" s="98">
        <v>3106</v>
      </c>
      <c r="F317" s="74">
        <v>653627</v>
      </c>
      <c r="G317" s="56">
        <v>75</v>
      </c>
      <c r="H317" s="65">
        <f t="shared" si="58"/>
        <v>490220.25</v>
      </c>
      <c r="I317" s="15">
        <f t="shared" si="57"/>
        <v>163406.75</v>
      </c>
      <c r="J317" s="15">
        <f t="shared" si="59"/>
        <v>210.44011590470058</v>
      </c>
      <c r="K317" s="15">
        <f t="shared" si="60"/>
        <v>453.7073911380042</v>
      </c>
      <c r="L317" s="15">
        <f t="shared" si="61"/>
        <v>1238086.3939375463</v>
      </c>
      <c r="M317" s="15"/>
      <c r="N317" s="86">
        <f t="shared" si="56"/>
        <v>1238086.3939375463</v>
      </c>
    </row>
    <row r="318" spans="1:14" x14ac:dyDescent="0.25">
      <c r="A318" s="81"/>
      <c r="B318" s="66" t="s">
        <v>54</v>
      </c>
      <c r="C318" s="48">
        <v>4</v>
      </c>
      <c r="D318" s="70">
        <v>17.781400000000001</v>
      </c>
      <c r="E318" s="98">
        <v>713</v>
      </c>
      <c r="F318" s="74">
        <v>96400</v>
      </c>
      <c r="G318" s="56">
        <v>75</v>
      </c>
      <c r="H318" s="65">
        <f t="shared" si="58"/>
        <v>72300</v>
      </c>
      <c r="I318" s="15">
        <f t="shared" si="57"/>
        <v>24100</v>
      </c>
      <c r="J318" s="15">
        <f t="shared" si="59"/>
        <v>135.20336605890603</v>
      </c>
      <c r="K318" s="15">
        <f t="shared" si="60"/>
        <v>528.94414098379877</v>
      </c>
      <c r="L318" s="15">
        <f t="shared" si="61"/>
        <v>963113.10800700169</v>
      </c>
      <c r="M318" s="15"/>
      <c r="N318" s="86">
        <f t="shared" si="56"/>
        <v>963113.10800700169</v>
      </c>
    </row>
    <row r="319" spans="1:14" x14ac:dyDescent="0.25">
      <c r="A319" s="81"/>
      <c r="B319" s="66" t="s">
        <v>216</v>
      </c>
      <c r="C319" s="48">
        <v>4</v>
      </c>
      <c r="D319" s="70">
        <v>43.372099999999996</v>
      </c>
      <c r="E319" s="98">
        <v>1683</v>
      </c>
      <c r="F319" s="74">
        <v>292027</v>
      </c>
      <c r="G319" s="56">
        <v>75</v>
      </c>
      <c r="H319" s="65">
        <f t="shared" si="58"/>
        <v>219020.25</v>
      </c>
      <c r="I319" s="15">
        <f t="shared" si="57"/>
        <v>73006.75</v>
      </c>
      <c r="J319" s="15">
        <f t="shared" si="59"/>
        <v>173.51574569221629</v>
      </c>
      <c r="K319" s="15">
        <f t="shared" si="60"/>
        <v>490.63176135048849</v>
      </c>
      <c r="L319" s="15">
        <f t="shared" si="61"/>
        <v>1103389.4594001058</v>
      </c>
      <c r="M319" s="15"/>
      <c r="N319" s="86">
        <f t="shared" si="56"/>
        <v>1103389.4594001058</v>
      </c>
    </row>
    <row r="320" spans="1:14" x14ac:dyDescent="0.25">
      <c r="A320" s="81"/>
      <c r="B320" s="66" t="s">
        <v>217</v>
      </c>
      <c r="C320" s="48">
        <v>4</v>
      </c>
      <c r="D320" s="70">
        <v>24.393000000000001</v>
      </c>
      <c r="E320" s="98">
        <v>1031</v>
      </c>
      <c r="F320" s="74">
        <v>1111333</v>
      </c>
      <c r="G320" s="56">
        <v>75</v>
      </c>
      <c r="H320" s="65">
        <f t="shared" si="58"/>
        <v>833499.75</v>
      </c>
      <c r="I320" s="15">
        <f t="shared" si="57"/>
        <v>277833.25</v>
      </c>
      <c r="J320" s="15">
        <f t="shared" si="59"/>
        <v>1077.917555771096</v>
      </c>
      <c r="K320" s="15">
        <f t="shared" si="60"/>
        <v>-413.7700487283912</v>
      </c>
      <c r="L320" s="15">
        <f t="shared" si="61"/>
        <v>202852.07664052938</v>
      </c>
      <c r="M320" s="15"/>
      <c r="N320" s="86">
        <f t="shared" si="56"/>
        <v>202852.07664052938</v>
      </c>
    </row>
    <row r="321" spans="1:14" x14ac:dyDescent="0.25">
      <c r="A321" s="81"/>
      <c r="B321" s="66" t="s">
        <v>218</v>
      </c>
      <c r="C321" s="48">
        <v>4</v>
      </c>
      <c r="D321" s="70">
        <v>23.819200000000002</v>
      </c>
      <c r="E321" s="98">
        <v>1371</v>
      </c>
      <c r="F321" s="74">
        <v>294307</v>
      </c>
      <c r="G321" s="56">
        <v>75</v>
      </c>
      <c r="H321" s="65">
        <f t="shared" si="58"/>
        <v>220730.25</v>
      </c>
      <c r="I321" s="15">
        <f t="shared" si="57"/>
        <v>73576.75</v>
      </c>
      <c r="J321" s="15">
        <f t="shared" si="59"/>
        <v>214.66593727206418</v>
      </c>
      <c r="K321" s="15">
        <f t="shared" si="60"/>
        <v>449.48156977064059</v>
      </c>
      <c r="L321" s="15">
        <f t="shared" si="61"/>
        <v>937647.21633223526</v>
      </c>
      <c r="M321" s="15"/>
      <c r="N321" s="86">
        <f t="shared" si="56"/>
        <v>937647.21633223526</v>
      </c>
    </row>
    <row r="322" spans="1:14" x14ac:dyDescent="0.25">
      <c r="A322" s="81"/>
      <c r="B322" s="66" t="s">
        <v>219</v>
      </c>
      <c r="C322" s="48">
        <v>4</v>
      </c>
      <c r="D322" s="70">
        <v>26.022399999999998</v>
      </c>
      <c r="E322" s="98">
        <v>1087</v>
      </c>
      <c r="F322" s="74">
        <v>180173</v>
      </c>
      <c r="G322" s="56">
        <v>75</v>
      </c>
      <c r="H322" s="65">
        <f t="shared" si="58"/>
        <v>135129.75</v>
      </c>
      <c r="I322" s="15">
        <f t="shared" si="57"/>
        <v>45043.25</v>
      </c>
      <c r="J322" s="15">
        <f t="shared" si="59"/>
        <v>165.75252989880406</v>
      </c>
      <c r="K322" s="15">
        <f t="shared" si="60"/>
        <v>498.39497714390075</v>
      </c>
      <c r="L322" s="15">
        <f t="shared" si="61"/>
        <v>987325.84150063677</v>
      </c>
      <c r="M322" s="15"/>
      <c r="N322" s="86">
        <f t="shared" si="56"/>
        <v>987325.84150063677</v>
      </c>
    </row>
    <row r="323" spans="1:14" x14ac:dyDescent="0.25">
      <c r="A323" s="81"/>
      <c r="B323" s="66" t="s">
        <v>213</v>
      </c>
      <c r="C323" s="48">
        <v>4</v>
      </c>
      <c r="D323" s="70">
        <v>27.476400000000002</v>
      </c>
      <c r="E323" s="98">
        <v>1537</v>
      </c>
      <c r="F323" s="74">
        <v>267013</v>
      </c>
      <c r="G323" s="56">
        <v>75</v>
      </c>
      <c r="H323" s="65">
        <f t="shared" si="58"/>
        <v>200259.75</v>
      </c>
      <c r="I323" s="15">
        <f t="shared" si="57"/>
        <v>66753.25</v>
      </c>
      <c r="J323" s="15">
        <f t="shared" si="59"/>
        <v>173.7234873129473</v>
      </c>
      <c r="K323" s="15">
        <f t="shared" si="60"/>
        <v>490.42401972975745</v>
      </c>
      <c r="L323" s="15">
        <f t="shared" si="61"/>
        <v>1032861.9464190428</v>
      </c>
      <c r="M323" s="15"/>
      <c r="N323" s="86">
        <f t="shared" si="56"/>
        <v>1032861.9464190428</v>
      </c>
    </row>
    <row r="324" spans="1:14" x14ac:dyDescent="0.25">
      <c r="A324" s="81"/>
      <c r="B324" s="66" t="s">
        <v>220</v>
      </c>
      <c r="C324" s="48">
        <v>4</v>
      </c>
      <c r="D324" s="70">
        <v>15</v>
      </c>
      <c r="E324" s="98">
        <v>525</v>
      </c>
      <c r="F324" s="74">
        <v>74600</v>
      </c>
      <c r="G324" s="56">
        <v>75</v>
      </c>
      <c r="H324" s="65">
        <f t="shared" si="58"/>
        <v>55950</v>
      </c>
      <c r="I324" s="15">
        <f t="shared" si="57"/>
        <v>18650</v>
      </c>
      <c r="J324" s="15">
        <f t="shared" si="59"/>
        <v>142.0952380952381</v>
      </c>
      <c r="K324" s="15">
        <f t="shared" si="60"/>
        <v>522.0522689474667</v>
      </c>
      <c r="L324" s="15">
        <f t="shared" si="61"/>
        <v>920998.61349347327</v>
      </c>
      <c r="M324" s="15"/>
      <c r="N324" s="86">
        <f t="shared" si="56"/>
        <v>920998.61349347327</v>
      </c>
    </row>
    <row r="325" spans="1:14" x14ac:dyDescent="0.25">
      <c r="A325" s="81"/>
      <c r="B325" s="66" t="s">
        <v>221</v>
      </c>
      <c r="C325" s="48">
        <v>4</v>
      </c>
      <c r="D325" s="69">
        <v>39.362300000000005</v>
      </c>
      <c r="E325" s="98">
        <v>1719</v>
      </c>
      <c r="F325" s="74">
        <v>213413</v>
      </c>
      <c r="G325" s="56">
        <v>75</v>
      </c>
      <c r="H325" s="65">
        <f t="shared" si="58"/>
        <v>160059.75</v>
      </c>
      <c r="I325" s="15">
        <f t="shared" si="57"/>
        <v>53353.25</v>
      </c>
      <c r="J325" s="15">
        <f t="shared" si="59"/>
        <v>124.14950552646887</v>
      </c>
      <c r="K325" s="15">
        <f t="shared" si="60"/>
        <v>539.99800151623595</v>
      </c>
      <c r="L325" s="15">
        <f t="shared" si="61"/>
        <v>1170774.742646642</v>
      </c>
      <c r="M325" s="15"/>
      <c r="N325" s="86">
        <f t="shared" si="56"/>
        <v>1170774.742646642</v>
      </c>
    </row>
    <row r="326" spans="1:14" x14ac:dyDescent="0.25">
      <c r="A326" s="81"/>
      <c r="B326" s="66" t="s">
        <v>132</v>
      </c>
      <c r="C326" s="48">
        <v>4</v>
      </c>
      <c r="D326" s="70">
        <v>32.915100000000002</v>
      </c>
      <c r="E326" s="98">
        <v>812</v>
      </c>
      <c r="F326" s="74">
        <v>179413</v>
      </c>
      <c r="G326" s="56">
        <v>75</v>
      </c>
      <c r="H326" s="65">
        <f t="shared" si="58"/>
        <v>134559.75</v>
      </c>
      <c r="I326" s="15">
        <f t="shared" si="57"/>
        <v>44853.25</v>
      </c>
      <c r="J326" s="15">
        <f t="shared" si="59"/>
        <v>220.95197044334975</v>
      </c>
      <c r="K326" s="15">
        <f t="shared" si="60"/>
        <v>443.19553659935502</v>
      </c>
      <c r="L326" s="15">
        <f t="shared" si="61"/>
        <v>892340.16655995825</v>
      </c>
      <c r="M326" s="15"/>
      <c r="N326" s="86">
        <f t="shared" si="56"/>
        <v>892340.16655995825</v>
      </c>
    </row>
    <row r="327" spans="1:14" x14ac:dyDescent="0.25">
      <c r="A327" s="81"/>
      <c r="B327" s="66" t="s">
        <v>768</v>
      </c>
      <c r="C327" s="48">
        <v>4</v>
      </c>
      <c r="D327" s="70">
        <v>27.975200000000001</v>
      </c>
      <c r="E327" s="98">
        <v>1652</v>
      </c>
      <c r="F327" s="74">
        <v>257000</v>
      </c>
      <c r="G327" s="56">
        <v>75</v>
      </c>
      <c r="H327" s="65">
        <f t="shared" si="58"/>
        <v>192750</v>
      </c>
      <c r="I327" s="15">
        <f t="shared" si="57"/>
        <v>64250</v>
      </c>
      <c r="J327" s="15">
        <f t="shared" si="59"/>
        <v>155.56900726392251</v>
      </c>
      <c r="K327" s="15">
        <f t="shared" si="60"/>
        <v>508.57849977878226</v>
      </c>
      <c r="L327" s="15">
        <f t="shared" si="61"/>
        <v>1076217.0343958598</v>
      </c>
      <c r="M327" s="15"/>
      <c r="N327" s="86">
        <f t="shared" si="56"/>
        <v>1076217.0343958598</v>
      </c>
    </row>
    <row r="328" spans="1:14" x14ac:dyDescent="0.25">
      <c r="A328" s="81"/>
      <c r="B328" s="66" t="s">
        <v>905</v>
      </c>
      <c r="C328" s="48">
        <v>3</v>
      </c>
      <c r="D328" s="70">
        <v>6.8707000000000011</v>
      </c>
      <c r="E328" s="98">
        <v>9115</v>
      </c>
      <c r="F328" s="74">
        <v>13855000</v>
      </c>
      <c r="G328" s="56">
        <v>20</v>
      </c>
      <c r="H328" s="65">
        <f t="shared" si="58"/>
        <v>2771000</v>
      </c>
      <c r="I328" s="15">
        <f t="shared" si="57"/>
        <v>11084000</v>
      </c>
      <c r="J328" s="15">
        <f t="shared" si="59"/>
        <v>1520.0219418540867</v>
      </c>
      <c r="K328" s="15">
        <f t="shared" si="60"/>
        <v>-855.87443481138189</v>
      </c>
      <c r="L328" s="15">
        <f t="shared" si="61"/>
        <v>1097308.3001497027</v>
      </c>
      <c r="M328" s="15"/>
      <c r="N328" s="86">
        <f t="shared" si="56"/>
        <v>1097308.3001497027</v>
      </c>
    </row>
    <row r="329" spans="1:14" x14ac:dyDescent="0.25">
      <c r="A329" s="81"/>
      <c r="B329" s="66" t="s">
        <v>223</v>
      </c>
      <c r="C329" s="48">
        <v>4</v>
      </c>
      <c r="D329" s="70">
        <v>14.065399999999999</v>
      </c>
      <c r="E329" s="98">
        <v>588</v>
      </c>
      <c r="F329" s="74">
        <v>80120</v>
      </c>
      <c r="G329" s="56">
        <v>75</v>
      </c>
      <c r="H329" s="65">
        <f t="shared" si="58"/>
        <v>60090</v>
      </c>
      <c r="I329" s="15">
        <f t="shared" si="57"/>
        <v>20030</v>
      </c>
      <c r="J329" s="15">
        <f t="shared" si="59"/>
        <v>136.25850340136054</v>
      </c>
      <c r="K329" s="15">
        <f t="shared" si="60"/>
        <v>527.88900364134429</v>
      </c>
      <c r="L329" s="15">
        <f t="shared" si="61"/>
        <v>934354.67935261189</v>
      </c>
      <c r="M329" s="15"/>
      <c r="N329" s="86">
        <f t="shared" si="56"/>
        <v>934354.67935261189</v>
      </c>
    </row>
    <row r="330" spans="1:14" x14ac:dyDescent="0.25">
      <c r="A330" s="81"/>
      <c r="B330" s="66" t="s">
        <v>224</v>
      </c>
      <c r="C330" s="48">
        <v>4</v>
      </c>
      <c r="D330" s="70">
        <v>39.993099999999998</v>
      </c>
      <c r="E330" s="98">
        <v>1351</v>
      </c>
      <c r="F330" s="74">
        <v>228453</v>
      </c>
      <c r="G330" s="56">
        <v>75</v>
      </c>
      <c r="H330" s="65">
        <f t="shared" si="58"/>
        <v>171339.75</v>
      </c>
      <c r="I330" s="15">
        <f t="shared" si="57"/>
        <v>57113.25</v>
      </c>
      <c r="J330" s="15">
        <f t="shared" si="59"/>
        <v>169.09918578830496</v>
      </c>
      <c r="K330" s="15">
        <f t="shared" si="60"/>
        <v>495.04832125439981</v>
      </c>
      <c r="L330" s="15">
        <f t="shared" si="61"/>
        <v>1059835.471363314</v>
      </c>
      <c r="M330" s="15"/>
      <c r="N330" s="86">
        <f t="shared" si="56"/>
        <v>1059835.471363314</v>
      </c>
    </row>
    <row r="331" spans="1:14" x14ac:dyDescent="0.25">
      <c r="A331" s="81"/>
      <c r="B331" s="66" t="s">
        <v>225</v>
      </c>
      <c r="C331" s="48">
        <v>4</v>
      </c>
      <c r="D331" s="70">
        <v>8.6809999999999992</v>
      </c>
      <c r="E331" s="98">
        <v>1060</v>
      </c>
      <c r="F331" s="74">
        <v>337907</v>
      </c>
      <c r="G331" s="56">
        <v>75</v>
      </c>
      <c r="H331" s="65">
        <f t="shared" si="58"/>
        <v>253430.25</v>
      </c>
      <c r="I331" s="15">
        <f t="shared" si="57"/>
        <v>84476.75</v>
      </c>
      <c r="J331" s="15">
        <f t="shared" si="59"/>
        <v>318.78018867924527</v>
      </c>
      <c r="K331" s="15">
        <f t="shared" si="60"/>
        <v>345.3673183634595</v>
      </c>
      <c r="L331" s="15">
        <f t="shared" si="61"/>
        <v>689156.21832445578</v>
      </c>
      <c r="M331" s="15"/>
      <c r="N331" s="86">
        <f t="shared" si="56"/>
        <v>689156.21832445578</v>
      </c>
    </row>
    <row r="332" spans="1:14" x14ac:dyDescent="0.25">
      <c r="A332" s="81"/>
      <c r="B332" s="66" t="s">
        <v>226</v>
      </c>
      <c r="C332" s="48">
        <v>4</v>
      </c>
      <c r="D332" s="70">
        <v>23.636699999999998</v>
      </c>
      <c r="E332" s="98">
        <v>939</v>
      </c>
      <c r="F332" s="74">
        <v>149067</v>
      </c>
      <c r="G332" s="56">
        <v>75</v>
      </c>
      <c r="H332" s="65">
        <f t="shared" si="58"/>
        <v>111800.25</v>
      </c>
      <c r="I332" s="15">
        <f t="shared" si="57"/>
        <v>37266.75</v>
      </c>
      <c r="J332" s="15">
        <f t="shared" si="59"/>
        <v>158.75079872204472</v>
      </c>
      <c r="K332" s="15">
        <f t="shared" si="60"/>
        <v>505.39670832066008</v>
      </c>
      <c r="L332" s="15">
        <f t="shared" si="61"/>
        <v>972778.56894316641</v>
      </c>
      <c r="M332" s="15"/>
      <c r="N332" s="86">
        <f t="shared" si="56"/>
        <v>972778.56894316641</v>
      </c>
    </row>
    <row r="333" spans="1:14" x14ac:dyDescent="0.25">
      <c r="A333" s="81"/>
      <c r="B333" s="66" t="s">
        <v>227</v>
      </c>
      <c r="C333" s="48">
        <v>4</v>
      </c>
      <c r="D333" s="70">
        <v>35.176200000000001</v>
      </c>
      <c r="E333" s="98">
        <v>1653</v>
      </c>
      <c r="F333" s="74">
        <v>221427</v>
      </c>
      <c r="G333" s="56">
        <v>75</v>
      </c>
      <c r="H333" s="65">
        <f t="shared" si="58"/>
        <v>166070.25</v>
      </c>
      <c r="I333" s="15">
        <f t="shared" si="57"/>
        <v>55356.75</v>
      </c>
      <c r="J333" s="15">
        <f t="shared" si="59"/>
        <v>133.9546279491833</v>
      </c>
      <c r="K333" s="15">
        <f t="shared" si="60"/>
        <v>530.19287909352147</v>
      </c>
      <c r="L333" s="15">
        <f t="shared" si="61"/>
        <v>1133842.218133264</v>
      </c>
      <c r="M333" s="15"/>
      <c r="N333" s="86">
        <f t="shared" si="56"/>
        <v>1133842.218133264</v>
      </c>
    </row>
    <row r="334" spans="1:14" x14ac:dyDescent="0.25">
      <c r="A334" s="81"/>
      <c r="B334" s="66" t="s">
        <v>228</v>
      </c>
      <c r="C334" s="48">
        <v>4</v>
      </c>
      <c r="D334" s="70">
        <v>33.835300000000004</v>
      </c>
      <c r="E334" s="98">
        <v>1756</v>
      </c>
      <c r="F334" s="74">
        <v>426680</v>
      </c>
      <c r="G334" s="56">
        <v>75</v>
      </c>
      <c r="H334" s="65">
        <f t="shared" si="58"/>
        <v>320010</v>
      </c>
      <c r="I334" s="15">
        <f t="shared" si="57"/>
        <v>106670</v>
      </c>
      <c r="J334" s="15">
        <f t="shared" si="59"/>
        <v>242.98405466970388</v>
      </c>
      <c r="K334" s="15">
        <f t="shared" si="60"/>
        <v>421.16345237300089</v>
      </c>
      <c r="L334" s="15">
        <f t="shared" si="61"/>
        <v>972532.52377387427</v>
      </c>
      <c r="M334" s="15"/>
      <c r="N334" s="86">
        <f t="shared" si="56"/>
        <v>972532.52377387427</v>
      </c>
    </row>
    <row r="335" spans="1:14" x14ac:dyDescent="0.25">
      <c r="A335" s="81"/>
      <c r="B335" s="66" t="s">
        <v>769</v>
      </c>
      <c r="C335" s="48">
        <v>4</v>
      </c>
      <c r="D335" s="70">
        <v>47.278100000000009</v>
      </c>
      <c r="E335" s="98">
        <v>3108</v>
      </c>
      <c r="F335" s="74">
        <v>889880</v>
      </c>
      <c r="G335" s="56">
        <v>75</v>
      </c>
      <c r="H335" s="65">
        <f t="shared" si="58"/>
        <v>667410</v>
      </c>
      <c r="I335" s="15">
        <f t="shared" si="57"/>
        <v>222470</v>
      </c>
      <c r="J335" s="15">
        <f t="shared" si="59"/>
        <v>286.31917631917634</v>
      </c>
      <c r="K335" s="15">
        <f t="shared" si="60"/>
        <v>377.82833072352844</v>
      </c>
      <c r="L335" s="15">
        <f t="shared" si="61"/>
        <v>1109550.2752239469</v>
      </c>
      <c r="M335" s="15"/>
      <c r="N335" s="86">
        <f t="shared" si="56"/>
        <v>1109550.2752239469</v>
      </c>
    </row>
    <row r="336" spans="1:14" x14ac:dyDescent="0.25">
      <c r="A336" s="81"/>
      <c r="B336" s="66" t="s">
        <v>229</v>
      </c>
      <c r="C336" s="48">
        <v>4</v>
      </c>
      <c r="D336" s="70">
        <v>17.511099999999999</v>
      </c>
      <c r="E336" s="98">
        <v>615</v>
      </c>
      <c r="F336" s="74">
        <v>138800</v>
      </c>
      <c r="G336" s="56">
        <v>75</v>
      </c>
      <c r="H336" s="65">
        <f t="shared" si="58"/>
        <v>104100</v>
      </c>
      <c r="I336" s="15">
        <f t="shared" si="57"/>
        <v>34700</v>
      </c>
      <c r="J336" s="15">
        <f t="shared" si="59"/>
        <v>225.6910569105691</v>
      </c>
      <c r="K336" s="15">
        <f t="shared" si="60"/>
        <v>438.45645013213567</v>
      </c>
      <c r="L336" s="15">
        <f t="shared" si="61"/>
        <v>810417.58718268259</v>
      </c>
      <c r="M336" s="15"/>
      <c r="N336" s="86">
        <f t="shared" si="56"/>
        <v>810417.58718268259</v>
      </c>
    </row>
    <row r="337" spans="1:14" x14ac:dyDescent="0.25">
      <c r="A337" s="81"/>
      <c r="B337" s="66" t="s">
        <v>230</v>
      </c>
      <c r="C337" s="48">
        <v>4</v>
      </c>
      <c r="D337" s="70">
        <v>48.5259</v>
      </c>
      <c r="E337" s="98">
        <v>3865</v>
      </c>
      <c r="F337" s="74">
        <v>1365333</v>
      </c>
      <c r="G337" s="56">
        <v>75</v>
      </c>
      <c r="H337" s="65">
        <f t="shared" si="58"/>
        <v>1023999.75</v>
      </c>
      <c r="I337" s="15">
        <f t="shared" si="57"/>
        <v>341333.25</v>
      </c>
      <c r="J337" s="15">
        <f t="shared" si="59"/>
        <v>353.25562742561448</v>
      </c>
      <c r="K337" s="15">
        <f t="shared" si="60"/>
        <v>310.8918796170903</v>
      </c>
      <c r="L337" s="15">
        <f t="shared" si="61"/>
        <v>1099197.5160343929</v>
      </c>
      <c r="M337" s="15"/>
      <c r="N337" s="86">
        <f t="shared" si="56"/>
        <v>1099197.5160343929</v>
      </c>
    </row>
    <row r="338" spans="1:14" x14ac:dyDescent="0.25">
      <c r="A338" s="81"/>
      <c r="B338" s="66"/>
      <c r="C338" s="48"/>
      <c r="D338" s="70">
        <v>0</v>
      </c>
      <c r="E338" s="100"/>
      <c r="F338" s="87"/>
      <c r="G338" s="56"/>
      <c r="H338" s="87"/>
      <c r="I338" s="88"/>
      <c r="J338" s="88"/>
      <c r="K338" s="15"/>
      <c r="L338" s="15"/>
      <c r="M338" s="15"/>
      <c r="N338" s="86"/>
    </row>
    <row r="339" spans="1:14" x14ac:dyDescent="0.25">
      <c r="A339" s="84" t="s">
        <v>231</v>
      </c>
      <c r="B339" s="58" t="s">
        <v>2</v>
      </c>
      <c r="C339" s="59"/>
      <c r="D339" s="7">
        <v>999.91469999999981</v>
      </c>
      <c r="E339" s="101">
        <f>E340</f>
        <v>80378</v>
      </c>
      <c r="F339" s="50">
        <v>0</v>
      </c>
      <c r="G339" s="56"/>
      <c r="H339" s="50">
        <f>H341</f>
        <v>10032699.25</v>
      </c>
      <c r="I339" s="12">
        <f>I341</f>
        <v>-10032699.25</v>
      </c>
      <c r="J339" s="12"/>
      <c r="K339" s="15"/>
      <c r="L339" s="15"/>
      <c r="M339" s="14">
        <f>M341</f>
        <v>41228934.185244843</v>
      </c>
      <c r="N339" s="82">
        <f t="shared" si="56"/>
        <v>41228934.185244843</v>
      </c>
    </row>
    <row r="340" spans="1:14" x14ac:dyDescent="0.25">
      <c r="A340" s="84" t="s">
        <v>231</v>
      </c>
      <c r="B340" s="58" t="s">
        <v>3</v>
      </c>
      <c r="C340" s="59"/>
      <c r="D340" s="7">
        <v>999.91469999999981</v>
      </c>
      <c r="E340" s="101">
        <f>SUM(E342:E369)</f>
        <v>80378</v>
      </c>
      <c r="F340" s="50">
        <f>SUM(F342:F369)</f>
        <v>40130797</v>
      </c>
      <c r="G340" s="56"/>
      <c r="H340" s="50">
        <f>SUM(H342:H369)</f>
        <v>17843712.75</v>
      </c>
      <c r="I340" s="12">
        <f>SUM(I342:I369)</f>
        <v>22287084.25</v>
      </c>
      <c r="J340" s="12"/>
      <c r="K340" s="15"/>
      <c r="L340" s="12">
        <f>SUM(L342:L369)</f>
        <v>30682048.544766881</v>
      </c>
      <c r="M340" s="15"/>
      <c r="N340" s="82">
        <f t="shared" si="56"/>
        <v>30682048.544766881</v>
      </c>
    </row>
    <row r="341" spans="1:14" x14ac:dyDescent="0.25">
      <c r="A341" s="81"/>
      <c r="B341" s="66" t="s">
        <v>26</v>
      </c>
      <c r="C341" s="48">
        <v>2</v>
      </c>
      <c r="D341" s="70">
        <v>0</v>
      </c>
      <c r="E341" s="102"/>
      <c r="F341" s="65">
        <v>0</v>
      </c>
      <c r="G341" s="56">
        <v>25</v>
      </c>
      <c r="H341" s="65">
        <f>F340*G341/100</f>
        <v>10032699.25</v>
      </c>
      <c r="I341" s="15">
        <f t="shared" ref="I341:I369" si="62">F341-H341</f>
        <v>-10032699.25</v>
      </c>
      <c r="J341" s="15"/>
      <c r="K341" s="15"/>
      <c r="L341" s="15"/>
      <c r="M341" s="15">
        <f>($L$7*$L$8*E339/$L$10)+($L$7*$L$9*D339/$L$11)</f>
        <v>41228934.185244843</v>
      </c>
      <c r="N341" s="86">
        <f t="shared" si="56"/>
        <v>41228934.185244843</v>
      </c>
    </row>
    <row r="342" spans="1:14" x14ac:dyDescent="0.25">
      <c r="A342" s="81"/>
      <c r="B342" s="66" t="s">
        <v>232</v>
      </c>
      <c r="C342" s="48">
        <v>4</v>
      </c>
      <c r="D342" s="70">
        <v>11.5388</v>
      </c>
      <c r="E342" s="98">
        <v>488</v>
      </c>
      <c r="F342" s="74">
        <v>121987</v>
      </c>
      <c r="G342" s="56">
        <v>75</v>
      </c>
      <c r="H342" s="65">
        <f t="shared" ref="H342:H369" si="63">F342*G342/100</f>
        <v>91490.25</v>
      </c>
      <c r="I342" s="15">
        <f t="shared" si="62"/>
        <v>30496.75</v>
      </c>
      <c r="J342" s="15">
        <f t="shared" ref="J342:J369" si="64">F342/E342</f>
        <v>249.97336065573771</v>
      </c>
      <c r="K342" s="15">
        <f t="shared" ref="K342:K369" si="65">$J$11*$J$19-J342</f>
        <v>414.1741463869671</v>
      </c>
      <c r="L342" s="15">
        <f t="shared" ref="L342:L369" si="66">IF(K342&gt;0,$J$7*$J$8*(K342/$K$19),0)+$J$7*$J$9*(E342/$E$19)+$J$7*$J$10*(D342/$D$19)</f>
        <v>737902.14413318934</v>
      </c>
      <c r="M342" s="15"/>
      <c r="N342" s="86">
        <f t="shared" si="56"/>
        <v>737902.14413318934</v>
      </c>
    </row>
    <row r="343" spans="1:14" x14ac:dyDescent="0.25">
      <c r="A343" s="81"/>
      <c r="B343" s="66" t="s">
        <v>233</v>
      </c>
      <c r="C343" s="48">
        <v>4</v>
      </c>
      <c r="D343" s="70">
        <v>28.083100000000002</v>
      </c>
      <c r="E343" s="98">
        <v>1501</v>
      </c>
      <c r="F343" s="74">
        <v>393853</v>
      </c>
      <c r="G343" s="56">
        <v>75</v>
      </c>
      <c r="H343" s="65">
        <f t="shared" si="63"/>
        <v>295389.75</v>
      </c>
      <c r="I343" s="15">
        <f t="shared" si="62"/>
        <v>98463.25</v>
      </c>
      <c r="J343" s="15">
        <f t="shared" si="64"/>
        <v>262.39373750832777</v>
      </c>
      <c r="K343" s="15">
        <f t="shared" si="65"/>
        <v>401.753769534377</v>
      </c>
      <c r="L343" s="15">
        <f t="shared" si="66"/>
        <v>893215.16619813943</v>
      </c>
      <c r="M343" s="15"/>
      <c r="N343" s="86">
        <f t="shared" si="56"/>
        <v>893215.16619813943</v>
      </c>
    </row>
    <row r="344" spans="1:14" x14ac:dyDescent="0.25">
      <c r="A344" s="81"/>
      <c r="B344" s="66" t="s">
        <v>30</v>
      </c>
      <c r="C344" s="48">
        <v>4</v>
      </c>
      <c r="D344" s="70">
        <v>59.606300000000005</v>
      </c>
      <c r="E344" s="98">
        <v>4856</v>
      </c>
      <c r="F344" s="74">
        <v>905787</v>
      </c>
      <c r="G344" s="56">
        <v>75</v>
      </c>
      <c r="H344" s="65">
        <f t="shared" si="63"/>
        <v>679340.25</v>
      </c>
      <c r="I344" s="15">
        <f t="shared" si="62"/>
        <v>226446.75</v>
      </c>
      <c r="J344" s="15">
        <f t="shared" si="64"/>
        <v>186.52944810543659</v>
      </c>
      <c r="K344" s="15">
        <f t="shared" si="65"/>
        <v>477.61805893726819</v>
      </c>
      <c r="L344" s="15">
        <f t="shared" si="66"/>
        <v>1511352.1103083082</v>
      </c>
      <c r="M344" s="15"/>
      <c r="N344" s="86">
        <f t="shared" si="56"/>
        <v>1511352.1103083082</v>
      </c>
    </row>
    <row r="345" spans="1:14" x14ac:dyDescent="0.25">
      <c r="A345" s="81"/>
      <c r="B345" s="66" t="s">
        <v>234</v>
      </c>
      <c r="C345" s="48">
        <v>4</v>
      </c>
      <c r="D345" s="70">
        <v>51.997199999999999</v>
      </c>
      <c r="E345" s="98">
        <v>3067</v>
      </c>
      <c r="F345" s="74">
        <v>328027</v>
      </c>
      <c r="G345" s="56">
        <v>75</v>
      </c>
      <c r="H345" s="65">
        <f t="shared" si="63"/>
        <v>246020.25</v>
      </c>
      <c r="I345" s="15">
        <f t="shared" si="62"/>
        <v>82006.75</v>
      </c>
      <c r="J345" s="15">
        <f t="shared" si="64"/>
        <v>106.95370068470818</v>
      </c>
      <c r="K345" s="15">
        <f t="shared" si="65"/>
        <v>557.19380635799655</v>
      </c>
      <c r="L345" s="15">
        <f t="shared" si="66"/>
        <v>1398441.6976882676</v>
      </c>
      <c r="M345" s="15"/>
      <c r="N345" s="86">
        <f t="shared" si="56"/>
        <v>1398441.6976882676</v>
      </c>
    </row>
    <row r="346" spans="1:14" x14ac:dyDescent="0.25">
      <c r="A346" s="81"/>
      <c r="B346" s="66" t="s">
        <v>235</v>
      </c>
      <c r="C346" s="48">
        <v>4</v>
      </c>
      <c r="D346" s="70">
        <v>25.761199999999999</v>
      </c>
      <c r="E346" s="98">
        <v>1193</v>
      </c>
      <c r="F346" s="74">
        <v>217373</v>
      </c>
      <c r="G346" s="56">
        <v>75</v>
      </c>
      <c r="H346" s="65">
        <f t="shared" si="63"/>
        <v>163029.75</v>
      </c>
      <c r="I346" s="15">
        <f t="shared" si="62"/>
        <v>54343.25</v>
      </c>
      <c r="J346" s="15">
        <f t="shared" si="64"/>
        <v>182.20704107292539</v>
      </c>
      <c r="K346" s="15">
        <f t="shared" si="65"/>
        <v>481.94046596977938</v>
      </c>
      <c r="L346" s="15">
        <f t="shared" si="66"/>
        <v>973447.28523276688</v>
      </c>
      <c r="M346" s="15"/>
      <c r="N346" s="86">
        <f t="shared" si="56"/>
        <v>973447.28523276688</v>
      </c>
    </row>
    <row r="347" spans="1:14" x14ac:dyDescent="0.25">
      <c r="A347" s="81"/>
      <c r="B347" s="66" t="s">
        <v>231</v>
      </c>
      <c r="C347" s="48">
        <v>4</v>
      </c>
      <c r="D347" s="70">
        <v>32.075200000000002</v>
      </c>
      <c r="E347" s="98">
        <v>2689</v>
      </c>
      <c r="F347" s="74">
        <v>384200</v>
      </c>
      <c r="G347" s="56">
        <v>75</v>
      </c>
      <c r="H347" s="65">
        <f t="shared" si="63"/>
        <v>288150</v>
      </c>
      <c r="I347" s="15">
        <f t="shared" si="62"/>
        <v>96050</v>
      </c>
      <c r="J347" s="15">
        <f t="shared" si="64"/>
        <v>142.87839345481592</v>
      </c>
      <c r="K347" s="15">
        <f t="shared" si="65"/>
        <v>521.2691135878888</v>
      </c>
      <c r="L347" s="15">
        <f t="shared" si="66"/>
        <v>1231788.1084906682</v>
      </c>
      <c r="M347" s="15"/>
      <c r="N347" s="86">
        <f t="shared" si="56"/>
        <v>1231788.1084906682</v>
      </c>
    </row>
    <row r="348" spans="1:14" x14ac:dyDescent="0.25">
      <c r="A348" s="81"/>
      <c r="B348" s="66" t="s">
        <v>236</v>
      </c>
      <c r="C348" s="48">
        <v>4</v>
      </c>
      <c r="D348" s="70">
        <v>30.424000000000003</v>
      </c>
      <c r="E348" s="98">
        <v>1175</v>
      </c>
      <c r="F348" s="74">
        <v>217480</v>
      </c>
      <c r="G348" s="56">
        <v>75</v>
      </c>
      <c r="H348" s="65">
        <f t="shared" si="63"/>
        <v>163110</v>
      </c>
      <c r="I348" s="15">
        <f t="shared" si="62"/>
        <v>54370</v>
      </c>
      <c r="J348" s="15">
        <f t="shared" si="64"/>
        <v>185.08936170212766</v>
      </c>
      <c r="K348" s="15">
        <f t="shared" si="65"/>
        <v>479.05814534057708</v>
      </c>
      <c r="L348" s="15">
        <f t="shared" si="66"/>
        <v>982404.18516458245</v>
      </c>
      <c r="M348" s="15"/>
      <c r="N348" s="86">
        <f t="shared" si="56"/>
        <v>982404.18516458245</v>
      </c>
    </row>
    <row r="349" spans="1:14" x14ac:dyDescent="0.25">
      <c r="A349" s="81"/>
      <c r="B349" s="66" t="s">
        <v>237</v>
      </c>
      <c r="C349" s="48">
        <v>4</v>
      </c>
      <c r="D349" s="70">
        <v>44.851599999999998</v>
      </c>
      <c r="E349" s="98">
        <v>2051</v>
      </c>
      <c r="F349" s="74">
        <v>463493</v>
      </c>
      <c r="G349" s="56">
        <v>75</v>
      </c>
      <c r="H349" s="65">
        <f t="shared" si="63"/>
        <v>347619.75</v>
      </c>
      <c r="I349" s="15">
        <f t="shared" si="62"/>
        <v>115873.25</v>
      </c>
      <c r="J349" s="15">
        <f t="shared" si="64"/>
        <v>225.98391028766454</v>
      </c>
      <c r="K349" s="15">
        <f t="shared" si="65"/>
        <v>438.1635967550402</v>
      </c>
      <c r="L349" s="15">
        <f t="shared" si="66"/>
        <v>1070380.823719319</v>
      </c>
      <c r="M349" s="15"/>
      <c r="N349" s="86">
        <f t="shared" si="56"/>
        <v>1070380.823719319</v>
      </c>
    </row>
    <row r="350" spans="1:14" x14ac:dyDescent="0.25">
      <c r="A350" s="81"/>
      <c r="B350" s="66" t="s">
        <v>770</v>
      </c>
      <c r="C350" s="48">
        <v>4</v>
      </c>
      <c r="D350" s="70">
        <v>31.656999999999996</v>
      </c>
      <c r="E350" s="98">
        <v>1571</v>
      </c>
      <c r="F350" s="74">
        <v>344067</v>
      </c>
      <c r="G350" s="56">
        <v>75</v>
      </c>
      <c r="H350" s="65">
        <f t="shared" si="63"/>
        <v>258050.25</v>
      </c>
      <c r="I350" s="15">
        <f t="shared" si="62"/>
        <v>86016.75</v>
      </c>
      <c r="J350" s="15">
        <f t="shared" si="64"/>
        <v>219.0114576702737</v>
      </c>
      <c r="K350" s="15">
        <f t="shared" si="65"/>
        <v>445.1360493724311</v>
      </c>
      <c r="L350" s="15">
        <f t="shared" si="66"/>
        <v>980617.86739610508</v>
      </c>
      <c r="M350" s="15"/>
      <c r="N350" s="86">
        <f t="shared" si="56"/>
        <v>980617.86739610508</v>
      </c>
    </row>
    <row r="351" spans="1:14" x14ac:dyDescent="0.25">
      <c r="A351" s="81"/>
      <c r="B351" s="66" t="s">
        <v>771</v>
      </c>
      <c r="C351" s="48">
        <v>4</v>
      </c>
      <c r="D351" s="70">
        <v>21.204299999999996</v>
      </c>
      <c r="E351" s="98">
        <v>1621</v>
      </c>
      <c r="F351" s="74">
        <v>413560</v>
      </c>
      <c r="G351" s="56">
        <v>75</v>
      </c>
      <c r="H351" s="65">
        <f t="shared" si="63"/>
        <v>310170</v>
      </c>
      <c r="I351" s="15">
        <f t="shared" si="62"/>
        <v>103390</v>
      </c>
      <c r="J351" s="15">
        <f t="shared" si="64"/>
        <v>255.12646514497223</v>
      </c>
      <c r="K351" s="15">
        <f t="shared" si="65"/>
        <v>409.02104189773252</v>
      </c>
      <c r="L351" s="15">
        <f t="shared" si="66"/>
        <v>895689.08983688091</v>
      </c>
      <c r="M351" s="15"/>
      <c r="N351" s="86">
        <f t="shared" si="56"/>
        <v>895689.08983688091</v>
      </c>
    </row>
    <row r="352" spans="1:14" x14ac:dyDescent="0.25">
      <c r="A352" s="81"/>
      <c r="B352" s="66" t="s">
        <v>238</v>
      </c>
      <c r="C352" s="48">
        <v>4</v>
      </c>
      <c r="D352" s="70">
        <v>60.041400000000003</v>
      </c>
      <c r="E352" s="98">
        <v>2186</v>
      </c>
      <c r="F352" s="74">
        <v>325267</v>
      </c>
      <c r="G352" s="56">
        <v>75</v>
      </c>
      <c r="H352" s="65">
        <f t="shared" si="63"/>
        <v>243950.25</v>
      </c>
      <c r="I352" s="15">
        <f t="shared" si="62"/>
        <v>81316.75</v>
      </c>
      <c r="J352" s="15">
        <f t="shared" si="64"/>
        <v>148.79551692589203</v>
      </c>
      <c r="K352" s="15">
        <f t="shared" si="65"/>
        <v>515.35199011681277</v>
      </c>
      <c r="L352" s="15">
        <f t="shared" si="66"/>
        <v>1256567.2137295508</v>
      </c>
      <c r="M352" s="15"/>
      <c r="N352" s="86">
        <f t="shared" si="56"/>
        <v>1256567.2137295508</v>
      </c>
    </row>
    <row r="353" spans="1:14" x14ac:dyDescent="0.25">
      <c r="A353" s="81"/>
      <c r="B353" s="66" t="s">
        <v>239</v>
      </c>
      <c r="C353" s="48">
        <v>4</v>
      </c>
      <c r="D353" s="70">
        <v>21.527699999999999</v>
      </c>
      <c r="E353" s="98">
        <v>1501</v>
      </c>
      <c r="F353" s="74">
        <v>265147</v>
      </c>
      <c r="G353" s="56">
        <v>75</v>
      </c>
      <c r="H353" s="65">
        <f t="shared" si="63"/>
        <v>198860.25</v>
      </c>
      <c r="I353" s="15">
        <f t="shared" si="62"/>
        <v>66286.75</v>
      </c>
      <c r="J353" s="15">
        <f t="shared" si="64"/>
        <v>176.64690206528979</v>
      </c>
      <c r="K353" s="15">
        <f t="shared" si="65"/>
        <v>487.50060497741498</v>
      </c>
      <c r="L353" s="15">
        <f t="shared" si="66"/>
        <v>1004254.7245322862</v>
      </c>
      <c r="M353" s="15"/>
      <c r="N353" s="86">
        <f t="shared" si="56"/>
        <v>1004254.7245322862</v>
      </c>
    </row>
    <row r="354" spans="1:14" x14ac:dyDescent="0.25">
      <c r="A354" s="81"/>
      <c r="B354" s="66" t="s">
        <v>772</v>
      </c>
      <c r="C354" s="48">
        <v>4</v>
      </c>
      <c r="D354" s="70">
        <v>46.965600000000009</v>
      </c>
      <c r="E354" s="98">
        <v>3024</v>
      </c>
      <c r="F354" s="74">
        <v>756467</v>
      </c>
      <c r="G354" s="56">
        <v>75</v>
      </c>
      <c r="H354" s="65">
        <f t="shared" si="63"/>
        <v>567350.25</v>
      </c>
      <c r="I354" s="15">
        <f t="shared" si="62"/>
        <v>189116.75</v>
      </c>
      <c r="J354" s="15">
        <f t="shared" si="64"/>
        <v>250.15443121693121</v>
      </c>
      <c r="K354" s="15">
        <f t="shared" si="65"/>
        <v>413.99307582577353</v>
      </c>
      <c r="L354" s="15">
        <f t="shared" si="66"/>
        <v>1154657.3226558811</v>
      </c>
      <c r="M354" s="15"/>
      <c r="N354" s="86">
        <f t="shared" si="56"/>
        <v>1154657.3226558811</v>
      </c>
    </row>
    <row r="355" spans="1:14" x14ac:dyDescent="0.25">
      <c r="A355" s="81"/>
      <c r="B355" s="66" t="s">
        <v>240</v>
      </c>
      <c r="C355" s="48">
        <v>4</v>
      </c>
      <c r="D355" s="70">
        <v>29.545500000000004</v>
      </c>
      <c r="E355" s="98">
        <v>1355</v>
      </c>
      <c r="F355" s="74">
        <v>162747</v>
      </c>
      <c r="G355" s="56">
        <v>75</v>
      </c>
      <c r="H355" s="65">
        <f t="shared" si="63"/>
        <v>122060.25</v>
      </c>
      <c r="I355" s="15">
        <f t="shared" si="62"/>
        <v>40686.75</v>
      </c>
      <c r="J355" s="15">
        <f t="shared" si="64"/>
        <v>120.10848708487084</v>
      </c>
      <c r="K355" s="15">
        <f t="shared" si="65"/>
        <v>544.03901995783394</v>
      </c>
      <c r="L355" s="15">
        <f t="shared" si="66"/>
        <v>1101403.1976698611</v>
      </c>
      <c r="M355" s="15"/>
      <c r="N355" s="86">
        <f t="shared" si="56"/>
        <v>1101403.1976698611</v>
      </c>
    </row>
    <row r="356" spans="1:14" x14ac:dyDescent="0.25">
      <c r="A356" s="81"/>
      <c r="B356" s="66" t="s">
        <v>241</v>
      </c>
      <c r="C356" s="48">
        <v>4</v>
      </c>
      <c r="D356" s="70">
        <v>52.421900000000001</v>
      </c>
      <c r="E356" s="98">
        <v>3091</v>
      </c>
      <c r="F356" s="74">
        <v>318907</v>
      </c>
      <c r="G356" s="56">
        <v>75</v>
      </c>
      <c r="H356" s="65">
        <f t="shared" si="63"/>
        <v>239180.25</v>
      </c>
      <c r="I356" s="15">
        <f t="shared" si="62"/>
        <v>79726.75</v>
      </c>
      <c r="J356" s="15">
        <f t="shared" si="64"/>
        <v>103.17275962471692</v>
      </c>
      <c r="K356" s="15">
        <f t="shared" si="65"/>
        <v>560.97474741798783</v>
      </c>
      <c r="L356" s="15">
        <f t="shared" si="66"/>
        <v>1408546.4852375973</v>
      </c>
      <c r="M356" s="15"/>
      <c r="N356" s="86">
        <f t="shared" si="56"/>
        <v>1408546.4852375973</v>
      </c>
    </row>
    <row r="357" spans="1:14" x14ac:dyDescent="0.25">
      <c r="A357" s="81"/>
      <c r="B357" s="66" t="s">
        <v>242</v>
      </c>
      <c r="C357" s="48">
        <v>4</v>
      </c>
      <c r="D357" s="70">
        <v>38.638800000000003</v>
      </c>
      <c r="E357" s="98">
        <v>2773</v>
      </c>
      <c r="F357" s="74">
        <v>656027</v>
      </c>
      <c r="G357" s="56">
        <v>75</v>
      </c>
      <c r="H357" s="65">
        <f t="shared" si="63"/>
        <v>492020.25</v>
      </c>
      <c r="I357" s="15">
        <f t="shared" si="62"/>
        <v>164006.75</v>
      </c>
      <c r="J357" s="15">
        <f t="shared" si="64"/>
        <v>236.57663180670752</v>
      </c>
      <c r="K357" s="15">
        <f t="shared" si="65"/>
        <v>427.57087523599728</v>
      </c>
      <c r="L357" s="15">
        <f t="shared" si="66"/>
        <v>1118353.5887392075</v>
      </c>
      <c r="M357" s="15"/>
      <c r="N357" s="86">
        <f t="shared" si="56"/>
        <v>1118353.5887392075</v>
      </c>
    </row>
    <row r="358" spans="1:14" x14ac:dyDescent="0.25">
      <c r="A358" s="81"/>
      <c r="B358" s="66" t="s">
        <v>906</v>
      </c>
      <c r="C358" s="48">
        <v>3</v>
      </c>
      <c r="D358" s="70">
        <v>11.920599999999999</v>
      </c>
      <c r="E358" s="98">
        <v>17088</v>
      </c>
      <c r="F358" s="74">
        <v>22280700</v>
      </c>
      <c r="G358" s="56">
        <v>20</v>
      </c>
      <c r="H358" s="65">
        <f t="shared" si="63"/>
        <v>4456140</v>
      </c>
      <c r="I358" s="15">
        <f t="shared" si="62"/>
        <v>17824560</v>
      </c>
      <c r="J358" s="15">
        <f t="shared" si="64"/>
        <v>1303.8799157303372</v>
      </c>
      <c r="K358" s="15">
        <f t="shared" si="65"/>
        <v>-639.73240868763241</v>
      </c>
      <c r="L358" s="15">
        <f t="shared" si="66"/>
        <v>2053936.466479826</v>
      </c>
      <c r="M358" s="15"/>
      <c r="N358" s="86">
        <f t="shared" si="56"/>
        <v>2053936.466479826</v>
      </c>
    </row>
    <row r="359" spans="1:14" x14ac:dyDescent="0.25">
      <c r="A359" s="81"/>
      <c r="B359" s="66" t="s">
        <v>244</v>
      </c>
      <c r="C359" s="48">
        <v>4</v>
      </c>
      <c r="D359" s="70">
        <v>15.653800000000002</v>
      </c>
      <c r="E359" s="98">
        <v>712</v>
      </c>
      <c r="F359" s="74">
        <v>66027</v>
      </c>
      <c r="G359" s="56">
        <v>75</v>
      </c>
      <c r="H359" s="65">
        <f t="shared" si="63"/>
        <v>49520.25</v>
      </c>
      <c r="I359" s="15">
        <f t="shared" si="62"/>
        <v>16506.75</v>
      </c>
      <c r="J359" s="15">
        <f t="shared" si="64"/>
        <v>92.734550561797747</v>
      </c>
      <c r="K359" s="15">
        <f t="shared" si="65"/>
        <v>571.41295648090704</v>
      </c>
      <c r="L359" s="15">
        <f t="shared" si="66"/>
        <v>1021722.3733778499</v>
      </c>
      <c r="M359" s="15"/>
      <c r="N359" s="86">
        <f t="shared" si="56"/>
        <v>1021722.3733778499</v>
      </c>
    </row>
    <row r="360" spans="1:14" x14ac:dyDescent="0.25">
      <c r="A360" s="81"/>
      <c r="B360" s="66" t="s">
        <v>245</v>
      </c>
      <c r="C360" s="48">
        <v>4</v>
      </c>
      <c r="D360" s="70">
        <v>83.219699999999989</v>
      </c>
      <c r="E360" s="98">
        <v>7487</v>
      </c>
      <c r="F360" s="74">
        <v>1543973</v>
      </c>
      <c r="G360" s="56">
        <v>75</v>
      </c>
      <c r="H360" s="65">
        <f t="shared" si="63"/>
        <v>1157979.75</v>
      </c>
      <c r="I360" s="15">
        <f t="shared" si="62"/>
        <v>385993.25</v>
      </c>
      <c r="J360" s="15">
        <f t="shared" si="64"/>
        <v>206.22051556030453</v>
      </c>
      <c r="K360" s="15">
        <f t="shared" si="65"/>
        <v>457.92699148240024</v>
      </c>
      <c r="L360" s="15">
        <f t="shared" si="66"/>
        <v>1869681.5462348668</v>
      </c>
      <c r="M360" s="15"/>
      <c r="N360" s="86">
        <f t="shared" si="56"/>
        <v>1869681.5462348668</v>
      </c>
    </row>
    <row r="361" spans="1:14" x14ac:dyDescent="0.25">
      <c r="A361" s="81"/>
      <c r="B361" s="66" t="s">
        <v>246</v>
      </c>
      <c r="C361" s="48">
        <v>4</v>
      </c>
      <c r="D361" s="70">
        <v>17.054500000000001</v>
      </c>
      <c r="E361" s="98">
        <v>860</v>
      </c>
      <c r="F361" s="74">
        <v>169987</v>
      </c>
      <c r="G361" s="56">
        <v>75</v>
      </c>
      <c r="H361" s="65">
        <f t="shared" si="63"/>
        <v>127490.25</v>
      </c>
      <c r="I361" s="15">
        <f t="shared" si="62"/>
        <v>42496.75</v>
      </c>
      <c r="J361" s="15">
        <f t="shared" si="64"/>
        <v>197.65930232558139</v>
      </c>
      <c r="K361" s="15">
        <f t="shared" si="65"/>
        <v>466.48820471712338</v>
      </c>
      <c r="L361" s="15">
        <f t="shared" si="66"/>
        <v>881219.05947017402</v>
      </c>
      <c r="M361" s="15"/>
      <c r="N361" s="86">
        <f t="shared" si="56"/>
        <v>881219.05947017402</v>
      </c>
    </row>
    <row r="362" spans="1:14" x14ac:dyDescent="0.25">
      <c r="A362" s="81"/>
      <c r="B362" s="66" t="s">
        <v>247</v>
      </c>
      <c r="C362" s="48">
        <v>4</v>
      </c>
      <c r="D362" s="70">
        <v>28.305500000000002</v>
      </c>
      <c r="E362" s="98">
        <v>1001</v>
      </c>
      <c r="F362" s="74">
        <v>511387</v>
      </c>
      <c r="G362" s="56">
        <v>75</v>
      </c>
      <c r="H362" s="65">
        <f t="shared" si="63"/>
        <v>383540.25</v>
      </c>
      <c r="I362" s="15">
        <f t="shared" si="62"/>
        <v>127846.75</v>
      </c>
      <c r="J362" s="15">
        <f t="shared" si="64"/>
        <v>510.87612387612387</v>
      </c>
      <c r="K362" s="15">
        <f t="shared" si="65"/>
        <v>153.2713831665809</v>
      </c>
      <c r="L362" s="15">
        <f t="shared" si="66"/>
        <v>449908.79459535226</v>
      </c>
      <c r="M362" s="15"/>
      <c r="N362" s="86">
        <f t="shared" si="56"/>
        <v>449908.79459535226</v>
      </c>
    </row>
    <row r="363" spans="1:14" x14ac:dyDescent="0.25">
      <c r="A363" s="81"/>
      <c r="B363" s="66" t="s">
        <v>248</v>
      </c>
      <c r="C363" s="48">
        <v>4</v>
      </c>
      <c r="D363" s="70">
        <v>24.119200000000003</v>
      </c>
      <c r="E363" s="98">
        <v>1761</v>
      </c>
      <c r="F363" s="74">
        <v>819347</v>
      </c>
      <c r="G363" s="56">
        <v>75</v>
      </c>
      <c r="H363" s="65">
        <f t="shared" si="63"/>
        <v>614510.25</v>
      </c>
      <c r="I363" s="15">
        <f t="shared" si="62"/>
        <v>204836.75</v>
      </c>
      <c r="J363" s="15">
        <f t="shared" si="64"/>
        <v>465.27370812038612</v>
      </c>
      <c r="K363" s="15">
        <f t="shared" si="65"/>
        <v>198.87379892231866</v>
      </c>
      <c r="L363" s="15">
        <f t="shared" si="66"/>
        <v>596211.41808256053</v>
      </c>
      <c r="M363" s="15"/>
      <c r="N363" s="86">
        <f t="shared" si="56"/>
        <v>596211.41808256053</v>
      </c>
    </row>
    <row r="364" spans="1:14" x14ac:dyDescent="0.25">
      <c r="A364" s="81"/>
      <c r="B364" s="66" t="s">
        <v>249</v>
      </c>
      <c r="C364" s="48">
        <v>4</v>
      </c>
      <c r="D364" s="70">
        <v>35.9437</v>
      </c>
      <c r="E364" s="98">
        <v>1489</v>
      </c>
      <c r="F364" s="74">
        <v>332667</v>
      </c>
      <c r="G364" s="56">
        <v>75</v>
      </c>
      <c r="H364" s="65">
        <f t="shared" si="63"/>
        <v>249500.25</v>
      </c>
      <c r="I364" s="15">
        <f t="shared" si="62"/>
        <v>83166.75</v>
      </c>
      <c r="J364" s="15">
        <f t="shared" si="64"/>
        <v>223.41638683680321</v>
      </c>
      <c r="K364" s="15">
        <f t="shared" si="65"/>
        <v>440.73112020590156</v>
      </c>
      <c r="L364" s="15">
        <f t="shared" si="66"/>
        <v>978417.23104813858</v>
      </c>
      <c r="M364" s="15"/>
      <c r="N364" s="86">
        <f t="shared" si="56"/>
        <v>978417.23104813858</v>
      </c>
    </row>
    <row r="365" spans="1:14" x14ac:dyDescent="0.25">
      <c r="A365" s="81"/>
      <c r="B365" s="66" t="s">
        <v>773</v>
      </c>
      <c r="C365" s="48">
        <v>4</v>
      </c>
      <c r="D365" s="70">
        <v>23.410100000000003</v>
      </c>
      <c r="E365" s="98">
        <v>798</v>
      </c>
      <c r="F365" s="74">
        <v>100133</v>
      </c>
      <c r="G365" s="56">
        <v>75</v>
      </c>
      <c r="H365" s="65">
        <f t="shared" si="63"/>
        <v>75099.75</v>
      </c>
      <c r="I365" s="15">
        <f t="shared" si="62"/>
        <v>25033.25</v>
      </c>
      <c r="J365" s="15">
        <f t="shared" si="64"/>
        <v>125.47994987468671</v>
      </c>
      <c r="K365" s="15">
        <f t="shared" si="65"/>
        <v>538.66755716801811</v>
      </c>
      <c r="L365" s="15">
        <f t="shared" si="66"/>
        <v>1006968.1918645119</v>
      </c>
      <c r="M365" s="15"/>
      <c r="N365" s="86">
        <f t="shared" si="56"/>
        <v>1006968.1918645119</v>
      </c>
    </row>
    <row r="366" spans="1:14" x14ac:dyDescent="0.25">
      <c r="A366" s="81"/>
      <c r="B366" s="66" t="s">
        <v>250</v>
      </c>
      <c r="C366" s="48">
        <v>4</v>
      </c>
      <c r="D366" s="70">
        <v>56.730699999999999</v>
      </c>
      <c r="E366" s="98">
        <v>4321</v>
      </c>
      <c r="F366" s="74">
        <v>1269987</v>
      </c>
      <c r="G366" s="56">
        <v>75</v>
      </c>
      <c r="H366" s="65">
        <f t="shared" si="63"/>
        <v>952490.25</v>
      </c>
      <c r="I366" s="15">
        <f t="shared" si="62"/>
        <v>317496.75</v>
      </c>
      <c r="J366" s="15">
        <f t="shared" si="64"/>
        <v>293.91043739875028</v>
      </c>
      <c r="K366" s="15">
        <f t="shared" si="65"/>
        <v>370.2370696439545</v>
      </c>
      <c r="L366" s="15">
        <f t="shared" si="66"/>
        <v>1272278.3637352549</v>
      </c>
      <c r="M366" s="15"/>
      <c r="N366" s="86">
        <f t="shared" si="56"/>
        <v>1272278.3637352549</v>
      </c>
    </row>
    <row r="367" spans="1:14" x14ac:dyDescent="0.25">
      <c r="A367" s="81"/>
      <c r="B367" s="66" t="s">
        <v>774</v>
      </c>
      <c r="C367" s="48">
        <v>4</v>
      </c>
      <c r="D367" s="70">
        <v>43.787799999999997</v>
      </c>
      <c r="E367" s="98">
        <v>4190</v>
      </c>
      <c r="F367" s="74">
        <v>1248187</v>
      </c>
      <c r="G367" s="56">
        <v>75</v>
      </c>
      <c r="H367" s="65">
        <f t="shared" si="63"/>
        <v>936140.25</v>
      </c>
      <c r="I367" s="15">
        <f t="shared" si="62"/>
        <v>312046.75</v>
      </c>
      <c r="J367" s="15">
        <f t="shared" si="64"/>
        <v>297.89665871121719</v>
      </c>
      <c r="K367" s="15">
        <f t="shared" si="65"/>
        <v>366.25084833148759</v>
      </c>
      <c r="L367" s="15">
        <f t="shared" si="66"/>
        <v>1207507.4624201581</v>
      </c>
      <c r="M367" s="15"/>
      <c r="N367" s="86">
        <f t="shared" si="56"/>
        <v>1207507.4624201581</v>
      </c>
    </row>
    <row r="368" spans="1:14" x14ac:dyDescent="0.25">
      <c r="A368" s="81"/>
      <c r="B368" s="66" t="s">
        <v>251</v>
      </c>
      <c r="C368" s="48">
        <v>4</v>
      </c>
      <c r="D368" s="70">
        <v>40.653300000000002</v>
      </c>
      <c r="E368" s="98">
        <v>4176</v>
      </c>
      <c r="F368" s="74">
        <v>4878560</v>
      </c>
      <c r="G368" s="56">
        <v>75</v>
      </c>
      <c r="H368" s="65">
        <f t="shared" si="63"/>
        <v>3658920</v>
      </c>
      <c r="I368" s="15">
        <f t="shared" si="62"/>
        <v>1219640</v>
      </c>
      <c r="J368" s="15">
        <f t="shared" si="64"/>
        <v>1168.2375478927204</v>
      </c>
      <c r="K368" s="15">
        <f t="shared" si="65"/>
        <v>-504.09004085001561</v>
      </c>
      <c r="L368" s="15">
        <f t="shared" si="66"/>
        <v>627770.70160028269</v>
      </c>
      <c r="M368" s="15"/>
      <c r="N368" s="86">
        <f t="shared" si="56"/>
        <v>627770.70160028269</v>
      </c>
    </row>
    <row r="369" spans="1:14" x14ac:dyDescent="0.25">
      <c r="A369" s="81"/>
      <c r="B369" s="66" t="s">
        <v>252</v>
      </c>
      <c r="C369" s="48">
        <v>4</v>
      </c>
      <c r="D369" s="70">
        <v>32.776199999999996</v>
      </c>
      <c r="E369" s="98">
        <v>2353</v>
      </c>
      <c r="F369" s="74">
        <v>635453</v>
      </c>
      <c r="G369" s="56">
        <v>75</v>
      </c>
      <c r="H369" s="65">
        <f t="shared" si="63"/>
        <v>476589.75</v>
      </c>
      <c r="I369" s="15">
        <f t="shared" si="62"/>
        <v>158863.25</v>
      </c>
      <c r="J369" s="15">
        <f t="shared" si="64"/>
        <v>270.06077348066299</v>
      </c>
      <c r="K369" s="15">
        <f t="shared" si="65"/>
        <v>394.08673356204179</v>
      </c>
      <c r="L369" s="15">
        <f t="shared" si="66"/>
        <v>997405.92512529448</v>
      </c>
      <c r="M369" s="15"/>
      <c r="N369" s="86">
        <f t="shared" si="56"/>
        <v>997405.92512529448</v>
      </c>
    </row>
    <row r="370" spans="1:14" x14ac:dyDescent="0.25">
      <c r="A370" s="81"/>
      <c r="B370" s="66"/>
      <c r="C370" s="48"/>
      <c r="D370" s="70">
        <v>0</v>
      </c>
      <c r="E370" s="100"/>
      <c r="F370" s="87"/>
      <c r="G370" s="56"/>
      <c r="H370" s="87"/>
      <c r="I370" s="88"/>
      <c r="J370" s="88"/>
      <c r="K370" s="15"/>
      <c r="L370" s="15"/>
      <c r="M370" s="15"/>
      <c r="N370" s="86"/>
    </row>
    <row r="371" spans="1:14" x14ac:dyDescent="0.25">
      <c r="A371" s="84" t="s">
        <v>253</v>
      </c>
      <c r="B371" s="58" t="s">
        <v>2</v>
      </c>
      <c r="C371" s="59"/>
      <c r="D371" s="7">
        <v>327.73879300000004</v>
      </c>
      <c r="E371" s="101">
        <f>E372</f>
        <v>35035</v>
      </c>
      <c r="F371" s="50">
        <v>0</v>
      </c>
      <c r="G371" s="56"/>
      <c r="H371" s="50">
        <f>H373</f>
        <v>4146190</v>
      </c>
      <c r="I371" s="12">
        <f>I373</f>
        <v>-4146190</v>
      </c>
      <c r="J371" s="12"/>
      <c r="K371" s="15"/>
      <c r="L371" s="15"/>
      <c r="M371" s="14">
        <f>M373</f>
        <v>16178061.065626942</v>
      </c>
      <c r="N371" s="82">
        <f t="shared" si="56"/>
        <v>16178061.065626942</v>
      </c>
    </row>
    <row r="372" spans="1:14" x14ac:dyDescent="0.25">
      <c r="A372" s="84" t="s">
        <v>253</v>
      </c>
      <c r="B372" s="58" t="s">
        <v>3</v>
      </c>
      <c r="C372" s="59"/>
      <c r="D372" s="7">
        <v>327.73879300000004</v>
      </c>
      <c r="E372" s="101">
        <f>SUM(E374:E384)</f>
        <v>35035</v>
      </c>
      <c r="F372" s="50">
        <f>SUM(F374:F384)</f>
        <v>16584760</v>
      </c>
      <c r="G372" s="56"/>
      <c r="H372" s="50">
        <f>SUM(H374:H384)</f>
        <v>12438570</v>
      </c>
      <c r="I372" s="12">
        <f>SUM(I374:I384)</f>
        <v>4146190</v>
      </c>
      <c r="J372" s="12"/>
      <c r="K372" s="15"/>
      <c r="L372" s="12">
        <f>SUM(L374:L384)</f>
        <v>10022624.089085896</v>
      </c>
      <c r="M372" s="15"/>
      <c r="N372" s="82">
        <f t="shared" si="56"/>
        <v>10022624.089085896</v>
      </c>
    </row>
    <row r="373" spans="1:14" x14ac:dyDescent="0.25">
      <c r="A373" s="81"/>
      <c r="B373" s="66" t="s">
        <v>26</v>
      </c>
      <c r="C373" s="48">
        <v>2</v>
      </c>
      <c r="D373" s="70">
        <v>0</v>
      </c>
      <c r="E373" s="102"/>
      <c r="F373" s="65">
        <v>0</v>
      </c>
      <c r="G373" s="56">
        <v>25</v>
      </c>
      <c r="H373" s="65">
        <f>F372*G373/100</f>
        <v>4146190</v>
      </c>
      <c r="I373" s="15">
        <f t="shared" ref="I373:I384" si="67">F373-H373</f>
        <v>-4146190</v>
      </c>
      <c r="J373" s="15"/>
      <c r="K373" s="15"/>
      <c r="L373" s="15"/>
      <c r="M373" s="15">
        <f>($L$7*$L$8*E371/$L$10)+($L$7*$L$9*D371/$L$11)</f>
        <v>16178061.065626942</v>
      </c>
      <c r="N373" s="86">
        <f t="shared" ref="N373:N436" si="68">L373+M373</f>
        <v>16178061.065626942</v>
      </c>
    </row>
    <row r="374" spans="1:14" x14ac:dyDescent="0.25">
      <c r="A374" s="81"/>
      <c r="B374" s="66" t="s">
        <v>254</v>
      </c>
      <c r="C374" s="48">
        <v>4</v>
      </c>
      <c r="D374" s="70">
        <v>30.5382</v>
      </c>
      <c r="E374" s="98">
        <v>4011</v>
      </c>
      <c r="F374" s="74">
        <v>3114560</v>
      </c>
      <c r="G374" s="56">
        <v>75</v>
      </c>
      <c r="H374" s="65">
        <f t="shared" ref="H374:H384" si="69">F374*G374/100</f>
        <v>2335920</v>
      </c>
      <c r="I374" s="15">
        <f t="shared" si="67"/>
        <v>778640</v>
      </c>
      <c r="J374" s="15">
        <f t="shared" ref="J374:J384" si="70">F374/E374</f>
        <v>776.50461231613065</v>
      </c>
      <c r="K374" s="15">
        <f t="shared" ref="K374:K384" si="71">$J$11*$J$19-J374</f>
        <v>-112.35710527342587</v>
      </c>
      <c r="L374" s="15">
        <f t="shared" ref="L374:L384" si="72">IF(K374&gt;0,$J$7*$J$8*(K374/$K$19),0)+$J$7*$J$9*(E374/$E$19)+$J$7*$J$10*(D374/$D$19)</f>
        <v>574598.11381950765</v>
      </c>
      <c r="M374" s="15"/>
      <c r="N374" s="86">
        <f t="shared" si="68"/>
        <v>574598.11381950765</v>
      </c>
    </row>
    <row r="375" spans="1:14" x14ac:dyDescent="0.25">
      <c r="A375" s="81"/>
      <c r="B375" s="66" t="s">
        <v>196</v>
      </c>
      <c r="C375" s="48">
        <v>4</v>
      </c>
      <c r="D375" s="70">
        <v>18.514592999999998</v>
      </c>
      <c r="E375" s="98">
        <v>3800</v>
      </c>
      <c r="F375" s="74">
        <v>1057560</v>
      </c>
      <c r="G375" s="56">
        <v>75</v>
      </c>
      <c r="H375" s="65">
        <f t="shared" si="69"/>
        <v>793170</v>
      </c>
      <c r="I375" s="15">
        <f t="shared" si="67"/>
        <v>264390</v>
      </c>
      <c r="J375" s="15">
        <f t="shared" si="70"/>
        <v>278.30526315789473</v>
      </c>
      <c r="K375" s="15">
        <f t="shared" si="71"/>
        <v>385.84224388481005</v>
      </c>
      <c r="L375" s="15">
        <f t="shared" si="72"/>
        <v>1107640.439724393</v>
      </c>
      <c r="M375" s="15"/>
      <c r="N375" s="86">
        <f t="shared" si="68"/>
        <v>1107640.439724393</v>
      </c>
    </row>
    <row r="376" spans="1:14" x14ac:dyDescent="0.25">
      <c r="A376" s="81"/>
      <c r="B376" s="66" t="s">
        <v>255</v>
      </c>
      <c r="C376" s="48">
        <v>4</v>
      </c>
      <c r="D376" s="70">
        <v>44.072099999999999</v>
      </c>
      <c r="E376" s="98">
        <v>5891</v>
      </c>
      <c r="F376" s="74">
        <v>3409000</v>
      </c>
      <c r="G376" s="56">
        <v>75</v>
      </c>
      <c r="H376" s="65">
        <f t="shared" si="69"/>
        <v>2556750</v>
      </c>
      <c r="I376" s="15">
        <f t="shared" si="67"/>
        <v>852250</v>
      </c>
      <c r="J376" s="15">
        <f t="shared" si="70"/>
        <v>578.67934136818872</v>
      </c>
      <c r="K376" s="15">
        <f t="shared" si="71"/>
        <v>85.468165674516058</v>
      </c>
      <c r="L376" s="15">
        <f t="shared" si="72"/>
        <v>973782.46721964655</v>
      </c>
      <c r="M376" s="15"/>
      <c r="N376" s="86">
        <f t="shared" si="68"/>
        <v>973782.46721964655</v>
      </c>
    </row>
    <row r="377" spans="1:14" x14ac:dyDescent="0.25">
      <c r="A377" s="81"/>
      <c r="B377" s="66" t="s">
        <v>775</v>
      </c>
      <c r="C377" s="48">
        <v>4</v>
      </c>
      <c r="D377" s="70">
        <v>50.002099999999999</v>
      </c>
      <c r="E377" s="98">
        <v>3268</v>
      </c>
      <c r="F377" s="74">
        <v>1078693</v>
      </c>
      <c r="G377" s="56">
        <v>75</v>
      </c>
      <c r="H377" s="65">
        <f t="shared" si="69"/>
        <v>809019.75</v>
      </c>
      <c r="I377" s="15">
        <f t="shared" si="67"/>
        <v>269673.25</v>
      </c>
      <c r="J377" s="15">
        <f t="shared" si="70"/>
        <v>330.07741738066096</v>
      </c>
      <c r="K377" s="15">
        <f t="shared" si="71"/>
        <v>334.07008966204381</v>
      </c>
      <c r="L377" s="15">
        <f t="shared" si="72"/>
        <v>1069672.598203809</v>
      </c>
      <c r="M377" s="15"/>
      <c r="N377" s="86">
        <f t="shared" si="68"/>
        <v>1069672.598203809</v>
      </c>
    </row>
    <row r="378" spans="1:14" x14ac:dyDescent="0.25">
      <c r="A378" s="81"/>
      <c r="B378" s="66" t="s">
        <v>256</v>
      </c>
      <c r="C378" s="48">
        <v>4</v>
      </c>
      <c r="D378" s="70">
        <v>19.601399999999998</v>
      </c>
      <c r="E378" s="98">
        <v>2358</v>
      </c>
      <c r="F378" s="74">
        <v>543427</v>
      </c>
      <c r="G378" s="56">
        <v>75</v>
      </c>
      <c r="H378" s="65">
        <f t="shared" si="69"/>
        <v>407570.25</v>
      </c>
      <c r="I378" s="15">
        <f t="shared" si="67"/>
        <v>135856.75</v>
      </c>
      <c r="J378" s="15">
        <f t="shared" si="70"/>
        <v>230.46098388464802</v>
      </c>
      <c r="K378" s="15">
        <f t="shared" si="71"/>
        <v>433.68652315805673</v>
      </c>
      <c r="L378" s="15">
        <f t="shared" si="72"/>
        <v>1015444.4804681912</v>
      </c>
      <c r="M378" s="15"/>
      <c r="N378" s="86">
        <f t="shared" si="68"/>
        <v>1015444.4804681912</v>
      </c>
    </row>
    <row r="379" spans="1:14" x14ac:dyDescent="0.25">
      <c r="A379" s="81"/>
      <c r="B379" s="66" t="s">
        <v>776</v>
      </c>
      <c r="C379" s="48">
        <v>4</v>
      </c>
      <c r="D379" s="70">
        <v>9.5202999999999989</v>
      </c>
      <c r="E379" s="98">
        <v>709</v>
      </c>
      <c r="F379" s="74">
        <v>129586.99999999999</v>
      </c>
      <c r="G379" s="56">
        <v>75</v>
      </c>
      <c r="H379" s="65">
        <f t="shared" si="69"/>
        <v>97190.249999999985</v>
      </c>
      <c r="I379" s="15">
        <f t="shared" si="67"/>
        <v>32396.75</v>
      </c>
      <c r="J379" s="15">
        <f t="shared" si="70"/>
        <v>182.7743300423131</v>
      </c>
      <c r="K379" s="15">
        <f t="shared" si="71"/>
        <v>481.37317700039171</v>
      </c>
      <c r="L379" s="15">
        <f t="shared" si="72"/>
        <v>861370.96301078284</v>
      </c>
      <c r="M379" s="15"/>
      <c r="N379" s="86">
        <f t="shared" si="68"/>
        <v>861370.96301078284</v>
      </c>
    </row>
    <row r="380" spans="1:14" x14ac:dyDescent="0.25">
      <c r="A380" s="81"/>
      <c r="B380" s="66" t="s">
        <v>257</v>
      </c>
      <c r="C380" s="48">
        <v>4</v>
      </c>
      <c r="D380" s="70">
        <v>34.553199999999997</v>
      </c>
      <c r="E380" s="98">
        <v>2633</v>
      </c>
      <c r="F380" s="74">
        <v>992973</v>
      </c>
      <c r="G380" s="56">
        <v>75</v>
      </c>
      <c r="H380" s="65">
        <f t="shared" si="69"/>
        <v>744729.75</v>
      </c>
      <c r="I380" s="15">
        <f t="shared" si="67"/>
        <v>248243.25</v>
      </c>
      <c r="J380" s="15">
        <f t="shared" si="70"/>
        <v>377.12609191036842</v>
      </c>
      <c r="K380" s="15">
        <f t="shared" si="71"/>
        <v>287.02141513233636</v>
      </c>
      <c r="L380" s="15">
        <f t="shared" si="72"/>
        <v>870398.70152571145</v>
      </c>
      <c r="M380" s="15"/>
      <c r="N380" s="86">
        <f t="shared" si="68"/>
        <v>870398.70152571145</v>
      </c>
    </row>
    <row r="381" spans="1:14" x14ac:dyDescent="0.25">
      <c r="A381" s="81"/>
      <c r="B381" s="66" t="s">
        <v>258</v>
      </c>
      <c r="C381" s="48">
        <v>4</v>
      </c>
      <c r="D381" s="70">
        <v>30.720999999999997</v>
      </c>
      <c r="E381" s="98">
        <v>2744</v>
      </c>
      <c r="F381" s="74">
        <v>829360</v>
      </c>
      <c r="G381" s="56">
        <v>75</v>
      </c>
      <c r="H381" s="65">
        <f t="shared" si="69"/>
        <v>622020</v>
      </c>
      <c r="I381" s="15">
        <f t="shared" si="67"/>
        <v>207340</v>
      </c>
      <c r="J381" s="15">
        <f t="shared" si="70"/>
        <v>302.24489795918367</v>
      </c>
      <c r="K381" s="15">
        <f t="shared" si="71"/>
        <v>361.9026090835211</v>
      </c>
      <c r="L381" s="15">
        <f t="shared" si="72"/>
        <v>986760.9958541377</v>
      </c>
      <c r="M381" s="15"/>
      <c r="N381" s="86">
        <f t="shared" si="68"/>
        <v>986760.9958541377</v>
      </c>
    </row>
    <row r="382" spans="1:14" x14ac:dyDescent="0.25">
      <c r="A382" s="81"/>
      <c r="B382" s="66" t="s">
        <v>259</v>
      </c>
      <c r="C382" s="48">
        <v>4</v>
      </c>
      <c r="D382" s="70">
        <v>18.347899999999999</v>
      </c>
      <c r="E382" s="98">
        <v>2615</v>
      </c>
      <c r="F382" s="74">
        <v>636840</v>
      </c>
      <c r="G382" s="56">
        <v>75</v>
      </c>
      <c r="H382" s="65">
        <f t="shared" si="69"/>
        <v>477630</v>
      </c>
      <c r="I382" s="15">
        <f t="shared" si="67"/>
        <v>159210</v>
      </c>
      <c r="J382" s="15">
        <f t="shared" si="70"/>
        <v>243.53346080305928</v>
      </c>
      <c r="K382" s="15">
        <f t="shared" si="71"/>
        <v>420.61404623964552</v>
      </c>
      <c r="L382" s="15">
        <f t="shared" si="72"/>
        <v>1021297.903400601</v>
      </c>
      <c r="M382" s="15"/>
      <c r="N382" s="86">
        <f t="shared" si="68"/>
        <v>1021297.903400601</v>
      </c>
    </row>
    <row r="383" spans="1:14" x14ac:dyDescent="0.25">
      <c r="A383" s="81"/>
      <c r="B383" s="66" t="s">
        <v>777</v>
      </c>
      <c r="C383" s="48">
        <v>4</v>
      </c>
      <c r="D383" s="70">
        <v>41.204600000000006</v>
      </c>
      <c r="E383" s="98">
        <v>3503</v>
      </c>
      <c r="F383" s="74">
        <v>1250107</v>
      </c>
      <c r="G383" s="56">
        <v>75</v>
      </c>
      <c r="H383" s="65">
        <f t="shared" si="69"/>
        <v>937580.25</v>
      </c>
      <c r="I383" s="15">
        <f t="shared" si="67"/>
        <v>312526.75</v>
      </c>
      <c r="J383" s="15">
        <f t="shared" si="70"/>
        <v>356.86754210676565</v>
      </c>
      <c r="K383" s="15">
        <f t="shared" si="71"/>
        <v>307.27996493593912</v>
      </c>
      <c r="L383" s="15">
        <f t="shared" si="72"/>
        <v>1026520.7657702711</v>
      </c>
      <c r="M383" s="15"/>
      <c r="N383" s="86">
        <f t="shared" si="68"/>
        <v>1026520.7657702711</v>
      </c>
    </row>
    <row r="384" spans="1:14" x14ac:dyDescent="0.25">
      <c r="A384" s="81"/>
      <c r="B384" s="66" t="s">
        <v>260</v>
      </c>
      <c r="C384" s="48">
        <v>4</v>
      </c>
      <c r="D384" s="70">
        <v>30.663400000000003</v>
      </c>
      <c r="E384" s="98">
        <v>3503</v>
      </c>
      <c r="F384" s="74">
        <v>3542653</v>
      </c>
      <c r="G384" s="56">
        <v>75</v>
      </c>
      <c r="H384" s="65">
        <f t="shared" si="69"/>
        <v>2656989.75</v>
      </c>
      <c r="I384" s="15">
        <f t="shared" si="67"/>
        <v>885663.25</v>
      </c>
      <c r="J384" s="15">
        <f t="shared" si="70"/>
        <v>1011.3197259491864</v>
      </c>
      <c r="K384" s="15">
        <f t="shared" si="71"/>
        <v>-347.17221890648159</v>
      </c>
      <c r="L384" s="15">
        <f t="shared" si="72"/>
        <v>515136.66008884471</v>
      </c>
      <c r="M384" s="15"/>
      <c r="N384" s="86">
        <f t="shared" si="68"/>
        <v>515136.66008884471</v>
      </c>
    </row>
    <row r="385" spans="1:14" x14ac:dyDescent="0.25">
      <c r="A385" s="81"/>
      <c r="B385" s="66"/>
      <c r="C385" s="48"/>
      <c r="D385" s="70">
        <v>0</v>
      </c>
      <c r="E385" s="100"/>
      <c r="F385" s="87"/>
      <c r="G385" s="56"/>
      <c r="H385" s="87"/>
      <c r="I385" s="88"/>
      <c r="J385" s="88"/>
      <c r="K385" s="15"/>
      <c r="L385" s="15"/>
      <c r="M385" s="15"/>
      <c r="N385" s="86"/>
    </row>
    <row r="386" spans="1:14" x14ac:dyDescent="0.25">
      <c r="A386" s="84" t="s">
        <v>261</v>
      </c>
      <c r="B386" s="58" t="s">
        <v>2</v>
      </c>
      <c r="C386" s="59"/>
      <c r="D386" s="7">
        <v>932.91639999999973</v>
      </c>
      <c r="E386" s="101">
        <f>E387</f>
        <v>78183</v>
      </c>
      <c r="F386" s="50">
        <v>0</v>
      </c>
      <c r="G386" s="56"/>
      <c r="H386" s="50">
        <f>H388</f>
        <v>11535866.25</v>
      </c>
      <c r="I386" s="12">
        <f>I388</f>
        <v>-11535866.25</v>
      </c>
      <c r="J386" s="12"/>
      <c r="K386" s="15"/>
      <c r="L386" s="15"/>
      <c r="M386" s="14">
        <f>M388</f>
        <v>39444795.151971199</v>
      </c>
      <c r="N386" s="82">
        <f t="shared" si="68"/>
        <v>39444795.151971199</v>
      </c>
    </row>
    <row r="387" spans="1:14" x14ac:dyDescent="0.25">
      <c r="A387" s="84" t="s">
        <v>261</v>
      </c>
      <c r="B387" s="58" t="s">
        <v>3</v>
      </c>
      <c r="C387" s="59"/>
      <c r="D387" s="7">
        <v>932.91639999999973</v>
      </c>
      <c r="E387" s="101">
        <f>SUM(E389:E420)</f>
        <v>78183</v>
      </c>
      <c r="F387" s="50">
        <f>SUM(F389:F420)</f>
        <v>46143465</v>
      </c>
      <c r="G387" s="56"/>
      <c r="H387" s="50">
        <f>SUM(H389:H420)</f>
        <v>23272021.550000001</v>
      </c>
      <c r="I387" s="12">
        <f>SUM(I389:I420)</f>
        <v>22871443.449999999</v>
      </c>
      <c r="J387" s="12"/>
      <c r="K387" s="15"/>
      <c r="L387" s="12">
        <f>SUM(L389:L420)</f>
        <v>33160274.807978872</v>
      </c>
      <c r="M387" s="15"/>
      <c r="N387" s="82">
        <f t="shared" si="68"/>
        <v>33160274.807978872</v>
      </c>
    </row>
    <row r="388" spans="1:14" x14ac:dyDescent="0.25">
      <c r="A388" s="81"/>
      <c r="B388" s="66" t="s">
        <v>26</v>
      </c>
      <c r="C388" s="48">
        <v>2</v>
      </c>
      <c r="D388" s="70">
        <v>0</v>
      </c>
      <c r="E388" s="102"/>
      <c r="F388" s="65">
        <v>0</v>
      </c>
      <c r="G388" s="56">
        <v>25</v>
      </c>
      <c r="H388" s="65">
        <f>F387*G388/100</f>
        <v>11535866.25</v>
      </c>
      <c r="I388" s="15">
        <f t="shared" ref="I388:I420" si="73">F388-H388</f>
        <v>-11535866.25</v>
      </c>
      <c r="J388" s="15"/>
      <c r="K388" s="15"/>
      <c r="L388" s="15"/>
      <c r="M388" s="15">
        <f>($L$7*$L$8*E386/$L$10)+($L$7*$L$9*D386/$L$11)</f>
        <v>39444795.151971199</v>
      </c>
      <c r="N388" s="86">
        <f t="shared" si="68"/>
        <v>39444795.151971199</v>
      </c>
    </row>
    <row r="389" spans="1:14" x14ac:dyDescent="0.25">
      <c r="A389" s="81"/>
      <c r="B389" s="66" t="s">
        <v>262</v>
      </c>
      <c r="C389" s="48">
        <v>4</v>
      </c>
      <c r="D389" s="70">
        <v>17.2576</v>
      </c>
      <c r="E389" s="98">
        <v>630</v>
      </c>
      <c r="F389" s="74">
        <v>51467</v>
      </c>
      <c r="G389" s="56">
        <v>75</v>
      </c>
      <c r="H389" s="65">
        <f t="shared" ref="H389:H420" si="74">F389*G389/100</f>
        <v>38600.25</v>
      </c>
      <c r="I389" s="15">
        <f t="shared" si="73"/>
        <v>12866.75</v>
      </c>
      <c r="J389" s="15">
        <f t="shared" ref="J389:J420" si="75">F389/E389</f>
        <v>81.693650793650789</v>
      </c>
      <c r="K389" s="15">
        <f t="shared" ref="K389:K420" si="76">$J$11*$J$19-J389</f>
        <v>582.45385624905396</v>
      </c>
      <c r="L389" s="15">
        <f t="shared" ref="L389:L420" si="77">IF(K389&gt;0,$J$7*$J$8*(K389/$K$19),0)+$J$7*$J$9*(E389/$E$19)+$J$7*$J$10*(D389/$D$19)</f>
        <v>1034515.761900221</v>
      </c>
      <c r="M389" s="15"/>
      <c r="N389" s="86">
        <f t="shared" si="68"/>
        <v>1034515.761900221</v>
      </c>
    </row>
    <row r="390" spans="1:14" x14ac:dyDescent="0.25">
      <c r="A390" s="81"/>
      <c r="B390" s="66" t="s">
        <v>263</v>
      </c>
      <c r="C390" s="48">
        <v>4</v>
      </c>
      <c r="D390" s="70">
        <v>17.919</v>
      </c>
      <c r="E390" s="98">
        <v>1080</v>
      </c>
      <c r="F390" s="74">
        <v>185867</v>
      </c>
      <c r="G390" s="56">
        <v>75</v>
      </c>
      <c r="H390" s="65">
        <f t="shared" si="74"/>
        <v>139400.25</v>
      </c>
      <c r="I390" s="15">
        <f t="shared" si="73"/>
        <v>46466.75</v>
      </c>
      <c r="J390" s="15">
        <f t="shared" si="75"/>
        <v>172.09907407407408</v>
      </c>
      <c r="K390" s="15">
        <f t="shared" si="76"/>
        <v>492.04843296863066</v>
      </c>
      <c r="L390" s="15">
        <f t="shared" si="77"/>
        <v>949647.77386078064</v>
      </c>
      <c r="M390" s="15"/>
      <c r="N390" s="86">
        <f t="shared" si="68"/>
        <v>949647.77386078064</v>
      </c>
    </row>
    <row r="391" spans="1:14" x14ac:dyDescent="0.25">
      <c r="A391" s="81"/>
      <c r="B391" s="66" t="s">
        <v>264</v>
      </c>
      <c r="C391" s="48">
        <v>4</v>
      </c>
      <c r="D391" s="70">
        <v>14.108099999999999</v>
      </c>
      <c r="E391" s="98">
        <v>668</v>
      </c>
      <c r="F391" s="74">
        <v>279147</v>
      </c>
      <c r="G391" s="56">
        <v>75</v>
      </c>
      <c r="H391" s="65">
        <f t="shared" si="74"/>
        <v>209360.25</v>
      </c>
      <c r="I391" s="15">
        <f t="shared" si="73"/>
        <v>69786.75</v>
      </c>
      <c r="J391" s="15">
        <f t="shared" si="75"/>
        <v>417.88473053892216</v>
      </c>
      <c r="K391" s="15">
        <f t="shared" si="76"/>
        <v>246.26277650378262</v>
      </c>
      <c r="L391" s="15">
        <f t="shared" si="77"/>
        <v>507446.64177603595</v>
      </c>
      <c r="M391" s="15"/>
      <c r="N391" s="86">
        <f t="shared" si="68"/>
        <v>507446.64177603595</v>
      </c>
    </row>
    <row r="392" spans="1:14" x14ac:dyDescent="0.25">
      <c r="A392" s="81"/>
      <c r="B392" s="66" t="s">
        <v>265</v>
      </c>
      <c r="C392" s="48">
        <v>4</v>
      </c>
      <c r="D392" s="70">
        <v>33.1967</v>
      </c>
      <c r="E392" s="98">
        <v>1533</v>
      </c>
      <c r="F392" s="74">
        <v>482467</v>
      </c>
      <c r="G392" s="56">
        <v>75</v>
      </c>
      <c r="H392" s="65">
        <f t="shared" si="74"/>
        <v>361850.25</v>
      </c>
      <c r="I392" s="15">
        <f t="shared" si="73"/>
        <v>120616.75</v>
      </c>
      <c r="J392" s="15">
        <f t="shared" si="75"/>
        <v>314.72080887149383</v>
      </c>
      <c r="K392" s="15">
        <f t="shared" si="76"/>
        <v>349.42669817121094</v>
      </c>
      <c r="L392" s="15">
        <f t="shared" si="77"/>
        <v>832936.37141526677</v>
      </c>
      <c r="M392" s="15"/>
      <c r="N392" s="86">
        <f t="shared" si="68"/>
        <v>832936.37141526677</v>
      </c>
    </row>
    <row r="393" spans="1:14" x14ac:dyDescent="0.25">
      <c r="A393" s="81"/>
      <c r="B393" s="66" t="s">
        <v>266</v>
      </c>
      <c r="C393" s="48">
        <v>4</v>
      </c>
      <c r="D393" s="70">
        <v>56.851199999999992</v>
      </c>
      <c r="E393" s="98">
        <v>4862</v>
      </c>
      <c r="F393" s="74">
        <v>1492427</v>
      </c>
      <c r="G393" s="56">
        <v>75</v>
      </c>
      <c r="H393" s="65">
        <f t="shared" si="74"/>
        <v>1119320.25</v>
      </c>
      <c r="I393" s="15">
        <f t="shared" si="73"/>
        <v>373106.75</v>
      </c>
      <c r="J393" s="15">
        <f t="shared" si="75"/>
        <v>306.95742492801315</v>
      </c>
      <c r="K393" s="15">
        <f t="shared" si="76"/>
        <v>357.19008211469162</v>
      </c>
      <c r="L393" s="15">
        <f t="shared" si="77"/>
        <v>1316227.7963975414</v>
      </c>
      <c r="M393" s="15"/>
      <c r="N393" s="86">
        <f t="shared" si="68"/>
        <v>1316227.7963975414</v>
      </c>
    </row>
    <row r="394" spans="1:14" x14ac:dyDescent="0.25">
      <c r="A394" s="81"/>
      <c r="B394" s="66" t="s">
        <v>267</v>
      </c>
      <c r="C394" s="48">
        <v>4</v>
      </c>
      <c r="D394" s="70">
        <v>25.022300000000001</v>
      </c>
      <c r="E394" s="98">
        <v>1501</v>
      </c>
      <c r="F394" s="74">
        <v>1029347</v>
      </c>
      <c r="G394" s="56">
        <v>75</v>
      </c>
      <c r="H394" s="65">
        <f t="shared" si="74"/>
        <v>772010.25</v>
      </c>
      <c r="I394" s="15">
        <f t="shared" si="73"/>
        <v>257336.75</v>
      </c>
      <c r="J394" s="15">
        <f t="shared" si="75"/>
        <v>685.77415056628911</v>
      </c>
      <c r="K394" s="15">
        <f t="shared" si="76"/>
        <v>-21.626643523584335</v>
      </c>
      <c r="L394" s="15">
        <f t="shared" si="77"/>
        <v>260349.90516066697</v>
      </c>
      <c r="M394" s="15"/>
      <c r="N394" s="86">
        <f t="shared" si="68"/>
        <v>260349.90516066697</v>
      </c>
    </row>
    <row r="395" spans="1:14" x14ac:dyDescent="0.25">
      <c r="A395" s="81"/>
      <c r="B395" s="66" t="s">
        <v>268</v>
      </c>
      <c r="C395" s="48">
        <v>4</v>
      </c>
      <c r="D395" s="70">
        <v>28.352600000000002</v>
      </c>
      <c r="E395" s="98">
        <v>1633</v>
      </c>
      <c r="F395" s="74">
        <v>209987</v>
      </c>
      <c r="G395" s="56">
        <v>75</v>
      </c>
      <c r="H395" s="65">
        <f t="shared" si="74"/>
        <v>157490.25</v>
      </c>
      <c r="I395" s="15">
        <f t="shared" si="73"/>
        <v>52496.75</v>
      </c>
      <c r="J395" s="15">
        <f t="shared" si="75"/>
        <v>128.58971218616045</v>
      </c>
      <c r="K395" s="15">
        <f t="shared" si="76"/>
        <v>535.55779485654432</v>
      </c>
      <c r="L395" s="15">
        <f t="shared" si="77"/>
        <v>1117049.7485413086</v>
      </c>
      <c r="M395" s="15"/>
      <c r="N395" s="86">
        <f t="shared" si="68"/>
        <v>1117049.7485413086</v>
      </c>
    </row>
    <row r="396" spans="1:14" x14ac:dyDescent="0.25">
      <c r="A396" s="81"/>
      <c r="B396" s="66" t="s">
        <v>269</v>
      </c>
      <c r="C396" s="48">
        <v>4</v>
      </c>
      <c r="D396" s="70">
        <v>36.885599999999997</v>
      </c>
      <c r="E396" s="98">
        <v>1220</v>
      </c>
      <c r="F396" s="74">
        <v>209067</v>
      </c>
      <c r="G396" s="56">
        <v>75</v>
      </c>
      <c r="H396" s="65">
        <f t="shared" si="74"/>
        <v>156800.25</v>
      </c>
      <c r="I396" s="15">
        <f t="shared" si="73"/>
        <v>52266.75</v>
      </c>
      <c r="J396" s="15">
        <f t="shared" si="75"/>
        <v>171.36639344262295</v>
      </c>
      <c r="K396" s="15">
        <f t="shared" si="76"/>
        <v>492.78111360008182</v>
      </c>
      <c r="L396" s="15">
        <f t="shared" si="77"/>
        <v>1030520.0162348032</v>
      </c>
      <c r="M396" s="15"/>
      <c r="N396" s="86">
        <f t="shared" si="68"/>
        <v>1030520.0162348032</v>
      </c>
    </row>
    <row r="397" spans="1:14" x14ac:dyDescent="0.25">
      <c r="A397" s="81"/>
      <c r="B397" s="66" t="s">
        <v>270</v>
      </c>
      <c r="C397" s="48">
        <v>4</v>
      </c>
      <c r="D397" s="70">
        <v>19.1204</v>
      </c>
      <c r="E397" s="98">
        <v>1070</v>
      </c>
      <c r="F397" s="74">
        <v>183813</v>
      </c>
      <c r="G397" s="56">
        <v>75</v>
      </c>
      <c r="H397" s="65">
        <f t="shared" si="74"/>
        <v>137859.75</v>
      </c>
      <c r="I397" s="15">
        <f t="shared" si="73"/>
        <v>45953.25</v>
      </c>
      <c r="J397" s="15">
        <f t="shared" si="75"/>
        <v>171.78785046728973</v>
      </c>
      <c r="K397" s="15">
        <f t="shared" si="76"/>
        <v>492.35965657541504</v>
      </c>
      <c r="L397" s="15">
        <f t="shared" si="77"/>
        <v>952956.87520000932</v>
      </c>
      <c r="M397" s="15"/>
      <c r="N397" s="86">
        <f t="shared" si="68"/>
        <v>952956.87520000932</v>
      </c>
    </row>
    <row r="398" spans="1:14" x14ac:dyDescent="0.25">
      <c r="A398" s="81"/>
      <c r="B398" s="66" t="s">
        <v>271</v>
      </c>
      <c r="C398" s="48">
        <v>4</v>
      </c>
      <c r="D398" s="70">
        <v>7.6936999999999998</v>
      </c>
      <c r="E398" s="98">
        <v>538</v>
      </c>
      <c r="F398" s="74">
        <v>99253</v>
      </c>
      <c r="G398" s="56">
        <v>75</v>
      </c>
      <c r="H398" s="65">
        <f t="shared" si="74"/>
        <v>74439.75</v>
      </c>
      <c r="I398" s="15">
        <f t="shared" si="73"/>
        <v>24813.25</v>
      </c>
      <c r="J398" s="15">
        <f t="shared" si="75"/>
        <v>184.48513011152417</v>
      </c>
      <c r="K398" s="15">
        <f t="shared" si="76"/>
        <v>479.66237693118057</v>
      </c>
      <c r="L398" s="15">
        <f t="shared" si="77"/>
        <v>832473.50833930459</v>
      </c>
      <c r="M398" s="15"/>
      <c r="N398" s="86">
        <f t="shared" si="68"/>
        <v>832473.50833930459</v>
      </c>
    </row>
    <row r="399" spans="1:14" x14ac:dyDescent="0.25">
      <c r="A399" s="81"/>
      <c r="B399" s="66" t="s">
        <v>272</v>
      </c>
      <c r="C399" s="48">
        <v>4</v>
      </c>
      <c r="D399" s="70">
        <v>27.951700000000002</v>
      </c>
      <c r="E399" s="98">
        <v>1143</v>
      </c>
      <c r="F399" s="74">
        <v>204520</v>
      </c>
      <c r="G399" s="56">
        <v>75</v>
      </c>
      <c r="H399" s="65">
        <f t="shared" si="74"/>
        <v>153390</v>
      </c>
      <c r="I399" s="15">
        <f t="shared" si="73"/>
        <v>51130</v>
      </c>
      <c r="J399" s="15">
        <f t="shared" si="75"/>
        <v>178.93263342082238</v>
      </c>
      <c r="K399" s="15">
        <f t="shared" si="76"/>
        <v>485.21487362188236</v>
      </c>
      <c r="L399" s="15">
        <f t="shared" si="77"/>
        <v>979931.68318917137</v>
      </c>
      <c r="M399" s="15"/>
      <c r="N399" s="86">
        <f t="shared" si="68"/>
        <v>979931.68318917137</v>
      </c>
    </row>
    <row r="400" spans="1:14" x14ac:dyDescent="0.25">
      <c r="A400" s="81"/>
      <c r="B400" s="66" t="s">
        <v>273</v>
      </c>
      <c r="C400" s="48">
        <v>4</v>
      </c>
      <c r="D400" s="70">
        <v>31.550799999999999</v>
      </c>
      <c r="E400" s="98">
        <v>1902</v>
      </c>
      <c r="F400" s="74">
        <v>221680</v>
      </c>
      <c r="G400" s="56">
        <v>75</v>
      </c>
      <c r="H400" s="65">
        <f t="shared" si="74"/>
        <v>166260</v>
      </c>
      <c r="I400" s="15">
        <f t="shared" si="73"/>
        <v>55420</v>
      </c>
      <c r="J400" s="15">
        <f t="shared" si="75"/>
        <v>116.55099894847528</v>
      </c>
      <c r="K400" s="15">
        <f t="shared" si="76"/>
        <v>547.59650809422953</v>
      </c>
      <c r="L400" s="15">
        <f t="shared" si="77"/>
        <v>1178078.3329163075</v>
      </c>
      <c r="M400" s="15"/>
      <c r="N400" s="86">
        <f t="shared" si="68"/>
        <v>1178078.3329163075</v>
      </c>
    </row>
    <row r="401" spans="1:14" x14ac:dyDescent="0.25">
      <c r="A401" s="81"/>
      <c r="B401" s="66" t="s">
        <v>274</v>
      </c>
      <c r="C401" s="48">
        <v>4</v>
      </c>
      <c r="D401" s="70">
        <v>44.9495</v>
      </c>
      <c r="E401" s="98">
        <v>8786</v>
      </c>
      <c r="F401" s="74">
        <v>7314320</v>
      </c>
      <c r="G401" s="56">
        <v>75</v>
      </c>
      <c r="H401" s="65">
        <f t="shared" si="74"/>
        <v>5485740</v>
      </c>
      <c r="I401" s="15">
        <f t="shared" si="73"/>
        <v>1828580</v>
      </c>
      <c r="J401" s="15">
        <f t="shared" si="75"/>
        <v>832.49715456407921</v>
      </c>
      <c r="K401" s="15">
        <f t="shared" si="76"/>
        <v>-168.34964752137444</v>
      </c>
      <c r="L401" s="15">
        <f t="shared" si="77"/>
        <v>1185483.1945580281</v>
      </c>
      <c r="M401" s="15"/>
      <c r="N401" s="86">
        <f t="shared" si="68"/>
        <v>1185483.1945580281</v>
      </c>
    </row>
    <row r="402" spans="1:14" x14ac:dyDescent="0.25">
      <c r="A402" s="81"/>
      <c r="B402" s="66" t="s">
        <v>879</v>
      </c>
      <c r="C402" s="48">
        <v>3</v>
      </c>
      <c r="D402" s="70">
        <v>63.640900000000002</v>
      </c>
      <c r="E402" s="98">
        <v>19838</v>
      </c>
      <c r="F402" s="74">
        <v>28338943</v>
      </c>
      <c r="G402" s="56">
        <v>35</v>
      </c>
      <c r="H402" s="65">
        <f t="shared" si="74"/>
        <v>9918630.0500000007</v>
      </c>
      <c r="I402" s="15">
        <f t="shared" si="73"/>
        <v>18420312.949999999</v>
      </c>
      <c r="J402" s="15">
        <f t="shared" si="75"/>
        <v>1428.518146990624</v>
      </c>
      <c r="K402" s="15">
        <f t="shared" si="76"/>
        <v>-764.37063994791924</v>
      </c>
      <c r="L402" s="15">
        <f t="shared" si="77"/>
        <v>2550519.3687041225</v>
      </c>
      <c r="M402" s="15"/>
      <c r="N402" s="86">
        <f t="shared" si="68"/>
        <v>2550519.3687041225</v>
      </c>
    </row>
    <row r="403" spans="1:14" x14ac:dyDescent="0.25">
      <c r="A403" s="81"/>
      <c r="B403" s="66" t="s">
        <v>275</v>
      </c>
      <c r="C403" s="48">
        <v>4</v>
      </c>
      <c r="D403" s="70">
        <v>31.273899999999998</v>
      </c>
      <c r="E403" s="98">
        <v>2638</v>
      </c>
      <c r="F403" s="74">
        <v>394693</v>
      </c>
      <c r="G403" s="56">
        <v>75</v>
      </c>
      <c r="H403" s="65">
        <f t="shared" si="74"/>
        <v>296019.75</v>
      </c>
      <c r="I403" s="15">
        <f t="shared" si="73"/>
        <v>98673.25</v>
      </c>
      <c r="J403" s="15">
        <f t="shared" si="75"/>
        <v>149.61827141774071</v>
      </c>
      <c r="K403" s="15">
        <f t="shared" si="76"/>
        <v>514.52923562496403</v>
      </c>
      <c r="L403" s="15">
        <f t="shared" si="77"/>
        <v>1212659.2716143187</v>
      </c>
      <c r="M403" s="15"/>
      <c r="N403" s="86">
        <f t="shared" si="68"/>
        <v>1212659.2716143187</v>
      </c>
    </row>
    <row r="404" spans="1:14" x14ac:dyDescent="0.25">
      <c r="A404" s="81"/>
      <c r="B404" s="66" t="s">
        <v>778</v>
      </c>
      <c r="C404" s="48">
        <v>4</v>
      </c>
      <c r="D404" s="70">
        <v>21.880900000000004</v>
      </c>
      <c r="E404" s="98">
        <v>1270</v>
      </c>
      <c r="F404" s="74">
        <v>216320</v>
      </c>
      <c r="G404" s="56">
        <v>75</v>
      </c>
      <c r="H404" s="65">
        <f t="shared" si="74"/>
        <v>162240</v>
      </c>
      <c r="I404" s="15">
        <f t="shared" si="73"/>
        <v>54080</v>
      </c>
      <c r="J404" s="15">
        <f t="shared" si="75"/>
        <v>170.33070866141733</v>
      </c>
      <c r="K404" s="15">
        <f t="shared" si="76"/>
        <v>493.81679838128741</v>
      </c>
      <c r="L404" s="15">
        <f t="shared" si="77"/>
        <v>987993.10050255212</v>
      </c>
      <c r="M404" s="15"/>
      <c r="N404" s="86">
        <f t="shared" si="68"/>
        <v>987993.10050255212</v>
      </c>
    </row>
    <row r="405" spans="1:14" x14ac:dyDescent="0.25">
      <c r="A405" s="81"/>
      <c r="B405" s="66" t="s">
        <v>276</v>
      </c>
      <c r="C405" s="48">
        <v>4</v>
      </c>
      <c r="D405" s="70">
        <v>30.774899999999995</v>
      </c>
      <c r="E405" s="98">
        <v>979</v>
      </c>
      <c r="F405" s="74">
        <v>570627</v>
      </c>
      <c r="G405" s="56">
        <v>75</v>
      </c>
      <c r="H405" s="65">
        <f t="shared" si="74"/>
        <v>427970.25</v>
      </c>
      <c r="I405" s="15">
        <f t="shared" si="73"/>
        <v>142656.75</v>
      </c>
      <c r="J405" s="15">
        <f t="shared" si="75"/>
        <v>582.86721144024511</v>
      </c>
      <c r="K405" s="15">
        <f>$J$11*$J$19-J405</f>
        <v>81.28029560245966</v>
      </c>
      <c r="L405" s="15">
        <f>IF(K405&gt;0,$J$7*$J$8*(K405/$K$19),0)+$J$7*$J$9*(E405/$E$19)+$J$7*$J$10*(D405/$D$19)</f>
        <v>343972.76395403262</v>
      </c>
      <c r="M405" s="15"/>
      <c r="N405" s="86">
        <f t="shared" si="68"/>
        <v>343972.76395403262</v>
      </c>
    </row>
    <row r="406" spans="1:14" x14ac:dyDescent="0.25">
      <c r="A406" s="81"/>
      <c r="B406" s="66" t="s">
        <v>277</v>
      </c>
      <c r="C406" s="48">
        <v>4</v>
      </c>
      <c r="D406" s="70">
        <v>29.421599999999998</v>
      </c>
      <c r="E406" s="98">
        <v>3093</v>
      </c>
      <c r="F406" s="74">
        <v>366653</v>
      </c>
      <c r="G406" s="56">
        <v>75</v>
      </c>
      <c r="H406" s="65">
        <f t="shared" si="74"/>
        <v>274989.75</v>
      </c>
      <c r="I406" s="15">
        <f t="shared" si="73"/>
        <v>91663.25</v>
      </c>
      <c r="J406" s="15">
        <f t="shared" si="75"/>
        <v>118.54283866795991</v>
      </c>
      <c r="K406" s="15">
        <f t="shared" si="76"/>
        <v>545.60466837474485</v>
      </c>
      <c r="L406" s="15">
        <f t="shared" si="77"/>
        <v>1308277.82003331</v>
      </c>
      <c r="M406" s="15"/>
      <c r="N406" s="86">
        <f t="shared" si="68"/>
        <v>1308277.82003331</v>
      </c>
    </row>
    <row r="407" spans="1:14" x14ac:dyDescent="0.25">
      <c r="A407" s="81"/>
      <c r="B407" s="66" t="s">
        <v>779</v>
      </c>
      <c r="C407" s="48">
        <v>4</v>
      </c>
      <c r="D407" s="70">
        <v>13.160600000000001</v>
      </c>
      <c r="E407" s="98">
        <v>1005</v>
      </c>
      <c r="F407" s="74">
        <v>108600</v>
      </c>
      <c r="G407" s="56">
        <v>75</v>
      </c>
      <c r="H407" s="65">
        <f t="shared" si="74"/>
        <v>81450</v>
      </c>
      <c r="I407" s="15">
        <f t="shared" si="73"/>
        <v>27150</v>
      </c>
      <c r="J407" s="15">
        <f t="shared" si="75"/>
        <v>108.05970149253731</v>
      </c>
      <c r="K407" s="15">
        <f t="shared" si="76"/>
        <v>556.08780555016745</v>
      </c>
      <c r="L407" s="15">
        <f t="shared" si="77"/>
        <v>1024194.7005082006</v>
      </c>
      <c r="M407" s="15"/>
      <c r="N407" s="86">
        <f t="shared" si="68"/>
        <v>1024194.7005082006</v>
      </c>
    </row>
    <row r="408" spans="1:14" x14ac:dyDescent="0.25">
      <c r="A408" s="81"/>
      <c r="B408" s="66" t="s">
        <v>780</v>
      </c>
      <c r="C408" s="48">
        <v>4</v>
      </c>
      <c r="D408" s="70">
        <v>31.3569</v>
      </c>
      <c r="E408" s="98">
        <v>1501</v>
      </c>
      <c r="F408" s="74">
        <v>253787</v>
      </c>
      <c r="G408" s="56">
        <v>75</v>
      </c>
      <c r="H408" s="65">
        <f t="shared" si="74"/>
        <v>190340.25</v>
      </c>
      <c r="I408" s="15">
        <f t="shared" si="73"/>
        <v>63446.75</v>
      </c>
      <c r="J408" s="15">
        <f t="shared" si="75"/>
        <v>169.07861425716189</v>
      </c>
      <c r="K408" s="15">
        <f t="shared" si="76"/>
        <v>495.06889278554286</v>
      </c>
      <c r="L408" s="15">
        <f t="shared" si="77"/>
        <v>1048755.0334886764</v>
      </c>
      <c r="M408" s="15"/>
      <c r="N408" s="86">
        <f t="shared" si="68"/>
        <v>1048755.0334886764</v>
      </c>
    </row>
    <row r="409" spans="1:14" x14ac:dyDescent="0.25">
      <c r="A409" s="81"/>
      <c r="B409" s="66" t="s">
        <v>278</v>
      </c>
      <c r="C409" s="48">
        <v>4</v>
      </c>
      <c r="D409" s="70">
        <v>29.774799999999999</v>
      </c>
      <c r="E409" s="98">
        <v>1741</v>
      </c>
      <c r="F409" s="74">
        <v>284853</v>
      </c>
      <c r="G409" s="56">
        <v>75</v>
      </c>
      <c r="H409" s="65">
        <f t="shared" si="74"/>
        <v>213639.75</v>
      </c>
      <c r="I409" s="15">
        <f t="shared" si="73"/>
        <v>71213.25</v>
      </c>
      <c r="J409" s="15">
        <f t="shared" si="75"/>
        <v>163.61458931648477</v>
      </c>
      <c r="K409" s="15">
        <f t="shared" si="76"/>
        <v>500.53291772622003</v>
      </c>
      <c r="L409" s="15">
        <f t="shared" si="77"/>
        <v>1080237.9951740128</v>
      </c>
      <c r="M409" s="15"/>
      <c r="N409" s="86">
        <f t="shared" si="68"/>
        <v>1080237.9951740128</v>
      </c>
    </row>
    <row r="410" spans="1:14" x14ac:dyDescent="0.25">
      <c r="A410" s="81"/>
      <c r="B410" s="66" t="s">
        <v>279</v>
      </c>
      <c r="C410" s="48">
        <v>4</v>
      </c>
      <c r="D410" s="70">
        <v>17.8398</v>
      </c>
      <c r="E410" s="98">
        <v>1278</v>
      </c>
      <c r="F410" s="74">
        <v>182320</v>
      </c>
      <c r="G410" s="56">
        <v>75</v>
      </c>
      <c r="H410" s="65">
        <f t="shared" si="74"/>
        <v>136740</v>
      </c>
      <c r="I410" s="15">
        <f t="shared" si="73"/>
        <v>45580</v>
      </c>
      <c r="J410" s="15">
        <f t="shared" si="75"/>
        <v>142.66040688575899</v>
      </c>
      <c r="K410" s="15">
        <f t="shared" si="76"/>
        <v>521.48710015694576</v>
      </c>
      <c r="L410" s="15">
        <f t="shared" si="77"/>
        <v>1018348.0356210954</v>
      </c>
      <c r="M410" s="15"/>
      <c r="N410" s="86">
        <f t="shared" si="68"/>
        <v>1018348.0356210954</v>
      </c>
    </row>
    <row r="411" spans="1:14" x14ac:dyDescent="0.25">
      <c r="A411" s="81"/>
      <c r="B411" s="66" t="s">
        <v>280</v>
      </c>
      <c r="C411" s="48">
        <v>4</v>
      </c>
      <c r="D411" s="70">
        <v>43.423200000000001</v>
      </c>
      <c r="E411" s="98">
        <v>2184</v>
      </c>
      <c r="F411" s="74">
        <v>738587</v>
      </c>
      <c r="G411" s="56">
        <v>75</v>
      </c>
      <c r="H411" s="65">
        <f t="shared" si="74"/>
        <v>553940.25</v>
      </c>
      <c r="I411" s="15">
        <f t="shared" si="73"/>
        <v>184646.75</v>
      </c>
      <c r="J411" s="15">
        <f t="shared" si="75"/>
        <v>338.18086080586079</v>
      </c>
      <c r="K411" s="15">
        <f t="shared" si="76"/>
        <v>325.96664623684399</v>
      </c>
      <c r="L411" s="15">
        <f t="shared" si="77"/>
        <v>907406.35187451041</v>
      </c>
      <c r="M411" s="15"/>
      <c r="N411" s="86">
        <f t="shared" si="68"/>
        <v>907406.35187451041</v>
      </c>
    </row>
    <row r="412" spans="1:14" x14ac:dyDescent="0.25">
      <c r="A412" s="81"/>
      <c r="B412" s="66" t="s">
        <v>281</v>
      </c>
      <c r="C412" s="48">
        <v>4</v>
      </c>
      <c r="D412" s="70">
        <v>23.677600000000002</v>
      </c>
      <c r="E412" s="98">
        <v>1221</v>
      </c>
      <c r="F412" s="74">
        <v>254947</v>
      </c>
      <c r="G412" s="56">
        <v>75</v>
      </c>
      <c r="H412" s="65">
        <f t="shared" si="74"/>
        <v>191210.25</v>
      </c>
      <c r="I412" s="15">
        <f t="shared" si="73"/>
        <v>63736.75</v>
      </c>
      <c r="J412" s="15">
        <f t="shared" si="75"/>
        <v>208.80180180180182</v>
      </c>
      <c r="K412" s="15">
        <f t="shared" si="76"/>
        <v>455.34570524090293</v>
      </c>
      <c r="L412" s="15">
        <f t="shared" si="77"/>
        <v>928582.91957646096</v>
      </c>
      <c r="M412" s="15"/>
      <c r="N412" s="86">
        <f t="shared" si="68"/>
        <v>928582.91957646096</v>
      </c>
    </row>
    <row r="413" spans="1:14" x14ac:dyDescent="0.25">
      <c r="A413" s="81"/>
      <c r="B413" s="66" t="s">
        <v>781</v>
      </c>
      <c r="C413" s="48">
        <v>4</v>
      </c>
      <c r="D413" s="70">
        <v>35.131500000000003</v>
      </c>
      <c r="E413" s="98">
        <v>2056</v>
      </c>
      <c r="F413" s="74">
        <v>279173</v>
      </c>
      <c r="G413" s="56">
        <v>75</v>
      </c>
      <c r="H413" s="65">
        <f t="shared" si="74"/>
        <v>209379.75</v>
      </c>
      <c r="I413" s="15">
        <f t="shared" si="73"/>
        <v>69793.25</v>
      </c>
      <c r="J413" s="15">
        <f t="shared" si="75"/>
        <v>135.78453307392996</v>
      </c>
      <c r="K413" s="15">
        <f t="shared" si="76"/>
        <v>528.36297396877478</v>
      </c>
      <c r="L413" s="15">
        <f t="shared" si="77"/>
        <v>1178359.4309277798</v>
      </c>
      <c r="M413" s="15"/>
      <c r="N413" s="86">
        <f t="shared" si="68"/>
        <v>1178359.4309277798</v>
      </c>
    </row>
    <row r="414" spans="1:14" x14ac:dyDescent="0.25">
      <c r="A414" s="81"/>
      <c r="B414" s="66" t="s">
        <v>282</v>
      </c>
      <c r="C414" s="48">
        <v>4</v>
      </c>
      <c r="D414" s="70">
        <v>21.135199999999998</v>
      </c>
      <c r="E414" s="98">
        <v>1236</v>
      </c>
      <c r="F414" s="74">
        <v>316147</v>
      </c>
      <c r="G414" s="56">
        <v>75</v>
      </c>
      <c r="H414" s="65">
        <f t="shared" si="74"/>
        <v>237110.25</v>
      </c>
      <c r="I414" s="15">
        <f t="shared" si="73"/>
        <v>79036.75</v>
      </c>
      <c r="J414" s="15">
        <f t="shared" si="75"/>
        <v>255.78236245954693</v>
      </c>
      <c r="K414" s="15">
        <f t="shared" si="76"/>
        <v>408.36514458315787</v>
      </c>
      <c r="L414" s="15">
        <f t="shared" si="77"/>
        <v>849061.52389846719</v>
      </c>
      <c r="M414" s="15"/>
      <c r="N414" s="86">
        <f t="shared" si="68"/>
        <v>849061.52389846719</v>
      </c>
    </row>
    <row r="415" spans="1:14" x14ac:dyDescent="0.25">
      <c r="A415" s="81"/>
      <c r="B415" s="66" t="s">
        <v>782</v>
      </c>
      <c r="C415" s="48">
        <v>4</v>
      </c>
      <c r="D415" s="70">
        <v>33.507600000000004</v>
      </c>
      <c r="E415" s="98">
        <v>1877</v>
      </c>
      <c r="F415" s="74">
        <v>308693</v>
      </c>
      <c r="G415" s="56">
        <v>75</v>
      </c>
      <c r="H415" s="65">
        <f t="shared" si="74"/>
        <v>231519.75</v>
      </c>
      <c r="I415" s="15">
        <f t="shared" si="73"/>
        <v>77173.25</v>
      </c>
      <c r="J415" s="15">
        <f t="shared" si="75"/>
        <v>164.46084176877997</v>
      </c>
      <c r="K415" s="15">
        <f t="shared" si="76"/>
        <v>499.6866652739248</v>
      </c>
      <c r="L415" s="15">
        <f t="shared" si="77"/>
        <v>1107402.1440573146</v>
      </c>
      <c r="M415" s="15"/>
      <c r="N415" s="86">
        <f t="shared" si="68"/>
        <v>1107402.1440573146</v>
      </c>
    </row>
    <row r="416" spans="1:14" x14ac:dyDescent="0.25">
      <c r="A416" s="81"/>
      <c r="B416" s="66" t="s">
        <v>283</v>
      </c>
      <c r="C416" s="48">
        <v>4</v>
      </c>
      <c r="D416" s="70">
        <v>26.096699999999998</v>
      </c>
      <c r="E416" s="98">
        <v>1314</v>
      </c>
      <c r="F416" s="74">
        <v>404173</v>
      </c>
      <c r="G416" s="56">
        <v>75</v>
      </c>
      <c r="H416" s="65">
        <f t="shared" si="74"/>
        <v>303129.75</v>
      </c>
      <c r="I416" s="15">
        <f t="shared" si="73"/>
        <v>101043.25</v>
      </c>
      <c r="J416" s="15">
        <f t="shared" si="75"/>
        <v>307.58980213089802</v>
      </c>
      <c r="K416" s="15">
        <f t="shared" si="76"/>
        <v>356.55770491180675</v>
      </c>
      <c r="L416" s="15">
        <f t="shared" si="77"/>
        <v>794503.0845622496</v>
      </c>
      <c r="M416" s="15"/>
      <c r="N416" s="86">
        <f t="shared" si="68"/>
        <v>794503.0845622496</v>
      </c>
    </row>
    <row r="417" spans="1:14" x14ac:dyDescent="0.25">
      <c r="A417" s="81"/>
      <c r="B417" s="66" t="s">
        <v>230</v>
      </c>
      <c r="C417" s="48">
        <v>4</v>
      </c>
      <c r="D417" s="69">
        <v>24.5121</v>
      </c>
      <c r="E417" s="98">
        <v>2006</v>
      </c>
      <c r="F417" s="74">
        <v>230200</v>
      </c>
      <c r="G417" s="56">
        <v>75</v>
      </c>
      <c r="H417" s="65">
        <f t="shared" si="74"/>
        <v>172650</v>
      </c>
      <c r="I417" s="15">
        <f t="shared" si="73"/>
        <v>57550</v>
      </c>
      <c r="J417" s="15">
        <f t="shared" si="75"/>
        <v>114.75573280159522</v>
      </c>
      <c r="K417" s="15">
        <f t="shared" si="76"/>
        <v>549.3917742411096</v>
      </c>
      <c r="L417" s="15">
        <f t="shared" si="77"/>
        <v>1169652.3787603858</v>
      </c>
      <c r="M417" s="15"/>
      <c r="N417" s="86">
        <f t="shared" si="68"/>
        <v>1169652.3787603858</v>
      </c>
    </row>
    <row r="418" spans="1:14" x14ac:dyDescent="0.25">
      <c r="A418" s="81"/>
      <c r="B418" s="66" t="s">
        <v>284</v>
      </c>
      <c r="C418" s="48">
        <v>4</v>
      </c>
      <c r="D418" s="70">
        <v>32.277900000000002</v>
      </c>
      <c r="E418" s="98">
        <v>2898</v>
      </c>
      <c r="F418" s="74">
        <v>365227</v>
      </c>
      <c r="G418" s="56">
        <v>75</v>
      </c>
      <c r="H418" s="65">
        <f t="shared" si="74"/>
        <v>273920.25</v>
      </c>
      <c r="I418" s="15">
        <f t="shared" si="73"/>
        <v>91306.75</v>
      </c>
      <c r="J418" s="15">
        <f t="shared" si="75"/>
        <v>126.02726017943409</v>
      </c>
      <c r="K418" s="15">
        <f t="shared" si="76"/>
        <v>538.12024686327072</v>
      </c>
      <c r="L418" s="15">
        <f t="shared" si="77"/>
        <v>1283215.9475632436</v>
      </c>
      <c r="M418" s="15"/>
      <c r="N418" s="86">
        <f t="shared" si="68"/>
        <v>1283215.9475632436</v>
      </c>
    </row>
    <row r="419" spans="1:14" x14ac:dyDescent="0.25">
      <c r="A419" s="81"/>
      <c r="B419" s="66" t="s">
        <v>285</v>
      </c>
      <c r="C419" s="48">
        <v>4</v>
      </c>
      <c r="D419" s="70">
        <v>17.488699999999998</v>
      </c>
      <c r="E419" s="98">
        <v>1343</v>
      </c>
      <c r="F419" s="74">
        <v>186213</v>
      </c>
      <c r="G419" s="56">
        <v>75</v>
      </c>
      <c r="H419" s="65">
        <f t="shared" si="74"/>
        <v>139659.75</v>
      </c>
      <c r="I419" s="15">
        <f t="shared" si="73"/>
        <v>46553.25</v>
      </c>
      <c r="J419" s="15">
        <f t="shared" si="75"/>
        <v>138.65450483991066</v>
      </c>
      <c r="K419" s="15">
        <f t="shared" si="76"/>
        <v>525.49300220279406</v>
      </c>
      <c r="L419" s="15">
        <f t="shared" si="77"/>
        <v>1031047.7067303986</v>
      </c>
      <c r="M419" s="15"/>
      <c r="N419" s="86">
        <f t="shared" si="68"/>
        <v>1031047.7067303986</v>
      </c>
    </row>
    <row r="420" spans="1:14" x14ac:dyDescent="0.25">
      <c r="A420" s="81"/>
      <c r="B420" s="66" t="s">
        <v>286</v>
      </c>
      <c r="C420" s="48">
        <v>4</v>
      </c>
      <c r="D420" s="70">
        <v>45.682399999999994</v>
      </c>
      <c r="E420" s="98">
        <v>2139</v>
      </c>
      <c r="F420" s="74">
        <v>379947</v>
      </c>
      <c r="G420" s="56">
        <v>75</v>
      </c>
      <c r="H420" s="65">
        <f t="shared" si="74"/>
        <v>284960.25</v>
      </c>
      <c r="I420" s="15">
        <f t="shared" si="73"/>
        <v>94986.75</v>
      </c>
      <c r="J420" s="15">
        <f t="shared" si="75"/>
        <v>177.62833099579242</v>
      </c>
      <c r="K420" s="15">
        <f t="shared" si="76"/>
        <v>486.51917604691232</v>
      </c>
      <c r="L420" s="15">
        <f t="shared" si="77"/>
        <v>1158467.620938296</v>
      </c>
      <c r="M420" s="15"/>
      <c r="N420" s="86">
        <f t="shared" si="68"/>
        <v>1158467.620938296</v>
      </c>
    </row>
    <row r="421" spans="1:14" x14ac:dyDescent="0.25">
      <c r="A421" s="81"/>
      <c r="B421" s="66"/>
      <c r="C421" s="48"/>
      <c r="D421" s="70">
        <v>0</v>
      </c>
      <c r="E421" s="100"/>
      <c r="F421" s="87"/>
      <c r="G421" s="56"/>
      <c r="H421" s="87"/>
      <c r="I421" s="88"/>
      <c r="J421" s="88"/>
      <c r="K421" s="15"/>
      <c r="L421" s="15"/>
      <c r="M421" s="15"/>
      <c r="N421" s="86"/>
    </row>
    <row r="422" spans="1:14" x14ac:dyDescent="0.25">
      <c r="A422" s="84" t="s">
        <v>287</v>
      </c>
      <c r="B422" s="58" t="s">
        <v>2</v>
      </c>
      <c r="C422" s="59"/>
      <c r="D422" s="7">
        <v>1072.5956999999999</v>
      </c>
      <c r="E422" s="101">
        <f>E423</f>
        <v>84465</v>
      </c>
      <c r="F422" s="50">
        <v>0</v>
      </c>
      <c r="G422" s="56"/>
      <c r="H422" s="50">
        <f>H424</f>
        <v>9182622.5</v>
      </c>
      <c r="I422" s="12">
        <f>I424</f>
        <v>-9182622.5</v>
      </c>
      <c r="J422" s="12"/>
      <c r="K422" s="15"/>
      <c r="L422" s="15"/>
      <c r="M422" s="14">
        <f>M424</f>
        <v>43687466.731748536</v>
      </c>
      <c r="N422" s="82">
        <f t="shared" si="68"/>
        <v>43687466.731748536</v>
      </c>
    </row>
    <row r="423" spans="1:14" x14ac:dyDescent="0.25">
      <c r="A423" s="84" t="s">
        <v>287</v>
      </c>
      <c r="B423" s="58" t="s">
        <v>3</v>
      </c>
      <c r="C423" s="59"/>
      <c r="D423" s="7">
        <v>1072.5956999999999</v>
      </c>
      <c r="E423" s="101">
        <f>SUM(E425:E457)</f>
        <v>84465</v>
      </c>
      <c r="F423" s="50">
        <f>SUM(F425:F457)</f>
        <v>36730490</v>
      </c>
      <c r="G423" s="56"/>
      <c r="H423" s="50">
        <f>SUM(H425:H457)</f>
        <v>15545704.25</v>
      </c>
      <c r="I423" s="12">
        <f>SUM(I425:I457)</f>
        <v>21184785.75</v>
      </c>
      <c r="J423" s="12"/>
      <c r="K423" s="15"/>
      <c r="L423" s="12">
        <f>SUM(L425:L457)</f>
        <v>36621841.085626453</v>
      </c>
      <c r="M423" s="15"/>
      <c r="N423" s="82">
        <f t="shared" si="68"/>
        <v>36621841.085626453</v>
      </c>
    </row>
    <row r="424" spans="1:14" x14ac:dyDescent="0.25">
      <c r="A424" s="81"/>
      <c r="B424" s="66" t="s">
        <v>26</v>
      </c>
      <c r="C424" s="48">
        <v>2</v>
      </c>
      <c r="D424" s="70">
        <v>0</v>
      </c>
      <c r="E424" s="103"/>
      <c r="F424" s="65">
        <v>0</v>
      </c>
      <c r="G424" s="56">
        <v>25</v>
      </c>
      <c r="H424" s="65">
        <f>F423*G424/100</f>
        <v>9182622.5</v>
      </c>
      <c r="I424" s="15">
        <f t="shared" ref="I424:I457" si="78">F424-H424</f>
        <v>-9182622.5</v>
      </c>
      <c r="J424" s="15"/>
      <c r="K424" s="15"/>
      <c r="L424" s="15"/>
      <c r="M424" s="15">
        <f>($L$7*$L$8*E422/$L$10)+($L$7*$L$9*D422/$L$11)</f>
        <v>43687466.731748536</v>
      </c>
      <c r="N424" s="86">
        <f t="shared" si="68"/>
        <v>43687466.731748536</v>
      </c>
    </row>
    <row r="425" spans="1:14" x14ac:dyDescent="0.25">
      <c r="A425" s="81"/>
      <c r="B425" s="66" t="s">
        <v>288</v>
      </c>
      <c r="C425" s="48">
        <v>4</v>
      </c>
      <c r="D425" s="70">
        <v>34.587399999999995</v>
      </c>
      <c r="E425" s="98">
        <v>2512</v>
      </c>
      <c r="F425" s="74">
        <v>2351440</v>
      </c>
      <c r="G425" s="56">
        <v>75</v>
      </c>
      <c r="H425" s="65">
        <f t="shared" ref="H425:H457" si="79">F425*G425/100</f>
        <v>1763580</v>
      </c>
      <c r="I425" s="15">
        <f t="shared" si="78"/>
        <v>587860</v>
      </c>
      <c r="J425" s="15">
        <f t="shared" ref="J425:J457" si="80">F425/E425</f>
        <v>936.08280254777071</v>
      </c>
      <c r="K425" s="15">
        <f t="shared" ref="K425:K457" si="81">$J$11*$J$19-J425</f>
        <v>-271.93529550506594</v>
      </c>
      <c r="L425" s="15">
        <f t="shared" ref="L425:L457" si="82">IF(K425&gt;0,$J$7*$J$8*(K425/$K$19),0)+$J$7*$J$9*(E425/$E$19)+$J$7*$J$10*(D425/$D$19)</f>
        <v>411408.3293434385</v>
      </c>
      <c r="M425" s="15"/>
      <c r="N425" s="86">
        <f t="shared" si="68"/>
        <v>411408.3293434385</v>
      </c>
    </row>
    <row r="426" spans="1:14" x14ac:dyDescent="0.25">
      <c r="A426" s="81"/>
      <c r="B426" s="66" t="s">
        <v>289</v>
      </c>
      <c r="C426" s="48">
        <v>4</v>
      </c>
      <c r="D426" s="70">
        <v>23.7818</v>
      </c>
      <c r="E426" s="98">
        <v>1211</v>
      </c>
      <c r="F426" s="74">
        <v>158480</v>
      </c>
      <c r="G426" s="56">
        <v>75</v>
      </c>
      <c r="H426" s="65">
        <f t="shared" si="79"/>
        <v>118860</v>
      </c>
      <c r="I426" s="15">
        <f t="shared" si="78"/>
        <v>39620</v>
      </c>
      <c r="J426" s="15">
        <f t="shared" si="80"/>
        <v>130.86705202312137</v>
      </c>
      <c r="K426" s="15">
        <f t="shared" si="81"/>
        <v>533.28045501958343</v>
      </c>
      <c r="L426" s="15">
        <f t="shared" si="82"/>
        <v>1048539.256409543</v>
      </c>
      <c r="M426" s="15"/>
      <c r="N426" s="86">
        <f t="shared" si="68"/>
        <v>1048539.256409543</v>
      </c>
    </row>
    <row r="427" spans="1:14" x14ac:dyDescent="0.25">
      <c r="A427" s="81"/>
      <c r="B427" s="66" t="s">
        <v>783</v>
      </c>
      <c r="C427" s="48">
        <v>4</v>
      </c>
      <c r="D427" s="70">
        <v>19.7803</v>
      </c>
      <c r="E427" s="98">
        <v>1247</v>
      </c>
      <c r="F427" s="74">
        <v>288600</v>
      </c>
      <c r="G427" s="56">
        <v>75</v>
      </c>
      <c r="H427" s="65">
        <f t="shared" si="79"/>
        <v>216450</v>
      </c>
      <c r="I427" s="15">
        <f t="shared" si="78"/>
        <v>72150</v>
      </c>
      <c r="J427" s="15">
        <f t="shared" si="80"/>
        <v>231.4354450681636</v>
      </c>
      <c r="K427" s="15">
        <f t="shared" si="81"/>
        <v>432.71206197454114</v>
      </c>
      <c r="L427" s="15">
        <f t="shared" si="82"/>
        <v>883575.0970758925</v>
      </c>
      <c r="M427" s="15"/>
      <c r="N427" s="86">
        <f t="shared" si="68"/>
        <v>883575.0970758925</v>
      </c>
    </row>
    <row r="428" spans="1:14" x14ac:dyDescent="0.25">
      <c r="A428" s="81"/>
      <c r="B428" s="66" t="s">
        <v>290</v>
      </c>
      <c r="C428" s="48">
        <v>4</v>
      </c>
      <c r="D428" s="70">
        <v>46.573199999999993</v>
      </c>
      <c r="E428" s="98">
        <v>2562</v>
      </c>
      <c r="F428" s="74">
        <v>377427</v>
      </c>
      <c r="G428" s="56">
        <v>75</v>
      </c>
      <c r="H428" s="65">
        <f t="shared" si="79"/>
        <v>283070.25</v>
      </c>
      <c r="I428" s="15">
        <f t="shared" si="78"/>
        <v>94356.75</v>
      </c>
      <c r="J428" s="15">
        <f t="shared" si="80"/>
        <v>147.31733021077284</v>
      </c>
      <c r="K428" s="15">
        <f t="shared" si="81"/>
        <v>516.83017683193191</v>
      </c>
      <c r="L428" s="15">
        <f t="shared" si="82"/>
        <v>1258275.0074451051</v>
      </c>
      <c r="M428" s="15"/>
      <c r="N428" s="86">
        <f t="shared" si="68"/>
        <v>1258275.0074451051</v>
      </c>
    </row>
    <row r="429" spans="1:14" x14ac:dyDescent="0.25">
      <c r="A429" s="81"/>
      <c r="B429" s="66" t="s">
        <v>291</v>
      </c>
      <c r="C429" s="48">
        <v>4</v>
      </c>
      <c r="D429" s="70">
        <v>31.337299999999999</v>
      </c>
      <c r="E429" s="98">
        <v>2709</v>
      </c>
      <c r="F429" s="74">
        <v>667947</v>
      </c>
      <c r="G429" s="56">
        <v>75</v>
      </c>
      <c r="H429" s="65">
        <f t="shared" si="79"/>
        <v>500960.25</v>
      </c>
      <c r="I429" s="15">
        <f t="shared" si="78"/>
        <v>166986.75</v>
      </c>
      <c r="J429" s="15">
        <f t="shared" si="80"/>
        <v>246.56589147286823</v>
      </c>
      <c r="K429" s="15">
        <f t="shared" si="81"/>
        <v>417.58161556983657</v>
      </c>
      <c r="L429" s="15">
        <f t="shared" si="82"/>
        <v>1070984.67838756</v>
      </c>
      <c r="M429" s="15"/>
      <c r="N429" s="86">
        <f t="shared" si="68"/>
        <v>1070984.67838756</v>
      </c>
    </row>
    <row r="430" spans="1:14" x14ac:dyDescent="0.25">
      <c r="A430" s="81"/>
      <c r="B430" s="66" t="s">
        <v>292</v>
      </c>
      <c r="C430" s="48">
        <v>4</v>
      </c>
      <c r="D430" s="70">
        <v>18.4437</v>
      </c>
      <c r="E430" s="98">
        <v>1501</v>
      </c>
      <c r="F430" s="74">
        <v>295413</v>
      </c>
      <c r="G430" s="56">
        <v>75</v>
      </c>
      <c r="H430" s="65">
        <f t="shared" si="79"/>
        <v>221559.75</v>
      </c>
      <c r="I430" s="15">
        <f t="shared" si="78"/>
        <v>73853.25</v>
      </c>
      <c r="J430" s="15">
        <f t="shared" si="80"/>
        <v>196.81079280479679</v>
      </c>
      <c r="K430" s="15">
        <f t="shared" si="81"/>
        <v>467.33671423790798</v>
      </c>
      <c r="L430" s="15">
        <f t="shared" si="82"/>
        <v>962721.53868727968</v>
      </c>
      <c r="M430" s="15"/>
      <c r="N430" s="86">
        <f t="shared" si="68"/>
        <v>962721.53868727968</v>
      </c>
    </row>
    <row r="431" spans="1:14" x14ac:dyDescent="0.25">
      <c r="A431" s="81"/>
      <c r="B431" s="66" t="s">
        <v>293</v>
      </c>
      <c r="C431" s="48">
        <v>4</v>
      </c>
      <c r="D431" s="70">
        <v>52.673500000000004</v>
      </c>
      <c r="E431" s="98">
        <v>3001</v>
      </c>
      <c r="F431" s="74">
        <v>495440</v>
      </c>
      <c r="G431" s="56">
        <v>75</v>
      </c>
      <c r="H431" s="65">
        <f t="shared" si="79"/>
        <v>371580</v>
      </c>
      <c r="I431" s="15">
        <f t="shared" si="78"/>
        <v>123860</v>
      </c>
      <c r="J431" s="15">
        <f t="shared" si="80"/>
        <v>165.09163612129291</v>
      </c>
      <c r="K431" s="15">
        <f t="shared" si="81"/>
        <v>499.05587092141184</v>
      </c>
      <c r="L431" s="15">
        <f t="shared" si="82"/>
        <v>1302811.5061751357</v>
      </c>
      <c r="M431" s="15"/>
      <c r="N431" s="86">
        <f t="shared" si="68"/>
        <v>1302811.5061751357</v>
      </c>
    </row>
    <row r="432" spans="1:14" x14ac:dyDescent="0.25">
      <c r="A432" s="81"/>
      <c r="B432" s="66" t="s">
        <v>294</v>
      </c>
      <c r="C432" s="48">
        <v>4</v>
      </c>
      <c r="D432" s="70">
        <v>25.634499999999999</v>
      </c>
      <c r="E432" s="98">
        <v>1698</v>
      </c>
      <c r="F432" s="74">
        <v>213627</v>
      </c>
      <c r="G432" s="56">
        <v>75</v>
      </c>
      <c r="H432" s="65">
        <f t="shared" si="79"/>
        <v>160220.25</v>
      </c>
      <c r="I432" s="15">
        <f t="shared" si="78"/>
        <v>53406.75</v>
      </c>
      <c r="J432" s="15">
        <f t="shared" si="80"/>
        <v>125.81095406360424</v>
      </c>
      <c r="K432" s="15">
        <f t="shared" si="81"/>
        <v>538.33655297910059</v>
      </c>
      <c r="L432" s="15">
        <f t="shared" si="82"/>
        <v>1119955.9454002555</v>
      </c>
      <c r="M432" s="15"/>
      <c r="N432" s="86">
        <f t="shared" si="68"/>
        <v>1119955.9454002555</v>
      </c>
    </row>
    <row r="433" spans="1:14" x14ac:dyDescent="0.25">
      <c r="A433" s="81"/>
      <c r="B433" s="66" t="s">
        <v>890</v>
      </c>
      <c r="C433" s="48">
        <v>3</v>
      </c>
      <c r="D433" s="70">
        <v>21.541399999999999</v>
      </c>
      <c r="E433" s="98">
        <v>16335</v>
      </c>
      <c r="F433" s="74">
        <v>21822115</v>
      </c>
      <c r="G433" s="56">
        <v>20</v>
      </c>
      <c r="H433" s="65">
        <f t="shared" si="79"/>
        <v>4364423</v>
      </c>
      <c r="I433" s="15">
        <f t="shared" si="78"/>
        <v>17457692</v>
      </c>
      <c r="J433" s="15">
        <f t="shared" si="80"/>
        <v>1335.9115396388124</v>
      </c>
      <c r="K433" s="15">
        <f t="shared" si="81"/>
        <v>-671.76403259610765</v>
      </c>
      <c r="L433" s="15">
        <f t="shared" si="82"/>
        <v>1997254.7527494938</v>
      </c>
      <c r="M433" s="15"/>
      <c r="N433" s="86">
        <f t="shared" si="68"/>
        <v>1997254.7527494938</v>
      </c>
    </row>
    <row r="434" spans="1:14" x14ac:dyDescent="0.25">
      <c r="A434" s="81"/>
      <c r="B434" s="66" t="s">
        <v>295</v>
      </c>
      <c r="C434" s="48">
        <v>4</v>
      </c>
      <c r="D434" s="70">
        <v>22.109099999999998</v>
      </c>
      <c r="E434" s="98">
        <v>2172</v>
      </c>
      <c r="F434" s="74">
        <v>803787</v>
      </c>
      <c r="G434" s="56">
        <v>75</v>
      </c>
      <c r="H434" s="65">
        <f t="shared" si="79"/>
        <v>602840.25</v>
      </c>
      <c r="I434" s="15">
        <f t="shared" si="78"/>
        <v>200946.75</v>
      </c>
      <c r="J434" s="15">
        <f t="shared" si="80"/>
        <v>370.06767955801104</v>
      </c>
      <c r="K434" s="15">
        <f t="shared" si="81"/>
        <v>294.07982748469374</v>
      </c>
      <c r="L434" s="15">
        <f t="shared" si="82"/>
        <v>785510.70138115878</v>
      </c>
      <c r="M434" s="15"/>
      <c r="N434" s="86">
        <f t="shared" si="68"/>
        <v>785510.70138115878</v>
      </c>
    </row>
    <row r="435" spans="1:14" x14ac:dyDescent="0.25">
      <c r="A435" s="81"/>
      <c r="B435" s="66" t="s">
        <v>296</v>
      </c>
      <c r="C435" s="48">
        <v>4</v>
      </c>
      <c r="D435" s="70">
        <v>62.467600000000004</v>
      </c>
      <c r="E435" s="98">
        <v>3264</v>
      </c>
      <c r="F435" s="74">
        <v>1067013</v>
      </c>
      <c r="G435" s="56">
        <v>75</v>
      </c>
      <c r="H435" s="65">
        <f t="shared" si="79"/>
        <v>800259.75</v>
      </c>
      <c r="I435" s="15">
        <f t="shared" si="78"/>
        <v>266753.25</v>
      </c>
      <c r="J435" s="15">
        <f t="shared" si="80"/>
        <v>326.90349264705884</v>
      </c>
      <c r="K435" s="15">
        <f t="shared" si="81"/>
        <v>337.24401439564593</v>
      </c>
      <c r="L435" s="15">
        <f t="shared" si="82"/>
        <v>1115680.2131597253</v>
      </c>
      <c r="M435" s="15"/>
      <c r="N435" s="86">
        <f t="shared" si="68"/>
        <v>1115680.2131597253</v>
      </c>
    </row>
    <row r="436" spans="1:14" x14ac:dyDescent="0.25">
      <c r="A436" s="81"/>
      <c r="B436" s="66" t="s">
        <v>297</v>
      </c>
      <c r="C436" s="48">
        <v>4</v>
      </c>
      <c r="D436" s="70">
        <v>27.094299999999997</v>
      </c>
      <c r="E436" s="98">
        <v>2018</v>
      </c>
      <c r="F436" s="74">
        <v>279320</v>
      </c>
      <c r="G436" s="56">
        <v>75</v>
      </c>
      <c r="H436" s="65">
        <f t="shared" si="79"/>
        <v>209490</v>
      </c>
      <c r="I436" s="15">
        <f t="shared" si="78"/>
        <v>69830</v>
      </c>
      <c r="J436" s="15">
        <f t="shared" si="80"/>
        <v>138.41427155599604</v>
      </c>
      <c r="K436" s="15">
        <f t="shared" si="81"/>
        <v>525.73323548670874</v>
      </c>
      <c r="L436" s="15">
        <f t="shared" si="82"/>
        <v>1143008.5627128447</v>
      </c>
      <c r="M436" s="15"/>
      <c r="N436" s="86">
        <f t="shared" si="68"/>
        <v>1143008.5627128447</v>
      </c>
    </row>
    <row r="437" spans="1:14" x14ac:dyDescent="0.25">
      <c r="A437" s="81"/>
      <c r="B437" s="66" t="s">
        <v>298</v>
      </c>
      <c r="C437" s="48">
        <v>4</v>
      </c>
      <c r="D437" s="70">
        <v>30.487299999999998</v>
      </c>
      <c r="E437" s="98">
        <v>1023</v>
      </c>
      <c r="F437" s="74">
        <v>56227</v>
      </c>
      <c r="G437" s="56">
        <v>75</v>
      </c>
      <c r="H437" s="65">
        <f t="shared" si="79"/>
        <v>42170.25</v>
      </c>
      <c r="I437" s="15">
        <f t="shared" si="78"/>
        <v>14056.75</v>
      </c>
      <c r="J437" s="15">
        <f t="shared" si="80"/>
        <v>54.962854349951122</v>
      </c>
      <c r="K437" s="15">
        <f t="shared" si="81"/>
        <v>609.18465269275362</v>
      </c>
      <c r="L437" s="15">
        <f t="shared" si="82"/>
        <v>1166376.0838311291</v>
      </c>
      <c r="M437" s="15"/>
      <c r="N437" s="86">
        <f t="shared" ref="N437:N500" si="83">L437+M437</f>
        <v>1166376.0838311291</v>
      </c>
    </row>
    <row r="438" spans="1:14" x14ac:dyDescent="0.25">
      <c r="A438" s="81"/>
      <c r="B438" s="66" t="s">
        <v>299</v>
      </c>
      <c r="C438" s="48">
        <v>4</v>
      </c>
      <c r="D438" s="70">
        <v>25.811999999999998</v>
      </c>
      <c r="E438" s="98">
        <v>1103</v>
      </c>
      <c r="F438" s="74">
        <v>151227</v>
      </c>
      <c r="G438" s="56">
        <v>75</v>
      </c>
      <c r="H438" s="65">
        <f t="shared" si="79"/>
        <v>113420.25</v>
      </c>
      <c r="I438" s="15">
        <f t="shared" si="78"/>
        <v>37806.75</v>
      </c>
      <c r="J438" s="15">
        <f t="shared" si="80"/>
        <v>137.10516772438802</v>
      </c>
      <c r="K438" s="15">
        <f t="shared" si="81"/>
        <v>527.04233931831675</v>
      </c>
      <c r="L438" s="15">
        <f t="shared" si="82"/>
        <v>1032909.6073211264</v>
      </c>
      <c r="M438" s="15"/>
      <c r="N438" s="86">
        <f t="shared" si="83"/>
        <v>1032909.6073211264</v>
      </c>
    </row>
    <row r="439" spans="1:14" x14ac:dyDescent="0.25">
      <c r="A439" s="81"/>
      <c r="B439" s="66" t="s">
        <v>300</v>
      </c>
      <c r="C439" s="48">
        <v>4</v>
      </c>
      <c r="D439" s="70">
        <v>18.983499999999999</v>
      </c>
      <c r="E439" s="98">
        <v>1460</v>
      </c>
      <c r="F439" s="74">
        <v>377613</v>
      </c>
      <c r="G439" s="56">
        <v>75</v>
      </c>
      <c r="H439" s="65">
        <f t="shared" si="79"/>
        <v>283209.75</v>
      </c>
      <c r="I439" s="15">
        <f t="shared" si="78"/>
        <v>94403.25</v>
      </c>
      <c r="J439" s="15">
        <f t="shared" si="80"/>
        <v>258.63904109589043</v>
      </c>
      <c r="K439" s="15">
        <f t="shared" si="81"/>
        <v>405.50846594681434</v>
      </c>
      <c r="L439" s="15">
        <f t="shared" si="82"/>
        <v>863863.59689378703</v>
      </c>
      <c r="M439" s="15"/>
      <c r="N439" s="86">
        <f t="shared" si="83"/>
        <v>863863.59689378703</v>
      </c>
    </row>
    <row r="440" spans="1:14" x14ac:dyDescent="0.25">
      <c r="A440" s="81"/>
      <c r="B440" s="66" t="s">
        <v>784</v>
      </c>
      <c r="C440" s="48">
        <v>4</v>
      </c>
      <c r="D440" s="70">
        <v>35.002099999999999</v>
      </c>
      <c r="E440" s="98">
        <v>2458</v>
      </c>
      <c r="F440" s="74">
        <v>212973</v>
      </c>
      <c r="G440" s="56">
        <v>75</v>
      </c>
      <c r="H440" s="65">
        <f t="shared" si="79"/>
        <v>159729.75</v>
      </c>
      <c r="I440" s="15">
        <f t="shared" si="78"/>
        <v>53243.25</v>
      </c>
      <c r="J440" s="15">
        <f t="shared" si="80"/>
        <v>86.644833197721724</v>
      </c>
      <c r="K440" s="15">
        <f t="shared" si="81"/>
        <v>577.50267384498306</v>
      </c>
      <c r="L440" s="15">
        <f t="shared" si="82"/>
        <v>1301471.9383908077</v>
      </c>
      <c r="M440" s="15"/>
      <c r="N440" s="86">
        <f t="shared" si="83"/>
        <v>1301471.9383908077</v>
      </c>
    </row>
    <row r="441" spans="1:14" x14ac:dyDescent="0.25">
      <c r="A441" s="81"/>
      <c r="B441" s="66" t="s">
        <v>301</v>
      </c>
      <c r="C441" s="48">
        <v>4</v>
      </c>
      <c r="D441" s="70">
        <v>22.695900000000002</v>
      </c>
      <c r="E441" s="98">
        <v>1941</v>
      </c>
      <c r="F441" s="74">
        <v>292933</v>
      </c>
      <c r="G441" s="56">
        <v>75</v>
      </c>
      <c r="H441" s="65">
        <f t="shared" si="79"/>
        <v>219699.75</v>
      </c>
      <c r="I441" s="15">
        <f t="shared" si="78"/>
        <v>73233.25</v>
      </c>
      <c r="J441" s="15">
        <f t="shared" si="80"/>
        <v>150.91859866048429</v>
      </c>
      <c r="K441" s="15">
        <f t="shared" si="81"/>
        <v>513.22890838222042</v>
      </c>
      <c r="L441" s="15">
        <f t="shared" si="82"/>
        <v>1099888.2613107488</v>
      </c>
      <c r="M441" s="15"/>
      <c r="N441" s="86">
        <f t="shared" si="83"/>
        <v>1099888.2613107488</v>
      </c>
    </row>
    <row r="442" spans="1:14" x14ac:dyDescent="0.25">
      <c r="A442" s="81"/>
      <c r="B442" s="66" t="s">
        <v>302</v>
      </c>
      <c r="C442" s="48">
        <v>4</v>
      </c>
      <c r="D442" s="70">
        <v>29.061799999999998</v>
      </c>
      <c r="E442" s="98">
        <v>1218</v>
      </c>
      <c r="F442" s="74">
        <v>207653</v>
      </c>
      <c r="G442" s="56">
        <v>75</v>
      </c>
      <c r="H442" s="65">
        <f t="shared" si="79"/>
        <v>155739.75</v>
      </c>
      <c r="I442" s="15">
        <f t="shared" si="78"/>
        <v>51913.25</v>
      </c>
      <c r="J442" s="15">
        <f t="shared" si="80"/>
        <v>170.48686371100163</v>
      </c>
      <c r="K442" s="15">
        <f t="shared" si="81"/>
        <v>493.66064333170311</v>
      </c>
      <c r="L442" s="15">
        <f t="shared" si="82"/>
        <v>1005562.8690715787</v>
      </c>
      <c r="M442" s="15"/>
      <c r="N442" s="86">
        <f t="shared" si="83"/>
        <v>1005562.8690715787</v>
      </c>
    </row>
    <row r="443" spans="1:14" x14ac:dyDescent="0.25">
      <c r="A443" s="81"/>
      <c r="B443" s="66" t="s">
        <v>303</v>
      </c>
      <c r="C443" s="48">
        <v>4</v>
      </c>
      <c r="D443" s="70">
        <v>43.259</v>
      </c>
      <c r="E443" s="98">
        <v>2523</v>
      </c>
      <c r="F443" s="74">
        <v>727907</v>
      </c>
      <c r="G443" s="56">
        <v>75</v>
      </c>
      <c r="H443" s="65">
        <f t="shared" si="79"/>
        <v>545930.25</v>
      </c>
      <c r="I443" s="15">
        <f t="shared" si="78"/>
        <v>181976.75</v>
      </c>
      <c r="J443" s="15">
        <f t="shared" si="80"/>
        <v>288.50852160126834</v>
      </c>
      <c r="K443" s="15">
        <f t="shared" si="81"/>
        <v>375.63898544143643</v>
      </c>
      <c r="L443" s="15">
        <f t="shared" si="82"/>
        <v>1023802.4275679478</v>
      </c>
      <c r="M443" s="15"/>
      <c r="N443" s="86">
        <f t="shared" si="83"/>
        <v>1023802.4275679478</v>
      </c>
    </row>
    <row r="444" spans="1:14" x14ac:dyDescent="0.25">
      <c r="A444" s="81"/>
      <c r="B444" s="66" t="s">
        <v>304</v>
      </c>
      <c r="C444" s="48">
        <v>4</v>
      </c>
      <c r="D444" s="70">
        <v>19.787700000000001</v>
      </c>
      <c r="E444" s="98">
        <v>1471</v>
      </c>
      <c r="F444" s="74">
        <v>165893</v>
      </c>
      <c r="G444" s="56">
        <v>75</v>
      </c>
      <c r="H444" s="65">
        <f t="shared" si="79"/>
        <v>124419.75</v>
      </c>
      <c r="I444" s="15">
        <f t="shared" si="78"/>
        <v>41473.25</v>
      </c>
      <c r="J444" s="15">
        <f t="shared" si="80"/>
        <v>112.77566281441196</v>
      </c>
      <c r="K444" s="15">
        <f t="shared" si="81"/>
        <v>551.37184422829284</v>
      </c>
      <c r="L444" s="15">
        <f t="shared" si="82"/>
        <v>1093908.6445524162</v>
      </c>
      <c r="M444" s="15"/>
      <c r="N444" s="86">
        <f t="shared" si="83"/>
        <v>1093908.6445524162</v>
      </c>
    </row>
    <row r="445" spans="1:14" x14ac:dyDescent="0.25">
      <c r="A445" s="81"/>
      <c r="B445" s="66" t="s">
        <v>305</v>
      </c>
      <c r="C445" s="48">
        <v>4</v>
      </c>
      <c r="D445" s="70">
        <v>50.122700000000002</v>
      </c>
      <c r="E445" s="98">
        <v>1981</v>
      </c>
      <c r="F445" s="74">
        <v>536813</v>
      </c>
      <c r="G445" s="56">
        <v>75</v>
      </c>
      <c r="H445" s="65">
        <f t="shared" si="79"/>
        <v>402609.75</v>
      </c>
      <c r="I445" s="15">
        <f t="shared" si="78"/>
        <v>134203.25</v>
      </c>
      <c r="J445" s="15">
        <f t="shared" si="80"/>
        <v>270.98081776880366</v>
      </c>
      <c r="K445" s="15">
        <f t="shared" si="81"/>
        <v>393.16668927390111</v>
      </c>
      <c r="L445" s="15">
        <f t="shared" si="82"/>
        <v>1009964.9107370831</v>
      </c>
      <c r="M445" s="15"/>
      <c r="N445" s="86">
        <f t="shared" si="83"/>
        <v>1009964.9107370831</v>
      </c>
    </row>
    <row r="446" spans="1:14" x14ac:dyDescent="0.25">
      <c r="A446" s="81"/>
      <c r="B446" s="66" t="s">
        <v>785</v>
      </c>
      <c r="C446" s="48">
        <v>4</v>
      </c>
      <c r="D446" s="70">
        <v>36.563299999999998</v>
      </c>
      <c r="E446" s="98">
        <v>2506</v>
      </c>
      <c r="F446" s="74">
        <v>406987</v>
      </c>
      <c r="G446" s="56">
        <v>75</v>
      </c>
      <c r="H446" s="65">
        <f t="shared" si="79"/>
        <v>305240.25</v>
      </c>
      <c r="I446" s="15">
        <f t="shared" si="78"/>
        <v>101746.75</v>
      </c>
      <c r="J446" s="15">
        <f t="shared" si="80"/>
        <v>162.40502793296091</v>
      </c>
      <c r="K446" s="15">
        <f t="shared" si="81"/>
        <v>501.74247910974384</v>
      </c>
      <c r="L446" s="15">
        <f t="shared" si="82"/>
        <v>1194917.4205714939</v>
      </c>
      <c r="M446" s="15"/>
      <c r="N446" s="86">
        <f t="shared" si="83"/>
        <v>1194917.4205714939</v>
      </c>
    </row>
    <row r="447" spans="1:14" x14ac:dyDescent="0.25">
      <c r="A447" s="81"/>
      <c r="B447" s="66" t="s">
        <v>306</v>
      </c>
      <c r="C447" s="48">
        <v>4</v>
      </c>
      <c r="D447" s="70">
        <v>44.360399999999998</v>
      </c>
      <c r="E447" s="98">
        <v>2485</v>
      </c>
      <c r="F447" s="74">
        <v>318547</v>
      </c>
      <c r="G447" s="56">
        <v>75</v>
      </c>
      <c r="H447" s="65">
        <f t="shared" si="79"/>
        <v>238910.25</v>
      </c>
      <c r="I447" s="15">
        <f t="shared" si="78"/>
        <v>79636.75</v>
      </c>
      <c r="J447" s="15">
        <f t="shared" si="80"/>
        <v>128.18792756539236</v>
      </c>
      <c r="K447" s="15">
        <f t="shared" si="81"/>
        <v>535.95957947731245</v>
      </c>
      <c r="L447" s="15">
        <f t="shared" si="82"/>
        <v>1271469.2270453079</v>
      </c>
      <c r="M447" s="15"/>
      <c r="N447" s="86">
        <f t="shared" si="83"/>
        <v>1271469.2270453079</v>
      </c>
    </row>
    <row r="448" spans="1:14" x14ac:dyDescent="0.25">
      <c r="A448" s="81"/>
      <c r="B448" s="66" t="s">
        <v>307</v>
      </c>
      <c r="C448" s="48">
        <v>4</v>
      </c>
      <c r="D448" s="70">
        <v>21.852300000000003</v>
      </c>
      <c r="E448" s="98">
        <v>811</v>
      </c>
      <c r="F448" s="74">
        <v>43707</v>
      </c>
      <c r="G448" s="56">
        <v>75</v>
      </c>
      <c r="H448" s="65">
        <f t="shared" si="79"/>
        <v>32780.25</v>
      </c>
      <c r="I448" s="15">
        <f t="shared" si="78"/>
        <v>10926.75</v>
      </c>
      <c r="J448" s="15">
        <f t="shared" si="80"/>
        <v>53.892725030826142</v>
      </c>
      <c r="K448" s="15">
        <f t="shared" si="81"/>
        <v>610.25478201187866</v>
      </c>
      <c r="L448" s="15">
        <f t="shared" si="82"/>
        <v>1114256.7215278631</v>
      </c>
      <c r="M448" s="15"/>
      <c r="N448" s="86">
        <f t="shared" si="83"/>
        <v>1114256.7215278631</v>
      </c>
    </row>
    <row r="449" spans="1:14" x14ac:dyDescent="0.25">
      <c r="A449" s="81"/>
      <c r="B449" s="66" t="s">
        <v>308</v>
      </c>
      <c r="C449" s="48">
        <v>4</v>
      </c>
      <c r="D449" s="70">
        <v>22.801199999999998</v>
      </c>
      <c r="E449" s="98">
        <v>1301</v>
      </c>
      <c r="F449" s="74">
        <v>179760</v>
      </c>
      <c r="G449" s="56">
        <v>75</v>
      </c>
      <c r="H449" s="65">
        <f t="shared" si="79"/>
        <v>134820</v>
      </c>
      <c r="I449" s="15">
        <f t="shared" si="78"/>
        <v>44940</v>
      </c>
      <c r="J449" s="15">
        <f t="shared" si="80"/>
        <v>138.17063797079169</v>
      </c>
      <c r="K449" s="15">
        <f t="shared" si="81"/>
        <v>525.97686907191314</v>
      </c>
      <c r="L449" s="15">
        <f t="shared" si="82"/>
        <v>1044558.8897863931</v>
      </c>
      <c r="M449" s="15"/>
      <c r="N449" s="86">
        <f t="shared" si="83"/>
        <v>1044558.8897863931</v>
      </c>
    </row>
    <row r="450" spans="1:14" x14ac:dyDescent="0.25">
      <c r="A450" s="81"/>
      <c r="B450" s="66" t="s">
        <v>309</v>
      </c>
      <c r="C450" s="48">
        <v>4</v>
      </c>
      <c r="D450" s="70">
        <v>31.886900000000004</v>
      </c>
      <c r="E450" s="98">
        <v>3356</v>
      </c>
      <c r="F450" s="74">
        <v>326560</v>
      </c>
      <c r="G450" s="56">
        <v>75</v>
      </c>
      <c r="H450" s="65">
        <f t="shared" si="79"/>
        <v>244920</v>
      </c>
      <c r="I450" s="15">
        <f t="shared" si="78"/>
        <v>81640</v>
      </c>
      <c r="J450" s="15">
        <f t="shared" si="80"/>
        <v>97.306317044100126</v>
      </c>
      <c r="K450" s="15">
        <f t="shared" si="81"/>
        <v>566.8411899986047</v>
      </c>
      <c r="L450" s="15">
        <f t="shared" si="82"/>
        <v>1380410.9651322081</v>
      </c>
      <c r="M450" s="15"/>
      <c r="N450" s="86">
        <f t="shared" si="83"/>
        <v>1380410.9651322081</v>
      </c>
    </row>
    <row r="451" spans="1:14" x14ac:dyDescent="0.25">
      <c r="A451" s="81"/>
      <c r="B451" s="66" t="s">
        <v>310</v>
      </c>
      <c r="C451" s="48">
        <v>4</v>
      </c>
      <c r="D451" s="70">
        <v>28.262299999999996</v>
      </c>
      <c r="E451" s="98">
        <v>1035</v>
      </c>
      <c r="F451" s="74">
        <v>391547</v>
      </c>
      <c r="G451" s="56">
        <v>75</v>
      </c>
      <c r="H451" s="65">
        <f t="shared" si="79"/>
        <v>293660.25</v>
      </c>
      <c r="I451" s="15">
        <f t="shared" si="78"/>
        <v>97886.75</v>
      </c>
      <c r="J451" s="15">
        <f t="shared" si="80"/>
        <v>378.30628019323672</v>
      </c>
      <c r="K451" s="15">
        <f t="shared" si="81"/>
        <v>285.84122684946806</v>
      </c>
      <c r="L451" s="15">
        <f t="shared" si="82"/>
        <v>659236.5955147848</v>
      </c>
      <c r="M451" s="15"/>
      <c r="N451" s="86">
        <f t="shared" si="83"/>
        <v>659236.5955147848</v>
      </c>
    </row>
    <row r="452" spans="1:14" x14ac:dyDescent="0.25">
      <c r="A452" s="81"/>
      <c r="B452" s="66" t="s">
        <v>311</v>
      </c>
      <c r="C452" s="48">
        <v>4</v>
      </c>
      <c r="D452" s="70">
        <v>58.896599999999999</v>
      </c>
      <c r="E452" s="98">
        <v>2317</v>
      </c>
      <c r="F452" s="74">
        <v>246800</v>
      </c>
      <c r="G452" s="56">
        <v>75</v>
      </c>
      <c r="H452" s="65">
        <f t="shared" si="79"/>
        <v>185100</v>
      </c>
      <c r="I452" s="15">
        <f t="shared" si="78"/>
        <v>61700</v>
      </c>
      <c r="J452" s="15">
        <f t="shared" si="80"/>
        <v>106.517047906776</v>
      </c>
      <c r="K452" s="15">
        <f t="shared" si="81"/>
        <v>557.63045913592873</v>
      </c>
      <c r="L452" s="15">
        <f t="shared" si="82"/>
        <v>1333717.2010974446</v>
      </c>
      <c r="M452" s="15"/>
      <c r="N452" s="86">
        <f t="shared" si="83"/>
        <v>1333717.2010974446</v>
      </c>
    </row>
    <row r="453" spans="1:14" x14ac:dyDescent="0.25">
      <c r="A453" s="81"/>
      <c r="B453" s="66" t="s">
        <v>312</v>
      </c>
      <c r="C453" s="48">
        <v>4</v>
      </c>
      <c r="D453" s="70">
        <v>18.635300000000001</v>
      </c>
      <c r="E453" s="98">
        <v>4008</v>
      </c>
      <c r="F453" s="74">
        <v>1811280</v>
      </c>
      <c r="G453" s="56">
        <v>75</v>
      </c>
      <c r="H453" s="65">
        <f t="shared" si="79"/>
        <v>1358460</v>
      </c>
      <c r="I453" s="15">
        <f t="shared" si="78"/>
        <v>452820</v>
      </c>
      <c r="J453" s="15">
        <f t="shared" si="80"/>
        <v>451.91616766467064</v>
      </c>
      <c r="K453" s="15">
        <f t="shared" si="81"/>
        <v>212.23133937803414</v>
      </c>
      <c r="L453" s="15">
        <f t="shared" si="82"/>
        <v>863488.27997783071</v>
      </c>
      <c r="M453" s="15"/>
      <c r="N453" s="86">
        <f t="shared" si="83"/>
        <v>863488.27997783071</v>
      </c>
    </row>
    <row r="454" spans="1:14" x14ac:dyDescent="0.25">
      <c r="A454" s="81"/>
      <c r="B454" s="66" t="s">
        <v>313</v>
      </c>
      <c r="C454" s="48">
        <v>4</v>
      </c>
      <c r="D454" s="70">
        <v>32.360300000000002</v>
      </c>
      <c r="E454" s="98">
        <v>1921</v>
      </c>
      <c r="F454" s="74">
        <v>419627</v>
      </c>
      <c r="G454" s="56">
        <v>75</v>
      </c>
      <c r="H454" s="65">
        <f t="shared" si="79"/>
        <v>314720.25</v>
      </c>
      <c r="I454" s="15">
        <f t="shared" si="78"/>
        <v>104906.75</v>
      </c>
      <c r="J454" s="15">
        <f t="shared" si="80"/>
        <v>218.44195731389902</v>
      </c>
      <c r="K454" s="15">
        <f t="shared" si="81"/>
        <v>445.70554972880575</v>
      </c>
      <c r="L454" s="15">
        <f t="shared" si="82"/>
        <v>1025100.440459369</v>
      </c>
      <c r="M454" s="15"/>
      <c r="N454" s="86">
        <f t="shared" si="83"/>
        <v>1025100.440459369</v>
      </c>
    </row>
    <row r="455" spans="1:14" x14ac:dyDescent="0.25">
      <c r="A455" s="81"/>
      <c r="B455" s="66" t="s">
        <v>314</v>
      </c>
      <c r="C455" s="48">
        <v>4</v>
      </c>
      <c r="D455" s="70">
        <v>50.483599999999996</v>
      </c>
      <c r="E455" s="98">
        <v>4434</v>
      </c>
      <c r="F455" s="74">
        <v>528507</v>
      </c>
      <c r="G455" s="56">
        <v>75</v>
      </c>
      <c r="H455" s="65">
        <f t="shared" si="79"/>
        <v>396380.25</v>
      </c>
      <c r="I455" s="15">
        <f t="shared" si="78"/>
        <v>132126.75</v>
      </c>
      <c r="J455" s="15">
        <f t="shared" si="80"/>
        <v>119.19418132611638</v>
      </c>
      <c r="K455" s="15">
        <f t="shared" si="81"/>
        <v>544.95332571658844</v>
      </c>
      <c r="L455" s="15">
        <f t="shared" si="82"/>
        <v>1535555.1113186721</v>
      </c>
      <c r="M455" s="15"/>
      <c r="N455" s="86">
        <f t="shared" si="83"/>
        <v>1535555.1113186721</v>
      </c>
    </row>
    <row r="456" spans="1:14" x14ac:dyDescent="0.25">
      <c r="A456" s="81"/>
      <c r="B456" s="66" t="s">
        <v>315</v>
      </c>
      <c r="C456" s="48">
        <v>4</v>
      </c>
      <c r="D456" s="70">
        <v>42.430799999999998</v>
      </c>
      <c r="E456" s="98">
        <v>3381</v>
      </c>
      <c r="F456" s="74">
        <v>302267</v>
      </c>
      <c r="G456" s="56">
        <v>75</v>
      </c>
      <c r="H456" s="65">
        <f t="shared" si="79"/>
        <v>226700.25</v>
      </c>
      <c r="I456" s="15">
        <f t="shared" si="78"/>
        <v>75566.75</v>
      </c>
      <c r="J456" s="15">
        <f t="shared" si="80"/>
        <v>89.401656314699792</v>
      </c>
      <c r="K456" s="15">
        <f t="shared" si="81"/>
        <v>574.74585072800494</v>
      </c>
      <c r="L456" s="15">
        <f t="shared" si="82"/>
        <v>1430762.2082453375</v>
      </c>
      <c r="M456" s="15"/>
      <c r="N456" s="86">
        <f t="shared" si="83"/>
        <v>1430762.2082453375</v>
      </c>
    </row>
    <row r="457" spans="1:14" x14ac:dyDescent="0.25">
      <c r="A457" s="81"/>
      <c r="B457" s="66" t="s">
        <v>316</v>
      </c>
      <c r="C457" s="48">
        <v>4</v>
      </c>
      <c r="D457" s="70">
        <v>22.826599999999999</v>
      </c>
      <c r="E457" s="98">
        <v>1502</v>
      </c>
      <c r="F457" s="74">
        <v>205053</v>
      </c>
      <c r="G457" s="56">
        <v>75</v>
      </c>
      <c r="H457" s="65">
        <f t="shared" si="79"/>
        <v>153789.75</v>
      </c>
      <c r="I457" s="15">
        <f t="shared" si="78"/>
        <v>51263.25</v>
      </c>
      <c r="J457" s="15">
        <f t="shared" si="80"/>
        <v>136.51997336884153</v>
      </c>
      <c r="K457" s="15">
        <f t="shared" si="81"/>
        <v>527.62753367386324</v>
      </c>
      <c r="L457" s="15">
        <f t="shared" si="82"/>
        <v>1070894.0963456873</v>
      </c>
      <c r="M457" s="15"/>
      <c r="N457" s="86">
        <f t="shared" si="83"/>
        <v>1070894.0963456873</v>
      </c>
    </row>
    <row r="458" spans="1:14" x14ac:dyDescent="0.25">
      <c r="A458" s="81"/>
      <c r="B458" s="66"/>
      <c r="C458" s="48"/>
      <c r="D458" s="70">
        <v>0</v>
      </c>
      <c r="E458" s="100"/>
      <c r="F458" s="87"/>
      <c r="G458" s="56"/>
      <c r="H458" s="87"/>
      <c r="I458" s="88"/>
      <c r="J458" s="88"/>
      <c r="K458" s="15"/>
      <c r="L458" s="15"/>
      <c r="M458" s="15"/>
      <c r="N458" s="86"/>
    </row>
    <row r="459" spans="1:14" x14ac:dyDescent="0.25">
      <c r="A459" s="84" t="s">
        <v>317</v>
      </c>
      <c r="B459" s="58" t="s">
        <v>2</v>
      </c>
      <c r="C459" s="59"/>
      <c r="D459" s="7">
        <v>1108.1904</v>
      </c>
      <c r="E459" s="101">
        <f>E460</f>
        <v>80836</v>
      </c>
      <c r="F459" s="50">
        <v>0</v>
      </c>
      <c r="G459" s="56"/>
      <c r="H459" s="50">
        <f>H461</f>
        <v>10051220.5</v>
      </c>
      <c r="I459" s="12">
        <f>I461</f>
        <v>-10051220.5</v>
      </c>
      <c r="J459" s="12"/>
      <c r="K459" s="15"/>
      <c r="L459" s="15"/>
      <c r="M459" s="14">
        <f>M461</f>
        <v>43164976.957510419</v>
      </c>
      <c r="N459" s="82">
        <f t="shared" si="83"/>
        <v>43164976.957510419</v>
      </c>
    </row>
    <row r="460" spans="1:14" x14ac:dyDescent="0.25">
      <c r="A460" s="84" t="s">
        <v>317</v>
      </c>
      <c r="B460" s="58" t="s">
        <v>3</v>
      </c>
      <c r="C460" s="59"/>
      <c r="D460" s="7">
        <v>1108.1904</v>
      </c>
      <c r="E460" s="101">
        <f>SUM(E462:E501)</f>
        <v>80836</v>
      </c>
      <c r="F460" s="50">
        <f>SUM(F462:F501)</f>
        <v>40204882</v>
      </c>
      <c r="G460" s="56"/>
      <c r="H460" s="50">
        <f>SUM(H462:H501)</f>
        <v>19979679</v>
      </c>
      <c r="I460" s="12">
        <f>SUM(I462:I501)</f>
        <v>20225203</v>
      </c>
      <c r="J460" s="12"/>
      <c r="K460" s="15"/>
      <c r="L460" s="12">
        <f>SUM(L462:L501)</f>
        <v>37855784.892330453</v>
      </c>
      <c r="M460" s="14"/>
      <c r="N460" s="82">
        <f t="shared" si="83"/>
        <v>37855784.892330453</v>
      </c>
    </row>
    <row r="461" spans="1:14" x14ac:dyDescent="0.25">
      <c r="A461" s="81"/>
      <c r="B461" s="66" t="s">
        <v>26</v>
      </c>
      <c r="C461" s="48">
        <v>2</v>
      </c>
      <c r="D461" s="70">
        <v>0</v>
      </c>
      <c r="E461" s="102"/>
      <c r="F461" s="65">
        <v>0</v>
      </c>
      <c r="G461" s="56">
        <v>25</v>
      </c>
      <c r="H461" s="65">
        <f>F460*G461/100</f>
        <v>10051220.5</v>
      </c>
      <c r="I461" s="15">
        <f t="shared" ref="I461:I501" si="84">F461-H461</f>
        <v>-10051220.5</v>
      </c>
      <c r="J461" s="15"/>
      <c r="K461" s="15"/>
      <c r="L461" s="15"/>
      <c r="M461" s="15">
        <f>($L$7*$L$8*E459/$L$10)+($L$7*$L$9*D459/$L$11)</f>
        <v>43164976.957510419</v>
      </c>
      <c r="N461" s="86">
        <f t="shared" si="83"/>
        <v>43164976.957510419</v>
      </c>
    </row>
    <row r="462" spans="1:14" x14ac:dyDescent="0.25">
      <c r="A462" s="81"/>
      <c r="B462" s="66" t="s">
        <v>262</v>
      </c>
      <c r="C462" s="48">
        <v>4</v>
      </c>
      <c r="D462" s="70">
        <v>45.602799999999995</v>
      </c>
      <c r="E462" s="98">
        <v>1251</v>
      </c>
      <c r="F462" s="74">
        <v>214773</v>
      </c>
      <c r="G462" s="56">
        <v>75</v>
      </c>
      <c r="H462" s="65">
        <f t="shared" ref="H462:H501" si="85">F462*G462/100</f>
        <v>161079.75</v>
      </c>
      <c r="I462" s="15">
        <f t="shared" si="84"/>
        <v>53693.25</v>
      </c>
      <c r="J462" s="15">
        <f t="shared" ref="J462:J501" si="86">F462/E462</f>
        <v>171.6810551558753</v>
      </c>
      <c r="K462" s="15">
        <f t="shared" ref="K462:K501" si="87">$J$11*$J$19-J462</f>
        <v>492.46645188682947</v>
      </c>
      <c r="L462" s="15">
        <f t="shared" ref="L462:L501" si="88">IF(K462&gt;0,$J$7*$J$8*(K462/$K$19),0)+$J$7*$J$9*(E462/$E$19)+$J$7*$J$10*(D462/$D$19)</f>
        <v>1062749.5050338064</v>
      </c>
      <c r="M462" s="15"/>
      <c r="N462" s="86">
        <f t="shared" si="83"/>
        <v>1062749.5050338064</v>
      </c>
    </row>
    <row r="463" spans="1:14" x14ac:dyDescent="0.25">
      <c r="A463" s="81"/>
      <c r="B463" s="66" t="s">
        <v>318</v>
      </c>
      <c r="C463" s="48">
        <v>4</v>
      </c>
      <c r="D463" s="70">
        <v>27.1677</v>
      </c>
      <c r="E463" s="98">
        <v>2105</v>
      </c>
      <c r="F463" s="74">
        <v>425307</v>
      </c>
      <c r="G463" s="56">
        <v>75</v>
      </c>
      <c r="H463" s="65">
        <f t="shared" si="85"/>
        <v>318980.25</v>
      </c>
      <c r="I463" s="15">
        <f t="shared" si="84"/>
        <v>106326.75</v>
      </c>
      <c r="J463" s="15">
        <f t="shared" si="86"/>
        <v>202.04608076009501</v>
      </c>
      <c r="K463" s="15">
        <f t="shared" si="87"/>
        <v>462.10142628260974</v>
      </c>
      <c r="L463" s="15">
        <f t="shared" si="88"/>
        <v>1054887.9728129853</v>
      </c>
      <c r="M463" s="15"/>
      <c r="N463" s="86">
        <f t="shared" si="83"/>
        <v>1054887.9728129853</v>
      </c>
    </row>
    <row r="464" spans="1:14" x14ac:dyDescent="0.25">
      <c r="A464" s="81"/>
      <c r="B464" s="66" t="s">
        <v>786</v>
      </c>
      <c r="C464" s="48">
        <v>4</v>
      </c>
      <c r="D464" s="70">
        <v>26.518599999999999</v>
      </c>
      <c r="E464" s="98">
        <v>1799</v>
      </c>
      <c r="F464" s="74">
        <v>337680</v>
      </c>
      <c r="G464" s="56">
        <v>75</v>
      </c>
      <c r="H464" s="65">
        <f t="shared" si="85"/>
        <v>253260</v>
      </c>
      <c r="I464" s="15">
        <f t="shared" si="84"/>
        <v>84420</v>
      </c>
      <c r="J464" s="15">
        <f t="shared" si="86"/>
        <v>187.70428015564201</v>
      </c>
      <c r="K464" s="15">
        <f t="shared" si="87"/>
        <v>476.44322688706279</v>
      </c>
      <c r="L464" s="15">
        <f t="shared" si="88"/>
        <v>1038882.8330436626</v>
      </c>
      <c r="M464" s="15"/>
      <c r="N464" s="86">
        <f t="shared" si="83"/>
        <v>1038882.8330436626</v>
      </c>
    </row>
    <row r="465" spans="1:14" x14ac:dyDescent="0.25">
      <c r="A465" s="81"/>
      <c r="B465" s="66" t="s">
        <v>319</v>
      </c>
      <c r="C465" s="48">
        <v>4</v>
      </c>
      <c r="D465" s="70">
        <v>22.964099999999998</v>
      </c>
      <c r="E465" s="98">
        <v>947</v>
      </c>
      <c r="F465" s="74">
        <v>152040</v>
      </c>
      <c r="G465" s="56">
        <v>75</v>
      </c>
      <c r="H465" s="65">
        <f t="shared" si="85"/>
        <v>114030</v>
      </c>
      <c r="I465" s="15">
        <f t="shared" si="84"/>
        <v>38010</v>
      </c>
      <c r="J465" s="15">
        <f t="shared" si="86"/>
        <v>160.54910242872228</v>
      </c>
      <c r="K465" s="15">
        <f t="shared" si="87"/>
        <v>503.5984046139825</v>
      </c>
      <c r="L465" s="15">
        <f t="shared" si="88"/>
        <v>968691.98289605498</v>
      </c>
      <c r="M465" s="15"/>
      <c r="N465" s="86">
        <f t="shared" si="83"/>
        <v>968691.98289605498</v>
      </c>
    </row>
    <row r="466" spans="1:14" x14ac:dyDescent="0.25">
      <c r="A466" s="81"/>
      <c r="B466" s="66" t="s">
        <v>320</v>
      </c>
      <c r="C466" s="48">
        <v>4</v>
      </c>
      <c r="D466" s="70">
        <v>23.157800000000002</v>
      </c>
      <c r="E466" s="98">
        <v>1106</v>
      </c>
      <c r="F466" s="74">
        <v>273560</v>
      </c>
      <c r="G466" s="56">
        <v>75</v>
      </c>
      <c r="H466" s="65">
        <f t="shared" si="85"/>
        <v>205170</v>
      </c>
      <c r="I466" s="15">
        <f t="shared" si="84"/>
        <v>68390</v>
      </c>
      <c r="J466" s="15">
        <f t="shared" si="86"/>
        <v>247.34177215189874</v>
      </c>
      <c r="K466" s="15">
        <f t="shared" si="87"/>
        <v>416.80573489080604</v>
      </c>
      <c r="L466" s="15">
        <f t="shared" si="88"/>
        <v>853563.23989832203</v>
      </c>
      <c r="M466" s="15"/>
      <c r="N466" s="86">
        <f t="shared" si="83"/>
        <v>853563.23989832203</v>
      </c>
    </row>
    <row r="467" spans="1:14" x14ac:dyDescent="0.25">
      <c r="A467" s="81"/>
      <c r="B467" s="66" t="s">
        <v>321</v>
      </c>
      <c r="C467" s="48">
        <v>4</v>
      </c>
      <c r="D467" s="70">
        <v>52.364100000000001</v>
      </c>
      <c r="E467" s="98">
        <v>3006</v>
      </c>
      <c r="F467" s="74">
        <v>401213</v>
      </c>
      <c r="G467" s="56">
        <v>75</v>
      </c>
      <c r="H467" s="65">
        <f t="shared" si="85"/>
        <v>300909.75</v>
      </c>
      <c r="I467" s="15">
        <f t="shared" si="84"/>
        <v>100303.25</v>
      </c>
      <c r="J467" s="15">
        <f t="shared" si="86"/>
        <v>133.4707252162342</v>
      </c>
      <c r="K467" s="15">
        <f t="shared" si="87"/>
        <v>530.67678182647057</v>
      </c>
      <c r="L467" s="15">
        <f t="shared" si="88"/>
        <v>1351377.1891083186</v>
      </c>
      <c r="M467" s="15"/>
      <c r="N467" s="86">
        <f t="shared" si="83"/>
        <v>1351377.1891083186</v>
      </c>
    </row>
    <row r="468" spans="1:14" x14ac:dyDescent="0.25">
      <c r="A468" s="81"/>
      <c r="B468" s="66" t="s">
        <v>197</v>
      </c>
      <c r="C468" s="48">
        <v>4</v>
      </c>
      <c r="D468" s="70">
        <v>28.741099999999999</v>
      </c>
      <c r="E468" s="98">
        <v>1553</v>
      </c>
      <c r="F468" s="74">
        <v>205947</v>
      </c>
      <c r="G468" s="56">
        <v>75</v>
      </c>
      <c r="H468" s="65">
        <f t="shared" si="85"/>
        <v>154460.25</v>
      </c>
      <c r="I468" s="15">
        <f t="shared" si="84"/>
        <v>51486.75</v>
      </c>
      <c r="J468" s="15">
        <f t="shared" si="86"/>
        <v>132.61236316806182</v>
      </c>
      <c r="K468" s="15">
        <f t="shared" si="87"/>
        <v>531.53514387464293</v>
      </c>
      <c r="L468" s="15">
        <f t="shared" si="88"/>
        <v>1102680.7337000319</v>
      </c>
      <c r="M468" s="15"/>
      <c r="N468" s="86">
        <f t="shared" si="83"/>
        <v>1102680.7337000319</v>
      </c>
    </row>
    <row r="469" spans="1:14" x14ac:dyDescent="0.25">
      <c r="A469" s="81"/>
      <c r="B469" s="66" t="s">
        <v>322</v>
      </c>
      <c r="C469" s="48">
        <v>4</v>
      </c>
      <c r="D469" s="70">
        <v>30.527899999999999</v>
      </c>
      <c r="E469" s="98">
        <v>2000</v>
      </c>
      <c r="F469" s="74">
        <v>241280</v>
      </c>
      <c r="G469" s="56">
        <v>75</v>
      </c>
      <c r="H469" s="65">
        <f t="shared" si="85"/>
        <v>180960</v>
      </c>
      <c r="I469" s="15">
        <f t="shared" si="84"/>
        <v>60320</v>
      </c>
      <c r="J469" s="15">
        <f t="shared" si="86"/>
        <v>120.64</v>
      </c>
      <c r="K469" s="15">
        <f t="shared" si="87"/>
        <v>543.50750704270479</v>
      </c>
      <c r="L469" s="15">
        <f t="shared" si="88"/>
        <v>1179882.0566386234</v>
      </c>
      <c r="M469" s="15"/>
      <c r="N469" s="86">
        <f t="shared" si="83"/>
        <v>1179882.0566386234</v>
      </c>
    </row>
    <row r="470" spans="1:14" x14ac:dyDescent="0.25">
      <c r="A470" s="81"/>
      <c r="B470" s="66" t="s">
        <v>323</v>
      </c>
      <c r="C470" s="48">
        <v>4</v>
      </c>
      <c r="D470" s="70">
        <v>35.814700000000002</v>
      </c>
      <c r="E470" s="98">
        <v>2203</v>
      </c>
      <c r="F470" s="74">
        <v>1107627</v>
      </c>
      <c r="G470" s="56">
        <v>75</v>
      </c>
      <c r="H470" s="65">
        <f t="shared" si="85"/>
        <v>830720.25</v>
      </c>
      <c r="I470" s="15">
        <f t="shared" si="84"/>
        <v>276906.75</v>
      </c>
      <c r="J470" s="15">
        <f t="shared" si="86"/>
        <v>502.781207444394</v>
      </c>
      <c r="K470" s="15">
        <f t="shared" si="87"/>
        <v>161.36629959831077</v>
      </c>
      <c r="L470" s="15">
        <f t="shared" si="88"/>
        <v>629172.31688381138</v>
      </c>
      <c r="M470" s="15"/>
      <c r="N470" s="86">
        <f t="shared" si="83"/>
        <v>629172.31688381138</v>
      </c>
    </row>
    <row r="471" spans="1:14" x14ac:dyDescent="0.25">
      <c r="A471" s="81"/>
      <c r="B471" s="66" t="s">
        <v>324</v>
      </c>
      <c r="C471" s="48">
        <v>4</v>
      </c>
      <c r="D471" s="70">
        <v>50.043500000000009</v>
      </c>
      <c r="E471" s="98">
        <v>3181</v>
      </c>
      <c r="F471" s="74">
        <v>267053</v>
      </c>
      <c r="G471" s="56">
        <v>75</v>
      </c>
      <c r="H471" s="65">
        <f t="shared" si="85"/>
        <v>200289.75</v>
      </c>
      <c r="I471" s="15">
        <f t="shared" si="84"/>
        <v>66763.25</v>
      </c>
      <c r="J471" s="15">
        <f t="shared" si="86"/>
        <v>83.952530650738765</v>
      </c>
      <c r="K471" s="15">
        <f t="shared" si="87"/>
        <v>580.19497639196607</v>
      </c>
      <c r="L471" s="15">
        <f t="shared" si="88"/>
        <v>1441013.9515272949</v>
      </c>
      <c r="M471" s="15"/>
      <c r="N471" s="86">
        <f t="shared" si="83"/>
        <v>1441013.9515272949</v>
      </c>
    </row>
    <row r="472" spans="1:14" x14ac:dyDescent="0.25">
      <c r="A472" s="81"/>
      <c r="B472" s="66" t="s">
        <v>325</v>
      </c>
      <c r="C472" s="48">
        <v>4</v>
      </c>
      <c r="D472" s="70">
        <v>22.613199999999999</v>
      </c>
      <c r="E472" s="98">
        <v>1383</v>
      </c>
      <c r="F472" s="74">
        <v>483347</v>
      </c>
      <c r="G472" s="56">
        <v>75</v>
      </c>
      <c r="H472" s="65">
        <f t="shared" si="85"/>
        <v>362510.25</v>
      </c>
      <c r="I472" s="15">
        <f t="shared" si="84"/>
        <v>120836.75</v>
      </c>
      <c r="J472" s="15">
        <f t="shared" si="86"/>
        <v>349.49168474331162</v>
      </c>
      <c r="K472" s="15">
        <f t="shared" si="87"/>
        <v>314.65582229939315</v>
      </c>
      <c r="L472" s="15">
        <f t="shared" si="88"/>
        <v>726080.3588472429</v>
      </c>
      <c r="M472" s="15"/>
      <c r="N472" s="86">
        <f t="shared" si="83"/>
        <v>726080.3588472429</v>
      </c>
    </row>
    <row r="473" spans="1:14" x14ac:dyDescent="0.25">
      <c r="A473" s="81"/>
      <c r="B473" s="66" t="s">
        <v>891</v>
      </c>
      <c r="C473" s="48">
        <v>3</v>
      </c>
      <c r="D473" s="70">
        <v>15.1205</v>
      </c>
      <c r="E473" s="98">
        <v>12980</v>
      </c>
      <c r="F473" s="74">
        <v>18498150</v>
      </c>
      <c r="G473" s="56">
        <v>20</v>
      </c>
      <c r="H473" s="65">
        <f t="shared" si="85"/>
        <v>3699630</v>
      </c>
      <c r="I473" s="15">
        <f t="shared" si="84"/>
        <v>14798520</v>
      </c>
      <c r="J473" s="15">
        <f t="shared" si="86"/>
        <v>1425.1271186440679</v>
      </c>
      <c r="K473" s="15">
        <f t="shared" si="87"/>
        <v>-760.9796116013631</v>
      </c>
      <c r="L473" s="15">
        <f t="shared" si="88"/>
        <v>1580387.6096762035</v>
      </c>
      <c r="M473" s="15"/>
      <c r="N473" s="86">
        <f t="shared" si="83"/>
        <v>1580387.6096762035</v>
      </c>
    </row>
    <row r="474" spans="1:14" x14ac:dyDescent="0.25">
      <c r="A474" s="81"/>
      <c r="B474" s="66" t="s">
        <v>326</v>
      </c>
      <c r="C474" s="48">
        <v>4</v>
      </c>
      <c r="D474" s="70">
        <v>24.532899999999998</v>
      </c>
      <c r="E474" s="98">
        <v>1554</v>
      </c>
      <c r="F474" s="74">
        <v>174573</v>
      </c>
      <c r="G474" s="56">
        <v>75</v>
      </c>
      <c r="H474" s="65">
        <f t="shared" si="85"/>
        <v>130929.75</v>
      </c>
      <c r="I474" s="15">
        <f t="shared" si="84"/>
        <v>43643.25</v>
      </c>
      <c r="J474" s="15">
        <f t="shared" si="86"/>
        <v>112.33783783783784</v>
      </c>
      <c r="K474" s="15">
        <f t="shared" si="87"/>
        <v>551.80966920486696</v>
      </c>
      <c r="L474" s="15">
        <f t="shared" si="88"/>
        <v>1120191.0652175355</v>
      </c>
      <c r="M474" s="15"/>
      <c r="N474" s="86">
        <f t="shared" si="83"/>
        <v>1120191.0652175355</v>
      </c>
    </row>
    <row r="475" spans="1:14" x14ac:dyDescent="0.25">
      <c r="A475" s="81"/>
      <c r="B475" s="66" t="s">
        <v>327</v>
      </c>
      <c r="C475" s="48">
        <v>4</v>
      </c>
      <c r="D475" s="70">
        <v>34.783699999999996</v>
      </c>
      <c r="E475" s="98">
        <v>2231</v>
      </c>
      <c r="F475" s="74">
        <v>612093</v>
      </c>
      <c r="G475" s="56">
        <v>75</v>
      </c>
      <c r="H475" s="65">
        <f t="shared" si="85"/>
        <v>459069.75</v>
      </c>
      <c r="I475" s="15">
        <f t="shared" si="84"/>
        <v>153023.25</v>
      </c>
      <c r="J475" s="15">
        <f t="shared" si="86"/>
        <v>274.35813536530702</v>
      </c>
      <c r="K475" s="15">
        <f t="shared" si="87"/>
        <v>389.78937167739775</v>
      </c>
      <c r="L475" s="15">
        <f t="shared" si="88"/>
        <v>983058.27840346319</v>
      </c>
      <c r="M475" s="15"/>
      <c r="N475" s="86">
        <f t="shared" si="83"/>
        <v>983058.27840346319</v>
      </c>
    </row>
    <row r="476" spans="1:14" x14ac:dyDescent="0.25">
      <c r="A476" s="81"/>
      <c r="B476" s="66" t="s">
        <v>328</v>
      </c>
      <c r="C476" s="48">
        <v>4</v>
      </c>
      <c r="D476" s="70">
        <v>42.847299999999997</v>
      </c>
      <c r="E476" s="98">
        <v>3195</v>
      </c>
      <c r="F476" s="74">
        <v>1303133</v>
      </c>
      <c r="G476" s="56">
        <v>75</v>
      </c>
      <c r="H476" s="65">
        <f t="shared" si="85"/>
        <v>977349.75</v>
      </c>
      <c r="I476" s="15">
        <f t="shared" si="84"/>
        <v>325783.25</v>
      </c>
      <c r="J476" s="15">
        <f t="shared" si="86"/>
        <v>407.8663536776213</v>
      </c>
      <c r="K476" s="15">
        <f t="shared" si="87"/>
        <v>256.28115336508347</v>
      </c>
      <c r="L476" s="15">
        <f t="shared" si="88"/>
        <v>916652.19307430077</v>
      </c>
      <c r="M476" s="15"/>
      <c r="N476" s="86">
        <f t="shared" si="83"/>
        <v>916652.19307430077</v>
      </c>
    </row>
    <row r="477" spans="1:14" x14ac:dyDescent="0.25">
      <c r="A477" s="81"/>
      <c r="B477" s="66" t="s">
        <v>329</v>
      </c>
      <c r="C477" s="48">
        <v>4</v>
      </c>
      <c r="D477" s="70">
        <v>27.030799999999999</v>
      </c>
      <c r="E477" s="98">
        <v>1752</v>
      </c>
      <c r="F477" s="74">
        <v>2930013</v>
      </c>
      <c r="G477" s="56">
        <v>75</v>
      </c>
      <c r="H477" s="65">
        <f t="shared" si="85"/>
        <v>2197509.75</v>
      </c>
      <c r="I477" s="15">
        <f t="shared" si="84"/>
        <v>732503.25</v>
      </c>
      <c r="J477" s="15">
        <f t="shared" si="86"/>
        <v>1672.3818493150684</v>
      </c>
      <c r="K477" s="15">
        <f t="shared" si="87"/>
        <v>-1008.2343422723636</v>
      </c>
      <c r="L477" s="15">
        <f t="shared" si="88"/>
        <v>296632.0637710985</v>
      </c>
      <c r="M477" s="15"/>
      <c r="N477" s="86">
        <f t="shared" si="83"/>
        <v>296632.0637710985</v>
      </c>
    </row>
    <row r="478" spans="1:14" x14ac:dyDescent="0.25">
      <c r="A478" s="81"/>
      <c r="B478" s="66" t="s">
        <v>330</v>
      </c>
      <c r="C478" s="48">
        <v>4</v>
      </c>
      <c r="D478" s="70">
        <v>20.4026</v>
      </c>
      <c r="E478" s="98">
        <v>1427</v>
      </c>
      <c r="F478" s="74">
        <v>305987</v>
      </c>
      <c r="G478" s="56">
        <v>75</v>
      </c>
      <c r="H478" s="65">
        <f t="shared" si="85"/>
        <v>229490.25</v>
      </c>
      <c r="I478" s="15">
        <f t="shared" si="84"/>
        <v>76496.75</v>
      </c>
      <c r="J478" s="15">
        <f t="shared" si="86"/>
        <v>214.42676944639103</v>
      </c>
      <c r="K478" s="15">
        <f t="shared" si="87"/>
        <v>449.72073759631371</v>
      </c>
      <c r="L478" s="15">
        <f t="shared" si="88"/>
        <v>933227.76848993194</v>
      </c>
      <c r="M478" s="15"/>
      <c r="N478" s="86">
        <f t="shared" si="83"/>
        <v>933227.76848993194</v>
      </c>
    </row>
    <row r="479" spans="1:14" x14ac:dyDescent="0.25">
      <c r="A479" s="81"/>
      <c r="B479" s="66" t="s">
        <v>301</v>
      </c>
      <c r="C479" s="48">
        <v>4</v>
      </c>
      <c r="D479" s="70">
        <v>38.792499999999997</v>
      </c>
      <c r="E479" s="98">
        <v>1586</v>
      </c>
      <c r="F479" s="74">
        <v>313773</v>
      </c>
      <c r="G479" s="56">
        <v>75</v>
      </c>
      <c r="H479" s="65">
        <f t="shared" si="85"/>
        <v>235329.75</v>
      </c>
      <c r="I479" s="15">
        <f t="shared" si="84"/>
        <v>78443.25</v>
      </c>
      <c r="J479" s="15">
        <f t="shared" si="86"/>
        <v>197.83921815889028</v>
      </c>
      <c r="K479" s="15">
        <f t="shared" si="87"/>
        <v>466.3082888838145</v>
      </c>
      <c r="L479" s="15">
        <f t="shared" si="88"/>
        <v>1038989.6261376808</v>
      </c>
      <c r="M479" s="15"/>
      <c r="N479" s="86">
        <f t="shared" si="83"/>
        <v>1038989.6261376808</v>
      </c>
    </row>
    <row r="480" spans="1:14" x14ac:dyDescent="0.25">
      <c r="A480" s="81"/>
      <c r="B480" s="66" t="s">
        <v>331</v>
      </c>
      <c r="C480" s="48">
        <v>4</v>
      </c>
      <c r="D480" s="70">
        <v>27.402800000000003</v>
      </c>
      <c r="E480" s="98">
        <v>1502</v>
      </c>
      <c r="F480" s="74">
        <v>169240</v>
      </c>
      <c r="G480" s="56">
        <v>75</v>
      </c>
      <c r="H480" s="65">
        <f t="shared" si="85"/>
        <v>126930</v>
      </c>
      <c r="I480" s="15">
        <f t="shared" si="84"/>
        <v>42310</v>
      </c>
      <c r="J480" s="15">
        <f t="shared" si="86"/>
        <v>112.67643142476697</v>
      </c>
      <c r="K480" s="15">
        <f t="shared" si="87"/>
        <v>551.4710756179378</v>
      </c>
      <c r="L480" s="15">
        <f t="shared" si="88"/>
        <v>1123105.2068741028</v>
      </c>
      <c r="M480" s="15"/>
      <c r="N480" s="86">
        <f t="shared" si="83"/>
        <v>1123105.2068741028</v>
      </c>
    </row>
    <row r="481" spans="1:14" x14ac:dyDescent="0.25">
      <c r="A481" s="81"/>
      <c r="B481" s="66" t="s">
        <v>332</v>
      </c>
      <c r="C481" s="48">
        <v>4</v>
      </c>
      <c r="D481" s="70">
        <v>19.755499999999998</v>
      </c>
      <c r="E481" s="98">
        <v>1687</v>
      </c>
      <c r="F481" s="74">
        <v>2378080</v>
      </c>
      <c r="G481" s="56">
        <v>75</v>
      </c>
      <c r="H481" s="65">
        <f t="shared" si="85"/>
        <v>1783560</v>
      </c>
      <c r="I481" s="15">
        <f t="shared" si="84"/>
        <v>594520</v>
      </c>
      <c r="J481" s="15">
        <f t="shared" si="86"/>
        <v>1409.6502667457025</v>
      </c>
      <c r="K481" s="15">
        <f t="shared" si="87"/>
        <v>-745.50275970299776</v>
      </c>
      <c r="L481" s="15">
        <f t="shared" si="88"/>
        <v>264714.54804436164</v>
      </c>
      <c r="M481" s="15"/>
      <c r="N481" s="86">
        <f t="shared" si="83"/>
        <v>264714.54804436164</v>
      </c>
    </row>
    <row r="482" spans="1:14" x14ac:dyDescent="0.25">
      <c r="A482" s="81"/>
      <c r="B482" s="66" t="s">
        <v>333</v>
      </c>
      <c r="C482" s="48">
        <v>4</v>
      </c>
      <c r="D482" s="70">
        <v>31.557099999999998</v>
      </c>
      <c r="E482" s="98">
        <v>852</v>
      </c>
      <c r="F482" s="74">
        <v>270053</v>
      </c>
      <c r="G482" s="56">
        <v>75</v>
      </c>
      <c r="H482" s="65">
        <f t="shared" si="85"/>
        <v>202539.75</v>
      </c>
      <c r="I482" s="15">
        <f t="shared" si="84"/>
        <v>67513.25</v>
      </c>
      <c r="J482" s="15">
        <f t="shared" si="86"/>
        <v>316.96361502347418</v>
      </c>
      <c r="K482" s="15">
        <f t="shared" si="87"/>
        <v>347.1838920192306</v>
      </c>
      <c r="L482" s="15">
        <f t="shared" si="88"/>
        <v>743723.22771595209</v>
      </c>
      <c r="M482" s="15"/>
      <c r="N482" s="86">
        <f t="shared" si="83"/>
        <v>743723.22771595209</v>
      </c>
    </row>
    <row r="483" spans="1:14" x14ac:dyDescent="0.25">
      <c r="A483" s="81"/>
      <c r="B483" s="66" t="s">
        <v>334</v>
      </c>
      <c r="C483" s="48">
        <v>4</v>
      </c>
      <c r="D483" s="70">
        <v>3.6592000000000002</v>
      </c>
      <c r="E483" s="98">
        <v>1884</v>
      </c>
      <c r="F483" s="74">
        <v>1710213</v>
      </c>
      <c r="G483" s="56">
        <v>75</v>
      </c>
      <c r="H483" s="65">
        <f t="shared" si="85"/>
        <v>1282659.75</v>
      </c>
      <c r="I483" s="15">
        <f t="shared" si="84"/>
        <v>427553.25</v>
      </c>
      <c r="J483" s="15">
        <f t="shared" si="86"/>
        <v>907.75636942675158</v>
      </c>
      <c r="K483" s="15">
        <f t="shared" si="87"/>
        <v>-243.6088623840468</v>
      </c>
      <c r="L483" s="15">
        <f t="shared" si="88"/>
        <v>234270.22909674511</v>
      </c>
      <c r="M483" s="15"/>
      <c r="N483" s="86">
        <f t="shared" si="83"/>
        <v>234270.22909674511</v>
      </c>
    </row>
    <row r="484" spans="1:14" x14ac:dyDescent="0.25">
      <c r="A484" s="81"/>
      <c r="B484" s="66" t="s">
        <v>335</v>
      </c>
      <c r="C484" s="48">
        <v>4</v>
      </c>
      <c r="D484" s="70">
        <v>3.3653</v>
      </c>
      <c r="E484" s="98">
        <v>1946</v>
      </c>
      <c r="F484" s="74">
        <v>561360</v>
      </c>
      <c r="G484" s="56">
        <v>75</v>
      </c>
      <c r="H484" s="65">
        <f t="shared" si="85"/>
        <v>421020</v>
      </c>
      <c r="I484" s="15">
        <f t="shared" si="84"/>
        <v>140340</v>
      </c>
      <c r="J484" s="15">
        <f t="shared" si="86"/>
        <v>288.46865364850976</v>
      </c>
      <c r="K484" s="15">
        <f t="shared" si="87"/>
        <v>375.67885339419502</v>
      </c>
      <c r="L484" s="15">
        <f t="shared" si="88"/>
        <v>822846.60252602538</v>
      </c>
      <c r="M484" s="15"/>
      <c r="N484" s="86">
        <f t="shared" si="83"/>
        <v>822846.60252602538</v>
      </c>
    </row>
    <row r="485" spans="1:14" x14ac:dyDescent="0.25">
      <c r="A485" s="81"/>
      <c r="B485" s="66" t="s">
        <v>336</v>
      </c>
      <c r="C485" s="48">
        <v>4</v>
      </c>
      <c r="D485" s="70">
        <v>13.880999999999998</v>
      </c>
      <c r="E485" s="98">
        <v>987</v>
      </c>
      <c r="F485" s="74">
        <v>130306.99999999999</v>
      </c>
      <c r="G485" s="56">
        <v>75</v>
      </c>
      <c r="H485" s="65">
        <f t="shared" si="85"/>
        <v>97730.249999999985</v>
      </c>
      <c r="I485" s="15">
        <f t="shared" si="84"/>
        <v>32576.75</v>
      </c>
      <c r="J485" s="15">
        <f t="shared" si="86"/>
        <v>132.02330293819654</v>
      </c>
      <c r="K485" s="15">
        <f t="shared" si="87"/>
        <v>532.12420410450818</v>
      </c>
      <c r="L485" s="15">
        <f t="shared" si="88"/>
        <v>987334.686448897</v>
      </c>
      <c r="M485" s="15"/>
      <c r="N485" s="86">
        <f t="shared" si="83"/>
        <v>987334.686448897</v>
      </c>
    </row>
    <row r="486" spans="1:14" x14ac:dyDescent="0.25">
      <c r="A486" s="81"/>
      <c r="B486" s="66" t="s">
        <v>337</v>
      </c>
      <c r="C486" s="48">
        <v>4</v>
      </c>
      <c r="D486" s="70">
        <v>30.09</v>
      </c>
      <c r="E486" s="98">
        <v>993</v>
      </c>
      <c r="F486" s="74">
        <v>206893</v>
      </c>
      <c r="G486" s="56">
        <v>75</v>
      </c>
      <c r="H486" s="65">
        <f t="shared" si="85"/>
        <v>155169.75</v>
      </c>
      <c r="I486" s="15">
        <f t="shared" si="84"/>
        <v>51723.25</v>
      </c>
      <c r="J486" s="15">
        <f t="shared" si="86"/>
        <v>208.35146022155087</v>
      </c>
      <c r="K486" s="15">
        <f t="shared" si="87"/>
        <v>455.79604682115394</v>
      </c>
      <c r="L486" s="15">
        <f t="shared" si="88"/>
        <v>923785.05633232789</v>
      </c>
      <c r="M486" s="15"/>
      <c r="N486" s="86">
        <f t="shared" si="83"/>
        <v>923785.05633232789</v>
      </c>
    </row>
    <row r="487" spans="1:14" x14ac:dyDescent="0.25">
      <c r="A487" s="81"/>
      <c r="B487" s="66" t="s">
        <v>338</v>
      </c>
      <c r="C487" s="48">
        <v>4</v>
      </c>
      <c r="D487" s="70">
        <v>55.488399999999999</v>
      </c>
      <c r="E487" s="98">
        <v>2870</v>
      </c>
      <c r="F487" s="74">
        <v>344840</v>
      </c>
      <c r="G487" s="56">
        <v>75</v>
      </c>
      <c r="H487" s="65">
        <f t="shared" si="85"/>
        <v>258630</v>
      </c>
      <c r="I487" s="15">
        <f t="shared" si="84"/>
        <v>86210</v>
      </c>
      <c r="J487" s="15">
        <f t="shared" si="86"/>
        <v>120.15331010452962</v>
      </c>
      <c r="K487" s="15">
        <f t="shared" si="87"/>
        <v>543.99419693817515</v>
      </c>
      <c r="L487" s="15">
        <f t="shared" si="88"/>
        <v>1366403.1189668281</v>
      </c>
      <c r="M487" s="15"/>
      <c r="N487" s="86">
        <f t="shared" si="83"/>
        <v>1366403.1189668281</v>
      </c>
    </row>
    <row r="488" spans="1:14" x14ac:dyDescent="0.25">
      <c r="A488" s="81"/>
      <c r="B488" s="66" t="s">
        <v>339</v>
      </c>
      <c r="C488" s="48">
        <v>4</v>
      </c>
      <c r="D488" s="70">
        <v>30.717099999999999</v>
      </c>
      <c r="E488" s="98">
        <v>1813</v>
      </c>
      <c r="F488" s="74">
        <v>836307</v>
      </c>
      <c r="G488" s="56">
        <v>75</v>
      </c>
      <c r="H488" s="65">
        <f t="shared" si="85"/>
        <v>627230.25</v>
      </c>
      <c r="I488" s="15">
        <f t="shared" si="84"/>
        <v>209076.75</v>
      </c>
      <c r="J488" s="15">
        <f t="shared" si="86"/>
        <v>461.28350799779372</v>
      </c>
      <c r="K488" s="15">
        <f t="shared" si="87"/>
        <v>202.86399904491105</v>
      </c>
      <c r="L488" s="15">
        <f t="shared" si="88"/>
        <v>630522.38523659355</v>
      </c>
      <c r="M488" s="15"/>
      <c r="N488" s="86">
        <f t="shared" si="83"/>
        <v>630522.38523659355</v>
      </c>
    </row>
    <row r="489" spans="1:14" x14ac:dyDescent="0.25">
      <c r="A489" s="81"/>
      <c r="B489" s="66" t="s">
        <v>340</v>
      </c>
      <c r="C489" s="48">
        <v>4</v>
      </c>
      <c r="D489" s="70">
        <v>26.287699999999997</v>
      </c>
      <c r="E489" s="98">
        <v>1634</v>
      </c>
      <c r="F489" s="74">
        <v>480893</v>
      </c>
      <c r="G489" s="56">
        <v>75</v>
      </c>
      <c r="H489" s="65">
        <f t="shared" si="85"/>
        <v>360669.75</v>
      </c>
      <c r="I489" s="15">
        <f t="shared" si="84"/>
        <v>120223.25</v>
      </c>
      <c r="J489" s="15">
        <f t="shared" si="86"/>
        <v>294.30416156670748</v>
      </c>
      <c r="K489" s="15">
        <f t="shared" si="87"/>
        <v>369.8433454759973</v>
      </c>
      <c r="L489" s="15">
        <f t="shared" si="88"/>
        <v>853449.68394776271</v>
      </c>
      <c r="M489" s="15"/>
      <c r="N489" s="86">
        <f t="shared" si="83"/>
        <v>853449.68394776271</v>
      </c>
    </row>
    <row r="490" spans="1:14" x14ac:dyDescent="0.25">
      <c r="A490" s="81"/>
      <c r="B490" s="66" t="s">
        <v>341</v>
      </c>
      <c r="C490" s="48">
        <v>4</v>
      </c>
      <c r="D490" s="70">
        <v>25.453600000000002</v>
      </c>
      <c r="E490" s="98">
        <v>1347</v>
      </c>
      <c r="F490" s="74">
        <v>175707</v>
      </c>
      <c r="G490" s="56">
        <v>75</v>
      </c>
      <c r="H490" s="65">
        <f t="shared" si="85"/>
        <v>131780.25</v>
      </c>
      <c r="I490" s="15">
        <f t="shared" si="84"/>
        <v>43926.75</v>
      </c>
      <c r="J490" s="15">
        <f t="shared" si="86"/>
        <v>130.44320712694878</v>
      </c>
      <c r="K490" s="15">
        <f t="shared" si="87"/>
        <v>533.704299915756</v>
      </c>
      <c r="L490" s="15">
        <f t="shared" si="88"/>
        <v>1070800.4997678145</v>
      </c>
      <c r="M490" s="15"/>
      <c r="N490" s="86">
        <f t="shared" si="83"/>
        <v>1070800.4997678145</v>
      </c>
    </row>
    <row r="491" spans="1:14" x14ac:dyDescent="0.25">
      <c r="A491" s="81"/>
      <c r="B491" s="66" t="s">
        <v>342</v>
      </c>
      <c r="C491" s="48">
        <v>4</v>
      </c>
      <c r="D491" s="70">
        <v>29.825800000000001</v>
      </c>
      <c r="E491" s="98">
        <v>2193</v>
      </c>
      <c r="F491" s="74">
        <v>394693</v>
      </c>
      <c r="G491" s="56">
        <v>75</v>
      </c>
      <c r="H491" s="65">
        <f t="shared" si="85"/>
        <v>296019.75</v>
      </c>
      <c r="I491" s="15">
        <f t="shared" si="84"/>
        <v>98673.25</v>
      </c>
      <c r="J491" s="15">
        <f t="shared" si="86"/>
        <v>179.97856817145464</v>
      </c>
      <c r="K491" s="15">
        <f t="shared" si="87"/>
        <v>484.16893887125013</v>
      </c>
      <c r="L491" s="15">
        <f t="shared" si="88"/>
        <v>1108324.2658898605</v>
      </c>
      <c r="M491" s="15"/>
      <c r="N491" s="86">
        <f t="shared" si="83"/>
        <v>1108324.2658898605</v>
      </c>
    </row>
    <row r="492" spans="1:14" x14ac:dyDescent="0.25">
      <c r="A492" s="81"/>
      <c r="B492" s="66" t="s">
        <v>787</v>
      </c>
      <c r="C492" s="48">
        <v>4</v>
      </c>
      <c r="D492" s="70">
        <v>33.023499999999999</v>
      </c>
      <c r="E492" s="98">
        <v>2621</v>
      </c>
      <c r="F492" s="74">
        <v>726267</v>
      </c>
      <c r="G492" s="56">
        <v>75</v>
      </c>
      <c r="H492" s="65">
        <f t="shared" si="85"/>
        <v>544700.25</v>
      </c>
      <c r="I492" s="15">
        <f t="shared" si="84"/>
        <v>181566.75</v>
      </c>
      <c r="J492" s="15">
        <f t="shared" si="86"/>
        <v>277.09538344143459</v>
      </c>
      <c r="K492" s="15">
        <f t="shared" si="87"/>
        <v>387.05212360127018</v>
      </c>
      <c r="L492" s="15">
        <f t="shared" si="88"/>
        <v>1018917.4300657461</v>
      </c>
      <c r="M492" s="15"/>
      <c r="N492" s="86">
        <f t="shared" si="83"/>
        <v>1018917.4300657461</v>
      </c>
    </row>
    <row r="493" spans="1:14" x14ac:dyDescent="0.25">
      <c r="A493" s="81"/>
      <c r="B493" s="66" t="s">
        <v>343</v>
      </c>
      <c r="C493" s="48">
        <v>4</v>
      </c>
      <c r="D493" s="70">
        <v>30.994699999999998</v>
      </c>
      <c r="E493" s="98">
        <v>1197</v>
      </c>
      <c r="F493" s="74">
        <v>217320</v>
      </c>
      <c r="G493" s="56">
        <v>75</v>
      </c>
      <c r="H493" s="65">
        <f t="shared" si="85"/>
        <v>162990</v>
      </c>
      <c r="I493" s="15">
        <f t="shared" si="84"/>
        <v>54330</v>
      </c>
      <c r="J493" s="15">
        <f t="shared" si="86"/>
        <v>181.55388471177946</v>
      </c>
      <c r="K493" s="15">
        <f t="shared" si="87"/>
        <v>482.59362233092531</v>
      </c>
      <c r="L493" s="15">
        <f t="shared" si="88"/>
        <v>992379.55910939397</v>
      </c>
      <c r="M493" s="15"/>
      <c r="N493" s="86">
        <f t="shared" si="83"/>
        <v>992379.55910939397</v>
      </c>
    </row>
    <row r="494" spans="1:14" x14ac:dyDescent="0.25">
      <c r="A494" s="81"/>
      <c r="B494" s="66" t="s">
        <v>344</v>
      </c>
      <c r="C494" s="48">
        <v>4</v>
      </c>
      <c r="D494" s="70">
        <v>35.313499999999998</v>
      </c>
      <c r="E494" s="98">
        <v>2338</v>
      </c>
      <c r="F494" s="74">
        <v>393467</v>
      </c>
      <c r="G494" s="56">
        <v>75</v>
      </c>
      <c r="H494" s="65">
        <f t="shared" si="85"/>
        <v>295100.25</v>
      </c>
      <c r="I494" s="15">
        <f t="shared" si="84"/>
        <v>98366.75</v>
      </c>
      <c r="J494" s="15">
        <f t="shared" si="86"/>
        <v>168.29213002566297</v>
      </c>
      <c r="K494" s="15">
        <f t="shared" si="87"/>
        <v>495.8553770170418</v>
      </c>
      <c r="L494" s="15">
        <f t="shared" si="88"/>
        <v>1161823.9649853432</v>
      </c>
      <c r="M494" s="15"/>
      <c r="N494" s="86">
        <f t="shared" si="83"/>
        <v>1161823.9649853432</v>
      </c>
    </row>
    <row r="495" spans="1:14" x14ac:dyDescent="0.25">
      <c r="A495" s="81"/>
      <c r="B495" s="66" t="s">
        <v>143</v>
      </c>
      <c r="C495" s="48">
        <v>4</v>
      </c>
      <c r="D495" s="70">
        <v>21.177500000000002</v>
      </c>
      <c r="E495" s="98">
        <v>1106</v>
      </c>
      <c r="F495" s="74">
        <v>134347</v>
      </c>
      <c r="G495" s="56">
        <v>75</v>
      </c>
      <c r="H495" s="65">
        <f t="shared" si="85"/>
        <v>100760.25</v>
      </c>
      <c r="I495" s="15">
        <f t="shared" si="84"/>
        <v>33586.75</v>
      </c>
      <c r="J495" s="15">
        <f t="shared" si="86"/>
        <v>121.47106690777576</v>
      </c>
      <c r="K495" s="15">
        <f t="shared" si="87"/>
        <v>542.67644013492895</v>
      </c>
      <c r="L495" s="15">
        <f t="shared" si="88"/>
        <v>1042042.4077661798</v>
      </c>
      <c r="M495" s="15"/>
      <c r="N495" s="86">
        <f t="shared" si="83"/>
        <v>1042042.4077661798</v>
      </c>
    </row>
    <row r="496" spans="1:14" x14ac:dyDescent="0.25">
      <c r="A496" s="81"/>
      <c r="B496" s="66" t="s">
        <v>788</v>
      </c>
      <c r="C496" s="48">
        <v>4</v>
      </c>
      <c r="D496" s="70">
        <v>3.9474999999999998</v>
      </c>
      <c r="E496" s="98">
        <v>942</v>
      </c>
      <c r="F496" s="74">
        <v>397040</v>
      </c>
      <c r="G496" s="56">
        <v>75</v>
      </c>
      <c r="H496" s="65">
        <f t="shared" si="85"/>
        <v>297780</v>
      </c>
      <c r="I496" s="15">
        <f t="shared" si="84"/>
        <v>99260</v>
      </c>
      <c r="J496" s="15">
        <f t="shared" si="86"/>
        <v>421.48619957537153</v>
      </c>
      <c r="K496" s="15">
        <f t="shared" si="87"/>
        <v>242.66130746733324</v>
      </c>
      <c r="L496" s="15">
        <f t="shared" si="88"/>
        <v>500286.31487428438</v>
      </c>
      <c r="M496" s="15"/>
      <c r="N496" s="86">
        <f t="shared" si="83"/>
        <v>500286.31487428438</v>
      </c>
    </row>
    <row r="497" spans="1:14" x14ac:dyDescent="0.25">
      <c r="A497" s="81"/>
      <c r="B497" s="66" t="s">
        <v>345</v>
      </c>
      <c r="C497" s="48">
        <v>4</v>
      </c>
      <c r="D497" s="70">
        <v>27.792899999999999</v>
      </c>
      <c r="E497" s="98">
        <v>1220</v>
      </c>
      <c r="F497" s="74">
        <v>168213</v>
      </c>
      <c r="G497" s="56">
        <v>75</v>
      </c>
      <c r="H497" s="65">
        <f t="shared" si="85"/>
        <v>126159.75</v>
      </c>
      <c r="I497" s="15">
        <f t="shared" si="84"/>
        <v>42053.25</v>
      </c>
      <c r="J497" s="15">
        <f t="shared" si="86"/>
        <v>137.8795081967213</v>
      </c>
      <c r="K497" s="15">
        <f t="shared" si="87"/>
        <v>526.26799884598347</v>
      </c>
      <c r="L497" s="15">
        <f t="shared" si="88"/>
        <v>1052104.8110098764</v>
      </c>
      <c r="M497" s="15"/>
      <c r="N497" s="86">
        <f t="shared" si="83"/>
        <v>1052104.8110098764</v>
      </c>
    </row>
    <row r="498" spans="1:14" x14ac:dyDescent="0.25">
      <c r="A498" s="81"/>
      <c r="B498" s="66" t="s">
        <v>789</v>
      </c>
      <c r="C498" s="48">
        <v>4</v>
      </c>
      <c r="D498" s="70">
        <v>28.8416</v>
      </c>
      <c r="E498" s="98">
        <v>2983</v>
      </c>
      <c r="F498" s="74">
        <v>1906800</v>
      </c>
      <c r="G498" s="56">
        <v>75</v>
      </c>
      <c r="H498" s="65">
        <f t="shared" si="85"/>
        <v>1430100</v>
      </c>
      <c r="I498" s="15">
        <f t="shared" si="84"/>
        <v>476700</v>
      </c>
      <c r="J498" s="15">
        <f t="shared" si="86"/>
        <v>639.22225947033189</v>
      </c>
      <c r="K498" s="15">
        <f t="shared" si="87"/>
        <v>24.925247572372882</v>
      </c>
      <c r="L498" s="15">
        <f t="shared" si="88"/>
        <v>486399.99558412249</v>
      </c>
      <c r="M498" s="15"/>
      <c r="N498" s="86">
        <f t="shared" si="83"/>
        <v>486399.99558412249</v>
      </c>
    </row>
    <row r="499" spans="1:14" x14ac:dyDescent="0.25">
      <c r="A499" s="81"/>
      <c r="B499" s="66" t="s">
        <v>790</v>
      </c>
      <c r="C499" s="48">
        <v>4</v>
      </c>
      <c r="D499" s="70">
        <v>24.596599999999999</v>
      </c>
      <c r="E499" s="98">
        <v>993</v>
      </c>
      <c r="F499" s="74">
        <v>96613</v>
      </c>
      <c r="G499" s="56">
        <v>75</v>
      </c>
      <c r="H499" s="65">
        <f t="shared" si="85"/>
        <v>72459.75</v>
      </c>
      <c r="I499" s="15">
        <f t="shared" si="84"/>
        <v>24153.25</v>
      </c>
      <c r="J499" s="15">
        <f t="shared" si="86"/>
        <v>97.294058408862028</v>
      </c>
      <c r="K499" s="15">
        <f t="shared" si="87"/>
        <v>566.85344863384273</v>
      </c>
      <c r="L499" s="15">
        <f t="shared" si="88"/>
        <v>1077593.0597082111</v>
      </c>
      <c r="M499" s="15"/>
      <c r="N499" s="86">
        <f t="shared" si="83"/>
        <v>1077593.0597082111</v>
      </c>
    </row>
    <row r="500" spans="1:14" x14ac:dyDescent="0.25">
      <c r="A500" s="81"/>
      <c r="B500" s="66" t="s">
        <v>346</v>
      </c>
      <c r="C500" s="48">
        <v>4</v>
      </c>
      <c r="D500" s="70">
        <v>21.978000000000002</v>
      </c>
      <c r="E500" s="98">
        <v>1653</v>
      </c>
      <c r="F500" s="74">
        <v>143973</v>
      </c>
      <c r="G500" s="56">
        <v>75</v>
      </c>
      <c r="H500" s="65">
        <f t="shared" si="85"/>
        <v>107979.75</v>
      </c>
      <c r="I500" s="15">
        <f t="shared" si="84"/>
        <v>35993.25</v>
      </c>
      <c r="J500" s="15">
        <f t="shared" si="86"/>
        <v>87.098003629764065</v>
      </c>
      <c r="K500" s="15">
        <f t="shared" si="87"/>
        <v>577.04950341294068</v>
      </c>
      <c r="L500" s="15">
        <f t="shared" si="88"/>
        <v>1162460.4489108785</v>
      </c>
      <c r="M500" s="15"/>
      <c r="N500" s="86">
        <f t="shared" si="83"/>
        <v>1162460.4489108785</v>
      </c>
    </row>
    <row r="501" spans="1:14" x14ac:dyDescent="0.25">
      <c r="A501" s="81"/>
      <c r="B501" s="66" t="s">
        <v>347</v>
      </c>
      <c r="C501" s="48">
        <v>4</v>
      </c>
      <c r="D501" s="70">
        <v>14.0153</v>
      </c>
      <c r="E501" s="98">
        <v>816</v>
      </c>
      <c r="F501" s="74">
        <v>114707</v>
      </c>
      <c r="G501" s="56">
        <v>75</v>
      </c>
      <c r="H501" s="65">
        <f t="shared" si="85"/>
        <v>86030.25</v>
      </c>
      <c r="I501" s="15">
        <f t="shared" si="84"/>
        <v>28676.75</v>
      </c>
      <c r="J501" s="15">
        <f t="shared" si="86"/>
        <v>140.57230392156862</v>
      </c>
      <c r="K501" s="15">
        <f t="shared" si="87"/>
        <v>523.57520312113616</v>
      </c>
      <c r="L501" s="15">
        <f t="shared" si="88"/>
        <v>954376.64430878463</v>
      </c>
      <c r="M501" s="15"/>
      <c r="N501" s="86">
        <f t="shared" ref="N501:N564" si="89">L501+M501</f>
        <v>954376.64430878463</v>
      </c>
    </row>
    <row r="502" spans="1:14" x14ac:dyDescent="0.25">
      <c r="A502" s="81"/>
      <c r="B502" s="8"/>
      <c r="C502" s="8"/>
      <c r="D502" s="70">
        <v>0</v>
      </c>
      <c r="E502" s="100"/>
      <c r="F502" s="87"/>
      <c r="G502" s="56"/>
      <c r="H502" s="87"/>
      <c r="I502" s="88"/>
      <c r="J502" s="88"/>
      <c r="K502" s="15"/>
      <c r="L502" s="15"/>
      <c r="M502" s="15"/>
      <c r="N502" s="86"/>
    </row>
    <row r="503" spans="1:14" x14ac:dyDescent="0.25">
      <c r="A503" s="84" t="s">
        <v>348</v>
      </c>
      <c r="B503" s="58" t="s">
        <v>2</v>
      </c>
      <c r="C503" s="59"/>
      <c r="D503" s="7">
        <v>754.17770000000007</v>
      </c>
      <c r="E503" s="101">
        <f>E504</f>
        <v>54709</v>
      </c>
      <c r="F503" s="50">
        <v>0</v>
      </c>
      <c r="G503" s="56"/>
      <c r="H503" s="50">
        <f>H505</f>
        <v>5314590.5</v>
      </c>
      <c r="I503" s="12">
        <f>I505</f>
        <v>-5314590.5</v>
      </c>
      <c r="J503" s="12"/>
      <c r="K503" s="15"/>
      <c r="L503" s="15"/>
      <c r="M503" s="14">
        <f>M505</f>
        <v>29282705.264809743</v>
      </c>
      <c r="N503" s="82">
        <f t="shared" si="89"/>
        <v>29282705.264809743</v>
      </c>
    </row>
    <row r="504" spans="1:14" x14ac:dyDescent="0.25">
      <c r="A504" s="84" t="s">
        <v>348</v>
      </c>
      <c r="B504" s="58" t="s">
        <v>3</v>
      </c>
      <c r="C504" s="59"/>
      <c r="D504" s="7">
        <v>754.17770000000007</v>
      </c>
      <c r="E504" s="101">
        <f>SUM(E506:E524)</f>
        <v>54709</v>
      </c>
      <c r="F504" s="50">
        <f>SUM(F506:F524)</f>
        <v>21258362</v>
      </c>
      <c r="G504" s="56"/>
      <c r="H504" s="50">
        <f>SUM(H506:H524)</f>
        <v>9452671.5</v>
      </c>
      <c r="I504" s="12">
        <f>SUM(I506:I524)</f>
        <v>11805690.5</v>
      </c>
      <c r="J504" s="12"/>
      <c r="K504" s="15"/>
      <c r="L504" s="12">
        <f>SUM(L506:L524)</f>
        <v>21887695.208812226</v>
      </c>
      <c r="M504" s="15"/>
      <c r="N504" s="82">
        <f t="shared" si="89"/>
        <v>21887695.208812226</v>
      </c>
    </row>
    <row r="505" spans="1:14" x14ac:dyDescent="0.25">
      <c r="A505" s="81"/>
      <c r="B505" s="66" t="s">
        <v>26</v>
      </c>
      <c r="C505" s="48">
        <v>2</v>
      </c>
      <c r="D505" s="70">
        <v>0</v>
      </c>
      <c r="E505" s="104"/>
      <c r="F505" s="65">
        <v>0</v>
      </c>
      <c r="G505" s="56">
        <v>25</v>
      </c>
      <c r="H505" s="65">
        <f>F504*G505/100</f>
        <v>5314590.5</v>
      </c>
      <c r="I505" s="15">
        <f t="shared" ref="I505:I524" si="90">F505-H505</f>
        <v>-5314590.5</v>
      </c>
      <c r="J505" s="15"/>
      <c r="K505" s="15"/>
      <c r="L505" s="15"/>
      <c r="M505" s="15">
        <f>($L$7*$L$8*E503/$L$10)+($L$7*$L$9*D503/$L$11)</f>
        <v>29282705.264809743</v>
      </c>
      <c r="N505" s="86">
        <f t="shared" si="89"/>
        <v>29282705.264809743</v>
      </c>
    </row>
    <row r="506" spans="1:14" x14ac:dyDescent="0.25">
      <c r="A506" s="81"/>
      <c r="B506" s="66" t="s">
        <v>349</v>
      </c>
      <c r="C506" s="48">
        <v>4</v>
      </c>
      <c r="D506" s="70">
        <v>77.823599999999999</v>
      </c>
      <c r="E506" s="98">
        <v>5040</v>
      </c>
      <c r="F506" s="74">
        <v>1268360</v>
      </c>
      <c r="G506" s="56">
        <v>75</v>
      </c>
      <c r="H506" s="65">
        <f t="shared" ref="H506:H524" si="91">F506*G506/100</f>
        <v>951270</v>
      </c>
      <c r="I506" s="15">
        <f t="shared" si="90"/>
        <v>317090</v>
      </c>
      <c r="J506" s="15">
        <f t="shared" ref="J506:J524" si="92">F506/E506</f>
        <v>251.65873015873015</v>
      </c>
      <c r="K506" s="15">
        <f t="shared" ref="K506:K524" si="93">$J$11*$J$19-J506</f>
        <v>412.48877688397465</v>
      </c>
      <c r="L506" s="15">
        <f t="shared" ref="L506:L524" si="94">IF(K506&gt;0,$J$7*$J$8*(K506/$K$19),0)+$J$7*$J$9*(E506/$E$19)+$J$7*$J$10*(D506/$D$19)</f>
        <v>1492835.9769135488</v>
      </c>
      <c r="M506" s="15"/>
      <c r="N506" s="86">
        <f t="shared" si="89"/>
        <v>1492835.9769135488</v>
      </c>
    </row>
    <row r="507" spans="1:14" x14ac:dyDescent="0.25">
      <c r="A507" s="81"/>
      <c r="B507" s="66" t="s">
        <v>350</v>
      </c>
      <c r="C507" s="48">
        <v>4</v>
      </c>
      <c r="D507" s="70">
        <v>26.140100000000004</v>
      </c>
      <c r="E507" s="98">
        <v>1507</v>
      </c>
      <c r="F507" s="74">
        <v>243720</v>
      </c>
      <c r="G507" s="56">
        <v>75</v>
      </c>
      <c r="H507" s="65">
        <f t="shared" si="91"/>
        <v>182790</v>
      </c>
      <c r="I507" s="15">
        <f t="shared" si="90"/>
        <v>60930</v>
      </c>
      <c r="J507" s="15">
        <f t="shared" si="92"/>
        <v>161.72528201725282</v>
      </c>
      <c r="K507" s="15">
        <f t="shared" si="93"/>
        <v>502.42222502545195</v>
      </c>
      <c r="L507" s="15">
        <f t="shared" si="94"/>
        <v>1043466.0610062846</v>
      </c>
      <c r="M507" s="15"/>
      <c r="N507" s="86">
        <f t="shared" si="89"/>
        <v>1043466.0610062846</v>
      </c>
    </row>
    <row r="508" spans="1:14" x14ac:dyDescent="0.25">
      <c r="A508" s="81"/>
      <c r="B508" s="66" t="s">
        <v>351</v>
      </c>
      <c r="C508" s="48">
        <v>4</v>
      </c>
      <c r="D508" s="70">
        <v>36.946100000000001</v>
      </c>
      <c r="E508" s="98">
        <v>1899</v>
      </c>
      <c r="F508" s="74">
        <v>413960</v>
      </c>
      <c r="G508" s="56">
        <v>75</v>
      </c>
      <c r="H508" s="65">
        <f t="shared" si="91"/>
        <v>310470</v>
      </c>
      <c r="I508" s="15">
        <f t="shared" si="90"/>
        <v>103490</v>
      </c>
      <c r="J508" s="15">
        <f t="shared" si="92"/>
        <v>217.98841495523959</v>
      </c>
      <c r="K508" s="15">
        <f t="shared" si="93"/>
        <v>446.15909208746518</v>
      </c>
      <c r="L508" s="15">
        <f t="shared" si="94"/>
        <v>1038499.2430305425</v>
      </c>
      <c r="M508" s="15"/>
      <c r="N508" s="86">
        <f t="shared" si="89"/>
        <v>1038499.2430305425</v>
      </c>
    </row>
    <row r="509" spans="1:14" x14ac:dyDescent="0.25">
      <c r="A509" s="81"/>
      <c r="B509" s="66" t="s">
        <v>352</v>
      </c>
      <c r="C509" s="48">
        <v>4</v>
      </c>
      <c r="D509" s="70">
        <v>50.619700000000009</v>
      </c>
      <c r="E509" s="98">
        <v>3228</v>
      </c>
      <c r="F509" s="74">
        <v>714613</v>
      </c>
      <c r="G509" s="56">
        <v>75</v>
      </c>
      <c r="H509" s="65">
        <f t="shared" si="91"/>
        <v>535959.75</v>
      </c>
      <c r="I509" s="15">
        <f t="shared" si="90"/>
        <v>178653.25</v>
      </c>
      <c r="J509" s="15">
        <f t="shared" si="92"/>
        <v>221.37949194547707</v>
      </c>
      <c r="K509" s="15">
        <f t="shared" si="93"/>
        <v>442.7680150972277</v>
      </c>
      <c r="L509" s="15">
        <f t="shared" si="94"/>
        <v>1235482.9540693855</v>
      </c>
      <c r="M509" s="15"/>
      <c r="N509" s="86">
        <f t="shared" si="89"/>
        <v>1235482.9540693855</v>
      </c>
    </row>
    <row r="510" spans="1:14" x14ac:dyDescent="0.25">
      <c r="A510" s="81"/>
      <c r="B510" s="66" t="s">
        <v>353</v>
      </c>
      <c r="C510" s="48">
        <v>4</v>
      </c>
      <c r="D510" s="70">
        <v>35.986699999999999</v>
      </c>
      <c r="E510" s="98">
        <v>2366</v>
      </c>
      <c r="F510" s="74">
        <v>996360</v>
      </c>
      <c r="G510" s="56">
        <v>75</v>
      </c>
      <c r="H510" s="65">
        <f t="shared" si="91"/>
        <v>747270</v>
      </c>
      <c r="I510" s="15">
        <f t="shared" si="90"/>
        <v>249090</v>
      </c>
      <c r="J510" s="15">
        <f t="shared" si="92"/>
        <v>421.11580726965343</v>
      </c>
      <c r="K510" s="15">
        <f t="shared" si="93"/>
        <v>243.03169977305134</v>
      </c>
      <c r="L510" s="15">
        <f t="shared" si="94"/>
        <v>775528.49047902203</v>
      </c>
      <c r="M510" s="15"/>
      <c r="N510" s="86">
        <f t="shared" si="89"/>
        <v>775528.49047902203</v>
      </c>
    </row>
    <row r="511" spans="1:14" x14ac:dyDescent="0.25">
      <c r="A511" s="81"/>
      <c r="B511" s="66" t="s">
        <v>354</v>
      </c>
      <c r="C511" s="48">
        <v>4</v>
      </c>
      <c r="D511" s="70">
        <v>52.303999999999995</v>
      </c>
      <c r="E511" s="98">
        <v>2676</v>
      </c>
      <c r="F511" s="74">
        <v>466187</v>
      </c>
      <c r="G511" s="56">
        <v>75</v>
      </c>
      <c r="H511" s="65">
        <f t="shared" si="91"/>
        <v>349640.25</v>
      </c>
      <c r="I511" s="15">
        <f t="shared" si="90"/>
        <v>116546.75</v>
      </c>
      <c r="J511" s="15">
        <f t="shared" si="92"/>
        <v>174.21038863976085</v>
      </c>
      <c r="K511" s="15">
        <f t="shared" si="93"/>
        <v>489.93711840294395</v>
      </c>
      <c r="L511" s="15">
        <f t="shared" si="94"/>
        <v>1249138.5059547329</v>
      </c>
      <c r="M511" s="15"/>
      <c r="N511" s="86">
        <f t="shared" si="89"/>
        <v>1249138.5059547329</v>
      </c>
    </row>
    <row r="512" spans="1:14" x14ac:dyDescent="0.25">
      <c r="A512" s="81"/>
      <c r="B512" s="66" t="s">
        <v>355</v>
      </c>
      <c r="C512" s="48">
        <v>4</v>
      </c>
      <c r="D512" s="70">
        <v>49.512799999999999</v>
      </c>
      <c r="E512" s="98">
        <v>3078</v>
      </c>
      <c r="F512" s="74">
        <v>563373</v>
      </c>
      <c r="G512" s="56">
        <v>75</v>
      </c>
      <c r="H512" s="65">
        <f t="shared" si="91"/>
        <v>422529.75</v>
      </c>
      <c r="I512" s="15">
        <f t="shared" si="90"/>
        <v>140843.25</v>
      </c>
      <c r="J512" s="15">
        <f t="shared" si="92"/>
        <v>183.03216374269005</v>
      </c>
      <c r="K512" s="15">
        <f t="shared" si="93"/>
        <v>481.11534330001473</v>
      </c>
      <c r="L512" s="15">
        <f t="shared" si="94"/>
        <v>1273544.6235744157</v>
      </c>
      <c r="M512" s="15"/>
      <c r="N512" s="86">
        <f t="shared" si="89"/>
        <v>1273544.6235744157</v>
      </c>
    </row>
    <row r="513" spans="1:14" x14ac:dyDescent="0.25">
      <c r="A513" s="81"/>
      <c r="B513" s="66" t="s">
        <v>356</v>
      </c>
      <c r="C513" s="48">
        <v>4</v>
      </c>
      <c r="D513" s="70">
        <v>29.011799999999997</v>
      </c>
      <c r="E513" s="98">
        <v>1833</v>
      </c>
      <c r="F513" s="74">
        <v>326667</v>
      </c>
      <c r="G513" s="56">
        <v>75</v>
      </c>
      <c r="H513" s="65">
        <f t="shared" si="91"/>
        <v>245000.25</v>
      </c>
      <c r="I513" s="15">
        <f t="shared" si="90"/>
        <v>81666.75</v>
      </c>
      <c r="J513" s="15">
        <f t="shared" si="92"/>
        <v>178.21440261865794</v>
      </c>
      <c r="K513" s="15">
        <f t="shared" si="93"/>
        <v>485.93310442404686</v>
      </c>
      <c r="L513" s="15">
        <f t="shared" si="94"/>
        <v>1065910.7476011007</v>
      </c>
      <c r="M513" s="15"/>
      <c r="N513" s="86">
        <f t="shared" si="89"/>
        <v>1065910.7476011007</v>
      </c>
    </row>
    <row r="514" spans="1:14" x14ac:dyDescent="0.25">
      <c r="A514" s="81"/>
      <c r="B514" s="66" t="s">
        <v>357</v>
      </c>
      <c r="C514" s="48">
        <v>4</v>
      </c>
      <c r="D514" s="70">
        <v>18.760599999999997</v>
      </c>
      <c r="E514" s="98">
        <v>760</v>
      </c>
      <c r="F514" s="74">
        <v>155640</v>
      </c>
      <c r="G514" s="56">
        <v>75</v>
      </c>
      <c r="H514" s="65">
        <f t="shared" si="91"/>
        <v>116730</v>
      </c>
      <c r="I514" s="15">
        <f t="shared" si="90"/>
        <v>38910</v>
      </c>
      <c r="J514" s="15">
        <f t="shared" si="92"/>
        <v>204.78947368421052</v>
      </c>
      <c r="K514" s="15">
        <f t="shared" si="93"/>
        <v>459.35803335849425</v>
      </c>
      <c r="L514" s="15">
        <f t="shared" si="94"/>
        <v>864069.27740900707</v>
      </c>
      <c r="M514" s="15"/>
      <c r="N514" s="86">
        <f t="shared" si="89"/>
        <v>864069.27740900707</v>
      </c>
    </row>
    <row r="515" spans="1:14" x14ac:dyDescent="0.25">
      <c r="A515" s="81"/>
      <c r="B515" s="66" t="s">
        <v>358</v>
      </c>
      <c r="C515" s="48">
        <v>4</v>
      </c>
      <c r="D515" s="70">
        <v>35.272599999999997</v>
      </c>
      <c r="E515" s="98">
        <v>2985</v>
      </c>
      <c r="F515" s="74">
        <v>468067</v>
      </c>
      <c r="G515" s="56">
        <v>75</v>
      </c>
      <c r="H515" s="65">
        <f t="shared" si="91"/>
        <v>351050.25</v>
      </c>
      <c r="I515" s="15">
        <f t="shared" si="90"/>
        <v>117016.75</v>
      </c>
      <c r="J515" s="15">
        <f t="shared" si="92"/>
        <v>156.80636515912897</v>
      </c>
      <c r="K515" s="15">
        <f t="shared" si="93"/>
        <v>507.3411418835758</v>
      </c>
      <c r="L515" s="15">
        <f t="shared" si="94"/>
        <v>1255751.937464413</v>
      </c>
      <c r="M515" s="15"/>
      <c r="N515" s="86">
        <f t="shared" si="89"/>
        <v>1255751.937464413</v>
      </c>
    </row>
    <row r="516" spans="1:14" x14ac:dyDescent="0.25">
      <c r="A516" s="81"/>
      <c r="B516" s="66" t="s">
        <v>892</v>
      </c>
      <c r="C516" s="48">
        <v>3</v>
      </c>
      <c r="D516" s="70">
        <v>31.216999999999999</v>
      </c>
      <c r="E516" s="98">
        <v>10068</v>
      </c>
      <c r="F516" s="74">
        <v>11802000</v>
      </c>
      <c r="G516" s="56">
        <v>20</v>
      </c>
      <c r="H516" s="65">
        <f t="shared" si="91"/>
        <v>2360400</v>
      </c>
      <c r="I516" s="15">
        <f t="shared" si="90"/>
        <v>9441600</v>
      </c>
      <c r="J516" s="15">
        <f t="shared" si="92"/>
        <v>1172.2288438617402</v>
      </c>
      <c r="K516" s="15">
        <f t="shared" si="93"/>
        <v>-508.08133681903541</v>
      </c>
      <c r="L516" s="15">
        <f t="shared" si="94"/>
        <v>1290810.679193187</v>
      </c>
      <c r="M516" s="15"/>
      <c r="N516" s="86">
        <f t="shared" si="89"/>
        <v>1290810.679193187</v>
      </c>
    </row>
    <row r="517" spans="1:14" x14ac:dyDescent="0.25">
      <c r="A517" s="81"/>
      <c r="B517" s="66" t="s">
        <v>791</v>
      </c>
      <c r="C517" s="48">
        <v>4</v>
      </c>
      <c r="D517" s="70">
        <v>42.3553</v>
      </c>
      <c r="E517" s="98">
        <v>3506</v>
      </c>
      <c r="F517" s="74">
        <v>840187</v>
      </c>
      <c r="G517" s="56">
        <v>75</v>
      </c>
      <c r="H517" s="65">
        <f t="shared" si="91"/>
        <v>630140.25</v>
      </c>
      <c r="I517" s="15">
        <f t="shared" si="90"/>
        <v>210046.75</v>
      </c>
      <c r="J517" s="15">
        <f t="shared" si="92"/>
        <v>239.64261266400456</v>
      </c>
      <c r="K517" s="15">
        <f t="shared" si="93"/>
        <v>424.50489437870021</v>
      </c>
      <c r="L517" s="15">
        <f t="shared" si="94"/>
        <v>1212392.5937171855</v>
      </c>
      <c r="M517" s="15"/>
      <c r="N517" s="86">
        <f t="shared" si="89"/>
        <v>1212392.5937171855</v>
      </c>
    </row>
    <row r="518" spans="1:14" x14ac:dyDescent="0.25">
      <c r="A518" s="81"/>
      <c r="B518" s="66" t="s">
        <v>359</v>
      </c>
      <c r="C518" s="48">
        <v>4</v>
      </c>
      <c r="D518" s="70">
        <v>58.2791</v>
      </c>
      <c r="E518" s="98">
        <v>2479</v>
      </c>
      <c r="F518" s="74">
        <v>575413</v>
      </c>
      <c r="G518" s="56">
        <v>75</v>
      </c>
      <c r="H518" s="65">
        <f t="shared" si="91"/>
        <v>431559.75</v>
      </c>
      <c r="I518" s="15">
        <f t="shared" si="90"/>
        <v>143853.25</v>
      </c>
      <c r="J518" s="15">
        <f t="shared" si="92"/>
        <v>232.11496571198063</v>
      </c>
      <c r="K518" s="15">
        <f t="shared" si="93"/>
        <v>432.03254133072414</v>
      </c>
      <c r="L518" s="15">
        <f t="shared" si="94"/>
        <v>1156094.9800312135</v>
      </c>
      <c r="M518" s="15"/>
      <c r="N518" s="86">
        <f t="shared" si="89"/>
        <v>1156094.9800312135</v>
      </c>
    </row>
    <row r="519" spans="1:14" x14ac:dyDescent="0.25">
      <c r="A519" s="81"/>
      <c r="B519" s="66" t="s">
        <v>360</v>
      </c>
      <c r="C519" s="48">
        <v>4</v>
      </c>
      <c r="D519" s="70">
        <v>21.251799999999999</v>
      </c>
      <c r="E519" s="98">
        <v>1571</v>
      </c>
      <c r="F519" s="74">
        <v>168960</v>
      </c>
      <c r="G519" s="56">
        <v>75</v>
      </c>
      <c r="H519" s="65">
        <f t="shared" si="91"/>
        <v>126720</v>
      </c>
      <c r="I519" s="15">
        <f t="shared" si="90"/>
        <v>42240</v>
      </c>
      <c r="J519" s="15">
        <f t="shared" si="92"/>
        <v>107.5493316359007</v>
      </c>
      <c r="K519" s="15">
        <f t="shared" si="93"/>
        <v>556.5981754068041</v>
      </c>
      <c r="L519" s="15">
        <f t="shared" si="94"/>
        <v>1118677.1945587418</v>
      </c>
      <c r="M519" s="15"/>
      <c r="N519" s="86">
        <f t="shared" si="89"/>
        <v>1118677.1945587418</v>
      </c>
    </row>
    <row r="520" spans="1:14" x14ac:dyDescent="0.25">
      <c r="A520" s="81"/>
      <c r="B520" s="66" t="s">
        <v>361</v>
      </c>
      <c r="C520" s="48">
        <v>4</v>
      </c>
      <c r="D520" s="70">
        <v>24.685799999999997</v>
      </c>
      <c r="E520" s="98">
        <v>1677</v>
      </c>
      <c r="F520" s="74">
        <v>317427</v>
      </c>
      <c r="G520" s="56">
        <v>75</v>
      </c>
      <c r="H520" s="65">
        <f t="shared" si="91"/>
        <v>238070.25</v>
      </c>
      <c r="I520" s="15">
        <f t="shared" si="90"/>
        <v>79356.75</v>
      </c>
      <c r="J520" s="15">
        <f t="shared" si="92"/>
        <v>189.28264758497318</v>
      </c>
      <c r="K520" s="15">
        <f t="shared" si="93"/>
        <v>474.8648594577316</v>
      </c>
      <c r="L520" s="15">
        <f t="shared" si="94"/>
        <v>1015945.6769407874</v>
      </c>
      <c r="M520" s="15"/>
      <c r="N520" s="86">
        <f t="shared" si="89"/>
        <v>1015945.6769407874</v>
      </c>
    </row>
    <row r="521" spans="1:14" x14ac:dyDescent="0.25">
      <c r="A521" s="81"/>
      <c r="B521" s="66" t="s">
        <v>362</v>
      </c>
      <c r="C521" s="48">
        <v>4</v>
      </c>
      <c r="D521" s="70">
        <v>25.828000000000003</v>
      </c>
      <c r="E521" s="98">
        <v>2070</v>
      </c>
      <c r="F521" s="74">
        <v>285987</v>
      </c>
      <c r="G521" s="56">
        <v>75</v>
      </c>
      <c r="H521" s="65">
        <f t="shared" si="91"/>
        <v>214490.25</v>
      </c>
      <c r="I521" s="15">
        <f t="shared" si="90"/>
        <v>71496.75</v>
      </c>
      <c r="J521" s="15">
        <f t="shared" si="92"/>
        <v>138.15797101449274</v>
      </c>
      <c r="K521" s="15">
        <f t="shared" si="93"/>
        <v>525.989536028212</v>
      </c>
      <c r="L521" s="15">
        <f t="shared" si="94"/>
        <v>1145313.2808578219</v>
      </c>
      <c r="M521" s="15"/>
      <c r="N521" s="86">
        <f t="shared" si="89"/>
        <v>1145313.2808578219</v>
      </c>
    </row>
    <row r="522" spans="1:14" x14ac:dyDescent="0.25">
      <c r="A522" s="81"/>
      <c r="B522" s="66" t="s">
        <v>363</v>
      </c>
      <c r="C522" s="48">
        <v>4</v>
      </c>
      <c r="D522" s="70">
        <v>71.106899999999996</v>
      </c>
      <c r="E522" s="98">
        <v>4286</v>
      </c>
      <c r="F522" s="74">
        <v>1160227</v>
      </c>
      <c r="G522" s="56">
        <v>75</v>
      </c>
      <c r="H522" s="65">
        <f t="shared" si="91"/>
        <v>870170.25</v>
      </c>
      <c r="I522" s="15">
        <f t="shared" si="90"/>
        <v>290056.75</v>
      </c>
      <c r="J522" s="15">
        <f t="shared" si="92"/>
        <v>270.70158656089592</v>
      </c>
      <c r="K522" s="15">
        <f t="shared" si="93"/>
        <v>393.44592048180886</v>
      </c>
      <c r="L522" s="15">
        <f t="shared" si="94"/>
        <v>1352053.4802964425</v>
      </c>
      <c r="M522" s="15"/>
      <c r="N522" s="86">
        <f t="shared" si="89"/>
        <v>1352053.4802964425</v>
      </c>
    </row>
    <row r="523" spans="1:14" x14ac:dyDescent="0.25">
      <c r="A523" s="81"/>
      <c r="B523" s="66" t="s">
        <v>260</v>
      </c>
      <c r="C523" s="48">
        <v>4</v>
      </c>
      <c r="D523" s="70">
        <v>30.144199999999998</v>
      </c>
      <c r="E523" s="98">
        <v>1792</v>
      </c>
      <c r="F523" s="74">
        <v>242147</v>
      </c>
      <c r="G523" s="56">
        <v>75</v>
      </c>
      <c r="H523" s="65">
        <f t="shared" si="91"/>
        <v>181610.25</v>
      </c>
      <c r="I523" s="15">
        <f t="shared" si="90"/>
        <v>60536.75</v>
      </c>
      <c r="J523" s="15">
        <f t="shared" si="92"/>
        <v>135.12667410714286</v>
      </c>
      <c r="K523" s="15">
        <f t="shared" si="93"/>
        <v>529.02083293556188</v>
      </c>
      <c r="L523" s="15">
        <f t="shared" si="94"/>
        <v>1131633.2069880664</v>
      </c>
      <c r="M523" s="15"/>
      <c r="N523" s="86">
        <f t="shared" si="89"/>
        <v>1131633.2069880664</v>
      </c>
    </row>
    <row r="524" spans="1:14" x14ac:dyDescent="0.25">
      <c r="A524" s="81"/>
      <c r="B524" s="66" t="s">
        <v>285</v>
      </c>
      <c r="C524" s="48">
        <v>4</v>
      </c>
      <c r="D524" s="70">
        <v>36.931599999999996</v>
      </c>
      <c r="E524" s="98">
        <v>1888</v>
      </c>
      <c r="F524" s="74">
        <v>249067</v>
      </c>
      <c r="G524" s="56">
        <v>75</v>
      </c>
      <c r="H524" s="65">
        <f t="shared" si="91"/>
        <v>186800.25</v>
      </c>
      <c r="I524" s="15">
        <f t="shared" si="90"/>
        <v>62266.75</v>
      </c>
      <c r="J524" s="15">
        <f t="shared" si="92"/>
        <v>131.92108050847457</v>
      </c>
      <c r="K524" s="15">
        <f t="shared" si="93"/>
        <v>532.2264265342302</v>
      </c>
      <c r="L524" s="15">
        <f t="shared" si="94"/>
        <v>1170546.2987263263</v>
      </c>
      <c r="M524" s="15"/>
      <c r="N524" s="86">
        <f t="shared" si="89"/>
        <v>1170546.2987263263</v>
      </c>
    </row>
    <row r="525" spans="1:14" x14ac:dyDescent="0.25">
      <c r="A525" s="81"/>
      <c r="B525" s="8"/>
      <c r="C525" s="8"/>
      <c r="D525" s="70">
        <v>0</v>
      </c>
      <c r="E525" s="100"/>
      <c r="F525" s="87"/>
      <c r="G525" s="56"/>
      <c r="H525" s="87"/>
      <c r="I525" s="88"/>
      <c r="J525" s="88"/>
      <c r="K525" s="15"/>
      <c r="L525" s="15"/>
      <c r="M525" s="15"/>
      <c r="N525" s="86"/>
    </row>
    <row r="526" spans="1:14" x14ac:dyDescent="0.25">
      <c r="A526" s="84" t="s">
        <v>298</v>
      </c>
      <c r="B526" s="58" t="s">
        <v>2</v>
      </c>
      <c r="C526" s="59"/>
      <c r="D526" s="7">
        <v>1472.1347000000003</v>
      </c>
      <c r="E526" s="101">
        <f>E527</f>
        <v>112544</v>
      </c>
      <c r="F526" s="50">
        <v>0</v>
      </c>
      <c r="G526" s="56"/>
      <c r="H526" s="50">
        <f>H528</f>
        <v>11328603.25</v>
      </c>
      <c r="I526" s="12">
        <f>I528</f>
        <v>-11328603.25</v>
      </c>
      <c r="J526" s="12"/>
      <c r="K526" s="15"/>
      <c r="L526" s="15"/>
      <c r="M526" s="14">
        <f>M528</f>
        <v>58923281.464686945</v>
      </c>
      <c r="N526" s="82">
        <f t="shared" si="89"/>
        <v>58923281.464686945</v>
      </c>
    </row>
    <row r="527" spans="1:14" x14ac:dyDescent="0.25">
      <c r="A527" s="84" t="s">
        <v>298</v>
      </c>
      <c r="B527" s="58" t="s">
        <v>3</v>
      </c>
      <c r="C527" s="59"/>
      <c r="D527" s="7">
        <v>1472.1347000000003</v>
      </c>
      <c r="E527" s="101">
        <f>SUM(E529:E567)</f>
        <v>112544</v>
      </c>
      <c r="F527" s="50">
        <f>SUM(F529:F567)</f>
        <v>45314413</v>
      </c>
      <c r="G527" s="56"/>
      <c r="H527" s="50">
        <f>SUM(H529:H567)</f>
        <v>24523329.75</v>
      </c>
      <c r="I527" s="12">
        <f>SUM(I529:I567)</f>
        <v>20791083.25</v>
      </c>
      <c r="J527" s="12"/>
      <c r="K527" s="15"/>
      <c r="L527" s="12">
        <f>SUM(L529:L567)</f>
        <v>46023070.111957289</v>
      </c>
      <c r="M527" s="15"/>
      <c r="N527" s="82">
        <f t="shared" si="89"/>
        <v>46023070.111957289</v>
      </c>
    </row>
    <row r="528" spans="1:14" x14ac:dyDescent="0.25">
      <c r="A528" s="81"/>
      <c r="B528" s="66" t="s">
        <v>26</v>
      </c>
      <c r="C528" s="48">
        <v>2</v>
      </c>
      <c r="D528" s="70">
        <v>0</v>
      </c>
      <c r="E528" s="104"/>
      <c r="F528" s="65">
        <v>0</v>
      </c>
      <c r="G528" s="56">
        <v>25</v>
      </c>
      <c r="H528" s="65">
        <f>F527*G528/100</f>
        <v>11328603.25</v>
      </c>
      <c r="I528" s="15">
        <f t="shared" ref="I528:I567" si="95">F528-H528</f>
        <v>-11328603.25</v>
      </c>
      <c r="J528" s="15"/>
      <c r="K528" s="15"/>
      <c r="L528" s="15"/>
      <c r="M528" s="15">
        <f>($L$7*$L$8*E526/$L$10)+($L$7*$L$9*D526/$L$11)</f>
        <v>58923281.464686945</v>
      </c>
      <c r="N528" s="86">
        <f t="shared" si="89"/>
        <v>58923281.464686945</v>
      </c>
    </row>
    <row r="529" spans="1:14" x14ac:dyDescent="0.25">
      <c r="A529" s="81"/>
      <c r="B529" s="66" t="s">
        <v>364</v>
      </c>
      <c r="C529" s="48">
        <v>4</v>
      </c>
      <c r="D529" s="70">
        <v>29.834200000000003</v>
      </c>
      <c r="E529" s="98">
        <v>1618</v>
      </c>
      <c r="F529" s="74">
        <v>156547</v>
      </c>
      <c r="G529" s="56">
        <v>75</v>
      </c>
      <c r="H529" s="65">
        <f t="shared" ref="H529:H567" si="96">F529*G529/100</f>
        <v>117410.25</v>
      </c>
      <c r="I529" s="15">
        <f t="shared" si="95"/>
        <v>39136.75</v>
      </c>
      <c r="J529" s="15">
        <f t="shared" ref="J529:J567" si="97">F529/E529</f>
        <v>96.753399258343634</v>
      </c>
      <c r="K529" s="15">
        <f t="shared" ref="K529:K567" si="98">$J$11*$J$19-J529</f>
        <v>567.39410778436115</v>
      </c>
      <c r="L529" s="15">
        <f t="shared" ref="L529:L567" si="99">IF(K529&gt;0,$J$7*$J$8*(K529/$K$19),0)+$J$7*$J$9*(E529/$E$19)+$J$7*$J$10*(D529/$D$19)</f>
        <v>1169563.0315389207</v>
      </c>
      <c r="M529" s="15"/>
      <c r="N529" s="86">
        <f t="shared" si="89"/>
        <v>1169563.0315389207</v>
      </c>
    </row>
    <row r="530" spans="1:14" x14ac:dyDescent="0.25">
      <c r="A530" s="81"/>
      <c r="B530" s="66" t="s">
        <v>365</v>
      </c>
      <c r="C530" s="48">
        <v>4</v>
      </c>
      <c r="D530" s="70">
        <v>53.624000000000002</v>
      </c>
      <c r="E530" s="98">
        <v>2715</v>
      </c>
      <c r="F530" s="74">
        <v>466813</v>
      </c>
      <c r="G530" s="56">
        <v>75</v>
      </c>
      <c r="H530" s="65">
        <f t="shared" si="96"/>
        <v>350109.75</v>
      </c>
      <c r="I530" s="15">
        <f t="shared" si="95"/>
        <v>116703.25</v>
      </c>
      <c r="J530" s="15">
        <f t="shared" si="97"/>
        <v>171.93848987108655</v>
      </c>
      <c r="K530" s="15">
        <f t="shared" si="98"/>
        <v>492.20901717161826</v>
      </c>
      <c r="L530" s="15">
        <f t="shared" si="99"/>
        <v>1261657.5019793138</v>
      </c>
      <c r="M530" s="15"/>
      <c r="N530" s="86">
        <f t="shared" si="89"/>
        <v>1261657.5019793138</v>
      </c>
    </row>
    <row r="531" spans="1:14" x14ac:dyDescent="0.25">
      <c r="A531" s="81"/>
      <c r="B531" s="66" t="s">
        <v>366</v>
      </c>
      <c r="C531" s="48">
        <v>4</v>
      </c>
      <c r="D531" s="70">
        <v>39.252299999999998</v>
      </c>
      <c r="E531" s="98">
        <v>2579</v>
      </c>
      <c r="F531" s="74">
        <v>298400</v>
      </c>
      <c r="G531" s="56">
        <v>75</v>
      </c>
      <c r="H531" s="65">
        <f t="shared" si="96"/>
        <v>223800</v>
      </c>
      <c r="I531" s="15">
        <f t="shared" si="95"/>
        <v>74600</v>
      </c>
      <c r="J531" s="15">
        <f t="shared" si="97"/>
        <v>115.70376114773168</v>
      </c>
      <c r="K531" s="15">
        <f t="shared" si="98"/>
        <v>548.44374589497306</v>
      </c>
      <c r="L531" s="15">
        <f t="shared" si="99"/>
        <v>1284867.4330280495</v>
      </c>
      <c r="M531" s="15"/>
      <c r="N531" s="86">
        <f t="shared" si="89"/>
        <v>1284867.4330280495</v>
      </c>
    </row>
    <row r="532" spans="1:14" x14ac:dyDescent="0.25">
      <c r="A532" s="81"/>
      <c r="B532" s="66" t="s">
        <v>367</v>
      </c>
      <c r="C532" s="48">
        <v>4</v>
      </c>
      <c r="D532" s="70">
        <v>36.294200000000004</v>
      </c>
      <c r="E532" s="98">
        <v>2501</v>
      </c>
      <c r="F532" s="74">
        <v>572840</v>
      </c>
      <c r="G532" s="56">
        <v>75</v>
      </c>
      <c r="H532" s="65">
        <f t="shared" si="96"/>
        <v>429630</v>
      </c>
      <c r="I532" s="15">
        <f t="shared" si="95"/>
        <v>143210</v>
      </c>
      <c r="J532" s="15">
        <f t="shared" si="97"/>
        <v>229.04438224710117</v>
      </c>
      <c r="K532" s="15">
        <f t="shared" si="98"/>
        <v>435.10312479560361</v>
      </c>
      <c r="L532" s="15">
        <f t="shared" si="99"/>
        <v>1090149.4685081018</v>
      </c>
      <c r="M532" s="15"/>
      <c r="N532" s="86">
        <f t="shared" si="89"/>
        <v>1090149.4685081018</v>
      </c>
    </row>
    <row r="533" spans="1:14" x14ac:dyDescent="0.25">
      <c r="A533" s="81"/>
      <c r="B533" s="66" t="s">
        <v>368</v>
      </c>
      <c r="C533" s="48">
        <v>4</v>
      </c>
      <c r="D533" s="70">
        <v>37.5411</v>
      </c>
      <c r="E533" s="98">
        <v>3570</v>
      </c>
      <c r="F533" s="74">
        <v>592027</v>
      </c>
      <c r="G533" s="56">
        <v>75</v>
      </c>
      <c r="H533" s="65">
        <f t="shared" si="96"/>
        <v>444020.25</v>
      </c>
      <c r="I533" s="15">
        <f t="shared" si="95"/>
        <v>148006.75</v>
      </c>
      <c r="J533" s="15">
        <f t="shared" si="97"/>
        <v>165.83389355742298</v>
      </c>
      <c r="K533" s="15">
        <f t="shared" si="98"/>
        <v>498.31361348528179</v>
      </c>
      <c r="L533" s="15">
        <f t="shared" si="99"/>
        <v>1318278.7441932587</v>
      </c>
      <c r="M533" s="15"/>
      <c r="N533" s="86">
        <f t="shared" si="89"/>
        <v>1318278.7441932587</v>
      </c>
    </row>
    <row r="534" spans="1:14" x14ac:dyDescent="0.25">
      <c r="A534" s="81"/>
      <c r="B534" s="66" t="s">
        <v>792</v>
      </c>
      <c r="C534" s="48">
        <v>4</v>
      </c>
      <c r="D534" s="70">
        <v>49.182700000000004</v>
      </c>
      <c r="E534" s="98">
        <v>3501</v>
      </c>
      <c r="F534" s="74">
        <v>492627</v>
      </c>
      <c r="G534" s="56">
        <v>75</v>
      </c>
      <c r="H534" s="65">
        <f t="shared" si="96"/>
        <v>369470.25</v>
      </c>
      <c r="I534" s="15">
        <f t="shared" si="95"/>
        <v>123156.75</v>
      </c>
      <c r="J534" s="15">
        <f t="shared" si="97"/>
        <v>140.71036846615252</v>
      </c>
      <c r="K534" s="15">
        <f t="shared" si="98"/>
        <v>523.43713857655223</v>
      </c>
      <c r="L534" s="15">
        <f t="shared" si="99"/>
        <v>1387896.5334661768</v>
      </c>
      <c r="M534" s="15"/>
      <c r="N534" s="86">
        <f t="shared" si="89"/>
        <v>1387896.5334661768</v>
      </c>
    </row>
    <row r="535" spans="1:14" x14ac:dyDescent="0.25">
      <c r="A535" s="81"/>
      <c r="B535" s="66" t="s">
        <v>369</v>
      </c>
      <c r="C535" s="48">
        <v>4</v>
      </c>
      <c r="D535" s="70">
        <v>52.974400000000003</v>
      </c>
      <c r="E535" s="98">
        <v>2394</v>
      </c>
      <c r="F535" s="74">
        <v>269547</v>
      </c>
      <c r="G535" s="56">
        <v>75</v>
      </c>
      <c r="H535" s="65">
        <f t="shared" si="96"/>
        <v>202160.25</v>
      </c>
      <c r="I535" s="15">
        <f t="shared" si="95"/>
        <v>67386.75</v>
      </c>
      <c r="J535" s="15">
        <f t="shared" si="97"/>
        <v>112.59273182957394</v>
      </c>
      <c r="K535" s="15">
        <f t="shared" si="98"/>
        <v>551.55477521313082</v>
      </c>
      <c r="L535" s="15">
        <f t="shared" si="99"/>
        <v>1313632.2789529918</v>
      </c>
      <c r="M535" s="15"/>
      <c r="N535" s="86">
        <f t="shared" si="89"/>
        <v>1313632.2789529918</v>
      </c>
    </row>
    <row r="536" spans="1:14" x14ac:dyDescent="0.25">
      <c r="A536" s="81"/>
      <c r="B536" s="66" t="s">
        <v>370</v>
      </c>
      <c r="C536" s="48">
        <v>4</v>
      </c>
      <c r="D536" s="70">
        <v>20.2178</v>
      </c>
      <c r="E536" s="98">
        <v>1623</v>
      </c>
      <c r="F536" s="74">
        <v>167213</v>
      </c>
      <c r="G536" s="56">
        <v>75</v>
      </c>
      <c r="H536" s="65">
        <f t="shared" si="96"/>
        <v>125409.75</v>
      </c>
      <c r="I536" s="15">
        <f t="shared" si="95"/>
        <v>41803.25</v>
      </c>
      <c r="J536" s="15">
        <f t="shared" si="97"/>
        <v>103.02711028958718</v>
      </c>
      <c r="K536" s="15">
        <f t="shared" si="98"/>
        <v>561.12039675311757</v>
      </c>
      <c r="L536" s="15">
        <f t="shared" si="99"/>
        <v>1128367.9645071165</v>
      </c>
      <c r="M536" s="15"/>
      <c r="N536" s="86">
        <f t="shared" si="89"/>
        <v>1128367.9645071165</v>
      </c>
    </row>
    <row r="537" spans="1:14" x14ac:dyDescent="0.25">
      <c r="A537" s="81"/>
      <c r="B537" s="66" t="s">
        <v>371</v>
      </c>
      <c r="C537" s="48">
        <v>4</v>
      </c>
      <c r="D537" s="70">
        <v>136.13749999999999</v>
      </c>
      <c r="E537" s="98">
        <v>10021</v>
      </c>
      <c r="F537" s="74">
        <v>2285040</v>
      </c>
      <c r="G537" s="56">
        <v>75</v>
      </c>
      <c r="H537" s="65">
        <f t="shared" si="96"/>
        <v>1713780</v>
      </c>
      <c r="I537" s="15">
        <f t="shared" si="95"/>
        <v>571260</v>
      </c>
      <c r="J537" s="15">
        <f t="shared" si="97"/>
        <v>228.0251471908991</v>
      </c>
      <c r="K537" s="15">
        <f t="shared" si="98"/>
        <v>436.12235985180564</v>
      </c>
      <c r="L537" s="15">
        <f t="shared" si="99"/>
        <v>2311002.5635162201</v>
      </c>
      <c r="M537" s="15"/>
      <c r="N537" s="86">
        <f t="shared" si="89"/>
        <v>2311002.5635162201</v>
      </c>
    </row>
    <row r="538" spans="1:14" x14ac:dyDescent="0.25">
      <c r="A538" s="81"/>
      <c r="B538" s="66" t="s">
        <v>372</v>
      </c>
      <c r="C538" s="48">
        <v>4</v>
      </c>
      <c r="D538" s="70">
        <v>13.699300000000001</v>
      </c>
      <c r="E538" s="98">
        <v>1299</v>
      </c>
      <c r="F538" s="74">
        <v>169587</v>
      </c>
      <c r="G538" s="56">
        <v>75</v>
      </c>
      <c r="H538" s="65">
        <f t="shared" si="96"/>
        <v>127190.25</v>
      </c>
      <c r="I538" s="15">
        <f t="shared" si="95"/>
        <v>42396.75</v>
      </c>
      <c r="J538" s="15">
        <f t="shared" si="97"/>
        <v>130.55196304849883</v>
      </c>
      <c r="K538" s="15">
        <f t="shared" si="98"/>
        <v>533.59554399420597</v>
      </c>
      <c r="L538" s="15">
        <f t="shared" si="99"/>
        <v>1025785.2630770345</v>
      </c>
      <c r="M538" s="15"/>
      <c r="N538" s="86">
        <f t="shared" si="89"/>
        <v>1025785.2630770345</v>
      </c>
    </row>
    <row r="539" spans="1:14" x14ac:dyDescent="0.25">
      <c r="A539" s="81"/>
      <c r="B539" s="66" t="s">
        <v>373</v>
      </c>
      <c r="C539" s="48">
        <v>4</v>
      </c>
      <c r="D539" s="70">
        <v>30.762199999999996</v>
      </c>
      <c r="E539" s="98">
        <v>2166</v>
      </c>
      <c r="F539" s="74">
        <v>269173</v>
      </c>
      <c r="G539" s="56">
        <v>75</v>
      </c>
      <c r="H539" s="65">
        <f t="shared" si="96"/>
        <v>201879.75</v>
      </c>
      <c r="I539" s="15">
        <f t="shared" si="95"/>
        <v>67293.25</v>
      </c>
      <c r="J539" s="15">
        <f t="shared" si="97"/>
        <v>124.2719298245614</v>
      </c>
      <c r="K539" s="15">
        <f t="shared" si="98"/>
        <v>539.87557721814335</v>
      </c>
      <c r="L539" s="15">
        <f t="shared" si="99"/>
        <v>1194600.9615284507</v>
      </c>
      <c r="M539" s="15"/>
      <c r="N539" s="86">
        <f t="shared" si="89"/>
        <v>1194600.9615284507</v>
      </c>
    </row>
    <row r="540" spans="1:14" x14ac:dyDescent="0.25">
      <c r="A540" s="81"/>
      <c r="B540" s="66" t="s">
        <v>374</v>
      </c>
      <c r="C540" s="48">
        <v>4</v>
      </c>
      <c r="D540" s="70">
        <v>61.717500000000001</v>
      </c>
      <c r="E540" s="98">
        <v>4582</v>
      </c>
      <c r="F540" s="74">
        <v>670893</v>
      </c>
      <c r="G540" s="56">
        <v>75</v>
      </c>
      <c r="H540" s="65">
        <f t="shared" si="96"/>
        <v>503169.75</v>
      </c>
      <c r="I540" s="15">
        <f t="shared" si="95"/>
        <v>167723.25</v>
      </c>
      <c r="J540" s="15">
        <f t="shared" si="97"/>
        <v>146.41924923614141</v>
      </c>
      <c r="K540" s="15">
        <f t="shared" si="98"/>
        <v>517.72825780656331</v>
      </c>
      <c r="L540" s="15">
        <f t="shared" si="99"/>
        <v>1548259.0184907909</v>
      </c>
      <c r="M540" s="15"/>
      <c r="N540" s="86">
        <f t="shared" si="89"/>
        <v>1548259.0184907909</v>
      </c>
    </row>
    <row r="541" spans="1:14" x14ac:dyDescent="0.25">
      <c r="A541" s="81"/>
      <c r="B541" s="66" t="s">
        <v>375</v>
      </c>
      <c r="C541" s="48">
        <v>4</v>
      </c>
      <c r="D541" s="70">
        <v>30.177800000000001</v>
      </c>
      <c r="E541" s="98">
        <v>1808</v>
      </c>
      <c r="F541" s="74">
        <v>304960</v>
      </c>
      <c r="G541" s="56">
        <v>75</v>
      </c>
      <c r="H541" s="65">
        <f t="shared" si="96"/>
        <v>228720</v>
      </c>
      <c r="I541" s="15">
        <f t="shared" si="95"/>
        <v>76240</v>
      </c>
      <c r="J541" s="15">
        <f t="shared" si="97"/>
        <v>168.67256637168143</v>
      </c>
      <c r="K541" s="15">
        <f t="shared" si="98"/>
        <v>495.47494067102332</v>
      </c>
      <c r="L541" s="15">
        <f t="shared" si="99"/>
        <v>1081639.8703146456</v>
      </c>
      <c r="M541" s="15"/>
      <c r="N541" s="86">
        <f t="shared" si="89"/>
        <v>1081639.8703146456</v>
      </c>
    </row>
    <row r="542" spans="1:14" x14ac:dyDescent="0.25">
      <c r="A542" s="81"/>
      <c r="B542" s="66" t="s">
        <v>376</v>
      </c>
      <c r="C542" s="48">
        <v>4</v>
      </c>
      <c r="D542" s="70">
        <v>51.029200000000003</v>
      </c>
      <c r="E542" s="98">
        <v>4224</v>
      </c>
      <c r="F542" s="74">
        <v>503347</v>
      </c>
      <c r="G542" s="56">
        <v>75</v>
      </c>
      <c r="H542" s="65">
        <f t="shared" si="96"/>
        <v>377510.25</v>
      </c>
      <c r="I542" s="15">
        <f t="shared" si="95"/>
        <v>125836.75</v>
      </c>
      <c r="J542" s="15">
        <f t="shared" si="97"/>
        <v>119.16358901515152</v>
      </c>
      <c r="K542" s="15">
        <f t="shared" si="98"/>
        <v>544.98391802755327</v>
      </c>
      <c r="L542" s="15">
        <f t="shared" si="99"/>
        <v>1512668.4789335264</v>
      </c>
      <c r="M542" s="15"/>
      <c r="N542" s="86">
        <f t="shared" si="89"/>
        <v>1512668.4789335264</v>
      </c>
    </row>
    <row r="543" spans="1:14" x14ac:dyDescent="0.25">
      <c r="A543" s="81"/>
      <c r="B543" s="66" t="s">
        <v>377</v>
      </c>
      <c r="C543" s="48">
        <v>4</v>
      </c>
      <c r="D543" s="70">
        <v>17.363900000000001</v>
      </c>
      <c r="E543" s="98">
        <v>1476</v>
      </c>
      <c r="F543" s="74">
        <v>168960</v>
      </c>
      <c r="G543" s="56">
        <v>75</v>
      </c>
      <c r="H543" s="65">
        <f t="shared" si="96"/>
        <v>126720</v>
      </c>
      <c r="I543" s="15">
        <f t="shared" si="95"/>
        <v>42240</v>
      </c>
      <c r="J543" s="15">
        <f t="shared" si="97"/>
        <v>114.47154471544715</v>
      </c>
      <c r="K543" s="15">
        <f t="shared" si="98"/>
        <v>549.67596232725759</v>
      </c>
      <c r="L543" s="15">
        <f t="shared" si="99"/>
        <v>1083788.6816295122</v>
      </c>
      <c r="M543" s="15"/>
      <c r="N543" s="86">
        <f t="shared" si="89"/>
        <v>1083788.6816295122</v>
      </c>
    </row>
    <row r="544" spans="1:14" x14ac:dyDescent="0.25">
      <c r="A544" s="81"/>
      <c r="B544" s="66" t="s">
        <v>378</v>
      </c>
      <c r="C544" s="48">
        <v>4</v>
      </c>
      <c r="D544" s="70">
        <v>21.911300000000004</v>
      </c>
      <c r="E544" s="98">
        <v>1966</v>
      </c>
      <c r="F544" s="74">
        <v>308600</v>
      </c>
      <c r="G544" s="56">
        <v>75</v>
      </c>
      <c r="H544" s="65">
        <f t="shared" si="96"/>
        <v>231450</v>
      </c>
      <c r="I544" s="15">
        <f t="shared" si="95"/>
        <v>77150</v>
      </c>
      <c r="J544" s="15">
        <f t="shared" si="97"/>
        <v>156.96846388606306</v>
      </c>
      <c r="K544" s="15">
        <f t="shared" si="98"/>
        <v>507.17904315664168</v>
      </c>
      <c r="L544" s="15">
        <f t="shared" si="99"/>
        <v>1090842.7789417629</v>
      </c>
      <c r="M544" s="15"/>
      <c r="N544" s="86">
        <f t="shared" si="89"/>
        <v>1090842.7789417629</v>
      </c>
    </row>
    <row r="545" spans="1:14" x14ac:dyDescent="0.25">
      <c r="A545" s="81"/>
      <c r="B545" s="66" t="s">
        <v>158</v>
      </c>
      <c r="C545" s="48">
        <v>4</v>
      </c>
      <c r="D545" s="70">
        <v>17.215700000000002</v>
      </c>
      <c r="E545" s="98">
        <v>945</v>
      </c>
      <c r="F545" s="74">
        <v>318707</v>
      </c>
      <c r="G545" s="56">
        <v>75</v>
      </c>
      <c r="H545" s="65">
        <f t="shared" si="96"/>
        <v>239030.25</v>
      </c>
      <c r="I545" s="15">
        <f t="shared" si="95"/>
        <v>79676.75</v>
      </c>
      <c r="J545" s="15">
        <f t="shared" si="97"/>
        <v>337.25608465608468</v>
      </c>
      <c r="K545" s="15">
        <f t="shared" si="98"/>
        <v>326.89142238662009</v>
      </c>
      <c r="L545" s="15">
        <f t="shared" si="99"/>
        <v>675420.66968031367</v>
      </c>
      <c r="M545" s="15"/>
      <c r="N545" s="86">
        <f t="shared" si="89"/>
        <v>675420.66968031367</v>
      </c>
    </row>
    <row r="546" spans="1:14" x14ac:dyDescent="0.25">
      <c r="A546" s="81"/>
      <c r="B546" s="66" t="s">
        <v>379</v>
      </c>
      <c r="C546" s="48">
        <v>4</v>
      </c>
      <c r="D546" s="70">
        <v>31.447900000000001</v>
      </c>
      <c r="E546" s="98">
        <v>2503</v>
      </c>
      <c r="F546" s="74">
        <v>347760</v>
      </c>
      <c r="G546" s="56">
        <v>75</v>
      </c>
      <c r="H546" s="65">
        <f t="shared" si="96"/>
        <v>260820</v>
      </c>
      <c r="I546" s="15">
        <f t="shared" si="95"/>
        <v>86940</v>
      </c>
      <c r="J546" s="15">
        <f t="shared" si="97"/>
        <v>138.93727526967638</v>
      </c>
      <c r="K546" s="15">
        <f t="shared" si="98"/>
        <v>525.21023177302845</v>
      </c>
      <c r="L546" s="15">
        <f t="shared" si="99"/>
        <v>1213880.7032915973</v>
      </c>
      <c r="M546" s="15"/>
      <c r="N546" s="86">
        <f t="shared" si="89"/>
        <v>1213880.7032915973</v>
      </c>
    </row>
    <row r="547" spans="1:14" x14ac:dyDescent="0.25">
      <c r="A547" s="81"/>
      <c r="B547" s="66" t="s">
        <v>880</v>
      </c>
      <c r="C547" s="48">
        <v>3</v>
      </c>
      <c r="D547" s="70">
        <v>72.1755</v>
      </c>
      <c r="E547" s="98">
        <v>14983</v>
      </c>
      <c r="F547" s="74">
        <v>23656200</v>
      </c>
      <c r="G547" s="56">
        <v>35</v>
      </c>
      <c r="H547" s="65">
        <f t="shared" si="96"/>
        <v>8279670</v>
      </c>
      <c r="I547" s="15">
        <f t="shared" si="95"/>
        <v>15376530</v>
      </c>
      <c r="J547" s="15">
        <f t="shared" si="97"/>
        <v>1578.8693853033437</v>
      </c>
      <c r="K547" s="15">
        <f t="shared" si="98"/>
        <v>-914.72187826063896</v>
      </c>
      <c r="L547" s="15">
        <f t="shared" si="99"/>
        <v>2006706.172099272</v>
      </c>
      <c r="M547" s="15"/>
      <c r="N547" s="86">
        <f t="shared" si="89"/>
        <v>2006706.172099272</v>
      </c>
    </row>
    <row r="548" spans="1:14" x14ac:dyDescent="0.25">
      <c r="A548" s="81"/>
      <c r="B548" s="66" t="s">
        <v>380</v>
      </c>
      <c r="C548" s="48">
        <v>4</v>
      </c>
      <c r="D548" s="70">
        <v>13.830499999999999</v>
      </c>
      <c r="E548" s="98">
        <v>1008</v>
      </c>
      <c r="F548" s="74">
        <v>235173</v>
      </c>
      <c r="G548" s="56">
        <v>75</v>
      </c>
      <c r="H548" s="65">
        <f t="shared" si="96"/>
        <v>176379.75</v>
      </c>
      <c r="I548" s="15">
        <f t="shared" si="95"/>
        <v>58793.25</v>
      </c>
      <c r="J548" s="15">
        <f t="shared" si="97"/>
        <v>233.30654761904762</v>
      </c>
      <c r="K548" s="15">
        <f t="shared" si="98"/>
        <v>430.84095942365718</v>
      </c>
      <c r="L548" s="15">
        <f t="shared" si="99"/>
        <v>832667.16648917866</v>
      </c>
      <c r="M548" s="15"/>
      <c r="N548" s="86">
        <f t="shared" si="89"/>
        <v>832667.16648917866</v>
      </c>
    </row>
    <row r="549" spans="1:14" x14ac:dyDescent="0.25">
      <c r="A549" s="81"/>
      <c r="B549" s="66" t="s">
        <v>381</v>
      </c>
      <c r="C549" s="48">
        <v>4</v>
      </c>
      <c r="D549" s="70">
        <v>89.205900000000014</v>
      </c>
      <c r="E549" s="98">
        <v>5569</v>
      </c>
      <c r="F549" s="74">
        <v>1808587</v>
      </c>
      <c r="G549" s="56">
        <v>75</v>
      </c>
      <c r="H549" s="65">
        <f t="shared" si="96"/>
        <v>1356440.25</v>
      </c>
      <c r="I549" s="15">
        <f t="shared" si="95"/>
        <v>452146.75</v>
      </c>
      <c r="J549" s="15">
        <f t="shared" si="97"/>
        <v>324.75974142574967</v>
      </c>
      <c r="K549" s="15">
        <f t="shared" si="98"/>
        <v>339.38776561695511</v>
      </c>
      <c r="L549" s="15">
        <f t="shared" si="99"/>
        <v>1479842.6891741103</v>
      </c>
      <c r="M549" s="15"/>
      <c r="N549" s="86">
        <f t="shared" si="89"/>
        <v>1479842.6891741103</v>
      </c>
    </row>
    <row r="550" spans="1:14" x14ac:dyDescent="0.25">
      <c r="A550" s="81"/>
      <c r="B550" s="66" t="s">
        <v>382</v>
      </c>
      <c r="C550" s="48">
        <v>4</v>
      </c>
      <c r="D550" s="70">
        <v>28.287100000000002</v>
      </c>
      <c r="E550" s="98">
        <v>2080</v>
      </c>
      <c r="F550" s="74">
        <v>4279507</v>
      </c>
      <c r="G550" s="56">
        <v>75</v>
      </c>
      <c r="H550" s="65">
        <f t="shared" si="96"/>
        <v>3209630.25</v>
      </c>
      <c r="I550" s="15">
        <f t="shared" si="95"/>
        <v>1069876.75</v>
      </c>
      <c r="J550" s="15">
        <f t="shared" si="97"/>
        <v>2057.4552884615387</v>
      </c>
      <c r="K550" s="15">
        <f t="shared" si="98"/>
        <v>-1393.3077814188339</v>
      </c>
      <c r="L550" s="15">
        <f t="shared" si="99"/>
        <v>339482.51569340192</v>
      </c>
      <c r="M550" s="15"/>
      <c r="N550" s="86">
        <f t="shared" si="89"/>
        <v>339482.51569340192</v>
      </c>
    </row>
    <row r="551" spans="1:14" x14ac:dyDescent="0.25">
      <c r="A551" s="81"/>
      <c r="B551" s="66" t="s">
        <v>383</v>
      </c>
      <c r="C551" s="48">
        <v>4</v>
      </c>
      <c r="D551" s="70">
        <v>44.047899999999998</v>
      </c>
      <c r="E551" s="98">
        <v>3765</v>
      </c>
      <c r="F551" s="74">
        <v>441093</v>
      </c>
      <c r="G551" s="56">
        <v>75</v>
      </c>
      <c r="H551" s="65">
        <f t="shared" si="96"/>
        <v>330819.75</v>
      </c>
      <c r="I551" s="15">
        <f t="shared" si="95"/>
        <v>110273.25</v>
      </c>
      <c r="J551" s="15">
        <f t="shared" si="97"/>
        <v>117.15617529880478</v>
      </c>
      <c r="K551" s="15">
        <f t="shared" si="98"/>
        <v>546.99133174389999</v>
      </c>
      <c r="L551" s="15">
        <f t="shared" si="99"/>
        <v>1438400.8754940059</v>
      </c>
      <c r="M551" s="15"/>
      <c r="N551" s="86">
        <f t="shared" si="89"/>
        <v>1438400.8754940059</v>
      </c>
    </row>
    <row r="552" spans="1:14" x14ac:dyDescent="0.25">
      <c r="A552" s="81"/>
      <c r="B552" s="66" t="s">
        <v>384</v>
      </c>
      <c r="C552" s="48">
        <v>4</v>
      </c>
      <c r="D552" s="70">
        <v>45.811300000000003</v>
      </c>
      <c r="E552" s="98">
        <v>2510</v>
      </c>
      <c r="F552" s="74">
        <v>372720</v>
      </c>
      <c r="G552" s="56">
        <v>75</v>
      </c>
      <c r="H552" s="65">
        <f t="shared" si="96"/>
        <v>279540</v>
      </c>
      <c r="I552" s="15">
        <f t="shared" si="95"/>
        <v>93180</v>
      </c>
      <c r="J552" s="15">
        <f t="shared" si="97"/>
        <v>148.49402390438246</v>
      </c>
      <c r="K552" s="15">
        <f t="shared" si="98"/>
        <v>515.65348313832237</v>
      </c>
      <c r="L552" s="15">
        <f t="shared" si="99"/>
        <v>1247781.7937764223</v>
      </c>
      <c r="M552" s="15"/>
      <c r="N552" s="86">
        <f t="shared" si="89"/>
        <v>1247781.7937764223</v>
      </c>
    </row>
    <row r="553" spans="1:14" x14ac:dyDescent="0.25">
      <c r="A553" s="81"/>
      <c r="B553" s="66" t="s">
        <v>385</v>
      </c>
      <c r="C553" s="48">
        <v>4</v>
      </c>
      <c r="D553" s="70">
        <v>76.026800000000009</v>
      </c>
      <c r="E553" s="98">
        <v>5002</v>
      </c>
      <c r="F553" s="74">
        <v>780973</v>
      </c>
      <c r="G553" s="56">
        <v>75</v>
      </c>
      <c r="H553" s="65">
        <f t="shared" si="96"/>
        <v>585729.75</v>
      </c>
      <c r="I553" s="15">
        <f t="shared" si="95"/>
        <v>195243.25</v>
      </c>
      <c r="J553" s="15">
        <f t="shared" si="97"/>
        <v>156.13214714114355</v>
      </c>
      <c r="K553" s="15">
        <f t="shared" si="98"/>
        <v>508.01535990156123</v>
      </c>
      <c r="L553" s="15">
        <f t="shared" si="99"/>
        <v>1630418.7809151344</v>
      </c>
      <c r="M553" s="15"/>
      <c r="N553" s="86">
        <f t="shared" si="89"/>
        <v>1630418.7809151344</v>
      </c>
    </row>
    <row r="554" spans="1:14" x14ac:dyDescent="0.25">
      <c r="A554" s="81"/>
      <c r="B554" s="66" t="s">
        <v>386</v>
      </c>
      <c r="C554" s="48">
        <v>4</v>
      </c>
      <c r="D554" s="70">
        <v>21.168299999999999</v>
      </c>
      <c r="E554" s="98">
        <v>1250</v>
      </c>
      <c r="F554" s="74">
        <v>243013</v>
      </c>
      <c r="G554" s="56">
        <v>75</v>
      </c>
      <c r="H554" s="65">
        <f t="shared" si="96"/>
        <v>182259.75</v>
      </c>
      <c r="I554" s="15">
        <f t="shared" si="95"/>
        <v>60753.25</v>
      </c>
      <c r="J554" s="15">
        <f t="shared" si="97"/>
        <v>194.41040000000001</v>
      </c>
      <c r="K554" s="15">
        <f t="shared" si="98"/>
        <v>469.73710704270479</v>
      </c>
      <c r="L554" s="15">
        <f t="shared" si="99"/>
        <v>945939.79841520952</v>
      </c>
      <c r="M554" s="15"/>
      <c r="N554" s="86">
        <f t="shared" si="89"/>
        <v>945939.79841520952</v>
      </c>
    </row>
    <row r="555" spans="1:14" x14ac:dyDescent="0.25">
      <c r="A555" s="81"/>
      <c r="B555" s="66" t="s">
        <v>387</v>
      </c>
      <c r="C555" s="48">
        <v>4</v>
      </c>
      <c r="D555" s="70">
        <v>27.250599999999999</v>
      </c>
      <c r="E555" s="98">
        <v>1814</v>
      </c>
      <c r="F555" s="74">
        <v>247453</v>
      </c>
      <c r="G555" s="56">
        <v>75</v>
      </c>
      <c r="H555" s="65">
        <f t="shared" si="96"/>
        <v>185589.75</v>
      </c>
      <c r="I555" s="15">
        <f t="shared" si="95"/>
        <v>61863.25</v>
      </c>
      <c r="J555" s="15">
        <f t="shared" si="97"/>
        <v>136.41289966923924</v>
      </c>
      <c r="K555" s="15">
        <f t="shared" si="98"/>
        <v>527.73460737346556</v>
      </c>
      <c r="L555" s="15">
        <f t="shared" si="99"/>
        <v>1122585.6597982552</v>
      </c>
      <c r="M555" s="15"/>
      <c r="N555" s="86">
        <f t="shared" si="89"/>
        <v>1122585.6597982552</v>
      </c>
    </row>
    <row r="556" spans="1:14" x14ac:dyDescent="0.25">
      <c r="A556" s="81"/>
      <c r="B556" s="66" t="s">
        <v>388</v>
      </c>
      <c r="C556" s="48">
        <v>4</v>
      </c>
      <c r="D556" s="70">
        <v>21.5503</v>
      </c>
      <c r="E556" s="98">
        <v>1726</v>
      </c>
      <c r="F556" s="74">
        <v>620387</v>
      </c>
      <c r="G556" s="56">
        <v>75</v>
      </c>
      <c r="H556" s="65">
        <f t="shared" si="96"/>
        <v>465290.25</v>
      </c>
      <c r="I556" s="15">
        <f t="shared" si="95"/>
        <v>155096.75</v>
      </c>
      <c r="J556" s="15">
        <f t="shared" si="97"/>
        <v>359.43626882966396</v>
      </c>
      <c r="K556" s="15">
        <f t="shared" si="98"/>
        <v>304.71123821304082</v>
      </c>
      <c r="L556" s="15">
        <f t="shared" si="99"/>
        <v>747554.00026769389</v>
      </c>
      <c r="M556" s="15"/>
      <c r="N556" s="86">
        <f t="shared" si="89"/>
        <v>747554.00026769389</v>
      </c>
    </row>
    <row r="557" spans="1:14" x14ac:dyDescent="0.25">
      <c r="A557" s="81"/>
      <c r="B557" s="66" t="s">
        <v>389</v>
      </c>
      <c r="C557" s="48">
        <v>4</v>
      </c>
      <c r="D557" s="70">
        <v>14.727999999999998</v>
      </c>
      <c r="E557" s="98">
        <v>1501</v>
      </c>
      <c r="F557" s="74">
        <v>888987</v>
      </c>
      <c r="G557" s="56">
        <v>75</v>
      </c>
      <c r="H557" s="65">
        <f t="shared" si="96"/>
        <v>666740.25</v>
      </c>
      <c r="I557" s="15">
        <f t="shared" si="95"/>
        <v>222246.75</v>
      </c>
      <c r="J557" s="15">
        <f t="shared" si="97"/>
        <v>592.26315789473688</v>
      </c>
      <c r="K557" s="15">
        <f t="shared" si="98"/>
        <v>71.884349147967896</v>
      </c>
      <c r="L557" s="15">
        <f t="shared" si="99"/>
        <v>337439.11162832449</v>
      </c>
      <c r="M557" s="15"/>
      <c r="N557" s="86">
        <f t="shared" si="89"/>
        <v>337439.11162832449</v>
      </c>
    </row>
    <row r="558" spans="1:14" x14ac:dyDescent="0.25">
      <c r="A558" s="81"/>
      <c r="B558" s="66" t="s">
        <v>390</v>
      </c>
      <c r="C558" s="48">
        <v>4</v>
      </c>
      <c r="D558" s="70">
        <v>18.566800000000001</v>
      </c>
      <c r="E558" s="98">
        <v>1502</v>
      </c>
      <c r="F558" s="74">
        <v>257547.00000000003</v>
      </c>
      <c r="G558" s="56">
        <v>75</v>
      </c>
      <c r="H558" s="65">
        <f t="shared" si="96"/>
        <v>193160.25000000003</v>
      </c>
      <c r="I558" s="15">
        <f t="shared" si="95"/>
        <v>64386.75</v>
      </c>
      <c r="J558" s="15">
        <f t="shared" si="97"/>
        <v>171.46937416777632</v>
      </c>
      <c r="K558" s="15">
        <f t="shared" si="98"/>
        <v>492.67813287492845</v>
      </c>
      <c r="L558" s="15">
        <f t="shared" si="99"/>
        <v>1002525.379623937</v>
      </c>
      <c r="M558" s="15"/>
      <c r="N558" s="86">
        <f t="shared" si="89"/>
        <v>1002525.379623937</v>
      </c>
    </row>
    <row r="559" spans="1:14" x14ac:dyDescent="0.25">
      <c r="A559" s="81"/>
      <c r="B559" s="66" t="s">
        <v>209</v>
      </c>
      <c r="C559" s="48">
        <v>4</v>
      </c>
      <c r="D559" s="70">
        <v>27.703899999999997</v>
      </c>
      <c r="E559" s="98">
        <v>2501</v>
      </c>
      <c r="F559" s="74">
        <v>281893</v>
      </c>
      <c r="G559" s="56">
        <v>75</v>
      </c>
      <c r="H559" s="65">
        <f t="shared" si="96"/>
        <v>211419.75</v>
      </c>
      <c r="I559" s="15">
        <f t="shared" si="95"/>
        <v>70473.25</v>
      </c>
      <c r="J559" s="15">
        <f t="shared" si="97"/>
        <v>112.71211515393843</v>
      </c>
      <c r="K559" s="15">
        <f t="shared" si="98"/>
        <v>551.43539188876639</v>
      </c>
      <c r="L559" s="15">
        <f t="shared" si="99"/>
        <v>1241807.6901440453</v>
      </c>
      <c r="M559" s="15"/>
      <c r="N559" s="86">
        <f t="shared" si="89"/>
        <v>1241807.6901440453</v>
      </c>
    </row>
    <row r="560" spans="1:14" x14ac:dyDescent="0.25">
      <c r="A560" s="81"/>
      <c r="B560" s="66" t="s">
        <v>246</v>
      </c>
      <c r="C560" s="48">
        <v>4</v>
      </c>
      <c r="D560" s="70">
        <v>15.173299999999998</v>
      </c>
      <c r="E560" s="98">
        <v>680</v>
      </c>
      <c r="F560" s="74">
        <v>209333</v>
      </c>
      <c r="G560" s="56">
        <v>75</v>
      </c>
      <c r="H560" s="65">
        <f t="shared" si="96"/>
        <v>156999.75</v>
      </c>
      <c r="I560" s="15">
        <f t="shared" si="95"/>
        <v>52333.25</v>
      </c>
      <c r="J560" s="15">
        <f t="shared" si="97"/>
        <v>307.8426470588235</v>
      </c>
      <c r="K560" s="15">
        <f t="shared" si="98"/>
        <v>356.30485998388127</v>
      </c>
      <c r="L560" s="15">
        <f t="shared" si="99"/>
        <v>682961.88080879964</v>
      </c>
      <c r="M560" s="15"/>
      <c r="N560" s="86">
        <f t="shared" si="89"/>
        <v>682961.88080879964</v>
      </c>
    </row>
    <row r="561" spans="1:14" x14ac:dyDescent="0.25">
      <c r="A561" s="81"/>
      <c r="B561" s="66" t="s">
        <v>391</v>
      </c>
      <c r="C561" s="48">
        <v>4</v>
      </c>
      <c r="D561" s="70">
        <v>20.418799999999997</v>
      </c>
      <c r="E561" s="98">
        <v>1488</v>
      </c>
      <c r="F561" s="74">
        <v>245533</v>
      </c>
      <c r="G561" s="56">
        <v>75</v>
      </c>
      <c r="H561" s="65">
        <f t="shared" si="96"/>
        <v>184149.75</v>
      </c>
      <c r="I561" s="15">
        <f t="shared" si="95"/>
        <v>61383.25</v>
      </c>
      <c r="J561" s="15">
        <f t="shared" si="97"/>
        <v>165.00873655913978</v>
      </c>
      <c r="K561" s="15">
        <f t="shared" si="98"/>
        <v>499.138770483565</v>
      </c>
      <c r="L561" s="15">
        <f t="shared" si="99"/>
        <v>1017062.8012735428</v>
      </c>
      <c r="M561" s="15"/>
      <c r="N561" s="86">
        <f t="shared" si="89"/>
        <v>1017062.8012735428</v>
      </c>
    </row>
    <row r="562" spans="1:14" x14ac:dyDescent="0.25">
      <c r="A562" s="81"/>
      <c r="B562" s="66" t="s">
        <v>392</v>
      </c>
      <c r="C562" s="48">
        <v>4</v>
      </c>
      <c r="D562" s="70">
        <v>99.448100000000011</v>
      </c>
      <c r="E562" s="98">
        <v>5434</v>
      </c>
      <c r="F562" s="74">
        <v>1540067</v>
      </c>
      <c r="G562" s="56">
        <v>75</v>
      </c>
      <c r="H562" s="65">
        <f t="shared" si="96"/>
        <v>1155050.25</v>
      </c>
      <c r="I562" s="15">
        <f t="shared" si="95"/>
        <v>385016.75</v>
      </c>
      <c r="J562" s="15">
        <f t="shared" si="97"/>
        <v>283.41313949208688</v>
      </c>
      <c r="K562" s="15">
        <f t="shared" si="98"/>
        <v>380.73436755061789</v>
      </c>
      <c r="L562" s="15">
        <f t="shared" si="99"/>
        <v>1562158.7763071707</v>
      </c>
      <c r="M562" s="15"/>
      <c r="N562" s="86">
        <f t="shared" si="89"/>
        <v>1562158.7763071707</v>
      </c>
    </row>
    <row r="563" spans="1:14" x14ac:dyDescent="0.25">
      <c r="A563" s="81"/>
      <c r="B563" s="66" t="s">
        <v>393</v>
      </c>
      <c r="C563" s="48">
        <v>4</v>
      </c>
      <c r="D563" s="70">
        <v>22.054699999999997</v>
      </c>
      <c r="E563" s="98">
        <v>1676</v>
      </c>
      <c r="F563" s="74">
        <v>147387</v>
      </c>
      <c r="G563" s="56">
        <v>75</v>
      </c>
      <c r="H563" s="65">
        <f t="shared" si="96"/>
        <v>110540.25</v>
      </c>
      <c r="I563" s="15">
        <f t="shared" si="95"/>
        <v>36846.75</v>
      </c>
      <c r="J563" s="15">
        <f t="shared" si="97"/>
        <v>87.93973747016706</v>
      </c>
      <c r="K563" s="15">
        <f t="shared" si="98"/>
        <v>576.2077695725377</v>
      </c>
      <c r="L563" s="15">
        <f t="shared" si="99"/>
        <v>1164122.6515475744</v>
      </c>
      <c r="M563" s="15"/>
      <c r="N563" s="86">
        <f t="shared" si="89"/>
        <v>1164122.6515475744</v>
      </c>
    </row>
    <row r="564" spans="1:14" x14ac:dyDescent="0.25">
      <c r="A564" s="81"/>
      <c r="B564" s="66" t="s">
        <v>250</v>
      </c>
      <c r="C564" s="48">
        <v>4</v>
      </c>
      <c r="D564" s="70">
        <v>13.465299999999999</v>
      </c>
      <c r="E564" s="98">
        <v>1501</v>
      </c>
      <c r="F564" s="74">
        <v>192053</v>
      </c>
      <c r="G564" s="56">
        <v>75</v>
      </c>
      <c r="H564" s="65">
        <f t="shared" si="96"/>
        <v>144039.75</v>
      </c>
      <c r="I564" s="15">
        <f t="shared" si="95"/>
        <v>48013.25</v>
      </c>
      <c r="J564" s="15">
        <f t="shared" si="97"/>
        <v>127.95003331112592</v>
      </c>
      <c r="K564" s="15">
        <f t="shared" si="98"/>
        <v>536.19747373157884</v>
      </c>
      <c r="L564" s="15">
        <f t="shared" si="99"/>
        <v>1052847.8259927721</v>
      </c>
      <c r="M564" s="15"/>
      <c r="N564" s="86">
        <f t="shared" si="89"/>
        <v>1052847.8259927721</v>
      </c>
    </row>
    <row r="565" spans="1:14" x14ac:dyDescent="0.25">
      <c r="A565" s="81"/>
      <c r="B565" s="66" t="s">
        <v>282</v>
      </c>
      <c r="C565" s="48">
        <v>4</v>
      </c>
      <c r="D565" s="70">
        <v>32.471600000000002</v>
      </c>
      <c r="E565" s="98">
        <v>1720</v>
      </c>
      <c r="F565" s="74">
        <v>209200</v>
      </c>
      <c r="G565" s="56">
        <v>75</v>
      </c>
      <c r="H565" s="65">
        <f t="shared" si="96"/>
        <v>156900</v>
      </c>
      <c r="I565" s="15">
        <f t="shared" si="95"/>
        <v>52300</v>
      </c>
      <c r="J565" s="15">
        <f t="shared" si="97"/>
        <v>121.62790697674419</v>
      </c>
      <c r="K565" s="15">
        <f t="shared" si="98"/>
        <v>542.51960006596062</v>
      </c>
      <c r="L565" s="15">
        <f t="shared" si="99"/>
        <v>1151827.1366070735</v>
      </c>
      <c r="M565" s="15"/>
      <c r="N565" s="86">
        <f t="shared" ref="N565:N628" si="100">L565+M565</f>
        <v>1151827.1366070735</v>
      </c>
    </row>
    <row r="566" spans="1:14" x14ac:dyDescent="0.25">
      <c r="A566" s="81"/>
      <c r="B566" s="66" t="s">
        <v>142</v>
      </c>
      <c r="C566" s="48">
        <v>4</v>
      </c>
      <c r="D566" s="70">
        <v>10.603699999999998</v>
      </c>
      <c r="E566" s="98">
        <v>823</v>
      </c>
      <c r="F566" s="74">
        <v>57573</v>
      </c>
      <c r="G566" s="56">
        <v>75</v>
      </c>
      <c r="H566" s="65">
        <f t="shared" si="96"/>
        <v>43179.75</v>
      </c>
      <c r="I566" s="15">
        <f t="shared" si="95"/>
        <v>14393.25</v>
      </c>
      <c r="J566" s="15">
        <f t="shared" si="97"/>
        <v>69.955042527339003</v>
      </c>
      <c r="K566" s="15">
        <f t="shared" si="98"/>
        <v>594.19246451536583</v>
      </c>
      <c r="L566" s="15">
        <f t="shared" si="99"/>
        <v>1053274.0704399943</v>
      </c>
      <c r="M566" s="15"/>
      <c r="N566" s="86">
        <f t="shared" si="100"/>
        <v>1053274.0704399943</v>
      </c>
    </row>
    <row r="567" spans="1:14" x14ac:dyDescent="0.25">
      <c r="A567" s="81"/>
      <c r="B567" s="66" t="s">
        <v>394</v>
      </c>
      <c r="C567" s="48">
        <v>4</v>
      </c>
      <c r="D567" s="70">
        <v>27.763299999999997</v>
      </c>
      <c r="E567" s="98">
        <v>2520</v>
      </c>
      <c r="F567" s="74">
        <v>236693</v>
      </c>
      <c r="G567" s="56">
        <v>75</v>
      </c>
      <c r="H567" s="65">
        <f t="shared" si="96"/>
        <v>177519.75</v>
      </c>
      <c r="I567" s="15">
        <f t="shared" si="95"/>
        <v>59173.25</v>
      </c>
      <c r="J567" s="15">
        <f t="shared" si="97"/>
        <v>93.925793650793651</v>
      </c>
      <c r="K567" s="15">
        <f t="shared" si="98"/>
        <v>570.22171339191118</v>
      </c>
      <c r="L567" s="15">
        <f t="shared" si="99"/>
        <v>1273361.3898835876</v>
      </c>
      <c r="M567" s="15"/>
      <c r="N567" s="86">
        <f t="shared" si="100"/>
        <v>1273361.3898835876</v>
      </c>
    </row>
    <row r="568" spans="1:14" x14ac:dyDescent="0.25">
      <c r="A568" s="81"/>
      <c r="B568" s="8"/>
      <c r="C568" s="8"/>
      <c r="D568" s="70">
        <v>0</v>
      </c>
      <c r="E568" s="100"/>
      <c r="F568" s="87"/>
      <c r="G568" s="56"/>
      <c r="H568" s="87"/>
      <c r="I568" s="88"/>
      <c r="J568" s="88"/>
      <c r="K568" s="15"/>
      <c r="L568" s="15"/>
      <c r="M568" s="15"/>
      <c r="N568" s="86"/>
    </row>
    <row r="569" spans="1:14" x14ac:dyDescent="0.25">
      <c r="A569" s="84" t="s">
        <v>395</v>
      </c>
      <c r="B569" s="58" t="s">
        <v>2</v>
      </c>
      <c r="C569" s="59"/>
      <c r="D569" s="7">
        <v>783.48569999999995</v>
      </c>
      <c r="E569" s="101">
        <f>E570</f>
        <v>98946</v>
      </c>
      <c r="F569" s="50">
        <v>0</v>
      </c>
      <c r="G569" s="56"/>
      <c r="H569" s="50">
        <f>H571</f>
        <v>11046380.75</v>
      </c>
      <c r="I569" s="12">
        <f>I571</f>
        <v>-11046380.75</v>
      </c>
      <c r="J569" s="12"/>
      <c r="K569" s="15"/>
      <c r="L569" s="15"/>
      <c r="M569" s="14">
        <f>M571</f>
        <v>43333358.047730707</v>
      </c>
      <c r="N569" s="82">
        <f t="shared" si="100"/>
        <v>43333358.047730707</v>
      </c>
    </row>
    <row r="570" spans="1:14" x14ac:dyDescent="0.25">
      <c r="A570" s="84" t="s">
        <v>395</v>
      </c>
      <c r="B570" s="58" t="s">
        <v>3</v>
      </c>
      <c r="C570" s="59"/>
      <c r="D570" s="7">
        <v>783.48569999999995</v>
      </c>
      <c r="E570" s="101">
        <f>SUM(E572:E596)</f>
        <v>98946</v>
      </c>
      <c r="F570" s="50">
        <f>SUM(F572:F596)</f>
        <v>44185523</v>
      </c>
      <c r="G570" s="56"/>
      <c r="H570" s="50">
        <f>SUM(H572:H596)</f>
        <v>20460679.75</v>
      </c>
      <c r="I570" s="12">
        <f>SUM(I572:I596)</f>
        <v>23724843.25</v>
      </c>
      <c r="J570" s="12"/>
      <c r="K570" s="15"/>
      <c r="L570" s="12">
        <f>SUM(L572:L596)</f>
        <v>30262024.970781282</v>
      </c>
      <c r="M570" s="15"/>
      <c r="N570" s="82">
        <f t="shared" si="100"/>
        <v>30262024.970781282</v>
      </c>
    </row>
    <row r="571" spans="1:14" x14ac:dyDescent="0.25">
      <c r="A571" s="81"/>
      <c r="B571" s="66" t="s">
        <v>26</v>
      </c>
      <c r="C571" s="48">
        <v>2</v>
      </c>
      <c r="D571" s="70">
        <v>0</v>
      </c>
      <c r="E571" s="104"/>
      <c r="F571" s="65">
        <v>0</v>
      </c>
      <c r="G571" s="56">
        <v>25</v>
      </c>
      <c r="H571" s="65">
        <f>F570*G571/100</f>
        <v>11046380.75</v>
      </c>
      <c r="I571" s="15">
        <f t="shared" ref="I571:I596" si="101">F571-H571</f>
        <v>-11046380.75</v>
      </c>
      <c r="J571" s="15"/>
      <c r="K571" s="15"/>
      <c r="L571" s="15"/>
      <c r="M571" s="15">
        <f>($L$7*$L$8*E569/$L$10)+($L$7*$L$9*D569/$L$11)</f>
        <v>43333358.047730707</v>
      </c>
      <c r="N571" s="86">
        <f t="shared" si="100"/>
        <v>43333358.047730707</v>
      </c>
    </row>
    <row r="572" spans="1:14" x14ac:dyDescent="0.25">
      <c r="A572" s="81"/>
      <c r="B572" s="66" t="s">
        <v>396</v>
      </c>
      <c r="C572" s="48">
        <v>4</v>
      </c>
      <c r="D572" s="70">
        <v>26.569000000000003</v>
      </c>
      <c r="E572" s="98">
        <v>4926</v>
      </c>
      <c r="F572" s="74">
        <v>2213147</v>
      </c>
      <c r="G572" s="56">
        <v>75</v>
      </c>
      <c r="H572" s="65">
        <f t="shared" ref="H572:H596" si="102">F572*G572/100</f>
        <v>1659860.25</v>
      </c>
      <c r="I572" s="15">
        <f t="shared" si="101"/>
        <v>553286.75</v>
      </c>
      <c r="J572" s="15">
        <f t="shared" ref="J572:J596" si="103">F572/E572</f>
        <v>449.27872513195291</v>
      </c>
      <c r="K572" s="15">
        <f t="shared" ref="K572:K596" si="104">$J$11*$J$19-J572</f>
        <v>214.86878191075186</v>
      </c>
      <c r="L572" s="15">
        <f t="shared" ref="L572:L596" si="105">IF(K572&gt;0,$J$7*$J$8*(K572/$K$19),0)+$J$7*$J$9*(E572/$E$19)+$J$7*$J$10*(D572/$D$19)</f>
        <v>1002233.1966451206</v>
      </c>
      <c r="M572" s="15"/>
      <c r="N572" s="86">
        <f t="shared" si="100"/>
        <v>1002233.1966451206</v>
      </c>
    </row>
    <row r="573" spans="1:14" x14ac:dyDescent="0.25">
      <c r="A573" s="81"/>
      <c r="B573" s="66" t="s">
        <v>397</v>
      </c>
      <c r="C573" s="48">
        <v>4</v>
      </c>
      <c r="D573" s="70">
        <v>51.770800000000001</v>
      </c>
      <c r="E573" s="98">
        <v>1851</v>
      </c>
      <c r="F573" s="74">
        <v>326893</v>
      </c>
      <c r="G573" s="56">
        <v>75</v>
      </c>
      <c r="H573" s="65">
        <f t="shared" si="102"/>
        <v>245169.75</v>
      </c>
      <c r="I573" s="15">
        <f t="shared" si="101"/>
        <v>81723.25</v>
      </c>
      <c r="J573" s="15">
        <f t="shared" si="103"/>
        <v>176.60345759049162</v>
      </c>
      <c r="K573" s="15">
        <f t="shared" si="104"/>
        <v>487.54404945221313</v>
      </c>
      <c r="L573" s="15">
        <f t="shared" si="105"/>
        <v>1146407.6758844079</v>
      </c>
      <c r="M573" s="15"/>
      <c r="N573" s="86">
        <f t="shared" si="100"/>
        <v>1146407.6758844079</v>
      </c>
    </row>
    <row r="574" spans="1:14" x14ac:dyDescent="0.25">
      <c r="A574" s="81"/>
      <c r="B574" s="66" t="s">
        <v>793</v>
      </c>
      <c r="C574" s="48">
        <v>4</v>
      </c>
      <c r="D574" s="70">
        <v>58.449799999999996</v>
      </c>
      <c r="E574" s="98">
        <v>2406</v>
      </c>
      <c r="F574" s="74">
        <v>332947</v>
      </c>
      <c r="G574" s="56">
        <v>75</v>
      </c>
      <c r="H574" s="65">
        <f t="shared" si="102"/>
        <v>249710.25</v>
      </c>
      <c r="I574" s="15">
        <f t="shared" si="101"/>
        <v>83236.75</v>
      </c>
      <c r="J574" s="15">
        <f t="shared" si="103"/>
        <v>138.38196176226103</v>
      </c>
      <c r="K574" s="15">
        <f t="shared" si="104"/>
        <v>525.7655452804438</v>
      </c>
      <c r="L574" s="15">
        <f t="shared" si="105"/>
        <v>1293332.1264710089</v>
      </c>
      <c r="M574" s="15"/>
      <c r="N574" s="86">
        <f t="shared" si="100"/>
        <v>1293332.1264710089</v>
      </c>
    </row>
    <row r="575" spans="1:14" x14ac:dyDescent="0.25">
      <c r="A575" s="81"/>
      <c r="B575" s="66" t="s">
        <v>398</v>
      </c>
      <c r="C575" s="48">
        <v>4</v>
      </c>
      <c r="D575" s="70">
        <v>69.130799999999994</v>
      </c>
      <c r="E575" s="98">
        <v>11078</v>
      </c>
      <c r="F575" s="74">
        <v>3200080</v>
      </c>
      <c r="G575" s="56">
        <v>75</v>
      </c>
      <c r="H575" s="65">
        <f t="shared" si="102"/>
        <v>2400060</v>
      </c>
      <c r="I575" s="15">
        <f t="shared" si="101"/>
        <v>800020</v>
      </c>
      <c r="J575" s="15">
        <f t="shared" si="103"/>
        <v>288.86802671962448</v>
      </c>
      <c r="K575" s="15">
        <f t="shared" si="104"/>
        <v>375.27948032308029</v>
      </c>
      <c r="L575" s="15">
        <f t="shared" si="105"/>
        <v>2117895.0076304786</v>
      </c>
      <c r="M575" s="15"/>
      <c r="N575" s="86">
        <f t="shared" si="100"/>
        <v>2117895.0076304786</v>
      </c>
    </row>
    <row r="576" spans="1:14" x14ac:dyDescent="0.25">
      <c r="A576" s="81"/>
      <c r="B576" s="66" t="s">
        <v>399</v>
      </c>
      <c r="C576" s="48">
        <v>4</v>
      </c>
      <c r="D576" s="70">
        <v>13.638200000000001</v>
      </c>
      <c r="E576" s="98">
        <v>2599</v>
      </c>
      <c r="F576" s="74">
        <v>728440</v>
      </c>
      <c r="G576" s="56">
        <v>75</v>
      </c>
      <c r="H576" s="65">
        <f t="shared" si="102"/>
        <v>546330</v>
      </c>
      <c r="I576" s="15">
        <f t="shared" si="101"/>
        <v>182110</v>
      </c>
      <c r="J576" s="15">
        <f t="shared" si="103"/>
        <v>280.27702962677955</v>
      </c>
      <c r="K576" s="15">
        <f t="shared" si="104"/>
        <v>383.87047741592522</v>
      </c>
      <c r="L576" s="15">
        <f t="shared" si="105"/>
        <v>946762.56909751322</v>
      </c>
      <c r="M576" s="15"/>
      <c r="N576" s="86">
        <f t="shared" si="100"/>
        <v>946762.56909751322</v>
      </c>
    </row>
    <row r="577" spans="1:14" x14ac:dyDescent="0.25">
      <c r="A577" s="81"/>
      <c r="B577" s="66" t="s">
        <v>400</v>
      </c>
      <c r="C577" s="48">
        <v>4</v>
      </c>
      <c r="D577" s="70">
        <v>52.592100000000002</v>
      </c>
      <c r="E577" s="98">
        <v>2181</v>
      </c>
      <c r="F577" s="74">
        <v>525107</v>
      </c>
      <c r="G577" s="56">
        <v>75</v>
      </c>
      <c r="H577" s="65">
        <f t="shared" si="102"/>
        <v>393830.25</v>
      </c>
      <c r="I577" s="15">
        <f t="shared" si="101"/>
        <v>131276.75</v>
      </c>
      <c r="J577" s="15">
        <f t="shared" si="103"/>
        <v>240.76432828977534</v>
      </c>
      <c r="K577" s="15">
        <f t="shared" si="104"/>
        <v>423.38317875292944</v>
      </c>
      <c r="L577" s="15">
        <f t="shared" si="105"/>
        <v>1088603.4608083176</v>
      </c>
      <c r="M577" s="15"/>
      <c r="N577" s="86">
        <f t="shared" si="100"/>
        <v>1088603.4608083176</v>
      </c>
    </row>
    <row r="578" spans="1:14" x14ac:dyDescent="0.25">
      <c r="A578" s="81"/>
      <c r="B578" s="66" t="s">
        <v>401</v>
      </c>
      <c r="C578" s="48">
        <v>4</v>
      </c>
      <c r="D578" s="70">
        <v>7.2299999999999995</v>
      </c>
      <c r="E578" s="98">
        <v>1115</v>
      </c>
      <c r="F578" s="74">
        <v>137040</v>
      </c>
      <c r="G578" s="56">
        <v>75</v>
      </c>
      <c r="H578" s="65">
        <f t="shared" si="102"/>
        <v>102780</v>
      </c>
      <c r="I578" s="15">
        <f t="shared" si="101"/>
        <v>34260</v>
      </c>
      <c r="J578" s="15">
        <f t="shared" si="103"/>
        <v>122.90582959641256</v>
      </c>
      <c r="K578" s="15">
        <f t="shared" si="104"/>
        <v>541.24167744629221</v>
      </c>
      <c r="L578" s="15">
        <f t="shared" si="105"/>
        <v>994378.61497830041</v>
      </c>
      <c r="M578" s="15"/>
      <c r="N578" s="86">
        <f t="shared" si="100"/>
        <v>994378.61497830041</v>
      </c>
    </row>
    <row r="579" spans="1:14" x14ac:dyDescent="0.25">
      <c r="A579" s="81"/>
      <c r="B579" s="66" t="s">
        <v>299</v>
      </c>
      <c r="C579" s="48">
        <v>4</v>
      </c>
      <c r="D579" s="70">
        <v>40.322299999999998</v>
      </c>
      <c r="E579" s="98">
        <v>3612</v>
      </c>
      <c r="F579" s="74">
        <v>963800</v>
      </c>
      <c r="G579" s="56">
        <v>75</v>
      </c>
      <c r="H579" s="65">
        <f t="shared" si="102"/>
        <v>722850</v>
      </c>
      <c r="I579" s="15">
        <f t="shared" si="101"/>
        <v>240950</v>
      </c>
      <c r="J579" s="15">
        <f t="shared" si="103"/>
        <v>266.83277962347728</v>
      </c>
      <c r="K579" s="15">
        <f t="shared" si="104"/>
        <v>397.31472741922749</v>
      </c>
      <c r="L579" s="15">
        <f t="shared" si="105"/>
        <v>1175968.1342436068</v>
      </c>
      <c r="M579" s="15"/>
      <c r="N579" s="86">
        <f t="shared" si="100"/>
        <v>1175968.1342436068</v>
      </c>
    </row>
    <row r="580" spans="1:14" x14ac:dyDescent="0.25">
      <c r="A580" s="81"/>
      <c r="B580" s="66" t="s">
        <v>402</v>
      </c>
      <c r="C580" s="48">
        <v>4</v>
      </c>
      <c r="D580" s="70">
        <v>5.835</v>
      </c>
      <c r="E580" s="98">
        <v>1168</v>
      </c>
      <c r="F580" s="74">
        <v>175333</v>
      </c>
      <c r="G580" s="56">
        <v>75</v>
      </c>
      <c r="H580" s="65">
        <f t="shared" si="102"/>
        <v>131499.75</v>
      </c>
      <c r="I580" s="15">
        <f t="shared" si="101"/>
        <v>43833.25</v>
      </c>
      <c r="J580" s="15">
        <f t="shared" si="103"/>
        <v>150.11386986301369</v>
      </c>
      <c r="K580" s="15">
        <f t="shared" si="104"/>
        <v>514.03363717969114</v>
      </c>
      <c r="L580" s="15">
        <f t="shared" si="105"/>
        <v>953806.34136943298</v>
      </c>
      <c r="M580" s="15"/>
      <c r="N580" s="86">
        <f t="shared" si="100"/>
        <v>953806.34136943298</v>
      </c>
    </row>
    <row r="581" spans="1:14" x14ac:dyDescent="0.25">
      <c r="A581" s="81"/>
      <c r="B581" s="66" t="s">
        <v>881</v>
      </c>
      <c r="C581" s="48">
        <v>3</v>
      </c>
      <c r="D581" s="70">
        <v>31.644399999999997</v>
      </c>
      <c r="E581" s="98">
        <v>15694</v>
      </c>
      <c r="F581" s="74">
        <v>23051750</v>
      </c>
      <c r="G581" s="56">
        <v>20</v>
      </c>
      <c r="H581" s="65">
        <f t="shared" si="102"/>
        <v>4610350</v>
      </c>
      <c r="I581" s="15">
        <f t="shared" si="101"/>
        <v>18441400</v>
      </c>
      <c r="J581" s="15">
        <f t="shared" si="103"/>
        <v>1468.8256658595642</v>
      </c>
      <c r="K581" s="15">
        <f t="shared" si="104"/>
        <v>-804.67815881685942</v>
      </c>
      <c r="L581" s="15">
        <f t="shared" si="105"/>
        <v>1955382.3344976865</v>
      </c>
      <c r="M581" s="15"/>
      <c r="N581" s="86">
        <f t="shared" si="100"/>
        <v>1955382.3344976865</v>
      </c>
    </row>
    <row r="582" spans="1:14" x14ac:dyDescent="0.25">
      <c r="A582" s="81"/>
      <c r="B582" s="66" t="s">
        <v>403</v>
      </c>
      <c r="C582" s="48">
        <v>4</v>
      </c>
      <c r="D582" s="70">
        <v>12.1113</v>
      </c>
      <c r="E582" s="98">
        <v>2501</v>
      </c>
      <c r="F582" s="74">
        <v>251173</v>
      </c>
      <c r="G582" s="56">
        <v>75</v>
      </c>
      <c r="H582" s="65">
        <f t="shared" si="102"/>
        <v>188379.75</v>
      </c>
      <c r="I582" s="15">
        <f t="shared" si="101"/>
        <v>62793.25</v>
      </c>
      <c r="J582" s="15">
        <f t="shared" si="103"/>
        <v>100.42902838864454</v>
      </c>
      <c r="K582" s="15">
        <f t="shared" si="104"/>
        <v>563.71847865406028</v>
      </c>
      <c r="L582" s="15">
        <f t="shared" si="105"/>
        <v>1208858.9815146909</v>
      </c>
      <c r="M582" s="15"/>
      <c r="N582" s="86">
        <f t="shared" si="100"/>
        <v>1208858.9815146909</v>
      </c>
    </row>
    <row r="583" spans="1:14" x14ac:dyDescent="0.25">
      <c r="A583" s="81"/>
      <c r="B583" s="66" t="s">
        <v>404</v>
      </c>
      <c r="C583" s="48">
        <v>4</v>
      </c>
      <c r="D583" s="70">
        <v>21.832999999999998</v>
      </c>
      <c r="E583" s="98">
        <v>5013</v>
      </c>
      <c r="F583" s="74">
        <v>1719813</v>
      </c>
      <c r="G583" s="56">
        <v>75</v>
      </c>
      <c r="H583" s="65">
        <f t="shared" si="102"/>
        <v>1289859.75</v>
      </c>
      <c r="I583" s="15">
        <f t="shared" si="101"/>
        <v>429953.25</v>
      </c>
      <c r="J583" s="15">
        <f t="shared" si="103"/>
        <v>343.07061639736685</v>
      </c>
      <c r="K583" s="15">
        <f t="shared" si="104"/>
        <v>321.07689064533793</v>
      </c>
      <c r="L583" s="15">
        <f t="shared" si="105"/>
        <v>1161305.5107083474</v>
      </c>
      <c r="M583" s="15"/>
      <c r="N583" s="86">
        <f t="shared" si="100"/>
        <v>1161305.5107083474</v>
      </c>
    </row>
    <row r="584" spans="1:14" x14ac:dyDescent="0.25">
      <c r="A584" s="81"/>
      <c r="B584" s="66" t="s">
        <v>405</v>
      </c>
      <c r="C584" s="48">
        <v>4</v>
      </c>
      <c r="D584" s="70">
        <v>25.650599999999997</v>
      </c>
      <c r="E584" s="98">
        <v>2996</v>
      </c>
      <c r="F584" s="74">
        <v>383800</v>
      </c>
      <c r="G584" s="56">
        <v>75</v>
      </c>
      <c r="H584" s="65">
        <f t="shared" si="102"/>
        <v>287850</v>
      </c>
      <c r="I584" s="15">
        <f t="shared" si="101"/>
        <v>95950</v>
      </c>
      <c r="J584" s="15">
        <f t="shared" si="103"/>
        <v>128.10413885180239</v>
      </c>
      <c r="K584" s="15">
        <f t="shared" si="104"/>
        <v>536.04336819090236</v>
      </c>
      <c r="L584" s="15">
        <f t="shared" si="105"/>
        <v>1269453.1027000879</v>
      </c>
      <c r="M584" s="15"/>
      <c r="N584" s="86">
        <f t="shared" si="100"/>
        <v>1269453.1027000879</v>
      </c>
    </row>
    <row r="585" spans="1:14" x14ac:dyDescent="0.25">
      <c r="A585" s="81"/>
      <c r="B585" s="66" t="s">
        <v>406</v>
      </c>
      <c r="C585" s="48">
        <v>4</v>
      </c>
      <c r="D585" s="70">
        <v>13.840599999999998</v>
      </c>
      <c r="E585" s="98">
        <v>2266</v>
      </c>
      <c r="F585" s="74">
        <v>577840</v>
      </c>
      <c r="G585" s="56">
        <v>75</v>
      </c>
      <c r="H585" s="65">
        <f t="shared" si="102"/>
        <v>433380</v>
      </c>
      <c r="I585" s="15">
        <f t="shared" si="101"/>
        <v>144460</v>
      </c>
      <c r="J585" s="15">
        <f t="shared" si="103"/>
        <v>255.00441306266549</v>
      </c>
      <c r="K585" s="15">
        <f t="shared" si="104"/>
        <v>409.14309398003928</v>
      </c>
      <c r="L585" s="15">
        <f t="shared" si="105"/>
        <v>947354.98426211916</v>
      </c>
      <c r="M585" s="15"/>
      <c r="N585" s="86">
        <f t="shared" si="100"/>
        <v>947354.98426211916</v>
      </c>
    </row>
    <row r="586" spans="1:14" x14ac:dyDescent="0.25">
      <c r="A586" s="81"/>
      <c r="B586" s="66" t="s">
        <v>407</v>
      </c>
      <c r="C586" s="48">
        <v>4</v>
      </c>
      <c r="D586" s="70">
        <v>7.8751000000000007</v>
      </c>
      <c r="E586" s="98">
        <v>1002</v>
      </c>
      <c r="F586" s="74">
        <v>71013</v>
      </c>
      <c r="G586" s="56">
        <v>75</v>
      </c>
      <c r="H586" s="65">
        <f t="shared" si="102"/>
        <v>53259.75</v>
      </c>
      <c r="I586" s="15">
        <f t="shared" si="101"/>
        <v>17753.25</v>
      </c>
      <c r="J586" s="15">
        <f t="shared" si="103"/>
        <v>70.871257485029943</v>
      </c>
      <c r="K586" s="15">
        <f t="shared" si="104"/>
        <v>593.27624955767487</v>
      </c>
      <c r="L586" s="15">
        <f t="shared" si="105"/>
        <v>1063855.9678412741</v>
      </c>
      <c r="M586" s="15"/>
      <c r="N586" s="86">
        <f t="shared" si="100"/>
        <v>1063855.9678412741</v>
      </c>
    </row>
    <row r="587" spans="1:14" x14ac:dyDescent="0.25">
      <c r="A587" s="81"/>
      <c r="B587" s="66" t="s">
        <v>408</v>
      </c>
      <c r="C587" s="48">
        <v>4</v>
      </c>
      <c r="D587" s="70">
        <v>45.59</v>
      </c>
      <c r="E587" s="98">
        <v>5587</v>
      </c>
      <c r="F587" s="74">
        <v>1710813</v>
      </c>
      <c r="G587" s="56">
        <v>75</v>
      </c>
      <c r="H587" s="65">
        <f t="shared" si="102"/>
        <v>1283109.75</v>
      </c>
      <c r="I587" s="15">
        <f t="shared" si="101"/>
        <v>427703.25</v>
      </c>
      <c r="J587" s="15">
        <f t="shared" si="103"/>
        <v>306.21317343833903</v>
      </c>
      <c r="K587" s="15">
        <f t="shared" si="104"/>
        <v>357.93433360436575</v>
      </c>
      <c r="L587" s="15">
        <f t="shared" si="105"/>
        <v>1365293.4893175031</v>
      </c>
      <c r="M587" s="15"/>
      <c r="N587" s="86">
        <f t="shared" si="100"/>
        <v>1365293.4893175031</v>
      </c>
    </row>
    <row r="588" spans="1:14" x14ac:dyDescent="0.25">
      <c r="A588" s="81"/>
      <c r="B588" s="66" t="s">
        <v>409</v>
      </c>
      <c r="C588" s="48">
        <v>4</v>
      </c>
      <c r="D588" s="70">
        <v>77.631799999999998</v>
      </c>
      <c r="E588" s="98">
        <v>7483</v>
      </c>
      <c r="F588" s="74">
        <v>2132867</v>
      </c>
      <c r="G588" s="56">
        <v>75</v>
      </c>
      <c r="H588" s="65">
        <f t="shared" si="102"/>
        <v>1599650.25</v>
      </c>
      <c r="I588" s="15">
        <f t="shared" si="101"/>
        <v>533216.75</v>
      </c>
      <c r="J588" s="15">
        <f t="shared" si="103"/>
        <v>285.02833088333557</v>
      </c>
      <c r="K588" s="15">
        <f t="shared" si="104"/>
        <v>379.1191761593692</v>
      </c>
      <c r="L588" s="15">
        <f t="shared" si="105"/>
        <v>1728439.2232331387</v>
      </c>
      <c r="M588" s="15"/>
      <c r="N588" s="86">
        <f t="shared" si="100"/>
        <v>1728439.2232331387</v>
      </c>
    </row>
    <row r="589" spans="1:14" x14ac:dyDescent="0.25">
      <c r="A589" s="81"/>
      <c r="B589" s="66" t="s">
        <v>410</v>
      </c>
      <c r="C589" s="48">
        <v>4</v>
      </c>
      <c r="D589" s="70">
        <v>34.059899999999999</v>
      </c>
      <c r="E589" s="98">
        <v>5600</v>
      </c>
      <c r="F589" s="74">
        <v>658253</v>
      </c>
      <c r="G589" s="56">
        <v>75</v>
      </c>
      <c r="H589" s="65">
        <f t="shared" si="102"/>
        <v>493689.75</v>
      </c>
      <c r="I589" s="15">
        <f t="shared" si="101"/>
        <v>164563.25</v>
      </c>
      <c r="J589" s="15">
        <f t="shared" si="103"/>
        <v>117.54517857142856</v>
      </c>
      <c r="K589" s="15">
        <f t="shared" si="104"/>
        <v>546.60232847127622</v>
      </c>
      <c r="L589" s="15">
        <f t="shared" si="105"/>
        <v>1620792.7246783653</v>
      </c>
      <c r="M589" s="15"/>
      <c r="N589" s="86">
        <f t="shared" si="100"/>
        <v>1620792.7246783653</v>
      </c>
    </row>
    <row r="590" spans="1:14" x14ac:dyDescent="0.25">
      <c r="A590" s="81"/>
      <c r="B590" s="66" t="s">
        <v>411</v>
      </c>
      <c r="C590" s="48">
        <v>4</v>
      </c>
      <c r="D590" s="70">
        <v>8.8218999999999994</v>
      </c>
      <c r="E590" s="98">
        <v>1759</v>
      </c>
      <c r="F590" s="74">
        <v>1346280</v>
      </c>
      <c r="G590" s="56">
        <v>75</v>
      </c>
      <c r="H590" s="65">
        <f t="shared" si="102"/>
        <v>1009710</v>
      </c>
      <c r="I590" s="15">
        <f t="shared" si="101"/>
        <v>336570</v>
      </c>
      <c r="J590" s="15">
        <f t="shared" si="103"/>
        <v>765.36668561682779</v>
      </c>
      <c r="K590" s="15">
        <f t="shared" si="104"/>
        <v>-101.21917857412302</v>
      </c>
      <c r="L590" s="15">
        <f t="shared" si="105"/>
        <v>236748.69616037398</v>
      </c>
      <c r="M590" s="15"/>
      <c r="N590" s="86">
        <f t="shared" si="100"/>
        <v>236748.69616037398</v>
      </c>
    </row>
    <row r="591" spans="1:14" x14ac:dyDescent="0.25">
      <c r="A591" s="81"/>
      <c r="B591" s="66" t="s">
        <v>412</v>
      </c>
      <c r="C591" s="48">
        <v>4</v>
      </c>
      <c r="D591" s="70">
        <v>23.27</v>
      </c>
      <c r="E591" s="98">
        <v>3024</v>
      </c>
      <c r="F591" s="74">
        <v>660133</v>
      </c>
      <c r="G591" s="56">
        <v>75</v>
      </c>
      <c r="H591" s="65">
        <f t="shared" si="102"/>
        <v>495099.75</v>
      </c>
      <c r="I591" s="15">
        <f t="shared" si="101"/>
        <v>165033.25</v>
      </c>
      <c r="J591" s="15">
        <f t="shared" si="103"/>
        <v>218.29794973544975</v>
      </c>
      <c r="K591" s="15">
        <f t="shared" si="104"/>
        <v>445.84955730725505</v>
      </c>
      <c r="L591" s="15">
        <f t="shared" si="105"/>
        <v>1125029.1594735279</v>
      </c>
      <c r="M591" s="15"/>
      <c r="N591" s="86">
        <f t="shared" si="100"/>
        <v>1125029.1594735279</v>
      </c>
    </row>
    <row r="592" spans="1:14" x14ac:dyDescent="0.25">
      <c r="A592" s="81"/>
      <c r="B592" s="66" t="s">
        <v>794</v>
      </c>
      <c r="C592" s="48">
        <v>4</v>
      </c>
      <c r="D592" s="70">
        <v>41.862299999999991</v>
      </c>
      <c r="E592" s="98">
        <v>4331</v>
      </c>
      <c r="F592" s="74">
        <v>918867</v>
      </c>
      <c r="G592" s="56">
        <v>75</v>
      </c>
      <c r="H592" s="65">
        <f t="shared" si="102"/>
        <v>689150.25</v>
      </c>
      <c r="I592" s="15">
        <f t="shared" si="101"/>
        <v>229716.75</v>
      </c>
      <c r="J592" s="15">
        <f t="shared" si="103"/>
        <v>212.16047102285847</v>
      </c>
      <c r="K592" s="15">
        <f t="shared" si="104"/>
        <v>451.9870360198463</v>
      </c>
      <c r="L592" s="15">
        <f t="shared" si="105"/>
        <v>1350586.5269663741</v>
      </c>
      <c r="M592" s="15"/>
      <c r="N592" s="86">
        <f t="shared" si="100"/>
        <v>1350586.5269663741</v>
      </c>
    </row>
    <row r="593" spans="1:14" x14ac:dyDescent="0.25">
      <c r="A593" s="81"/>
      <c r="B593" s="66" t="s">
        <v>413</v>
      </c>
      <c r="C593" s="48">
        <v>4</v>
      </c>
      <c r="D593" s="70">
        <v>27.890700000000002</v>
      </c>
      <c r="E593" s="98">
        <v>2976</v>
      </c>
      <c r="F593" s="74">
        <v>436560</v>
      </c>
      <c r="G593" s="56">
        <v>75</v>
      </c>
      <c r="H593" s="65">
        <f t="shared" si="102"/>
        <v>327420</v>
      </c>
      <c r="I593" s="15">
        <f t="shared" si="101"/>
        <v>109140</v>
      </c>
      <c r="J593" s="15">
        <f t="shared" si="103"/>
        <v>146.69354838709677</v>
      </c>
      <c r="K593" s="15">
        <f t="shared" si="104"/>
        <v>517.45395865560795</v>
      </c>
      <c r="L593" s="15">
        <f t="shared" si="105"/>
        <v>1245753.2490859246</v>
      </c>
      <c r="M593" s="15"/>
      <c r="N593" s="86">
        <f t="shared" si="100"/>
        <v>1245753.2490859246</v>
      </c>
    </row>
    <row r="594" spans="1:14" x14ac:dyDescent="0.25">
      <c r="A594" s="81"/>
      <c r="B594" s="66" t="s">
        <v>795</v>
      </c>
      <c r="C594" s="48">
        <v>4</v>
      </c>
      <c r="D594" s="70">
        <v>36.872</v>
      </c>
      <c r="E594" s="98">
        <v>3980</v>
      </c>
      <c r="F594" s="74">
        <v>876587</v>
      </c>
      <c r="G594" s="56">
        <v>75</v>
      </c>
      <c r="H594" s="65">
        <f t="shared" si="102"/>
        <v>657440.25</v>
      </c>
      <c r="I594" s="15">
        <f t="shared" si="101"/>
        <v>219146.75</v>
      </c>
      <c r="J594" s="15">
        <f t="shared" si="103"/>
        <v>220.24798994974876</v>
      </c>
      <c r="K594" s="15">
        <f t="shared" si="104"/>
        <v>443.89951709295599</v>
      </c>
      <c r="L594" s="15">
        <f t="shared" si="105"/>
        <v>1280041.3772983914</v>
      </c>
      <c r="M594" s="15"/>
      <c r="N594" s="86">
        <f t="shared" si="100"/>
        <v>1280041.3772983914</v>
      </c>
    </row>
    <row r="595" spans="1:14" x14ac:dyDescent="0.25">
      <c r="A595" s="81"/>
      <c r="B595" s="66" t="s">
        <v>414</v>
      </c>
      <c r="C595" s="48">
        <v>4</v>
      </c>
      <c r="D595" s="70">
        <v>19.46</v>
      </c>
      <c r="E595" s="98">
        <v>1173</v>
      </c>
      <c r="F595" s="74">
        <v>302787</v>
      </c>
      <c r="G595" s="56">
        <v>75</v>
      </c>
      <c r="H595" s="65">
        <f t="shared" si="102"/>
        <v>227090.25</v>
      </c>
      <c r="I595" s="15">
        <f t="shared" si="101"/>
        <v>75696.75</v>
      </c>
      <c r="J595" s="15">
        <f t="shared" si="103"/>
        <v>258.13043478260869</v>
      </c>
      <c r="K595" s="15">
        <f t="shared" si="104"/>
        <v>406.01707226009609</v>
      </c>
      <c r="L595" s="15">
        <f t="shared" si="105"/>
        <v>832411.31005268975</v>
      </c>
      <c r="M595" s="15"/>
      <c r="N595" s="86">
        <f t="shared" si="100"/>
        <v>832411.31005268975</v>
      </c>
    </row>
    <row r="596" spans="1:14" x14ac:dyDescent="0.25">
      <c r="A596" s="81"/>
      <c r="B596" s="66" t="s">
        <v>796</v>
      </c>
      <c r="C596" s="48">
        <v>4</v>
      </c>
      <c r="D596" s="70">
        <v>29.534099999999999</v>
      </c>
      <c r="E596" s="98">
        <v>2625</v>
      </c>
      <c r="F596" s="74">
        <v>484200</v>
      </c>
      <c r="G596" s="56">
        <v>75</v>
      </c>
      <c r="H596" s="65">
        <f t="shared" si="102"/>
        <v>363150</v>
      </c>
      <c r="I596" s="15">
        <f t="shared" si="101"/>
        <v>121050</v>
      </c>
      <c r="J596" s="15">
        <f t="shared" si="103"/>
        <v>184.45714285714286</v>
      </c>
      <c r="K596" s="15">
        <f t="shared" si="104"/>
        <v>479.69036418556192</v>
      </c>
      <c r="L596" s="15">
        <f t="shared" si="105"/>
        <v>1151331.2058626036</v>
      </c>
      <c r="M596" s="15"/>
      <c r="N596" s="86">
        <f t="shared" si="100"/>
        <v>1151331.2058626036</v>
      </c>
    </row>
    <row r="597" spans="1:14" x14ac:dyDescent="0.25">
      <c r="A597" s="81"/>
      <c r="B597" s="8"/>
      <c r="C597" s="8"/>
      <c r="D597" s="70">
        <v>0</v>
      </c>
      <c r="E597" s="100"/>
      <c r="F597" s="87"/>
      <c r="G597" s="56"/>
      <c r="H597" s="87"/>
      <c r="I597" s="88"/>
      <c r="J597" s="88"/>
      <c r="K597" s="15"/>
      <c r="L597" s="15"/>
      <c r="M597" s="15"/>
      <c r="N597" s="86"/>
    </row>
    <row r="598" spans="1:14" x14ac:dyDescent="0.25">
      <c r="A598" s="84" t="s">
        <v>415</v>
      </c>
      <c r="B598" s="58" t="s">
        <v>2</v>
      </c>
      <c r="C598" s="59"/>
      <c r="D598" s="7">
        <v>764.73369999999989</v>
      </c>
      <c r="E598" s="101">
        <f>E599</f>
        <v>49488</v>
      </c>
      <c r="F598" s="50">
        <v>0</v>
      </c>
      <c r="G598" s="56"/>
      <c r="H598" s="50">
        <f>H600</f>
        <v>4906799</v>
      </c>
      <c r="I598" s="12">
        <f>I600</f>
        <v>-4906799</v>
      </c>
      <c r="J598" s="12"/>
      <c r="K598" s="15"/>
      <c r="L598" s="15"/>
      <c r="M598" s="14">
        <f>M600</f>
        <v>27856819.834949829</v>
      </c>
      <c r="N598" s="82">
        <f t="shared" si="100"/>
        <v>27856819.834949829</v>
      </c>
    </row>
    <row r="599" spans="1:14" x14ac:dyDescent="0.25">
      <c r="A599" s="84" t="s">
        <v>415</v>
      </c>
      <c r="B599" s="58" t="s">
        <v>3</v>
      </c>
      <c r="C599" s="59"/>
      <c r="D599" s="7">
        <v>764.73369999999989</v>
      </c>
      <c r="E599" s="101">
        <f>SUM(E601:E625)</f>
        <v>49488</v>
      </c>
      <c r="F599" s="50">
        <f>SUM(F601:F625)</f>
        <v>19627196</v>
      </c>
      <c r="G599" s="56"/>
      <c r="H599" s="50">
        <f>SUM(H601:H625)</f>
        <v>9396919.5</v>
      </c>
      <c r="I599" s="12">
        <f>SUM(I601:I625)</f>
        <v>10230276.5</v>
      </c>
      <c r="J599" s="12"/>
      <c r="K599" s="15"/>
      <c r="L599" s="12">
        <f>SUM(L601:L625)</f>
        <v>26149396.636268653</v>
      </c>
      <c r="M599" s="15"/>
      <c r="N599" s="82">
        <f t="shared" si="100"/>
        <v>26149396.636268653</v>
      </c>
    </row>
    <row r="600" spans="1:14" x14ac:dyDescent="0.25">
      <c r="A600" s="81"/>
      <c r="B600" s="66" t="s">
        <v>26</v>
      </c>
      <c r="C600" s="48">
        <v>2</v>
      </c>
      <c r="D600" s="70">
        <v>0</v>
      </c>
      <c r="E600" s="104"/>
      <c r="F600" s="65">
        <v>0</v>
      </c>
      <c r="G600" s="56">
        <v>25</v>
      </c>
      <c r="H600" s="65">
        <f>F599*G600/100</f>
        <v>4906799</v>
      </c>
      <c r="I600" s="15">
        <f t="shared" ref="I600:I625" si="106">F600-H600</f>
        <v>-4906799</v>
      </c>
      <c r="J600" s="15"/>
      <c r="K600" s="15"/>
      <c r="L600" s="15"/>
      <c r="M600" s="15">
        <f>($L$7*$L$8*E598/$L$10)+($L$7*$L$9*D598/$L$11)</f>
        <v>27856819.834949829</v>
      </c>
      <c r="N600" s="86">
        <f t="shared" si="100"/>
        <v>27856819.834949829</v>
      </c>
    </row>
    <row r="601" spans="1:14" x14ac:dyDescent="0.25">
      <c r="A601" s="81"/>
      <c r="B601" s="66" t="s">
        <v>416</v>
      </c>
      <c r="C601" s="48">
        <v>4</v>
      </c>
      <c r="D601" s="70">
        <v>35.596600000000002</v>
      </c>
      <c r="E601" s="98">
        <v>1141</v>
      </c>
      <c r="F601" s="74">
        <v>230507</v>
      </c>
      <c r="G601" s="56">
        <v>75</v>
      </c>
      <c r="H601" s="65">
        <f t="shared" ref="H601:H625" si="107">F601*G601/100</f>
        <v>172880.25</v>
      </c>
      <c r="I601" s="15">
        <f t="shared" si="106"/>
        <v>57626.75</v>
      </c>
      <c r="J601" s="15">
        <f t="shared" ref="J601:J625" si="108">F601/E601</f>
        <v>202.02191060473268</v>
      </c>
      <c r="K601" s="15">
        <f t="shared" ref="K601:K625" si="109">$J$11*$J$19-J601</f>
        <v>462.12559643797209</v>
      </c>
      <c r="L601" s="15">
        <f t="shared" ref="L601:L625" si="110">IF(K601&gt;0,$J$7*$J$8*(K601/$K$19),0)+$J$7*$J$9*(E601/$E$19)+$J$7*$J$10*(D601/$D$19)</f>
        <v>969398.97672083578</v>
      </c>
      <c r="M601" s="15"/>
      <c r="N601" s="86">
        <f t="shared" si="100"/>
        <v>969398.97672083578</v>
      </c>
    </row>
    <row r="602" spans="1:14" x14ac:dyDescent="0.25">
      <c r="A602" s="81"/>
      <c r="B602" s="66" t="s">
        <v>797</v>
      </c>
      <c r="C602" s="48">
        <v>4</v>
      </c>
      <c r="D602" s="70">
        <v>33.409199999999998</v>
      </c>
      <c r="E602" s="98">
        <v>948</v>
      </c>
      <c r="F602" s="74">
        <v>184973</v>
      </c>
      <c r="G602" s="56">
        <v>75</v>
      </c>
      <c r="H602" s="65">
        <f t="shared" si="107"/>
        <v>138729.75</v>
      </c>
      <c r="I602" s="15">
        <f t="shared" si="106"/>
        <v>46243.25</v>
      </c>
      <c r="J602" s="15">
        <f t="shared" si="108"/>
        <v>195.11919831223628</v>
      </c>
      <c r="K602" s="15">
        <f t="shared" si="109"/>
        <v>469.0283087304685</v>
      </c>
      <c r="L602" s="15">
        <f t="shared" si="110"/>
        <v>950055.14065334131</v>
      </c>
      <c r="M602" s="15"/>
      <c r="N602" s="86">
        <f t="shared" si="100"/>
        <v>950055.14065334131</v>
      </c>
    </row>
    <row r="603" spans="1:14" x14ac:dyDescent="0.25">
      <c r="A603" s="81"/>
      <c r="B603" s="66" t="s">
        <v>417</v>
      </c>
      <c r="C603" s="48">
        <v>4</v>
      </c>
      <c r="D603" s="70">
        <v>65.508599999999987</v>
      </c>
      <c r="E603" s="98">
        <v>4012</v>
      </c>
      <c r="F603" s="74">
        <v>478453</v>
      </c>
      <c r="G603" s="56">
        <v>75</v>
      </c>
      <c r="H603" s="65">
        <f t="shared" si="107"/>
        <v>358839.75</v>
      </c>
      <c r="I603" s="15">
        <f t="shared" si="106"/>
        <v>119613.25</v>
      </c>
      <c r="J603" s="15">
        <f t="shared" si="108"/>
        <v>119.25548354935195</v>
      </c>
      <c r="K603" s="15">
        <f t="shared" si="109"/>
        <v>544.89202349335278</v>
      </c>
      <c r="L603" s="15">
        <f t="shared" si="110"/>
        <v>1535811.5533029672</v>
      </c>
      <c r="M603" s="15"/>
      <c r="N603" s="86">
        <f t="shared" si="100"/>
        <v>1535811.5533029672</v>
      </c>
    </row>
    <row r="604" spans="1:14" x14ac:dyDescent="0.25">
      <c r="A604" s="81"/>
      <c r="B604" s="66" t="s">
        <v>418</v>
      </c>
      <c r="C604" s="48">
        <v>4</v>
      </c>
      <c r="D604" s="70">
        <v>41.834899999999998</v>
      </c>
      <c r="E604" s="98">
        <v>1684</v>
      </c>
      <c r="F604" s="74">
        <v>3498213</v>
      </c>
      <c r="G604" s="56">
        <v>75</v>
      </c>
      <c r="H604" s="65">
        <f t="shared" si="107"/>
        <v>2623659.75</v>
      </c>
      <c r="I604" s="15">
        <f t="shared" si="106"/>
        <v>874553.25</v>
      </c>
      <c r="J604" s="15">
        <f t="shared" si="108"/>
        <v>2077.3236342042755</v>
      </c>
      <c r="K604" s="15">
        <f t="shared" si="109"/>
        <v>-1413.1761271615708</v>
      </c>
      <c r="L604" s="15">
        <f t="shared" si="110"/>
        <v>337973.64930523769</v>
      </c>
      <c r="M604" s="15"/>
      <c r="N604" s="86">
        <f t="shared" si="100"/>
        <v>337973.64930523769</v>
      </c>
    </row>
    <row r="605" spans="1:14" x14ac:dyDescent="0.25">
      <c r="A605" s="81"/>
      <c r="B605" s="66" t="s">
        <v>798</v>
      </c>
      <c r="C605" s="48">
        <v>4</v>
      </c>
      <c r="D605" s="70">
        <v>17.8841</v>
      </c>
      <c r="E605" s="98">
        <v>1181</v>
      </c>
      <c r="F605" s="74">
        <v>112480</v>
      </c>
      <c r="G605" s="56">
        <v>75</v>
      </c>
      <c r="H605" s="65">
        <f t="shared" si="107"/>
        <v>84360</v>
      </c>
      <c r="I605" s="15">
        <f t="shared" si="106"/>
        <v>28120</v>
      </c>
      <c r="J605" s="15">
        <f t="shared" si="108"/>
        <v>95.24132091447926</v>
      </c>
      <c r="K605" s="15">
        <f t="shared" si="109"/>
        <v>568.9061861282255</v>
      </c>
      <c r="L605" s="15">
        <f t="shared" si="110"/>
        <v>1080554.9304197174</v>
      </c>
      <c r="M605" s="15"/>
      <c r="N605" s="86">
        <f t="shared" si="100"/>
        <v>1080554.9304197174</v>
      </c>
    </row>
    <row r="606" spans="1:14" x14ac:dyDescent="0.25">
      <c r="A606" s="81"/>
      <c r="B606" s="66" t="s">
        <v>419</v>
      </c>
      <c r="C606" s="48">
        <v>4</v>
      </c>
      <c r="D606" s="70">
        <v>32.975500000000004</v>
      </c>
      <c r="E606" s="98">
        <v>978</v>
      </c>
      <c r="F606" s="74">
        <v>232347</v>
      </c>
      <c r="G606" s="56">
        <v>75</v>
      </c>
      <c r="H606" s="65">
        <f t="shared" si="107"/>
        <v>174260.25</v>
      </c>
      <c r="I606" s="15">
        <f t="shared" si="106"/>
        <v>58086.75</v>
      </c>
      <c r="J606" s="15">
        <f t="shared" si="108"/>
        <v>237.57361963190183</v>
      </c>
      <c r="K606" s="15">
        <f t="shared" si="109"/>
        <v>426.57388741080297</v>
      </c>
      <c r="L606" s="15">
        <f t="shared" si="110"/>
        <v>886347.09230882768</v>
      </c>
      <c r="M606" s="15"/>
      <c r="N606" s="86">
        <f t="shared" si="100"/>
        <v>886347.09230882768</v>
      </c>
    </row>
    <row r="607" spans="1:14" x14ac:dyDescent="0.25">
      <c r="A607" s="81"/>
      <c r="B607" s="66" t="s">
        <v>420</v>
      </c>
      <c r="C607" s="48">
        <v>4</v>
      </c>
      <c r="D607" s="70">
        <v>20.041899999999998</v>
      </c>
      <c r="E607" s="98">
        <v>997</v>
      </c>
      <c r="F607" s="74">
        <v>126307</v>
      </c>
      <c r="G607" s="56">
        <v>75</v>
      </c>
      <c r="H607" s="65">
        <f t="shared" si="107"/>
        <v>94730.25</v>
      </c>
      <c r="I607" s="15">
        <f t="shared" si="106"/>
        <v>31576.75</v>
      </c>
      <c r="J607" s="15">
        <f t="shared" si="108"/>
        <v>126.68706118355065</v>
      </c>
      <c r="K607" s="15">
        <f t="shared" si="109"/>
        <v>537.46044585915411</v>
      </c>
      <c r="L607" s="15">
        <f t="shared" si="110"/>
        <v>1017324.2512970072</v>
      </c>
      <c r="M607" s="15"/>
      <c r="N607" s="86">
        <f t="shared" si="100"/>
        <v>1017324.2512970072</v>
      </c>
    </row>
    <row r="608" spans="1:14" x14ac:dyDescent="0.25">
      <c r="A608" s="81"/>
      <c r="B608" s="66" t="s">
        <v>421</v>
      </c>
      <c r="C608" s="48">
        <v>4</v>
      </c>
      <c r="D608" s="70">
        <v>27.4086</v>
      </c>
      <c r="E608" s="98">
        <v>1612</v>
      </c>
      <c r="F608" s="74">
        <v>211920</v>
      </c>
      <c r="G608" s="56">
        <v>75</v>
      </c>
      <c r="H608" s="65">
        <f t="shared" si="107"/>
        <v>158940</v>
      </c>
      <c r="I608" s="15">
        <f t="shared" si="106"/>
        <v>52980</v>
      </c>
      <c r="J608" s="15">
        <f t="shared" si="108"/>
        <v>131.46401985111663</v>
      </c>
      <c r="K608" s="15">
        <f t="shared" si="109"/>
        <v>532.68348719158814</v>
      </c>
      <c r="L608" s="15">
        <f t="shared" si="110"/>
        <v>1106972.3815902483</v>
      </c>
      <c r="M608" s="15"/>
      <c r="N608" s="86">
        <f t="shared" si="100"/>
        <v>1106972.3815902483</v>
      </c>
    </row>
    <row r="609" spans="1:14" x14ac:dyDescent="0.25">
      <c r="A609" s="81"/>
      <c r="B609" s="66" t="s">
        <v>422</v>
      </c>
      <c r="C609" s="48">
        <v>4</v>
      </c>
      <c r="D609" s="70">
        <v>26.490100000000002</v>
      </c>
      <c r="E609" s="98">
        <v>1540</v>
      </c>
      <c r="F609" s="74">
        <v>264507</v>
      </c>
      <c r="G609" s="56">
        <v>75</v>
      </c>
      <c r="H609" s="65">
        <f t="shared" si="107"/>
        <v>198380.25</v>
      </c>
      <c r="I609" s="15">
        <f t="shared" si="106"/>
        <v>66126.75</v>
      </c>
      <c r="J609" s="15">
        <f t="shared" si="108"/>
        <v>171.75779220779222</v>
      </c>
      <c r="K609" s="15">
        <f t="shared" si="109"/>
        <v>492.38971483491252</v>
      </c>
      <c r="L609" s="15">
        <f t="shared" si="110"/>
        <v>1032973.782394506</v>
      </c>
      <c r="M609" s="15"/>
      <c r="N609" s="86">
        <f t="shared" si="100"/>
        <v>1032973.782394506</v>
      </c>
    </row>
    <row r="610" spans="1:14" x14ac:dyDescent="0.25">
      <c r="A610" s="81"/>
      <c r="B610" s="66" t="s">
        <v>423</v>
      </c>
      <c r="C610" s="48">
        <v>4</v>
      </c>
      <c r="D610" s="70">
        <v>44.840200000000003</v>
      </c>
      <c r="E610" s="98">
        <v>3372</v>
      </c>
      <c r="F610" s="74">
        <v>337947</v>
      </c>
      <c r="G610" s="56">
        <v>75</v>
      </c>
      <c r="H610" s="65">
        <f t="shared" si="107"/>
        <v>253460.25</v>
      </c>
      <c r="I610" s="15">
        <f t="shared" si="106"/>
        <v>84486.75</v>
      </c>
      <c r="J610" s="15">
        <f t="shared" si="108"/>
        <v>100.22153024911032</v>
      </c>
      <c r="K610" s="15">
        <f t="shared" si="109"/>
        <v>563.92597679359449</v>
      </c>
      <c r="L610" s="15">
        <f t="shared" si="110"/>
        <v>1420965.0531304993</v>
      </c>
      <c r="M610" s="15"/>
      <c r="N610" s="86">
        <f t="shared" si="100"/>
        <v>1420965.0531304993</v>
      </c>
    </row>
    <row r="611" spans="1:14" x14ac:dyDescent="0.25">
      <c r="A611" s="81"/>
      <c r="B611" s="66" t="s">
        <v>799</v>
      </c>
      <c r="C611" s="48">
        <v>4</v>
      </c>
      <c r="D611" s="70">
        <v>19.890900000000002</v>
      </c>
      <c r="E611" s="98">
        <v>1029</v>
      </c>
      <c r="F611" s="74">
        <v>171973</v>
      </c>
      <c r="G611" s="56">
        <v>75</v>
      </c>
      <c r="H611" s="65">
        <f t="shared" si="107"/>
        <v>128979.75</v>
      </c>
      <c r="I611" s="15">
        <f t="shared" si="106"/>
        <v>42993.25</v>
      </c>
      <c r="J611" s="15">
        <f t="shared" si="108"/>
        <v>167.12633624878524</v>
      </c>
      <c r="K611" s="15">
        <f t="shared" si="109"/>
        <v>497.02117079391951</v>
      </c>
      <c r="L611" s="15">
        <f t="shared" si="110"/>
        <v>957917.65513365471</v>
      </c>
      <c r="M611" s="15"/>
      <c r="N611" s="86">
        <f t="shared" si="100"/>
        <v>957917.65513365471</v>
      </c>
    </row>
    <row r="612" spans="1:14" x14ac:dyDescent="0.25">
      <c r="A612" s="81"/>
      <c r="B612" s="66" t="s">
        <v>424</v>
      </c>
      <c r="C612" s="48">
        <v>4</v>
      </c>
      <c r="D612" s="70">
        <v>27.044200000000004</v>
      </c>
      <c r="E612" s="98">
        <v>4407</v>
      </c>
      <c r="F612" s="74">
        <v>1242400</v>
      </c>
      <c r="G612" s="56">
        <v>75</v>
      </c>
      <c r="H612" s="65">
        <f t="shared" si="107"/>
        <v>931800</v>
      </c>
      <c r="I612" s="15">
        <f t="shared" si="106"/>
        <v>310600</v>
      </c>
      <c r="J612" s="15">
        <f t="shared" si="108"/>
        <v>281.91513501248016</v>
      </c>
      <c r="K612" s="15">
        <f t="shared" si="109"/>
        <v>382.23237203022461</v>
      </c>
      <c r="L612" s="15">
        <f t="shared" si="110"/>
        <v>1202031.5441463967</v>
      </c>
      <c r="M612" s="15"/>
      <c r="N612" s="86">
        <f t="shared" si="100"/>
        <v>1202031.5441463967</v>
      </c>
    </row>
    <row r="613" spans="1:14" x14ac:dyDescent="0.25">
      <c r="A613" s="81"/>
      <c r="B613" s="66" t="s">
        <v>893</v>
      </c>
      <c r="C613" s="48">
        <v>3</v>
      </c>
      <c r="D613" s="70">
        <v>34.136299999999999</v>
      </c>
      <c r="E613" s="98">
        <v>9894</v>
      </c>
      <c r="F613" s="74">
        <v>9679050</v>
      </c>
      <c r="G613" s="56">
        <v>20</v>
      </c>
      <c r="H613" s="65">
        <f t="shared" si="107"/>
        <v>1935810</v>
      </c>
      <c r="I613" s="15">
        <f t="shared" si="106"/>
        <v>7743240</v>
      </c>
      <c r="J613" s="15">
        <f t="shared" si="108"/>
        <v>978.27471194663428</v>
      </c>
      <c r="K613" s="15">
        <f t="shared" si="109"/>
        <v>-314.12720490392951</v>
      </c>
      <c r="L613" s="15">
        <f t="shared" si="110"/>
        <v>1280033.9331326238</v>
      </c>
      <c r="M613" s="15"/>
      <c r="N613" s="86">
        <f t="shared" si="100"/>
        <v>1280033.9331326238</v>
      </c>
    </row>
    <row r="614" spans="1:14" x14ac:dyDescent="0.25">
      <c r="A614" s="81"/>
      <c r="B614" s="66" t="s">
        <v>425</v>
      </c>
      <c r="C614" s="48">
        <v>4</v>
      </c>
      <c r="D614" s="70">
        <v>18.03</v>
      </c>
      <c r="E614" s="98">
        <v>1193</v>
      </c>
      <c r="F614" s="74">
        <v>146320</v>
      </c>
      <c r="G614" s="56">
        <v>75</v>
      </c>
      <c r="H614" s="65">
        <f t="shared" si="107"/>
        <v>109740</v>
      </c>
      <c r="I614" s="15">
        <f t="shared" si="106"/>
        <v>36580</v>
      </c>
      <c r="J614" s="15">
        <f t="shared" si="108"/>
        <v>122.64878457669739</v>
      </c>
      <c r="K614" s="15">
        <f t="shared" si="109"/>
        <v>541.49872246600739</v>
      </c>
      <c r="L614" s="15">
        <f t="shared" si="110"/>
        <v>1039978.1961397624</v>
      </c>
      <c r="M614" s="15"/>
      <c r="N614" s="86">
        <f t="shared" si="100"/>
        <v>1039978.1961397624</v>
      </c>
    </row>
    <row r="615" spans="1:14" x14ac:dyDescent="0.25">
      <c r="A615" s="81"/>
      <c r="B615" s="66" t="s">
        <v>426</v>
      </c>
      <c r="C615" s="48">
        <v>4</v>
      </c>
      <c r="D615" s="70">
        <v>19.073699999999999</v>
      </c>
      <c r="E615" s="98">
        <v>532</v>
      </c>
      <c r="F615" s="74">
        <v>78933</v>
      </c>
      <c r="G615" s="56">
        <v>75</v>
      </c>
      <c r="H615" s="65">
        <f t="shared" si="107"/>
        <v>59199.75</v>
      </c>
      <c r="I615" s="15">
        <f t="shared" si="106"/>
        <v>19733.25</v>
      </c>
      <c r="J615" s="15">
        <f t="shared" si="108"/>
        <v>148.37030075187971</v>
      </c>
      <c r="K615" s="15">
        <f t="shared" si="109"/>
        <v>515.77720629082501</v>
      </c>
      <c r="L615" s="15">
        <f t="shared" si="110"/>
        <v>925679.98678481835</v>
      </c>
      <c r="M615" s="15"/>
      <c r="N615" s="86">
        <f t="shared" si="100"/>
        <v>925679.98678481835</v>
      </c>
    </row>
    <row r="616" spans="1:14" x14ac:dyDescent="0.25">
      <c r="A616" s="81"/>
      <c r="B616" s="66" t="s">
        <v>427</v>
      </c>
      <c r="C616" s="48">
        <v>4</v>
      </c>
      <c r="D616" s="70">
        <v>33.413400000000003</v>
      </c>
      <c r="E616" s="98">
        <v>1626</v>
      </c>
      <c r="F616" s="74">
        <v>612867</v>
      </c>
      <c r="G616" s="56">
        <v>75</v>
      </c>
      <c r="H616" s="65">
        <f t="shared" si="107"/>
        <v>459650.25</v>
      </c>
      <c r="I616" s="15">
        <f t="shared" si="106"/>
        <v>153216.75</v>
      </c>
      <c r="J616" s="15">
        <f t="shared" si="108"/>
        <v>376.91697416974171</v>
      </c>
      <c r="K616" s="15">
        <f t="shared" si="109"/>
        <v>287.23053287296307</v>
      </c>
      <c r="L616" s="15">
        <f t="shared" si="110"/>
        <v>748225.81600037601</v>
      </c>
      <c r="M616" s="15"/>
      <c r="N616" s="86">
        <f t="shared" si="100"/>
        <v>748225.81600037601</v>
      </c>
    </row>
    <row r="617" spans="1:14" x14ac:dyDescent="0.25">
      <c r="A617" s="81"/>
      <c r="B617" s="66" t="s">
        <v>428</v>
      </c>
      <c r="C617" s="48">
        <v>4</v>
      </c>
      <c r="D617" s="70">
        <v>21.531500000000001</v>
      </c>
      <c r="E617" s="98">
        <v>1180</v>
      </c>
      <c r="F617" s="74">
        <v>90600</v>
      </c>
      <c r="G617" s="56">
        <v>75</v>
      </c>
      <c r="H617" s="65">
        <f t="shared" si="107"/>
        <v>67950</v>
      </c>
      <c r="I617" s="15">
        <f t="shared" si="106"/>
        <v>22650</v>
      </c>
      <c r="J617" s="15">
        <f t="shared" si="108"/>
        <v>76.779661016949149</v>
      </c>
      <c r="K617" s="15">
        <f t="shared" si="109"/>
        <v>587.36784602575563</v>
      </c>
      <c r="L617" s="15">
        <f t="shared" si="110"/>
        <v>1121210.4070417464</v>
      </c>
      <c r="M617" s="15"/>
      <c r="N617" s="86">
        <f t="shared" si="100"/>
        <v>1121210.4070417464</v>
      </c>
    </row>
    <row r="618" spans="1:14" x14ac:dyDescent="0.25">
      <c r="A618" s="81"/>
      <c r="B618" s="66" t="s">
        <v>800</v>
      </c>
      <c r="C618" s="48">
        <v>4</v>
      </c>
      <c r="D618" s="70">
        <v>15.958699999999999</v>
      </c>
      <c r="E618" s="98">
        <v>979</v>
      </c>
      <c r="F618" s="74">
        <v>208200</v>
      </c>
      <c r="G618" s="56">
        <v>75</v>
      </c>
      <c r="H618" s="65">
        <f t="shared" si="107"/>
        <v>156150</v>
      </c>
      <c r="I618" s="15">
        <f t="shared" si="106"/>
        <v>52050</v>
      </c>
      <c r="J618" s="15">
        <f t="shared" si="108"/>
        <v>212.66598569969358</v>
      </c>
      <c r="K618" s="15">
        <f t="shared" si="109"/>
        <v>451.4815213430112</v>
      </c>
      <c r="L618" s="15">
        <f t="shared" si="110"/>
        <v>868334.20504831965</v>
      </c>
      <c r="M618" s="15"/>
      <c r="N618" s="86">
        <f t="shared" si="100"/>
        <v>868334.20504831965</v>
      </c>
    </row>
    <row r="619" spans="1:14" x14ac:dyDescent="0.25">
      <c r="A619" s="81"/>
      <c r="B619" s="66" t="s">
        <v>429</v>
      </c>
      <c r="C619" s="48">
        <v>4</v>
      </c>
      <c r="D619" s="70">
        <v>26.119699999999998</v>
      </c>
      <c r="E619" s="98">
        <v>985</v>
      </c>
      <c r="F619" s="74">
        <v>117213</v>
      </c>
      <c r="G619" s="56">
        <v>75</v>
      </c>
      <c r="H619" s="65">
        <f t="shared" si="107"/>
        <v>87909.75</v>
      </c>
      <c r="I619" s="15">
        <f t="shared" si="106"/>
        <v>29303.25</v>
      </c>
      <c r="J619" s="15">
        <f t="shared" si="108"/>
        <v>118.99796954314721</v>
      </c>
      <c r="K619" s="15">
        <f t="shared" si="109"/>
        <v>545.1495374995576</v>
      </c>
      <c r="L619" s="15">
        <f t="shared" si="110"/>
        <v>1048090.1602119902</v>
      </c>
      <c r="M619" s="15"/>
      <c r="N619" s="86">
        <f t="shared" si="100"/>
        <v>1048090.1602119902</v>
      </c>
    </row>
    <row r="620" spans="1:14" x14ac:dyDescent="0.25">
      <c r="A620" s="81"/>
      <c r="B620" s="66" t="s">
        <v>430</v>
      </c>
      <c r="C620" s="48">
        <v>4</v>
      </c>
      <c r="D620" s="70">
        <v>18.863699999999998</v>
      </c>
      <c r="E620" s="98">
        <v>1045</v>
      </c>
      <c r="F620" s="74">
        <v>144813</v>
      </c>
      <c r="G620" s="56">
        <v>75</v>
      </c>
      <c r="H620" s="65">
        <f t="shared" si="107"/>
        <v>108609.75</v>
      </c>
      <c r="I620" s="15">
        <f t="shared" si="106"/>
        <v>36203.25</v>
      </c>
      <c r="J620" s="15">
        <f t="shared" si="108"/>
        <v>138.57703349282298</v>
      </c>
      <c r="K620" s="15">
        <f t="shared" si="109"/>
        <v>525.57047354988185</v>
      </c>
      <c r="L620" s="15">
        <f t="shared" si="110"/>
        <v>1000626.2318700515</v>
      </c>
      <c r="M620" s="15"/>
      <c r="N620" s="86">
        <f t="shared" si="100"/>
        <v>1000626.2318700515</v>
      </c>
    </row>
    <row r="621" spans="1:14" x14ac:dyDescent="0.25">
      <c r="A621" s="81"/>
      <c r="B621" s="66" t="s">
        <v>431</v>
      </c>
      <c r="C621" s="48">
        <v>4</v>
      </c>
      <c r="D621" s="70">
        <v>38.705500000000001</v>
      </c>
      <c r="E621" s="98">
        <v>2421</v>
      </c>
      <c r="F621" s="74">
        <v>573520</v>
      </c>
      <c r="G621" s="56">
        <v>75</v>
      </c>
      <c r="H621" s="65">
        <f t="shared" si="107"/>
        <v>430140</v>
      </c>
      <c r="I621" s="15">
        <f t="shared" si="106"/>
        <v>143380</v>
      </c>
      <c r="J621" s="15">
        <f t="shared" si="108"/>
        <v>236.89384551838083</v>
      </c>
      <c r="K621" s="15">
        <f t="shared" si="109"/>
        <v>427.25366152432395</v>
      </c>
      <c r="L621" s="15">
        <f t="shared" si="110"/>
        <v>1076593.4599981513</v>
      </c>
      <c r="M621" s="15"/>
      <c r="N621" s="86">
        <f t="shared" si="100"/>
        <v>1076593.4599981513</v>
      </c>
    </row>
    <row r="622" spans="1:14" x14ac:dyDescent="0.25">
      <c r="A622" s="81"/>
      <c r="B622" s="66" t="s">
        <v>432</v>
      </c>
      <c r="C622" s="48">
        <v>4</v>
      </c>
      <c r="D622" s="70">
        <v>28.945799999999998</v>
      </c>
      <c r="E622" s="98">
        <v>1504</v>
      </c>
      <c r="F622" s="74">
        <v>258240</v>
      </c>
      <c r="G622" s="56">
        <v>75</v>
      </c>
      <c r="H622" s="65">
        <f t="shared" si="107"/>
        <v>193680</v>
      </c>
      <c r="I622" s="15">
        <f t="shared" si="106"/>
        <v>64560</v>
      </c>
      <c r="J622" s="15">
        <f t="shared" si="108"/>
        <v>171.70212765957447</v>
      </c>
      <c r="K622" s="15">
        <f t="shared" si="109"/>
        <v>492.44537938313033</v>
      </c>
      <c r="L622" s="15">
        <f t="shared" si="110"/>
        <v>1037003.9733833675</v>
      </c>
      <c r="M622" s="15"/>
      <c r="N622" s="86">
        <f t="shared" si="100"/>
        <v>1037003.9733833675</v>
      </c>
    </row>
    <row r="623" spans="1:14" x14ac:dyDescent="0.25">
      <c r="A623" s="81"/>
      <c r="B623" s="66" t="s">
        <v>172</v>
      </c>
      <c r="C623" s="48">
        <v>4</v>
      </c>
      <c r="D623" s="70">
        <v>53.652200000000001</v>
      </c>
      <c r="E623" s="98">
        <v>3254</v>
      </c>
      <c r="F623" s="74">
        <v>370680</v>
      </c>
      <c r="G623" s="56">
        <v>75</v>
      </c>
      <c r="H623" s="65">
        <f t="shared" si="107"/>
        <v>278010</v>
      </c>
      <c r="I623" s="15">
        <f t="shared" si="106"/>
        <v>92670</v>
      </c>
      <c r="J623" s="15">
        <f t="shared" si="108"/>
        <v>113.91518131530424</v>
      </c>
      <c r="K623" s="15">
        <f t="shared" si="109"/>
        <v>550.23232572740051</v>
      </c>
      <c r="L623" s="15">
        <f t="shared" si="110"/>
        <v>1415212.1990023083</v>
      </c>
      <c r="M623" s="15"/>
      <c r="N623" s="86">
        <f t="shared" si="100"/>
        <v>1415212.1990023083</v>
      </c>
    </row>
    <row r="624" spans="1:14" x14ac:dyDescent="0.25">
      <c r="A624" s="81"/>
      <c r="B624" s="66" t="s">
        <v>433</v>
      </c>
      <c r="C624" s="48">
        <v>4</v>
      </c>
      <c r="D624" s="70">
        <v>29.088600000000003</v>
      </c>
      <c r="E624" s="98">
        <v>762</v>
      </c>
      <c r="F624" s="74">
        <v>114973</v>
      </c>
      <c r="G624" s="56">
        <v>75</v>
      </c>
      <c r="H624" s="65">
        <f t="shared" si="107"/>
        <v>86229.75</v>
      </c>
      <c r="I624" s="15">
        <f t="shared" si="106"/>
        <v>28743.25</v>
      </c>
      <c r="J624" s="15">
        <f t="shared" si="108"/>
        <v>150.88320209973753</v>
      </c>
      <c r="K624" s="15">
        <f t="shared" si="109"/>
        <v>513.26430494296721</v>
      </c>
      <c r="L624" s="15">
        <f t="shared" si="110"/>
        <v>982285.53865002061</v>
      </c>
      <c r="M624" s="15"/>
      <c r="N624" s="86">
        <f t="shared" si="100"/>
        <v>982285.53865002061</v>
      </c>
    </row>
    <row r="625" spans="1:14" x14ac:dyDescent="0.25">
      <c r="A625" s="81"/>
      <c r="B625" s="66" t="s">
        <v>801</v>
      </c>
      <c r="C625" s="48">
        <v>4</v>
      </c>
      <c r="D625" s="70">
        <v>34.2898</v>
      </c>
      <c r="E625" s="98">
        <v>1212</v>
      </c>
      <c r="F625" s="74">
        <v>139760</v>
      </c>
      <c r="G625" s="56">
        <v>75</v>
      </c>
      <c r="H625" s="65">
        <f t="shared" si="107"/>
        <v>104820</v>
      </c>
      <c r="I625" s="15">
        <f t="shared" si="106"/>
        <v>34940</v>
      </c>
      <c r="J625" s="15">
        <f t="shared" si="108"/>
        <v>115.31353135313532</v>
      </c>
      <c r="K625" s="15">
        <f t="shared" si="109"/>
        <v>548.83397568956946</v>
      </c>
      <c r="L625" s="15">
        <f t="shared" si="110"/>
        <v>1107796.5186018776</v>
      </c>
      <c r="M625" s="15"/>
      <c r="N625" s="86">
        <f t="shared" si="100"/>
        <v>1107796.5186018776</v>
      </c>
    </row>
    <row r="626" spans="1:14" x14ac:dyDescent="0.25">
      <c r="A626" s="81"/>
      <c r="B626" s="8"/>
      <c r="C626" s="8"/>
      <c r="D626" s="70">
        <v>0</v>
      </c>
      <c r="E626" s="100"/>
      <c r="F626" s="87"/>
      <c r="G626" s="56"/>
      <c r="H626" s="87"/>
      <c r="I626" s="88"/>
      <c r="J626" s="88"/>
      <c r="K626" s="15"/>
      <c r="L626" s="15"/>
      <c r="M626" s="15"/>
      <c r="N626" s="86"/>
    </row>
    <row r="627" spans="1:14" x14ac:dyDescent="0.25">
      <c r="A627" s="84" t="s">
        <v>434</v>
      </c>
      <c r="B627" s="58" t="s">
        <v>2</v>
      </c>
      <c r="C627" s="59"/>
      <c r="D627" s="7">
        <v>629.01580000000001</v>
      </c>
      <c r="E627" s="101">
        <f>E628</f>
        <v>58313</v>
      </c>
      <c r="F627" s="50">
        <v>0</v>
      </c>
      <c r="G627" s="56"/>
      <c r="H627" s="50">
        <f>H629</f>
        <v>4930444.75</v>
      </c>
      <c r="I627" s="12">
        <f>I629</f>
        <v>-4930444.75</v>
      </c>
      <c r="J627" s="12"/>
      <c r="K627" s="15"/>
      <c r="L627" s="15"/>
      <c r="M627" s="14">
        <f>M629</f>
        <v>28312180.086979311</v>
      </c>
      <c r="N627" s="82">
        <f t="shared" si="100"/>
        <v>28312180.086979311</v>
      </c>
    </row>
    <row r="628" spans="1:14" x14ac:dyDescent="0.25">
      <c r="A628" s="84" t="s">
        <v>434</v>
      </c>
      <c r="B628" s="58" t="s">
        <v>3</v>
      </c>
      <c r="C628" s="59"/>
      <c r="D628" s="7">
        <v>629.01580000000001</v>
      </c>
      <c r="E628" s="101">
        <f>SUM(E630:E652)</f>
        <v>58313</v>
      </c>
      <c r="F628" s="50">
        <f>SUM(F630:F652)</f>
        <v>19721779</v>
      </c>
      <c r="G628" s="56"/>
      <c r="H628" s="50">
        <f>SUM(H630:H652)</f>
        <v>7547559.25</v>
      </c>
      <c r="I628" s="12">
        <f>SUM(I630:I652)</f>
        <v>12174219.75</v>
      </c>
      <c r="J628" s="12"/>
      <c r="K628" s="15"/>
      <c r="L628" s="12">
        <f>SUM(L630:L652)</f>
        <v>26436613.509008896</v>
      </c>
      <c r="M628" s="15"/>
      <c r="N628" s="82">
        <f t="shared" si="100"/>
        <v>26436613.509008896</v>
      </c>
    </row>
    <row r="629" spans="1:14" x14ac:dyDescent="0.25">
      <c r="A629" s="81"/>
      <c r="B629" s="66" t="s">
        <v>26</v>
      </c>
      <c r="C629" s="48">
        <v>2</v>
      </c>
      <c r="D629" s="70">
        <v>0</v>
      </c>
      <c r="E629" s="104"/>
      <c r="F629" s="65">
        <v>0</v>
      </c>
      <c r="G629" s="56">
        <v>25</v>
      </c>
      <c r="H629" s="65">
        <f>F628*G629/100</f>
        <v>4930444.75</v>
      </c>
      <c r="I629" s="15">
        <f t="shared" ref="I629:I652" si="111">F629-H629</f>
        <v>-4930444.75</v>
      </c>
      <c r="J629" s="15"/>
      <c r="K629" s="15"/>
      <c r="L629" s="15"/>
      <c r="M629" s="15">
        <f>($L$7*$L$8*E627/$L$10)+($L$7*$L$9*D627/$L$11)</f>
        <v>28312180.086979311</v>
      </c>
      <c r="N629" s="86">
        <f t="shared" ref="N629:N692" si="112">L629+M629</f>
        <v>28312180.086979311</v>
      </c>
    </row>
    <row r="630" spans="1:14" x14ac:dyDescent="0.25">
      <c r="A630" s="81"/>
      <c r="B630" s="66" t="s">
        <v>802</v>
      </c>
      <c r="C630" s="48">
        <v>4</v>
      </c>
      <c r="D630" s="70">
        <v>16.8704</v>
      </c>
      <c r="E630" s="98">
        <v>2248</v>
      </c>
      <c r="F630" s="74">
        <v>190320</v>
      </c>
      <c r="G630" s="56">
        <v>75</v>
      </c>
      <c r="H630" s="65">
        <f t="shared" ref="H630:H652" si="113">F630*G630/100</f>
        <v>142740</v>
      </c>
      <c r="I630" s="15">
        <f t="shared" si="111"/>
        <v>47580</v>
      </c>
      <c r="J630" s="15">
        <f t="shared" ref="J630:J652" si="114">F630/E630</f>
        <v>84.661921708185048</v>
      </c>
      <c r="K630" s="15">
        <f t="shared" ref="K630:K652" si="115">$J$11*$J$19-J630</f>
        <v>579.48558533451978</v>
      </c>
      <c r="L630" s="15">
        <f t="shared" ref="L630:L652" si="116">IF(K630&gt;0,$J$7*$J$8*(K630/$K$19),0)+$J$7*$J$9*(E630/$E$19)+$J$7*$J$10*(D630/$D$19)</f>
        <v>1219341.0042152186</v>
      </c>
      <c r="M630" s="15"/>
      <c r="N630" s="86">
        <f t="shared" si="112"/>
        <v>1219341.0042152186</v>
      </c>
    </row>
    <row r="631" spans="1:14" x14ac:dyDescent="0.25">
      <c r="A631" s="81"/>
      <c r="B631" s="66" t="s">
        <v>435</v>
      </c>
      <c r="C631" s="48">
        <v>4</v>
      </c>
      <c r="D631" s="70">
        <v>26.722299999999997</v>
      </c>
      <c r="E631" s="98">
        <v>2451</v>
      </c>
      <c r="F631" s="74">
        <v>213880</v>
      </c>
      <c r="G631" s="56">
        <v>75</v>
      </c>
      <c r="H631" s="65">
        <f t="shared" si="113"/>
        <v>160410</v>
      </c>
      <c r="I631" s="15">
        <f t="shared" si="111"/>
        <v>53470</v>
      </c>
      <c r="J631" s="15">
        <f t="shared" si="114"/>
        <v>87.26234190126479</v>
      </c>
      <c r="K631" s="15">
        <f t="shared" si="115"/>
        <v>576.88516514143998</v>
      </c>
      <c r="L631" s="15">
        <f t="shared" si="116"/>
        <v>1272084.9340875098</v>
      </c>
      <c r="M631" s="15"/>
      <c r="N631" s="86">
        <f t="shared" si="112"/>
        <v>1272084.9340875098</v>
      </c>
    </row>
    <row r="632" spans="1:14" x14ac:dyDescent="0.25">
      <c r="A632" s="81"/>
      <c r="B632" s="66" t="s">
        <v>436</v>
      </c>
      <c r="C632" s="48">
        <v>4</v>
      </c>
      <c r="D632" s="70">
        <v>13.170299999999999</v>
      </c>
      <c r="E632" s="98">
        <v>857</v>
      </c>
      <c r="F632" s="74">
        <v>122493</v>
      </c>
      <c r="G632" s="56">
        <v>75</v>
      </c>
      <c r="H632" s="65">
        <f t="shared" si="113"/>
        <v>91869.75</v>
      </c>
      <c r="I632" s="15">
        <f t="shared" si="111"/>
        <v>30623.25</v>
      </c>
      <c r="J632" s="15">
        <f t="shared" si="114"/>
        <v>142.93232205367562</v>
      </c>
      <c r="K632" s="15">
        <f t="shared" si="115"/>
        <v>521.21518498902913</v>
      </c>
      <c r="L632" s="15">
        <f t="shared" si="116"/>
        <v>952734.4692703177</v>
      </c>
      <c r="M632" s="15"/>
      <c r="N632" s="86">
        <f t="shared" si="112"/>
        <v>952734.4692703177</v>
      </c>
    </row>
    <row r="633" spans="1:14" x14ac:dyDescent="0.25">
      <c r="A633" s="81"/>
      <c r="B633" s="66" t="s">
        <v>437</v>
      </c>
      <c r="C633" s="48">
        <v>4</v>
      </c>
      <c r="D633" s="70">
        <v>49.860100000000003</v>
      </c>
      <c r="E633" s="98">
        <v>3632</v>
      </c>
      <c r="F633" s="74">
        <v>300440</v>
      </c>
      <c r="G633" s="56">
        <v>75</v>
      </c>
      <c r="H633" s="65">
        <f t="shared" si="113"/>
        <v>225330</v>
      </c>
      <c r="I633" s="15">
        <f t="shared" si="111"/>
        <v>75110</v>
      </c>
      <c r="J633" s="15">
        <f t="shared" si="114"/>
        <v>82.720264317180622</v>
      </c>
      <c r="K633" s="15">
        <f t="shared" si="115"/>
        <v>581.42724272552414</v>
      </c>
      <c r="L633" s="15">
        <f t="shared" si="116"/>
        <v>1495472.509868812</v>
      </c>
      <c r="M633" s="15"/>
      <c r="N633" s="86">
        <f t="shared" si="112"/>
        <v>1495472.509868812</v>
      </c>
    </row>
    <row r="634" spans="1:14" x14ac:dyDescent="0.25">
      <c r="A634" s="81"/>
      <c r="B634" s="66" t="s">
        <v>438</v>
      </c>
      <c r="C634" s="48">
        <v>4</v>
      </c>
      <c r="D634" s="70">
        <v>15.717600000000001</v>
      </c>
      <c r="E634" s="98">
        <v>996</v>
      </c>
      <c r="F634" s="74">
        <v>100373</v>
      </c>
      <c r="G634" s="56">
        <v>75</v>
      </c>
      <c r="H634" s="65">
        <f t="shared" si="113"/>
        <v>75279.75</v>
      </c>
      <c r="I634" s="15">
        <f t="shared" si="111"/>
        <v>25093.25</v>
      </c>
      <c r="J634" s="15">
        <f t="shared" si="114"/>
        <v>100.77610441767068</v>
      </c>
      <c r="K634" s="15">
        <f t="shared" si="115"/>
        <v>563.37140262503408</v>
      </c>
      <c r="L634" s="15">
        <f t="shared" si="116"/>
        <v>1042947.4198225955</v>
      </c>
      <c r="M634" s="15"/>
      <c r="N634" s="86">
        <f t="shared" si="112"/>
        <v>1042947.4198225955</v>
      </c>
    </row>
    <row r="635" spans="1:14" x14ac:dyDescent="0.25">
      <c r="A635" s="81"/>
      <c r="B635" s="66" t="s">
        <v>439</v>
      </c>
      <c r="C635" s="48">
        <v>4</v>
      </c>
      <c r="D635" s="70">
        <v>28.387500000000003</v>
      </c>
      <c r="E635" s="98">
        <v>1848</v>
      </c>
      <c r="F635" s="74">
        <v>208960</v>
      </c>
      <c r="G635" s="56">
        <v>75</v>
      </c>
      <c r="H635" s="65">
        <f t="shared" si="113"/>
        <v>156720</v>
      </c>
      <c r="I635" s="15">
        <f t="shared" si="111"/>
        <v>52240</v>
      </c>
      <c r="J635" s="15">
        <f t="shared" si="114"/>
        <v>113.07359307359307</v>
      </c>
      <c r="K635" s="15">
        <f t="shared" si="115"/>
        <v>551.07391396911169</v>
      </c>
      <c r="L635" s="15">
        <f t="shared" si="116"/>
        <v>1166556.2932674612</v>
      </c>
      <c r="M635" s="15"/>
      <c r="N635" s="86">
        <f t="shared" si="112"/>
        <v>1166556.2932674612</v>
      </c>
    </row>
    <row r="636" spans="1:14" x14ac:dyDescent="0.25">
      <c r="A636" s="81"/>
      <c r="B636" s="66" t="s">
        <v>440</v>
      </c>
      <c r="C636" s="48">
        <v>4</v>
      </c>
      <c r="D636" s="70">
        <v>5.9548000000000005</v>
      </c>
      <c r="E636" s="98">
        <v>1245</v>
      </c>
      <c r="F636" s="74">
        <v>148573</v>
      </c>
      <c r="G636" s="56">
        <v>75</v>
      </c>
      <c r="H636" s="65">
        <f t="shared" si="113"/>
        <v>111429.75</v>
      </c>
      <c r="I636" s="15">
        <f t="shared" si="111"/>
        <v>37143.25</v>
      </c>
      <c r="J636" s="15">
        <f t="shared" si="114"/>
        <v>119.33574297188756</v>
      </c>
      <c r="K636" s="15">
        <f t="shared" si="115"/>
        <v>544.81176407081716</v>
      </c>
      <c r="L636" s="15">
        <f t="shared" si="116"/>
        <v>1010983.5520992648</v>
      </c>
      <c r="M636" s="15"/>
      <c r="N636" s="86">
        <f t="shared" si="112"/>
        <v>1010983.5520992648</v>
      </c>
    </row>
    <row r="637" spans="1:14" x14ac:dyDescent="0.25">
      <c r="A637" s="81"/>
      <c r="B637" s="66" t="s">
        <v>441</v>
      </c>
      <c r="C637" s="48">
        <v>4</v>
      </c>
      <c r="D637" s="70">
        <v>8.7255999999999982</v>
      </c>
      <c r="E637" s="98">
        <v>910</v>
      </c>
      <c r="F637" s="74">
        <v>104600</v>
      </c>
      <c r="G637" s="56">
        <v>75</v>
      </c>
      <c r="H637" s="65">
        <f t="shared" si="113"/>
        <v>78450</v>
      </c>
      <c r="I637" s="15">
        <f t="shared" si="111"/>
        <v>26150</v>
      </c>
      <c r="J637" s="15">
        <f t="shared" si="114"/>
        <v>114.94505494505495</v>
      </c>
      <c r="K637" s="15">
        <f t="shared" si="115"/>
        <v>549.20245209764983</v>
      </c>
      <c r="L637" s="15">
        <f t="shared" si="116"/>
        <v>987539.28337234887</v>
      </c>
      <c r="M637" s="15"/>
      <c r="N637" s="86">
        <f t="shared" si="112"/>
        <v>987539.28337234887</v>
      </c>
    </row>
    <row r="638" spans="1:14" x14ac:dyDescent="0.25">
      <c r="A638" s="81"/>
      <c r="B638" s="66" t="s">
        <v>442</v>
      </c>
      <c r="C638" s="48">
        <v>4</v>
      </c>
      <c r="D638" s="70">
        <v>37.560200000000002</v>
      </c>
      <c r="E638" s="98">
        <v>3904</v>
      </c>
      <c r="F638" s="74">
        <v>524453</v>
      </c>
      <c r="G638" s="56">
        <v>75</v>
      </c>
      <c r="H638" s="65">
        <f t="shared" si="113"/>
        <v>393339.75</v>
      </c>
      <c r="I638" s="15">
        <f t="shared" si="111"/>
        <v>131113.25</v>
      </c>
      <c r="J638" s="15">
        <f t="shared" si="114"/>
        <v>134.33734631147541</v>
      </c>
      <c r="K638" s="15">
        <f t="shared" si="115"/>
        <v>529.81016073122942</v>
      </c>
      <c r="L638" s="15">
        <f t="shared" si="116"/>
        <v>1406526.7199824941</v>
      </c>
      <c r="M638" s="15"/>
      <c r="N638" s="86">
        <f t="shared" si="112"/>
        <v>1406526.7199824941</v>
      </c>
    </row>
    <row r="639" spans="1:14" x14ac:dyDescent="0.25">
      <c r="A639" s="81"/>
      <c r="B639" s="66" t="s">
        <v>443</v>
      </c>
      <c r="C639" s="48">
        <v>4</v>
      </c>
      <c r="D639" s="70">
        <v>16.395299999999999</v>
      </c>
      <c r="E639" s="98">
        <v>1655</v>
      </c>
      <c r="F639" s="74">
        <v>129026.99999999999</v>
      </c>
      <c r="G639" s="56">
        <v>75</v>
      </c>
      <c r="H639" s="65">
        <f t="shared" si="113"/>
        <v>96770.249999999985</v>
      </c>
      <c r="I639" s="15">
        <f t="shared" si="111"/>
        <v>32256.75</v>
      </c>
      <c r="J639" s="15">
        <f t="shared" si="114"/>
        <v>77.961933534743196</v>
      </c>
      <c r="K639" s="15">
        <f t="shared" si="115"/>
        <v>586.18557350796164</v>
      </c>
      <c r="L639" s="15">
        <f t="shared" si="116"/>
        <v>1158243.0659533951</v>
      </c>
      <c r="M639" s="15"/>
      <c r="N639" s="86">
        <f t="shared" si="112"/>
        <v>1158243.0659533951</v>
      </c>
    </row>
    <row r="640" spans="1:14" x14ac:dyDescent="0.25">
      <c r="A640" s="81"/>
      <c r="B640" s="66" t="s">
        <v>444</v>
      </c>
      <c r="C640" s="48">
        <v>4</v>
      </c>
      <c r="D640" s="70">
        <v>13.850899999999999</v>
      </c>
      <c r="E640" s="98">
        <v>1062</v>
      </c>
      <c r="F640" s="74">
        <v>493453</v>
      </c>
      <c r="G640" s="56">
        <v>75</v>
      </c>
      <c r="H640" s="65">
        <f t="shared" si="113"/>
        <v>370089.75</v>
      </c>
      <c r="I640" s="15">
        <f t="shared" si="111"/>
        <v>123363.25</v>
      </c>
      <c r="J640" s="15">
        <f t="shared" si="114"/>
        <v>464.64500941619588</v>
      </c>
      <c r="K640" s="15">
        <f t="shared" si="115"/>
        <v>199.5024976265089</v>
      </c>
      <c r="L640" s="15">
        <f t="shared" si="116"/>
        <v>480558.91696642194</v>
      </c>
      <c r="M640" s="15"/>
      <c r="N640" s="86">
        <f t="shared" si="112"/>
        <v>480558.91696642194</v>
      </c>
    </row>
    <row r="641" spans="1:14" x14ac:dyDescent="0.25">
      <c r="A641" s="81"/>
      <c r="B641" s="66" t="s">
        <v>445</v>
      </c>
      <c r="C641" s="48">
        <v>4</v>
      </c>
      <c r="D641" s="70">
        <v>23.948</v>
      </c>
      <c r="E641" s="98">
        <v>1951</v>
      </c>
      <c r="F641" s="74">
        <v>405920</v>
      </c>
      <c r="G641" s="56">
        <v>75</v>
      </c>
      <c r="H641" s="65">
        <f t="shared" si="113"/>
        <v>304440</v>
      </c>
      <c r="I641" s="15">
        <f t="shared" si="111"/>
        <v>101480</v>
      </c>
      <c r="J641" s="15">
        <f t="shared" si="114"/>
        <v>208.05740645822655</v>
      </c>
      <c r="K641" s="15">
        <f t="shared" si="115"/>
        <v>456.09010058447825</v>
      </c>
      <c r="L641" s="15">
        <f t="shared" si="116"/>
        <v>1016684.5472639999</v>
      </c>
      <c r="M641" s="15"/>
      <c r="N641" s="86">
        <f t="shared" si="112"/>
        <v>1016684.5472639999</v>
      </c>
    </row>
    <row r="642" spans="1:14" x14ac:dyDescent="0.25">
      <c r="A642" s="81"/>
      <c r="B642" s="66" t="s">
        <v>446</v>
      </c>
      <c r="C642" s="48">
        <v>4</v>
      </c>
      <c r="D642" s="70">
        <v>21.0716</v>
      </c>
      <c r="E642" s="98">
        <v>1860</v>
      </c>
      <c r="F642" s="74">
        <v>254587</v>
      </c>
      <c r="G642" s="56">
        <v>75</v>
      </c>
      <c r="H642" s="65">
        <f t="shared" si="113"/>
        <v>190940.25</v>
      </c>
      <c r="I642" s="15">
        <f t="shared" si="111"/>
        <v>63646.75</v>
      </c>
      <c r="J642" s="15">
        <f t="shared" si="114"/>
        <v>136.8747311827957</v>
      </c>
      <c r="K642" s="15">
        <f t="shared" si="115"/>
        <v>527.27277585990907</v>
      </c>
      <c r="L642" s="15">
        <f t="shared" si="116"/>
        <v>1106691.2046594489</v>
      </c>
      <c r="M642" s="15"/>
      <c r="N642" s="86">
        <f t="shared" si="112"/>
        <v>1106691.2046594489</v>
      </c>
    </row>
    <row r="643" spans="1:14" x14ac:dyDescent="0.25">
      <c r="A643" s="81"/>
      <c r="B643" s="66" t="s">
        <v>447</v>
      </c>
      <c r="C643" s="48">
        <v>4</v>
      </c>
      <c r="D643" s="70">
        <v>22.115600000000001</v>
      </c>
      <c r="E643" s="98">
        <v>2363</v>
      </c>
      <c r="F643" s="74">
        <v>285467</v>
      </c>
      <c r="G643" s="56">
        <v>75</v>
      </c>
      <c r="H643" s="65">
        <f t="shared" si="113"/>
        <v>214100.25</v>
      </c>
      <c r="I643" s="15">
        <f t="shared" si="111"/>
        <v>71366.75</v>
      </c>
      <c r="J643" s="15">
        <f t="shared" si="114"/>
        <v>120.80702496826069</v>
      </c>
      <c r="K643" s="15">
        <f t="shared" si="115"/>
        <v>543.34048207444403</v>
      </c>
      <c r="L643" s="15">
        <f t="shared" si="116"/>
        <v>1194364.045514456</v>
      </c>
      <c r="M643" s="15"/>
      <c r="N643" s="86">
        <f t="shared" si="112"/>
        <v>1194364.045514456</v>
      </c>
    </row>
    <row r="644" spans="1:14" x14ac:dyDescent="0.25">
      <c r="A644" s="81"/>
      <c r="B644" s="66" t="s">
        <v>448</v>
      </c>
      <c r="C644" s="48">
        <v>4</v>
      </c>
      <c r="D644" s="70">
        <v>43.943700000000007</v>
      </c>
      <c r="E644" s="98">
        <v>2671</v>
      </c>
      <c r="F644" s="74">
        <v>236160</v>
      </c>
      <c r="G644" s="56">
        <v>75</v>
      </c>
      <c r="H644" s="65">
        <f t="shared" si="113"/>
        <v>177120</v>
      </c>
      <c r="I644" s="15">
        <f t="shared" si="111"/>
        <v>59040</v>
      </c>
      <c r="J644" s="15">
        <f t="shared" si="114"/>
        <v>88.416323474354172</v>
      </c>
      <c r="K644" s="15">
        <f t="shared" si="115"/>
        <v>575.73118356835062</v>
      </c>
      <c r="L644" s="15">
        <f t="shared" si="116"/>
        <v>1353644.3682453833</v>
      </c>
      <c r="M644" s="15"/>
      <c r="N644" s="86">
        <f t="shared" si="112"/>
        <v>1353644.3682453833</v>
      </c>
    </row>
    <row r="645" spans="1:14" x14ac:dyDescent="0.25">
      <c r="A645" s="81"/>
      <c r="B645" s="66" t="s">
        <v>894</v>
      </c>
      <c r="C645" s="48">
        <v>3</v>
      </c>
      <c r="D645" s="70">
        <v>92.032000000000011</v>
      </c>
      <c r="E645" s="98">
        <v>11378</v>
      </c>
      <c r="F645" s="74">
        <v>13170500</v>
      </c>
      <c r="G645" s="56">
        <v>20</v>
      </c>
      <c r="H645" s="65">
        <f t="shared" si="113"/>
        <v>2634100</v>
      </c>
      <c r="I645" s="15">
        <f t="shared" si="111"/>
        <v>10536400</v>
      </c>
      <c r="J645" s="15">
        <f t="shared" si="114"/>
        <v>1157.5408683424153</v>
      </c>
      <c r="K645" s="15">
        <f t="shared" si="115"/>
        <v>-493.39336129971048</v>
      </c>
      <c r="L645" s="15">
        <f t="shared" si="116"/>
        <v>1647979.9290131903</v>
      </c>
      <c r="M645" s="15"/>
      <c r="N645" s="86">
        <f t="shared" si="112"/>
        <v>1647979.9290131903</v>
      </c>
    </row>
    <row r="646" spans="1:14" x14ac:dyDescent="0.25">
      <c r="A646" s="81"/>
      <c r="B646" s="66" t="s">
        <v>449</v>
      </c>
      <c r="C646" s="48">
        <v>4</v>
      </c>
      <c r="D646" s="70">
        <v>38.2607</v>
      </c>
      <c r="E646" s="98">
        <v>2960</v>
      </c>
      <c r="F646" s="74">
        <v>516039.99999999994</v>
      </c>
      <c r="G646" s="56">
        <v>75</v>
      </c>
      <c r="H646" s="65">
        <f t="shared" si="113"/>
        <v>387029.99999999994</v>
      </c>
      <c r="I646" s="15">
        <f t="shared" si="111"/>
        <v>129010</v>
      </c>
      <c r="J646" s="15">
        <f t="shared" si="114"/>
        <v>174.33783783783781</v>
      </c>
      <c r="K646" s="15">
        <f t="shared" si="115"/>
        <v>489.80966920486696</v>
      </c>
      <c r="L646" s="15">
        <f t="shared" si="116"/>
        <v>1235596.2067415148</v>
      </c>
      <c r="M646" s="15"/>
      <c r="N646" s="86">
        <f t="shared" si="112"/>
        <v>1235596.2067415148</v>
      </c>
    </row>
    <row r="647" spans="1:14" x14ac:dyDescent="0.25">
      <c r="A647" s="81"/>
      <c r="B647" s="66" t="s">
        <v>450</v>
      </c>
      <c r="C647" s="48">
        <v>4</v>
      </c>
      <c r="D647" s="70">
        <v>12.4343</v>
      </c>
      <c r="E647" s="98">
        <v>1521</v>
      </c>
      <c r="F647" s="74">
        <v>848907</v>
      </c>
      <c r="G647" s="56">
        <v>75</v>
      </c>
      <c r="H647" s="65">
        <f t="shared" si="113"/>
        <v>636680.25</v>
      </c>
      <c r="I647" s="15">
        <f t="shared" si="111"/>
        <v>212226.75</v>
      </c>
      <c r="J647" s="15">
        <f t="shared" si="114"/>
        <v>558.12426035502961</v>
      </c>
      <c r="K647" s="15">
        <f t="shared" si="115"/>
        <v>106.02324668767517</v>
      </c>
      <c r="L647" s="15">
        <f t="shared" si="116"/>
        <v>385059.73260779236</v>
      </c>
      <c r="M647" s="15"/>
      <c r="N647" s="86">
        <f t="shared" si="112"/>
        <v>385059.73260779236</v>
      </c>
    </row>
    <row r="648" spans="1:14" x14ac:dyDescent="0.25">
      <c r="A648" s="81"/>
      <c r="B648" s="66" t="s">
        <v>451</v>
      </c>
      <c r="C648" s="48">
        <v>4</v>
      </c>
      <c r="D648" s="70">
        <v>31.216500000000003</v>
      </c>
      <c r="E648" s="98">
        <v>2468</v>
      </c>
      <c r="F648" s="74">
        <v>245107</v>
      </c>
      <c r="G648" s="56">
        <v>75</v>
      </c>
      <c r="H648" s="65">
        <f t="shared" si="113"/>
        <v>183830.25</v>
      </c>
      <c r="I648" s="15">
        <f t="shared" si="111"/>
        <v>61276.75</v>
      </c>
      <c r="J648" s="15">
        <f t="shared" si="114"/>
        <v>99.31401944894651</v>
      </c>
      <c r="K648" s="15">
        <f t="shared" si="115"/>
        <v>564.83348759375826</v>
      </c>
      <c r="L648" s="15">
        <f t="shared" si="116"/>
        <v>1270394.0500769708</v>
      </c>
      <c r="M648" s="15"/>
      <c r="N648" s="86">
        <f t="shared" si="112"/>
        <v>1270394.0500769708</v>
      </c>
    </row>
    <row r="649" spans="1:14" x14ac:dyDescent="0.25">
      <c r="A649" s="81"/>
      <c r="B649" s="66" t="s">
        <v>452</v>
      </c>
      <c r="C649" s="48">
        <v>4</v>
      </c>
      <c r="D649" s="70">
        <v>21.7347</v>
      </c>
      <c r="E649" s="98">
        <v>1808</v>
      </c>
      <c r="F649" s="74">
        <v>172760</v>
      </c>
      <c r="G649" s="56">
        <v>75</v>
      </c>
      <c r="H649" s="65">
        <f t="shared" si="113"/>
        <v>129570</v>
      </c>
      <c r="I649" s="15">
        <f t="shared" si="111"/>
        <v>43190</v>
      </c>
      <c r="J649" s="15">
        <f t="shared" si="114"/>
        <v>95.553097345132741</v>
      </c>
      <c r="K649" s="15">
        <f t="shared" si="115"/>
        <v>568.59440969757202</v>
      </c>
      <c r="L649" s="15">
        <f t="shared" si="116"/>
        <v>1166815.2354852874</v>
      </c>
      <c r="M649" s="15"/>
      <c r="N649" s="86">
        <f t="shared" si="112"/>
        <v>1166815.2354852874</v>
      </c>
    </row>
    <row r="650" spans="1:14" x14ac:dyDescent="0.25">
      <c r="A650" s="81"/>
      <c r="B650" s="66" t="s">
        <v>803</v>
      </c>
      <c r="C650" s="48">
        <v>4</v>
      </c>
      <c r="D650" s="70">
        <v>56.6937</v>
      </c>
      <c r="E650" s="98">
        <v>5952</v>
      </c>
      <c r="F650" s="74">
        <v>779693</v>
      </c>
      <c r="G650" s="56">
        <v>75</v>
      </c>
      <c r="H650" s="65">
        <f t="shared" si="113"/>
        <v>584769.75</v>
      </c>
      <c r="I650" s="15">
        <f t="shared" si="111"/>
        <v>194923.25</v>
      </c>
      <c r="J650" s="15">
        <f t="shared" si="114"/>
        <v>130.99680779569891</v>
      </c>
      <c r="K650" s="15">
        <f t="shared" si="115"/>
        <v>533.15069924700583</v>
      </c>
      <c r="L650" s="15">
        <f t="shared" si="116"/>
        <v>1716896.5913428629</v>
      </c>
      <c r="M650" s="15"/>
      <c r="N650" s="86">
        <f t="shared" si="112"/>
        <v>1716896.5913428629</v>
      </c>
    </row>
    <row r="651" spans="1:14" x14ac:dyDescent="0.25">
      <c r="A651" s="81"/>
      <c r="B651" s="66" t="s">
        <v>453</v>
      </c>
      <c r="C651" s="48">
        <v>4</v>
      </c>
      <c r="D651" s="70">
        <v>13.955799999999998</v>
      </c>
      <c r="E651" s="98">
        <v>939</v>
      </c>
      <c r="F651" s="74">
        <v>91373</v>
      </c>
      <c r="G651" s="56">
        <v>75</v>
      </c>
      <c r="H651" s="65">
        <f t="shared" si="113"/>
        <v>68529.75</v>
      </c>
      <c r="I651" s="15">
        <f t="shared" si="111"/>
        <v>22843.25</v>
      </c>
      <c r="J651" s="15">
        <f t="shared" si="114"/>
        <v>97.308839190628333</v>
      </c>
      <c r="K651" s="15">
        <f t="shared" si="115"/>
        <v>566.83866785207647</v>
      </c>
      <c r="L651" s="15">
        <f t="shared" si="116"/>
        <v>1035728.6490631659</v>
      </c>
      <c r="M651" s="15"/>
      <c r="N651" s="86">
        <f t="shared" si="112"/>
        <v>1035728.6490631659</v>
      </c>
    </row>
    <row r="652" spans="1:14" x14ac:dyDescent="0.25">
      <c r="A652" s="81"/>
      <c r="B652" s="66" t="s">
        <v>454</v>
      </c>
      <c r="C652" s="48">
        <v>4</v>
      </c>
      <c r="D652" s="70">
        <v>18.394200000000001</v>
      </c>
      <c r="E652" s="98">
        <v>1634</v>
      </c>
      <c r="F652" s="74">
        <v>178693</v>
      </c>
      <c r="G652" s="56">
        <v>75</v>
      </c>
      <c r="H652" s="65">
        <f t="shared" si="113"/>
        <v>134019.75</v>
      </c>
      <c r="I652" s="15">
        <f t="shared" si="111"/>
        <v>44673.25</v>
      </c>
      <c r="J652" s="15">
        <f t="shared" si="114"/>
        <v>109.359241126071</v>
      </c>
      <c r="K652" s="15">
        <f t="shared" si="115"/>
        <v>554.7882659166338</v>
      </c>
      <c r="L652" s="15">
        <f t="shared" si="116"/>
        <v>1113770.7800889872</v>
      </c>
      <c r="M652" s="15"/>
      <c r="N652" s="86">
        <f t="shared" si="112"/>
        <v>1113770.7800889872</v>
      </c>
    </row>
    <row r="653" spans="1:14" x14ac:dyDescent="0.25">
      <c r="A653" s="81"/>
      <c r="B653" s="8"/>
      <c r="C653" s="8"/>
      <c r="D653" s="70">
        <v>0</v>
      </c>
      <c r="E653" s="100"/>
      <c r="F653" s="87"/>
      <c r="G653" s="56"/>
      <c r="H653" s="87"/>
      <c r="I653" s="88"/>
      <c r="J653" s="88"/>
      <c r="K653" s="15"/>
      <c r="L653" s="15"/>
      <c r="M653" s="15"/>
      <c r="N653" s="86"/>
    </row>
    <row r="654" spans="1:14" x14ac:dyDescent="0.25">
      <c r="A654" s="84" t="s">
        <v>455</v>
      </c>
      <c r="B654" s="58" t="s">
        <v>2</v>
      </c>
      <c r="C654" s="59"/>
      <c r="D654" s="7">
        <v>597.46979999999985</v>
      </c>
      <c r="E654" s="101">
        <f>E655</f>
        <v>51754</v>
      </c>
      <c r="F654" s="50">
        <v>0</v>
      </c>
      <c r="G654" s="56"/>
      <c r="H654" s="50">
        <f>H656</f>
        <v>5842370.5</v>
      </c>
      <c r="I654" s="12">
        <f>I656</f>
        <v>-5842370.5</v>
      </c>
      <c r="J654" s="12"/>
      <c r="K654" s="15"/>
      <c r="L654" s="15"/>
      <c r="M654" s="14">
        <f>M656</f>
        <v>25777812.92403974</v>
      </c>
      <c r="N654" s="82">
        <f t="shared" si="112"/>
        <v>25777812.92403974</v>
      </c>
    </row>
    <row r="655" spans="1:14" x14ac:dyDescent="0.25">
      <c r="A655" s="84" t="s">
        <v>455</v>
      </c>
      <c r="B655" s="58" t="s">
        <v>3</v>
      </c>
      <c r="C655" s="59"/>
      <c r="D655" s="7">
        <v>597.46979999999985</v>
      </c>
      <c r="E655" s="101">
        <f>SUM(E657:E677)</f>
        <v>51754</v>
      </c>
      <c r="F655" s="50">
        <f>SUM(F657:F677)</f>
        <v>23369482</v>
      </c>
      <c r="G655" s="56"/>
      <c r="H655" s="50">
        <f>SUM(H657:H677)</f>
        <v>11036231.5</v>
      </c>
      <c r="I655" s="12">
        <f>SUM(I657:I677)</f>
        <v>12333250.5</v>
      </c>
      <c r="J655" s="12"/>
      <c r="K655" s="15"/>
      <c r="L655" s="12">
        <f>SUM(L657:L677)</f>
        <v>21336558.213628139</v>
      </c>
      <c r="M655" s="15"/>
      <c r="N655" s="82">
        <f t="shared" si="112"/>
        <v>21336558.213628139</v>
      </c>
    </row>
    <row r="656" spans="1:14" x14ac:dyDescent="0.25">
      <c r="A656" s="81"/>
      <c r="B656" s="66" t="s">
        <v>26</v>
      </c>
      <c r="C656" s="48">
        <v>2</v>
      </c>
      <c r="D656" s="70">
        <v>0</v>
      </c>
      <c r="E656" s="104"/>
      <c r="F656" s="65">
        <v>0</v>
      </c>
      <c r="G656" s="56">
        <v>25</v>
      </c>
      <c r="H656" s="65">
        <f>F655*G656/100</f>
        <v>5842370.5</v>
      </c>
      <c r="I656" s="15">
        <f t="shared" ref="I656:I677" si="117">F656-H656</f>
        <v>-5842370.5</v>
      </c>
      <c r="J656" s="15"/>
      <c r="K656" s="15"/>
      <c r="L656" s="15"/>
      <c r="M656" s="15">
        <f>($L$7*$L$8*E654/$L$10)+($L$7*$L$9*D654/$L$11)</f>
        <v>25777812.92403974</v>
      </c>
      <c r="N656" s="86">
        <f t="shared" si="112"/>
        <v>25777812.92403974</v>
      </c>
    </row>
    <row r="657" spans="1:14" x14ac:dyDescent="0.25">
      <c r="A657" s="81"/>
      <c r="B657" s="66" t="s">
        <v>456</v>
      </c>
      <c r="C657" s="48">
        <v>4</v>
      </c>
      <c r="D657" s="70">
        <v>54.386200000000002</v>
      </c>
      <c r="E657" s="98">
        <v>2560</v>
      </c>
      <c r="F657" s="74">
        <v>1465067</v>
      </c>
      <c r="G657" s="56">
        <v>75</v>
      </c>
      <c r="H657" s="65">
        <f t="shared" ref="H657:H677" si="118">F657*G657/100</f>
        <v>1098800.25</v>
      </c>
      <c r="I657" s="15">
        <f t="shared" si="117"/>
        <v>366266.75</v>
      </c>
      <c r="J657" s="15">
        <f t="shared" ref="J657:J677" si="119">F657/E657</f>
        <v>572.29179687500005</v>
      </c>
      <c r="K657" s="15">
        <f t="shared" ref="K657:K677" si="120">$J$11*$J$19-J657</f>
        <v>91.855710167704729</v>
      </c>
      <c r="L657" s="15">
        <f t="shared" ref="L657:L677" si="121">IF(K657&gt;0,$J$7*$J$8*(K657/$K$19),0)+$J$7*$J$9*(E657/$E$19)+$J$7*$J$10*(D657/$D$19)</f>
        <v>625438.51009344833</v>
      </c>
      <c r="M657" s="15"/>
      <c r="N657" s="86">
        <f t="shared" si="112"/>
        <v>625438.51009344833</v>
      </c>
    </row>
    <row r="658" spans="1:14" x14ac:dyDescent="0.25">
      <c r="A658" s="81"/>
      <c r="B658" s="66" t="s">
        <v>457</v>
      </c>
      <c r="C658" s="48">
        <v>4</v>
      </c>
      <c r="D658" s="70">
        <v>33.314799999999998</v>
      </c>
      <c r="E658" s="98">
        <v>2330</v>
      </c>
      <c r="F658" s="74">
        <v>362920</v>
      </c>
      <c r="G658" s="56">
        <v>75</v>
      </c>
      <c r="H658" s="65">
        <f t="shared" si="118"/>
        <v>272190</v>
      </c>
      <c r="I658" s="15">
        <f t="shared" si="117"/>
        <v>90730</v>
      </c>
      <c r="J658" s="15">
        <f t="shared" si="119"/>
        <v>155.75965665236052</v>
      </c>
      <c r="K658" s="15">
        <f t="shared" si="120"/>
        <v>508.38785039034428</v>
      </c>
      <c r="L658" s="15">
        <f t="shared" si="121"/>
        <v>1173640.8561639683</v>
      </c>
      <c r="M658" s="15"/>
      <c r="N658" s="86">
        <f t="shared" si="112"/>
        <v>1173640.8561639683</v>
      </c>
    </row>
    <row r="659" spans="1:14" x14ac:dyDescent="0.25">
      <c r="A659" s="81"/>
      <c r="B659" s="66" t="s">
        <v>804</v>
      </c>
      <c r="C659" s="48">
        <v>4</v>
      </c>
      <c r="D659" s="70">
        <v>25.285499999999999</v>
      </c>
      <c r="E659" s="98">
        <v>2098</v>
      </c>
      <c r="F659" s="74">
        <v>504267</v>
      </c>
      <c r="G659" s="56">
        <v>75</v>
      </c>
      <c r="H659" s="65">
        <f t="shared" si="118"/>
        <v>378200.25</v>
      </c>
      <c r="I659" s="15">
        <f t="shared" si="117"/>
        <v>126066.75</v>
      </c>
      <c r="J659" s="15">
        <f t="shared" si="119"/>
        <v>240.3560533841754</v>
      </c>
      <c r="K659" s="15">
        <f t="shared" si="120"/>
        <v>423.79145365852935</v>
      </c>
      <c r="L659" s="15">
        <f t="shared" si="121"/>
        <v>988412.66868373333</v>
      </c>
      <c r="M659" s="15"/>
      <c r="N659" s="86">
        <f t="shared" si="112"/>
        <v>988412.66868373333</v>
      </c>
    </row>
    <row r="660" spans="1:14" x14ac:dyDescent="0.25">
      <c r="A660" s="81"/>
      <c r="B660" s="66" t="s">
        <v>458</v>
      </c>
      <c r="C660" s="48">
        <v>4</v>
      </c>
      <c r="D660" s="70">
        <v>31.523400000000002</v>
      </c>
      <c r="E660" s="98">
        <v>2170</v>
      </c>
      <c r="F660" s="74">
        <v>219440</v>
      </c>
      <c r="G660" s="56">
        <v>75</v>
      </c>
      <c r="H660" s="65">
        <f t="shared" si="118"/>
        <v>164580</v>
      </c>
      <c r="I660" s="15">
        <f t="shared" si="117"/>
        <v>54860</v>
      </c>
      <c r="J660" s="15">
        <f t="shared" si="119"/>
        <v>101.12442396313364</v>
      </c>
      <c r="K660" s="15">
        <f t="shared" si="120"/>
        <v>563.02308307957117</v>
      </c>
      <c r="L660" s="15">
        <f t="shared" si="121"/>
        <v>1233485.5939282621</v>
      </c>
      <c r="M660" s="15"/>
      <c r="N660" s="86">
        <f t="shared" si="112"/>
        <v>1233485.5939282621</v>
      </c>
    </row>
    <row r="661" spans="1:14" x14ac:dyDescent="0.25">
      <c r="A661" s="81"/>
      <c r="B661" s="66" t="s">
        <v>459</v>
      </c>
      <c r="C661" s="48">
        <v>4</v>
      </c>
      <c r="D661" s="70">
        <v>26.426500000000001</v>
      </c>
      <c r="E661" s="98">
        <v>994</v>
      </c>
      <c r="F661" s="74">
        <v>132293</v>
      </c>
      <c r="G661" s="56">
        <v>75</v>
      </c>
      <c r="H661" s="65">
        <f t="shared" si="118"/>
        <v>99219.75</v>
      </c>
      <c r="I661" s="15">
        <f t="shared" si="117"/>
        <v>33073.25</v>
      </c>
      <c r="J661" s="15">
        <f t="shared" si="119"/>
        <v>133.09154929577466</v>
      </c>
      <c r="K661" s="15">
        <f t="shared" si="120"/>
        <v>531.05595774693006</v>
      </c>
      <c r="L661" s="15">
        <f t="shared" si="121"/>
        <v>1028330.8561153223</v>
      </c>
      <c r="M661" s="15"/>
      <c r="N661" s="86">
        <f t="shared" si="112"/>
        <v>1028330.8561153223</v>
      </c>
    </row>
    <row r="662" spans="1:14" x14ac:dyDescent="0.25">
      <c r="A662" s="81"/>
      <c r="B662" s="66" t="s">
        <v>805</v>
      </c>
      <c r="C662" s="48">
        <v>4</v>
      </c>
      <c r="D662" s="70">
        <v>34.857799999999997</v>
      </c>
      <c r="E662" s="98">
        <v>1582</v>
      </c>
      <c r="F662" s="74">
        <v>363707</v>
      </c>
      <c r="G662" s="56">
        <v>75</v>
      </c>
      <c r="H662" s="65">
        <f t="shared" si="118"/>
        <v>272780.25</v>
      </c>
      <c r="I662" s="15">
        <f t="shared" si="117"/>
        <v>90926.75</v>
      </c>
      <c r="J662" s="15">
        <f t="shared" si="119"/>
        <v>229.90328697850822</v>
      </c>
      <c r="K662" s="15">
        <f t="shared" si="120"/>
        <v>434.24422006419655</v>
      </c>
      <c r="L662" s="15">
        <f t="shared" si="121"/>
        <v>975705.15514278086</v>
      </c>
      <c r="M662" s="15"/>
      <c r="N662" s="86">
        <f t="shared" si="112"/>
        <v>975705.15514278086</v>
      </c>
    </row>
    <row r="663" spans="1:14" x14ac:dyDescent="0.25">
      <c r="A663" s="81"/>
      <c r="B663" s="66" t="s">
        <v>806</v>
      </c>
      <c r="C663" s="48">
        <v>4</v>
      </c>
      <c r="D663" s="70">
        <v>3.2065000000000001</v>
      </c>
      <c r="E663" s="98">
        <v>1139</v>
      </c>
      <c r="F663" s="74">
        <v>198547</v>
      </c>
      <c r="G663" s="56">
        <v>75</v>
      </c>
      <c r="H663" s="65">
        <f t="shared" si="118"/>
        <v>148910.25</v>
      </c>
      <c r="I663" s="15">
        <f t="shared" si="117"/>
        <v>49636.75</v>
      </c>
      <c r="J663" s="15">
        <f t="shared" si="119"/>
        <v>174.3169446883231</v>
      </c>
      <c r="K663" s="15">
        <f t="shared" si="120"/>
        <v>489.83056235438164</v>
      </c>
      <c r="L663" s="15">
        <f t="shared" si="121"/>
        <v>904113.35615110397</v>
      </c>
      <c r="M663" s="15"/>
      <c r="N663" s="86">
        <f t="shared" si="112"/>
        <v>904113.35615110397</v>
      </c>
    </row>
    <row r="664" spans="1:14" x14ac:dyDescent="0.25">
      <c r="A664" s="81"/>
      <c r="B664" s="66" t="s">
        <v>807</v>
      </c>
      <c r="C664" s="48">
        <v>4</v>
      </c>
      <c r="D664" s="70">
        <v>27.879099999999998</v>
      </c>
      <c r="E664" s="98">
        <v>1252</v>
      </c>
      <c r="F664" s="74">
        <v>322587</v>
      </c>
      <c r="G664" s="56">
        <v>75</v>
      </c>
      <c r="H664" s="65">
        <f t="shared" si="118"/>
        <v>241940.25</v>
      </c>
      <c r="I664" s="15">
        <f t="shared" si="117"/>
        <v>80646.75</v>
      </c>
      <c r="J664" s="15">
        <f t="shared" si="119"/>
        <v>257.65734824281151</v>
      </c>
      <c r="K664" s="15">
        <f t="shared" si="120"/>
        <v>406.49015879989327</v>
      </c>
      <c r="L664" s="15">
        <f t="shared" si="121"/>
        <v>870525.6760064835</v>
      </c>
      <c r="M664" s="15"/>
      <c r="N664" s="86">
        <f t="shared" si="112"/>
        <v>870525.6760064835</v>
      </c>
    </row>
    <row r="665" spans="1:14" x14ac:dyDescent="0.25">
      <c r="A665" s="81"/>
      <c r="B665" s="66" t="s">
        <v>808</v>
      </c>
      <c r="C665" s="48">
        <v>4</v>
      </c>
      <c r="D665" s="70">
        <v>37.349699999999999</v>
      </c>
      <c r="E665" s="98">
        <v>2079</v>
      </c>
      <c r="F665" s="74">
        <v>802813</v>
      </c>
      <c r="G665" s="56">
        <v>75</v>
      </c>
      <c r="H665" s="65">
        <f t="shared" si="118"/>
        <v>602109.75</v>
      </c>
      <c r="I665" s="15">
        <f t="shared" si="117"/>
        <v>200703.25</v>
      </c>
      <c r="J665" s="15">
        <f t="shared" si="119"/>
        <v>386.15343915343914</v>
      </c>
      <c r="K665" s="15">
        <f t="shared" si="120"/>
        <v>277.99406788926564</v>
      </c>
      <c r="L665" s="15">
        <f t="shared" si="121"/>
        <v>800430.16946146206</v>
      </c>
      <c r="M665" s="15"/>
      <c r="N665" s="86">
        <f t="shared" si="112"/>
        <v>800430.16946146206</v>
      </c>
    </row>
    <row r="666" spans="1:14" x14ac:dyDescent="0.25">
      <c r="A666" s="81"/>
      <c r="B666" s="66" t="s">
        <v>460</v>
      </c>
      <c r="C666" s="48">
        <v>4</v>
      </c>
      <c r="D666" s="70">
        <v>31.619699999999998</v>
      </c>
      <c r="E666" s="98">
        <v>1835</v>
      </c>
      <c r="F666" s="74">
        <v>448187</v>
      </c>
      <c r="G666" s="56">
        <v>75</v>
      </c>
      <c r="H666" s="65">
        <f t="shared" si="118"/>
        <v>336140.25</v>
      </c>
      <c r="I666" s="15">
        <f t="shared" si="117"/>
        <v>112046.75</v>
      </c>
      <c r="J666" s="15">
        <f t="shared" si="119"/>
        <v>244.24359673024523</v>
      </c>
      <c r="K666" s="15">
        <f t="shared" si="120"/>
        <v>419.90391031245952</v>
      </c>
      <c r="L666" s="15">
        <f t="shared" si="121"/>
        <v>972505.47624630062</v>
      </c>
      <c r="M666" s="15"/>
      <c r="N666" s="86">
        <f t="shared" si="112"/>
        <v>972505.47624630062</v>
      </c>
    </row>
    <row r="667" spans="1:14" x14ac:dyDescent="0.25">
      <c r="A667" s="81"/>
      <c r="B667" s="66" t="s">
        <v>461</v>
      </c>
      <c r="C667" s="48">
        <v>4</v>
      </c>
      <c r="D667" s="70">
        <v>31.804299999999998</v>
      </c>
      <c r="E667" s="98">
        <v>1712</v>
      </c>
      <c r="F667" s="74">
        <v>299947</v>
      </c>
      <c r="G667" s="56">
        <v>75</v>
      </c>
      <c r="H667" s="65">
        <f t="shared" si="118"/>
        <v>224960.25</v>
      </c>
      <c r="I667" s="15">
        <f t="shared" si="117"/>
        <v>74986.75</v>
      </c>
      <c r="J667" s="15">
        <f t="shared" si="119"/>
        <v>175.20268691588785</v>
      </c>
      <c r="K667" s="15">
        <f t="shared" si="120"/>
        <v>488.94482012681692</v>
      </c>
      <c r="L667" s="15">
        <f t="shared" si="121"/>
        <v>1065626.1814842038</v>
      </c>
      <c r="M667" s="15"/>
      <c r="N667" s="86">
        <f t="shared" si="112"/>
        <v>1065626.1814842038</v>
      </c>
    </row>
    <row r="668" spans="1:14" x14ac:dyDescent="0.25">
      <c r="A668" s="81"/>
      <c r="B668" s="66" t="s">
        <v>462</v>
      </c>
      <c r="C668" s="48">
        <v>4</v>
      </c>
      <c r="D668" s="70">
        <v>35.480600000000003</v>
      </c>
      <c r="E668" s="98">
        <v>3291</v>
      </c>
      <c r="F668" s="74">
        <v>326293</v>
      </c>
      <c r="G668" s="56">
        <v>75</v>
      </c>
      <c r="H668" s="65">
        <f t="shared" si="118"/>
        <v>244719.75</v>
      </c>
      <c r="I668" s="15">
        <f t="shared" si="117"/>
        <v>81573.25</v>
      </c>
      <c r="J668" s="15">
        <f t="shared" si="119"/>
        <v>99.147067760559096</v>
      </c>
      <c r="K668" s="15">
        <f t="shared" si="120"/>
        <v>565.00043928214563</v>
      </c>
      <c r="L668" s="15">
        <f t="shared" si="121"/>
        <v>1381877.7951116343</v>
      </c>
      <c r="M668" s="15"/>
      <c r="N668" s="86">
        <f t="shared" si="112"/>
        <v>1381877.7951116343</v>
      </c>
    </row>
    <row r="669" spans="1:14" x14ac:dyDescent="0.25">
      <c r="A669" s="81"/>
      <c r="B669" s="66" t="s">
        <v>463</v>
      </c>
      <c r="C669" s="48">
        <v>4</v>
      </c>
      <c r="D669" s="70">
        <v>20.279299999999999</v>
      </c>
      <c r="E669" s="98">
        <v>1089</v>
      </c>
      <c r="F669" s="74">
        <v>168760</v>
      </c>
      <c r="G669" s="56">
        <v>75</v>
      </c>
      <c r="H669" s="65">
        <f t="shared" si="118"/>
        <v>126570</v>
      </c>
      <c r="I669" s="15">
        <f t="shared" si="117"/>
        <v>42190</v>
      </c>
      <c r="J669" s="15">
        <f t="shared" si="119"/>
        <v>154.96786042240586</v>
      </c>
      <c r="K669" s="15">
        <f t="shared" si="120"/>
        <v>509.17964662029891</v>
      </c>
      <c r="L669" s="15">
        <f t="shared" si="121"/>
        <v>985128.77687017177</v>
      </c>
      <c r="M669" s="15"/>
      <c r="N669" s="86">
        <f t="shared" si="112"/>
        <v>985128.77687017177</v>
      </c>
    </row>
    <row r="670" spans="1:14" x14ac:dyDescent="0.25">
      <c r="A670" s="81"/>
      <c r="B670" s="66" t="s">
        <v>464</v>
      </c>
      <c r="C670" s="48">
        <v>4</v>
      </c>
      <c r="D670" s="70">
        <v>29.5458</v>
      </c>
      <c r="E670" s="98">
        <v>1459</v>
      </c>
      <c r="F670" s="74">
        <v>578707</v>
      </c>
      <c r="G670" s="56">
        <v>75</v>
      </c>
      <c r="H670" s="65">
        <f t="shared" si="118"/>
        <v>434030.25</v>
      </c>
      <c r="I670" s="15">
        <f t="shared" si="117"/>
        <v>144676.75</v>
      </c>
      <c r="J670" s="15">
        <f t="shared" si="119"/>
        <v>396.64633310486636</v>
      </c>
      <c r="K670" s="15">
        <f t="shared" si="120"/>
        <v>267.50117393783842</v>
      </c>
      <c r="L670" s="15">
        <f t="shared" si="121"/>
        <v>685068.98033147003</v>
      </c>
      <c r="M670" s="15"/>
      <c r="N670" s="86">
        <f t="shared" si="112"/>
        <v>685068.98033147003</v>
      </c>
    </row>
    <row r="671" spans="1:14" x14ac:dyDescent="0.25">
      <c r="A671" s="81"/>
      <c r="B671" s="66" t="s">
        <v>465</v>
      </c>
      <c r="C671" s="48">
        <v>4</v>
      </c>
      <c r="D671" s="70">
        <v>29.537800000000001</v>
      </c>
      <c r="E671" s="98">
        <v>759</v>
      </c>
      <c r="F671" s="74">
        <v>178827</v>
      </c>
      <c r="G671" s="56">
        <v>75</v>
      </c>
      <c r="H671" s="65">
        <f t="shared" si="118"/>
        <v>134120.25</v>
      </c>
      <c r="I671" s="15">
        <f t="shared" si="117"/>
        <v>44706.75</v>
      </c>
      <c r="J671" s="15">
        <f t="shared" si="119"/>
        <v>235.60869565217391</v>
      </c>
      <c r="K671" s="15">
        <f t="shared" si="120"/>
        <v>428.5388113905309</v>
      </c>
      <c r="L671" s="15">
        <f t="shared" si="121"/>
        <v>852117.22797793779</v>
      </c>
      <c r="M671" s="15"/>
      <c r="N671" s="86">
        <f t="shared" si="112"/>
        <v>852117.22797793779</v>
      </c>
    </row>
    <row r="672" spans="1:14" x14ac:dyDescent="0.25">
      <c r="A672" s="81"/>
      <c r="B672" s="66" t="s">
        <v>455</v>
      </c>
      <c r="C672" s="48">
        <v>4</v>
      </c>
      <c r="D672" s="70">
        <v>47.218299999999999</v>
      </c>
      <c r="E672" s="98">
        <v>3116</v>
      </c>
      <c r="F672" s="74">
        <v>536467</v>
      </c>
      <c r="G672" s="56">
        <v>75</v>
      </c>
      <c r="H672" s="65">
        <f t="shared" si="118"/>
        <v>402350.25</v>
      </c>
      <c r="I672" s="15">
        <f t="shared" si="117"/>
        <v>134116.75</v>
      </c>
      <c r="J672" s="15">
        <f t="shared" si="119"/>
        <v>172.1652759948652</v>
      </c>
      <c r="K672" s="15">
        <f t="shared" si="120"/>
        <v>491.9822310478396</v>
      </c>
      <c r="L672" s="15">
        <f t="shared" si="121"/>
        <v>1287216.0019002866</v>
      </c>
      <c r="M672" s="15"/>
      <c r="N672" s="86">
        <f t="shared" si="112"/>
        <v>1287216.0019002866</v>
      </c>
    </row>
    <row r="673" spans="1:14" x14ac:dyDescent="0.25">
      <c r="A673" s="81"/>
      <c r="B673" s="66" t="s">
        <v>466</v>
      </c>
      <c r="C673" s="48">
        <v>3</v>
      </c>
      <c r="D673" s="70">
        <v>6.2233000000000001</v>
      </c>
      <c r="E673" s="98">
        <v>8867</v>
      </c>
      <c r="F673" s="74">
        <v>11801600</v>
      </c>
      <c r="G673" s="56">
        <v>20</v>
      </c>
      <c r="H673" s="65">
        <f t="shared" si="118"/>
        <v>2360320</v>
      </c>
      <c r="I673" s="15">
        <f t="shared" si="117"/>
        <v>9441280</v>
      </c>
      <c r="J673" s="15">
        <f t="shared" si="119"/>
        <v>1330.9574828013986</v>
      </c>
      <c r="K673" s="15">
        <f t="shared" si="120"/>
        <v>-666.80997575869378</v>
      </c>
      <c r="L673" s="15">
        <f t="shared" si="121"/>
        <v>1065917.6641337224</v>
      </c>
      <c r="M673" s="15"/>
      <c r="N673" s="86">
        <f t="shared" si="112"/>
        <v>1065917.6641337224</v>
      </c>
    </row>
    <row r="674" spans="1:14" x14ac:dyDescent="0.25">
      <c r="A674" s="81"/>
      <c r="B674" s="66" t="s">
        <v>467</v>
      </c>
      <c r="C674" s="48">
        <v>4</v>
      </c>
      <c r="D674" s="70">
        <v>6.9349000000000007</v>
      </c>
      <c r="E674" s="98">
        <v>8068</v>
      </c>
      <c r="F674" s="74">
        <v>3556920</v>
      </c>
      <c r="G674" s="56">
        <v>75</v>
      </c>
      <c r="H674" s="65">
        <f t="shared" si="118"/>
        <v>2667690</v>
      </c>
      <c r="I674" s="15">
        <f t="shared" si="117"/>
        <v>889230</v>
      </c>
      <c r="J674" s="15">
        <f t="shared" si="119"/>
        <v>440.86762518591968</v>
      </c>
      <c r="K674" s="15">
        <f t="shared" si="120"/>
        <v>223.2798818567851</v>
      </c>
      <c r="L674" s="15">
        <f t="shared" si="121"/>
        <v>1320162.2765013804</v>
      </c>
      <c r="M674" s="15"/>
      <c r="N674" s="86">
        <f t="shared" si="112"/>
        <v>1320162.2765013804</v>
      </c>
    </row>
    <row r="675" spans="1:14" x14ac:dyDescent="0.25">
      <c r="A675" s="81"/>
      <c r="B675" s="66" t="s">
        <v>809</v>
      </c>
      <c r="C675" s="48">
        <v>4</v>
      </c>
      <c r="D675" s="70">
        <v>33.140799999999999</v>
      </c>
      <c r="E675" s="98">
        <v>1642</v>
      </c>
      <c r="F675" s="74">
        <v>207133</v>
      </c>
      <c r="G675" s="56">
        <v>75</v>
      </c>
      <c r="H675" s="65">
        <f t="shared" si="118"/>
        <v>155349.75</v>
      </c>
      <c r="I675" s="15">
        <f t="shared" si="117"/>
        <v>51783.25</v>
      </c>
      <c r="J675" s="15">
        <f t="shared" si="119"/>
        <v>126.14677222898904</v>
      </c>
      <c r="K675" s="15">
        <f t="shared" si="120"/>
        <v>538.00073481371578</v>
      </c>
      <c r="L675" s="15">
        <f t="shared" si="121"/>
        <v>1137860.6583695989</v>
      </c>
      <c r="M675" s="15"/>
      <c r="N675" s="86">
        <f t="shared" si="112"/>
        <v>1137860.6583695989</v>
      </c>
    </row>
    <row r="676" spans="1:14" x14ac:dyDescent="0.25">
      <c r="A676" s="81"/>
      <c r="B676" s="66" t="s">
        <v>468</v>
      </c>
      <c r="C676" s="48">
        <v>4</v>
      </c>
      <c r="D676" s="70">
        <v>20.0916</v>
      </c>
      <c r="E676" s="98">
        <v>1356</v>
      </c>
      <c r="F676" s="74">
        <v>197893</v>
      </c>
      <c r="G676" s="56">
        <v>75</v>
      </c>
      <c r="H676" s="65">
        <f t="shared" si="118"/>
        <v>148419.75</v>
      </c>
      <c r="I676" s="15">
        <f t="shared" si="117"/>
        <v>49473.25</v>
      </c>
      <c r="J676" s="15">
        <f t="shared" si="119"/>
        <v>145.93879056047197</v>
      </c>
      <c r="K676" s="15">
        <f t="shared" si="120"/>
        <v>518.20871648223283</v>
      </c>
      <c r="L676" s="15">
        <f t="shared" si="121"/>
        <v>1029968.5131914037</v>
      </c>
      <c r="M676" s="15"/>
      <c r="N676" s="86">
        <f t="shared" si="112"/>
        <v>1029968.5131914037</v>
      </c>
    </row>
    <row r="677" spans="1:14" x14ac:dyDescent="0.25">
      <c r="A677" s="81"/>
      <c r="B677" s="66" t="s">
        <v>145</v>
      </c>
      <c r="C677" s="48">
        <v>4</v>
      </c>
      <c r="D677" s="70">
        <v>31.363900000000001</v>
      </c>
      <c r="E677" s="98">
        <v>2356</v>
      </c>
      <c r="F677" s="74">
        <v>697107</v>
      </c>
      <c r="G677" s="56">
        <v>75</v>
      </c>
      <c r="H677" s="65">
        <f t="shared" si="118"/>
        <v>522830.25</v>
      </c>
      <c r="I677" s="15">
        <f t="shared" si="117"/>
        <v>174276.75</v>
      </c>
      <c r="J677" s="15">
        <f t="shared" si="119"/>
        <v>295.88582342954157</v>
      </c>
      <c r="K677" s="15">
        <f t="shared" si="120"/>
        <v>368.2616836131632</v>
      </c>
      <c r="L677" s="15">
        <f t="shared" si="121"/>
        <v>953025.81976346171</v>
      </c>
      <c r="M677" s="15"/>
      <c r="N677" s="86">
        <f t="shared" si="112"/>
        <v>953025.81976346171</v>
      </c>
    </row>
    <row r="678" spans="1:14" x14ac:dyDescent="0.25">
      <c r="A678" s="81"/>
      <c r="B678" s="8"/>
      <c r="C678" s="8"/>
      <c r="D678" s="70">
        <v>0</v>
      </c>
      <c r="E678" s="100"/>
      <c r="F678" s="87">
        <v>0</v>
      </c>
      <c r="G678" s="56"/>
      <c r="H678" s="87"/>
      <c r="I678" s="88"/>
      <c r="J678" s="88"/>
      <c r="K678" s="15"/>
      <c r="L678" s="15"/>
      <c r="M678" s="15"/>
      <c r="N678" s="86"/>
    </row>
    <row r="679" spans="1:14" x14ac:dyDescent="0.25">
      <c r="A679" s="84" t="s">
        <v>469</v>
      </c>
      <c r="B679" s="58" t="s">
        <v>2</v>
      </c>
      <c r="C679" s="59"/>
      <c r="D679" s="7">
        <v>1228.3134999999997</v>
      </c>
      <c r="E679" s="101">
        <f>E680</f>
        <v>109644</v>
      </c>
      <c r="F679" s="50">
        <v>0</v>
      </c>
      <c r="G679" s="56"/>
      <c r="H679" s="50">
        <f>H681</f>
        <v>17985708</v>
      </c>
      <c r="I679" s="12">
        <f>I681</f>
        <v>-17985708</v>
      </c>
      <c r="J679" s="12"/>
      <c r="K679" s="15"/>
      <c r="L679" s="15"/>
      <c r="M679" s="14">
        <f>M681</f>
        <v>53990599.548415214</v>
      </c>
      <c r="N679" s="82">
        <f t="shared" si="112"/>
        <v>53990599.548415214</v>
      </c>
    </row>
    <row r="680" spans="1:14" x14ac:dyDescent="0.25">
      <c r="A680" s="84" t="s">
        <v>469</v>
      </c>
      <c r="B680" s="58" t="s">
        <v>3</v>
      </c>
      <c r="C680" s="59"/>
      <c r="D680" s="7">
        <v>1228.3134999999997</v>
      </c>
      <c r="E680" s="101">
        <f>SUM(E682:E719)</f>
        <v>109644</v>
      </c>
      <c r="F680" s="50">
        <f>SUM(F682:F719)</f>
        <v>71942832</v>
      </c>
      <c r="G680" s="56"/>
      <c r="H680" s="50">
        <f>SUM(H682:H719)</f>
        <v>33048278.399999999</v>
      </c>
      <c r="I680" s="12">
        <f>SUM(I682:I719)</f>
        <v>38894553.600000001</v>
      </c>
      <c r="J680" s="12"/>
      <c r="K680" s="15"/>
      <c r="L680" s="12">
        <f>SUM(L682:L719)</f>
        <v>43271332.753091641</v>
      </c>
      <c r="M680" s="15"/>
      <c r="N680" s="82">
        <f t="shared" si="112"/>
        <v>43271332.753091641</v>
      </c>
    </row>
    <row r="681" spans="1:14" x14ac:dyDescent="0.25">
      <c r="A681" s="81"/>
      <c r="B681" s="66" t="s">
        <v>26</v>
      </c>
      <c r="C681" s="48">
        <v>2</v>
      </c>
      <c r="D681" s="70">
        <v>0</v>
      </c>
      <c r="E681" s="104"/>
      <c r="F681" s="65">
        <v>0</v>
      </c>
      <c r="G681" s="56">
        <v>25</v>
      </c>
      <c r="H681" s="65">
        <f>F680*G681/100</f>
        <v>17985708</v>
      </c>
      <c r="I681" s="15">
        <f t="shared" ref="I681:I719" si="122">F681-H681</f>
        <v>-17985708</v>
      </c>
      <c r="J681" s="15"/>
      <c r="K681" s="15"/>
      <c r="L681" s="15"/>
      <c r="M681" s="15">
        <f>($L$7*$L$8*E679/$L$10)+($L$7*$L$9*D679/$L$11)</f>
        <v>53990599.548415214</v>
      </c>
      <c r="N681" s="86">
        <f t="shared" si="112"/>
        <v>53990599.548415214</v>
      </c>
    </row>
    <row r="682" spans="1:14" x14ac:dyDescent="0.25">
      <c r="A682" s="81"/>
      <c r="B682" s="66" t="s">
        <v>470</v>
      </c>
      <c r="C682" s="48">
        <v>4</v>
      </c>
      <c r="D682" s="70">
        <v>28.536100000000001</v>
      </c>
      <c r="E682" s="98">
        <v>1920</v>
      </c>
      <c r="F682" s="74">
        <v>303147</v>
      </c>
      <c r="G682" s="56">
        <v>75</v>
      </c>
      <c r="H682" s="65">
        <f t="shared" ref="H682:H719" si="123">F682*G682/100</f>
        <v>227360.25</v>
      </c>
      <c r="I682" s="15">
        <f t="shared" si="122"/>
        <v>75786.75</v>
      </c>
      <c r="J682" s="15">
        <f t="shared" ref="J682:J719" si="124">F682/E682</f>
        <v>157.88906249999999</v>
      </c>
      <c r="K682" s="15">
        <f t="shared" ref="K682:K719" si="125">$J$11*$J$19-J682</f>
        <v>506.25844454270475</v>
      </c>
      <c r="L682" s="15">
        <f t="shared" ref="L682:L719" si="126">IF(K682&gt;0,$J$7*$J$8*(K682/$K$19),0)+$J$7*$J$9*(E682/$E$19)+$J$7*$J$10*(D682/$D$19)</f>
        <v>1106080.9633728196</v>
      </c>
      <c r="M682" s="15"/>
      <c r="N682" s="86">
        <f t="shared" si="112"/>
        <v>1106080.9633728196</v>
      </c>
    </row>
    <row r="683" spans="1:14" x14ac:dyDescent="0.25">
      <c r="A683" s="81"/>
      <c r="B683" s="66" t="s">
        <v>471</v>
      </c>
      <c r="C683" s="48">
        <v>4</v>
      </c>
      <c r="D683" s="70">
        <v>47.4878</v>
      </c>
      <c r="E683" s="98">
        <v>2613</v>
      </c>
      <c r="F683" s="74">
        <v>304933</v>
      </c>
      <c r="G683" s="56">
        <v>75</v>
      </c>
      <c r="H683" s="65">
        <f t="shared" si="123"/>
        <v>228699.75</v>
      </c>
      <c r="I683" s="15">
        <f t="shared" si="122"/>
        <v>76233.25</v>
      </c>
      <c r="J683" s="15">
        <f t="shared" si="124"/>
        <v>116.69843092231152</v>
      </c>
      <c r="K683" s="15">
        <f t="shared" si="125"/>
        <v>547.44907612039322</v>
      </c>
      <c r="L683" s="15">
        <f t="shared" si="126"/>
        <v>1314790.6347864813</v>
      </c>
      <c r="M683" s="15"/>
      <c r="N683" s="86">
        <f t="shared" si="112"/>
        <v>1314790.6347864813</v>
      </c>
    </row>
    <row r="684" spans="1:14" x14ac:dyDescent="0.25">
      <c r="A684" s="81"/>
      <c r="B684" s="66" t="s">
        <v>472</v>
      </c>
      <c r="C684" s="48">
        <v>4</v>
      </c>
      <c r="D684" s="70">
        <v>24.181699999999999</v>
      </c>
      <c r="E684" s="98">
        <v>1453</v>
      </c>
      <c r="F684" s="74">
        <v>261427.00000000003</v>
      </c>
      <c r="G684" s="56">
        <v>75</v>
      </c>
      <c r="H684" s="65">
        <f t="shared" si="123"/>
        <v>196070.25000000003</v>
      </c>
      <c r="I684" s="15">
        <f t="shared" si="122"/>
        <v>65356.75</v>
      </c>
      <c r="J684" s="15">
        <f t="shared" si="124"/>
        <v>179.92222986923608</v>
      </c>
      <c r="K684" s="15">
        <f t="shared" si="125"/>
        <v>484.22527717346873</v>
      </c>
      <c r="L684" s="15">
        <f t="shared" si="126"/>
        <v>1002369.0271726504</v>
      </c>
      <c r="M684" s="15"/>
      <c r="N684" s="86">
        <f t="shared" si="112"/>
        <v>1002369.0271726504</v>
      </c>
    </row>
    <row r="685" spans="1:14" x14ac:dyDescent="0.25">
      <c r="A685" s="81"/>
      <c r="B685" s="66" t="s">
        <v>810</v>
      </c>
      <c r="C685" s="48">
        <v>4</v>
      </c>
      <c r="D685" s="70">
        <v>30.626899999999999</v>
      </c>
      <c r="E685" s="98">
        <v>1926</v>
      </c>
      <c r="F685" s="74">
        <v>380333</v>
      </c>
      <c r="G685" s="56">
        <v>75</v>
      </c>
      <c r="H685" s="65">
        <f t="shared" si="123"/>
        <v>285249.75</v>
      </c>
      <c r="I685" s="15">
        <f t="shared" si="122"/>
        <v>95083.25</v>
      </c>
      <c r="J685" s="15">
        <f t="shared" si="124"/>
        <v>197.47300103842159</v>
      </c>
      <c r="K685" s="15">
        <f t="shared" si="125"/>
        <v>466.67450600428322</v>
      </c>
      <c r="L685" s="15">
        <f t="shared" si="126"/>
        <v>1052409.5100919975</v>
      </c>
      <c r="M685" s="15"/>
      <c r="N685" s="86">
        <f t="shared" si="112"/>
        <v>1052409.5100919975</v>
      </c>
    </row>
    <row r="686" spans="1:14" x14ac:dyDescent="0.25">
      <c r="A686" s="81"/>
      <c r="B686" s="66" t="s">
        <v>473</v>
      </c>
      <c r="C686" s="48">
        <v>4</v>
      </c>
      <c r="D686" s="70">
        <v>27.559699999999996</v>
      </c>
      <c r="E686" s="98">
        <v>1394</v>
      </c>
      <c r="F686" s="74">
        <v>239040</v>
      </c>
      <c r="G686" s="56">
        <v>75</v>
      </c>
      <c r="H686" s="65">
        <f t="shared" si="123"/>
        <v>179280</v>
      </c>
      <c r="I686" s="15">
        <f t="shared" si="122"/>
        <v>59760</v>
      </c>
      <c r="J686" s="15">
        <f t="shared" si="124"/>
        <v>171.47776183644189</v>
      </c>
      <c r="K686" s="15">
        <f t="shared" si="125"/>
        <v>492.66974520626286</v>
      </c>
      <c r="L686" s="15">
        <f t="shared" si="126"/>
        <v>1019764.5537637317</v>
      </c>
      <c r="M686" s="15"/>
      <c r="N686" s="86">
        <f t="shared" si="112"/>
        <v>1019764.5537637317</v>
      </c>
    </row>
    <row r="687" spans="1:14" x14ac:dyDescent="0.25">
      <c r="A687" s="81"/>
      <c r="B687" s="66" t="s">
        <v>474</v>
      </c>
      <c r="C687" s="48">
        <v>4</v>
      </c>
      <c r="D687" s="70">
        <v>52.490699999999997</v>
      </c>
      <c r="E687" s="98">
        <v>3222</v>
      </c>
      <c r="F687" s="74">
        <v>585453</v>
      </c>
      <c r="G687" s="56">
        <v>75</v>
      </c>
      <c r="H687" s="65">
        <f t="shared" si="123"/>
        <v>439089.75</v>
      </c>
      <c r="I687" s="15">
        <f t="shared" si="122"/>
        <v>146363.25</v>
      </c>
      <c r="J687" s="15">
        <f t="shared" si="124"/>
        <v>181.70484171322161</v>
      </c>
      <c r="K687" s="15">
        <f t="shared" si="125"/>
        <v>482.44266532948313</v>
      </c>
      <c r="L687" s="15">
        <f t="shared" si="126"/>
        <v>1302503.6380961228</v>
      </c>
      <c r="M687" s="15"/>
      <c r="N687" s="86">
        <f t="shared" si="112"/>
        <v>1302503.6380961228</v>
      </c>
    </row>
    <row r="688" spans="1:14" x14ac:dyDescent="0.25">
      <c r="A688" s="81"/>
      <c r="B688" s="66" t="s">
        <v>475</v>
      </c>
      <c r="C688" s="48">
        <v>4</v>
      </c>
      <c r="D688" s="70">
        <v>42.161599999999993</v>
      </c>
      <c r="E688" s="98">
        <v>2975</v>
      </c>
      <c r="F688" s="74">
        <v>407533</v>
      </c>
      <c r="G688" s="56">
        <v>75</v>
      </c>
      <c r="H688" s="65">
        <f t="shared" si="123"/>
        <v>305649.75</v>
      </c>
      <c r="I688" s="15">
        <f t="shared" si="122"/>
        <v>101883.25</v>
      </c>
      <c r="J688" s="15">
        <f t="shared" si="124"/>
        <v>136.98588235294119</v>
      </c>
      <c r="K688" s="15">
        <f t="shared" si="125"/>
        <v>527.16162468976358</v>
      </c>
      <c r="L688" s="15">
        <f t="shared" si="126"/>
        <v>1308260.0419748379</v>
      </c>
      <c r="M688" s="15"/>
      <c r="N688" s="86">
        <f t="shared" si="112"/>
        <v>1308260.0419748379</v>
      </c>
    </row>
    <row r="689" spans="1:14" x14ac:dyDescent="0.25">
      <c r="A689" s="81"/>
      <c r="B689" s="66" t="s">
        <v>811</v>
      </c>
      <c r="C689" s="48">
        <v>4</v>
      </c>
      <c r="D689" s="70">
        <v>21.990200000000002</v>
      </c>
      <c r="E689" s="98">
        <v>1075</v>
      </c>
      <c r="F689" s="74">
        <v>138987</v>
      </c>
      <c r="G689" s="56">
        <v>75</v>
      </c>
      <c r="H689" s="65">
        <f t="shared" si="123"/>
        <v>104240.25</v>
      </c>
      <c r="I689" s="15">
        <f t="shared" si="122"/>
        <v>34746.75</v>
      </c>
      <c r="J689" s="15">
        <f t="shared" si="124"/>
        <v>129.29023255813954</v>
      </c>
      <c r="K689" s="15">
        <f t="shared" si="125"/>
        <v>534.85727448456521</v>
      </c>
      <c r="L689" s="15">
        <f t="shared" si="126"/>
        <v>1028979.3418502365</v>
      </c>
      <c r="M689" s="15"/>
      <c r="N689" s="86">
        <f t="shared" si="112"/>
        <v>1028979.3418502365</v>
      </c>
    </row>
    <row r="690" spans="1:14" x14ac:dyDescent="0.25">
      <c r="A690" s="81"/>
      <c r="B690" s="66" t="s">
        <v>476</v>
      </c>
      <c r="C690" s="48">
        <v>4</v>
      </c>
      <c r="D690" s="70">
        <v>24.766200000000001</v>
      </c>
      <c r="E690" s="98">
        <v>995</v>
      </c>
      <c r="F690" s="74">
        <v>130667</v>
      </c>
      <c r="G690" s="56">
        <v>75</v>
      </c>
      <c r="H690" s="65">
        <f t="shared" si="123"/>
        <v>98000.25</v>
      </c>
      <c r="I690" s="15">
        <f t="shared" si="122"/>
        <v>32666.75</v>
      </c>
      <c r="J690" s="15">
        <f t="shared" si="124"/>
        <v>131.32361809045227</v>
      </c>
      <c r="K690" s="15">
        <f t="shared" si="125"/>
        <v>532.82388895225245</v>
      </c>
      <c r="L690" s="15">
        <f t="shared" si="126"/>
        <v>1025653.3269982566</v>
      </c>
      <c r="M690" s="15"/>
      <c r="N690" s="86">
        <f t="shared" si="112"/>
        <v>1025653.3269982566</v>
      </c>
    </row>
    <row r="691" spans="1:14" x14ac:dyDescent="0.25">
      <c r="A691" s="81"/>
      <c r="B691" s="66" t="s">
        <v>477</v>
      </c>
      <c r="C691" s="48">
        <v>4</v>
      </c>
      <c r="D691" s="70">
        <v>37.430100000000003</v>
      </c>
      <c r="E691" s="98">
        <v>1824</v>
      </c>
      <c r="F691" s="74">
        <v>291213</v>
      </c>
      <c r="G691" s="56">
        <v>75</v>
      </c>
      <c r="H691" s="65">
        <f t="shared" si="123"/>
        <v>218409.75</v>
      </c>
      <c r="I691" s="15">
        <f t="shared" si="122"/>
        <v>72803.25</v>
      </c>
      <c r="J691" s="15">
        <f t="shared" si="124"/>
        <v>159.65625</v>
      </c>
      <c r="K691" s="15">
        <f t="shared" si="125"/>
        <v>504.49125704270477</v>
      </c>
      <c r="L691" s="15">
        <f t="shared" si="126"/>
        <v>1121678.9796824567</v>
      </c>
      <c r="M691" s="15"/>
      <c r="N691" s="86">
        <f t="shared" si="112"/>
        <v>1121678.9796824567</v>
      </c>
    </row>
    <row r="692" spans="1:14" x14ac:dyDescent="0.25">
      <c r="A692" s="81"/>
      <c r="B692" s="66" t="s">
        <v>478</v>
      </c>
      <c r="C692" s="48">
        <v>4</v>
      </c>
      <c r="D692" s="70">
        <v>28.086300000000001</v>
      </c>
      <c r="E692" s="98">
        <v>1766</v>
      </c>
      <c r="F692" s="74">
        <v>175867</v>
      </c>
      <c r="G692" s="56">
        <v>75</v>
      </c>
      <c r="H692" s="65">
        <f t="shared" si="123"/>
        <v>131900.25</v>
      </c>
      <c r="I692" s="15">
        <f t="shared" si="122"/>
        <v>43966.75</v>
      </c>
      <c r="J692" s="15">
        <f t="shared" si="124"/>
        <v>99.584937712344285</v>
      </c>
      <c r="K692" s="15">
        <f t="shared" si="125"/>
        <v>564.56256933036047</v>
      </c>
      <c r="L692" s="15">
        <f t="shared" si="126"/>
        <v>1176792.0811279095</v>
      </c>
      <c r="M692" s="15"/>
      <c r="N692" s="86">
        <f t="shared" si="112"/>
        <v>1176792.0811279095</v>
      </c>
    </row>
    <row r="693" spans="1:14" x14ac:dyDescent="0.25">
      <c r="A693" s="81"/>
      <c r="B693" s="66" t="s">
        <v>479</v>
      </c>
      <c r="C693" s="48">
        <v>4</v>
      </c>
      <c r="D693" s="70">
        <v>32.892899999999997</v>
      </c>
      <c r="E693" s="98">
        <v>2538</v>
      </c>
      <c r="F693" s="74">
        <v>283720</v>
      </c>
      <c r="G693" s="56">
        <v>75</v>
      </c>
      <c r="H693" s="65">
        <f t="shared" si="123"/>
        <v>212790</v>
      </c>
      <c r="I693" s="15">
        <f t="shared" si="122"/>
        <v>70930</v>
      </c>
      <c r="J693" s="15">
        <f t="shared" si="124"/>
        <v>111.78881008668243</v>
      </c>
      <c r="K693" s="15">
        <f t="shared" si="125"/>
        <v>552.3586969560223</v>
      </c>
      <c r="L693" s="15">
        <f t="shared" si="126"/>
        <v>1264900.061810297</v>
      </c>
      <c r="M693" s="15"/>
      <c r="N693" s="86">
        <f t="shared" ref="N693:N756" si="127">L693+M693</f>
        <v>1264900.061810297</v>
      </c>
    </row>
    <row r="694" spans="1:14" x14ac:dyDescent="0.25">
      <c r="A694" s="81"/>
      <c r="B694" s="66" t="s">
        <v>480</v>
      </c>
      <c r="C694" s="48">
        <v>4</v>
      </c>
      <c r="D694" s="70">
        <v>24.770500000000002</v>
      </c>
      <c r="E694" s="98">
        <v>1692</v>
      </c>
      <c r="F694" s="74">
        <v>456640</v>
      </c>
      <c r="G694" s="56">
        <v>75</v>
      </c>
      <c r="H694" s="65">
        <f t="shared" si="123"/>
        <v>342480</v>
      </c>
      <c r="I694" s="15">
        <f t="shared" si="122"/>
        <v>114160</v>
      </c>
      <c r="J694" s="15">
        <f t="shared" si="124"/>
        <v>269.88179669030734</v>
      </c>
      <c r="K694" s="15">
        <f t="shared" si="125"/>
        <v>394.26571035239743</v>
      </c>
      <c r="L694" s="15">
        <f t="shared" si="126"/>
        <v>893079.05593677715</v>
      </c>
      <c r="M694" s="15"/>
      <c r="N694" s="86">
        <f t="shared" si="127"/>
        <v>893079.05593677715</v>
      </c>
    </row>
    <row r="695" spans="1:14" x14ac:dyDescent="0.25">
      <c r="A695" s="81"/>
      <c r="B695" s="66" t="s">
        <v>481</v>
      </c>
      <c r="C695" s="48">
        <v>4</v>
      </c>
      <c r="D695" s="70">
        <v>72.553400000000011</v>
      </c>
      <c r="E695" s="98">
        <v>5318</v>
      </c>
      <c r="F695" s="74">
        <v>2988773</v>
      </c>
      <c r="G695" s="56">
        <v>75</v>
      </c>
      <c r="H695" s="65">
        <f t="shared" si="123"/>
        <v>2241579.75</v>
      </c>
      <c r="I695" s="15">
        <f t="shared" si="122"/>
        <v>747193.25</v>
      </c>
      <c r="J695" s="15">
        <f t="shared" si="124"/>
        <v>562.01071831515605</v>
      </c>
      <c r="K695" s="15">
        <f t="shared" si="125"/>
        <v>102.13678872754872</v>
      </c>
      <c r="L695" s="15">
        <f t="shared" si="126"/>
        <v>1027032.5486884401</v>
      </c>
      <c r="M695" s="15"/>
      <c r="N695" s="86">
        <f t="shared" si="127"/>
        <v>1027032.5486884401</v>
      </c>
    </row>
    <row r="696" spans="1:14" x14ac:dyDescent="0.25">
      <c r="A696" s="81"/>
      <c r="B696" s="66" t="s">
        <v>482</v>
      </c>
      <c r="C696" s="48">
        <v>4</v>
      </c>
      <c r="D696" s="70">
        <v>47.782899999999998</v>
      </c>
      <c r="E696" s="98">
        <v>3653</v>
      </c>
      <c r="F696" s="74">
        <v>630587</v>
      </c>
      <c r="G696" s="56">
        <v>75</v>
      </c>
      <c r="H696" s="65">
        <f t="shared" si="123"/>
        <v>472940.25</v>
      </c>
      <c r="I696" s="15">
        <f t="shared" si="122"/>
        <v>157646.75</v>
      </c>
      <c r="J696" s="15">
        <f t="shared" si="124"/>
        <v>172.6216808102929</v>
      </c>
      <c r="K696" s="15">
        <f t="shared" si="125"/>
        <v>491.52582623241187</v>
      </c>
      <c r="L696" s="15">
        <f t="shared" si="126"/>
        <v>1351688.1689022232</v>
      </c>
      <c r="M696" s="15"/>
      <c r="N696" s="86">
        <f t="shared" si="127"/>
        <v>1351688.1689022232</v>
      </c>
    </row>
    <row r="697" spans="1:14" x14ac:dyDescent="0.25">
      <c r="A697" s="81"/>
      <c r="B697" s="66" t="s">
        <v>483</v>
      </c>
      <c r="C697" s="48">
        <v>4</v>
      </c>
      <c r="D697" s="70">
        <v>27.6252</v>
      </c>
      <c r="E697" s="98">
        <v>1340</v>
      </c>
      <c r="F697" s="74">
        <v>441253</v>
      </c>
      <c r="G697" s="56">
        <v>75</v>
      </c>
      <c r="H697" s="65">
        <f t="shared" si="123"/>
        <v>330939.75</v>
      </c>
      <c r="I697" s="15">
        <f t="shared" si="122"/>
        <v>110313.25</v>
      </c>
      <c r="J697" s="15">
        <f t="shared" si="124"/>
        <v>329.29328358208954</v>
      </c>
      <c r="K697" s="15">
        <f t="shared" si="125"/>
        <v>334.85422346061523</v>
      </c>
      <c r="L697" s="15">
        <f t="shared" si="126"/>
        <v>769026.49555219815</v>
      </c>
      <c r="M697" s="15"/>
      <c r="N697" s="86">
        <f t="shared" si="127"/>
        <v>769026.49555219815</v>
      </c>
    </row>
    <row r="698" spans="1:14" x14ac:dyDescent="0.25">
      <c r="A698" s="81"/>
      <c r="B698" s="66" t="s">
        <v>484</v>
      </c>
      <c r="C698" s="48">
        <v>4</v>
      </c>
      <c r="D698" s="70">
        <v>17.765000000000001</v>
      </c>
      <c r="E698" s="98">
        <v>2756</v>
      </c>
      <c r="F698" s="74">
        <v>293467</v>
      </c>
      <c r="G698" s="56">
        <v>75</v>
      </c>
      <c r="H698" s="65">
        <f t="shared" si="123"/>
        <v>220100.25</v>
      </c>
      <c r="I698" s="15">
        <f t="shared" si="122"/>
        <v>73366.75</v>
      </c>
      <c r="J698" s="15">
        <f t="shared" si="124"/>
        <v>106.48294629898403</v>
      </c>
      <c r="K698" s="15">
        <f t="shared" si="125"/>
        <v>557.6645607437207</v>
      </c>
      <c r="L698" s="15">
        <f t="shared" si="126"/>
        <v>1248383.0216440633</v>
      </c>
      <c r="M698" s="15"/>
      <c r="N698" s="86">
        <f t="shared" si="127"/>
        <v>1248383.0216440633</v>
      </c>
    </row>
    <row r="699" spans="1:14" x14ac:dyDescent="0.25">
      <c r="A699" s="81"/>
      <c r="B699" s="66" t="s">
        <v>485</v>
      </c>
      <c r="C699" s="48">
        <v>4</v>
      </c>
      <c r="D699" s="70">
        <v>21.602600000000002</v>
      </c>
      <c r="E699" s="98">
        <v>1236</v>
      </c>
      <c r="F699" s="74">
        <v>155493</v>
      </c>
      <c r="G699" s="56">
        <v>75</v>
      </c>
      <c r="H699" s="65">
        <f t="shared" si="123"/>
        <v>116619.75</v>
      </c>
      <c r="I699" s="15">
        <f t="shared" si="122"/>
        <v>38873.25</v>
      </c>
      <c r="J699" s="15">
        <f t="shared" si="124"/>
        <v>125.80339805825243</v>
      </c>
      <c r="K699" s="15">
        <f t="shared" si="125"/>
        <v>538.3441089844523</v>
      </c>
      <c r="L699" s="15">
        <f t="shared" si="126"/>
        <v>1052068.5339968309</v>
      </c>
      <c r="M699" s="15"/>
      <c r="N699" s="86">
        <f t="shared" si="127"/>
        <v>1052068.5339968309</v>
      </c>
    </row>
    <row r="700" spans="1:14" x14ac:dyDescent="0.25">
      <c r="A700" s="81"/>
      <c r="B700" s="66" t="s">
        <v>486</v>
      </c>
      <c r="C700" s="48">
        <v>4</v>
      </c>
      <c r="D700" s="70">
        <v>32.780200000000001</v>
      </c>
      <c r="E700" s="98">
        <v>1874</v>
      </c>
      <c r="F700" s="74">
        <v>278013</v>
      </c>
      <c r="G700" s="56">
        <v>75</v>
      </c>
      <c r="H700" s="65">
        <f t="shared" si="123"/>
        <v>208509.75</v>
      </c>
      <c r="I700" s="15">
        <f t="shared" si="122"/>
        <v>69503.25</v>
      </c>
      <c r="J700" s="15">
        <f t="shared" si="124"/>
        <v>148.35272145144077</v>
      </c>
      <c r="K700" s="15">
        <f t="shared" si="125"/>
        <v>515.79478559126403</v>
      </c>
      <c r="L700" s="15">
        <f t="shared" si="126"/>
        <v>1129588.6466669536</v>
      </c>
      <c r="M700" s="15"/>
      <c r="N700" s="86">
        <f t="shared" si="127"/>
        <v>1129588.6466669536</v>
      </c>
    </row>
    <row r="701" spans="1:14" x14ac:dyDescent="0.25">
      <c r="A701" s="81"/>
      <c r="B701" s="66" t="s">
        <v>812</v>
      </c>
      <c r="C701" s="48">
        <v>4</v>
      </c>
      <c r="D701" s="70">
        <v>14.616600000000002</v>
      </c>
      <c r="E701" s="98">
        <v>1329</v>
      </c>
      <c r="F701" s="74">
        <v>112573</v>
      </c>
      <c r="G701" s="56">
        <v>75</v>
      </c>
      <c r="H701" s="65">
        <f t="shared" si="123"/>
        <v>84429.75</v>
      </c>
      <c r="I701" s="15">
        <f t="shared" si="122"/>
        <v>28143.25</v>
      </c>
      <c r="J701" s="15">
        <f t="shared" si="124"/>
        <v>84.705041384499623</v>
      </c>
      <c r="K701" s="15">
        <f t="shared" si="125"/>
        <v>579.44246565820515</v>
      </c>
      <c r="L701" s="15">
        <f t="shared" si="126"/>
        <v>1103435.8288518831</v>
      </c>
      <c r="M701" s="15"/>
      <c r="N701" s="86">
        <f t="shared" si="127"/>
        <v>1103435.8288518831</v>
      </c>
    </row>
    <row r="702" spans="1:14" x14ac:dyDescent="0.25">
      <c r="A702" s="81"/>
      <c r="B702" s="66" t="s">
        <v>882</v>
      </c>
      <c r="C702" s="48">
        <v>3</v>
      </c>
      <c r="D702" s="70">
        <v>20.187100000000001</v>
      </c>
      <c r="E702" s="98">
        <v>25304</v>
      </c>
      <c r="F702" s="74">
        <v>52272114</v>
      </c>
      <c r="G702" s="56">
        <v>35</v>
      </c>
      <c r="H702" s="65">
        <f t="shared" si="123"/>
        <v>18295239.899999999</v>
      </c>
      <c r="I702" s="15">
        <f t="shared" si="122"/>
        <v>33976874.100000001</v>
      </c>
      <c r="J702" s="15">
        <f t="shared" si="124"/>
        <v>2065.764859310781</v>
      </c>
      <c r="K702" s="15">
        <f t="shared" si="125"/>
        <v>-1401.6173522680763</v>
      </c>
      <c r="L702" s="15">
        <f t="shared" si="126"/>
        <v>3049931.6223195065</v>
      </c>
      <c r="M702" s="15"/>
      <c r="N702" s="86">
        <f t="shared" si="127"/>
        <v>3049931.6223195065</v>
      </c>
    </row>
    <row r="703" spans="1:14" x14ac:dyDescent="0.25">
      <c r="A703" s="81"/>
      <c r="B703" s="66" t="s">
        <v>487</v>
      </c>
      <c r="C703" s="48">
        <v>4</v>
      </c>
      <c r="D703" s="70">
        <v>27.260100000000001</v>
      </c>
      <c r="E703" s="98">
        <v>3600</v>
      </c>
      <c r="F703" s="74">
        <v>1031532.9999999999</v>
      </c>
      <c r="G703" s="56">
        <v>75</v>
      </c>
      <c r="H703" s="65">
        <f t="shared" si="123"/>
        <v>773649.74999999988</v>
      </c>
      <c r="I703" s="15">
        <f t="shared" si="122"/>
        <v>257883.25</v>
      </c>
      <c r="J703" s="15">
        <f t="shared" si="124"/>
        <v>286.53694444444443</v>
      </c>
      <c r="K703" s="15">
        <f t="shared" si="125"/>
        <v>377.61056259826034</v>
      </c>
      <c r="L703" s="15">
        <f t="shared" si="126"/>
        <v>1100465.6784754836</v>
      </c>
      <c r="M703" s="15"/>
      <c r="N703" s="86">
        <f t="shared" si="127"/>
        <v>1100465.6784754836</v>
      </c>
    </row>
    <row r="704" spans="1:14" x14ac:dyDescent="0.25">
      <c r="A704" s="81"/>
      <c r="B704" s="66" t="s">
        <v>488</v>
      </c>
      <c r="C704" s="48">
        <v>4</v>
      </c>
      <c r="D704" s="70">
        <v>52.570299999999996</v>
      </c>
      <c r="E704" s="98">
        <v>8042</v>
      </c>
      <c r="F704" s="74">
        <v>2672480</v>
      </c>
      <c r="G704" s="56">
        <v>75</v>
      </c>
      <c r="H704" s="65">
        <f t="shared" si="123"/>
        <v>2004360</v>
      </c>
      <c r="I704" s="15">
        <f t="shared" si="122"/>
        <v>668120</v>
      </c>
      <c r="J704" s="15">
        <f t="shared" si="124"/>
        <v>332.31534444168119</v>
      </c>
      <c r="K704" s="15">
        <f t="shared" si="125"/>
        <v>331.83216260102358</v>
      </c>
      <c r="L704" s="15">
        <f t="shared" si="126"/>
        <v>1637486.4482991365</v>
      </c>
      <c r="M704" s="15"/>
      <c r="N704" s="86">
        <f t="shared" si="127"/>
        <v>1637486.4482991365</v>
      </c>
    </row>
    <row r="705" spans="1:14" x14ac:dyDescent="0.25">
      <c r="A705" s="81"/>
      <c r="B705" s="66" t="s">
        <v>489</v>
      </c>
      <c r="C705" s="48">
        <v>4</v>
      </c>
      <c r="D705" s="70">
        <v>29.513199999999998</v>
      </c>
      <c r="E705" s="98">
        <v>2547</v>
      </c>
      <c r="F705" s="74">
        <v>740693</v>
      </c>
      <c r="G705" s="56">
        <v>75</v>
      </c>
      <c r="H705" s="65">
        <f t="shared" si="123"/>
        <v>555519.75</v>
      </c>
      <c r="I705" s="15">
        <f t="shared" si="122"/>
        <v>185173.25</v>
      </c>
      <c r="J705" s="15">
        <f t="shared" si="124"/>
        <v>290.80997251668629</v>
      </c>
      <c r="K705" s="15">
        <f t="shared" si="125"/>
        <v>373.33753452601849</v>
      </c>
      <c r="L705" s="15">
        <f t="shared" si="126"/>
        <v>977235.9373517629</v>
      </c>
      <c r="M705" s="15"/>
      <c r="N705" s="86">
        <f t="shared" si="127"/>
        <v>977235.9373517629</v>
      </c>
    </row>
    <row r="706" spans="1:14" x14ac:dyDescent="0.25">
      <c r="A706" s="81"/>
      <c r="B706" s="66" t="s">
        <v>490</v>
      </c>
      <c r="C706" s="48">
        <v>4</v>
      </c>
      <c r="D706" s="70">
        <v>20.736699999999999</v>
      </c>
      <c r="E706" s="98">
        <v>1054</v>
      </c>
      <c r="F706" s="74">
        <v>98560</v>
      </c>
      <c r="G706" s="56">
        <v>75</v>
      </c>
      <c r="H706" s="65">
        <f t="shared" si="123"/>
        <v>73920</v>
      </c>
      <c r="I706" s="15">
        <f t="shared" si="122"/>
        <v>24640</v>
      </c>
      <c r="J706" s="15">
        <f t="shared" si="124"/>
        <v>93.510436432637576</v>
      </c>
      <c r="K706" s="15">
        <f t="shared" si="125"/>
        <v>570.63707061006721</v>
      </c>
      <c r="L706" s="15">
        <f t="shared" si="126"/>
        <v>1077778.4027838351</v>
      </c>
      <c r="M706" s="15"/>
      <c r="N706" s="86">
        <f t="shared" si="127"/>
        <v>1077778.4027838351</v>
      </c>
    </row>
    <row r="707" spans="1:14" x14ac:dyDescent="0.25">
      <c r="A707" s="81"/>
      <c r="B707" s="66" t="s">
        <v>491</v>
      </c>
      <c r="C707" s="48">
        <v>4</v>
      </c>
      <c r="D707" s="70">
        <v>31.492699999999999</v>
      </c>
      <c r="E707" s="98">
        <v>902</v>
      </c>
      <c r="F707" s="74">
        <v>411720</v>
      </c>
      <c r="G707" s="56">
        <v>75</v>
      </c>
      <c r="H707" s="65">
        <f t="shared" si="123"/>
        <v>308790</v>
      </c>
      <c r="I707" s="15">
        <f t="shared" si="122"/>
        <v>102930</v>
      </c>
      <c r="J707" s="15">
        <f t="shared" si="124"/>
        <v>456.45232815964522</v>
      </c>
      <c r="K707" s="15">
        <f t="shared" si="125"/>
        <v>207.69517888305955</v>
      </c>
      <c r="L707" s="15">
        <f t="shared" si="126"/>
        <v>533214.66653057293</v>
      </c>
      <c r="M707" s="15"/>
      <c r="N707" s="86">
        <f t="shared" si="127"/>
        <v>533214.66653057293</v>
      </c>
    </row>
    <row r="708" spans="1:14" x14ac:dyDescent="0.25">
      <c r="A708" s="81"/>
      <c r="B708" s="66" t="s">
        <v>492</v>
      </c>
      <c r="C708" s="48">
        <v>4</v>
      </c>
      <c r="D708" s="70">
        <v>46.429200000000002</v>
      </c>
      <c r="E708" s="98">
        <v>2718</v>
      </c>
      <c r="F708" s="74">
        <v>604813</v>
      </c>
      <c r="G708" s="56">
        <v>75</v>
      </c>
      <c r="H708" s="65">
        <f t="shared" si="123"/>
        <v>453609.75</v>
      </c>
      <c r="I708" s="15">
        <f t="shared" si="122"/>
        <v>151203.25</v>
      </c>
      <c r="J708" s="15">
        <f t="shared" si="124"/>
        <v>222.52133922001471</v>
      </c>
      <c r="K708" s="15">
        <f t="shared" si="125"/>
        <v>441.62616782269004</v>
      </c>
      <c r="L708" s="15">
        <f t="shared" si="126"/>
        <v>1159627.5145015379</v>
      </c>
      <c r="M708" s="15"/>
      <c r="N708" s="86">
        <f t="shared" si="127"/>
        <v>1159627.5145015379</v>
      </c>
    </row>
    <row r="709" spans="1:14" x14ac:dyDescent="0.25">
      <c r="A709" s="81"/>
      <c r="B709" s="66" t="s">
        <v>493</v>
      </c>
      <c r="C709" s="48">
        <v>4</v>
      </c>
      <c r="D709" s="70">
        <v>39.315799999999996</v>
      </c>
      <c r="E709" s="98">
        <v>2234</v>
      </c>
      <c r="F709" s="74">
        <v>321907</v>
      </c>
      <c r="G709" s="56">
        <v>75</v>
      </c>
      <c r="H709" s="65">
        <f t="shared" si="123"/>
        <v>241430.25</v>
      </c>
      <c r="I709" s="15">
        <f t="shared" si="122"/>
        <v>80476.75</v>
      </c>
      <c r="J709" s="15">
        <f t="shared" si="124"/>
        <v>144.09444941808417</v>
      </c>
      <c r="K709" s="15">
        <f t="shared" si="125"/>
        <v>520.05305762462058</v>
      </c>
      <c r="L709" s="15">
        <f t="shared" si="126"/>
        <v>1200411.8905752269</v>
      </c>
      <c r="M709" s="15"/>
      <c r="N709" s="86">
        <f t="shared" si="127"/>
        <v>1200411.8905752269</v>
      </c>
    </row>
    <row r="710" spans="1:14" x14ac:dyDescent="0.25">
      <c r="A710" s="81"/>
      <c r="B710" s="66" t="s">
        <v>813</v>
      </c>
      <c r="C710" s="48">
        <v>4</v>
      </c>
      <c r="D710" s="70">
        <v>6.89</v>
      </c>
      <c r="E710" s="98">
        <v>770</v>
      </c>
      <c r="F710" s="74">
        <v>170853</v>
      </c>
      <c r="G710" s="56">
        <v>75</v>
      </c>
      <c r="H710" s="65">
        <f t="shared" si="123"/>
        <v>128139.75</v>
      </c>
      <c r="I710" s="15">
        <f t="shared" si="122"/>
        <v>42713.25</v>
      </c>
      <c r="J710" s="15">
        <f t="shared" si="124"/>
        <v>221.88701298701298</v>
      </c>
      <c r="K710" s="15">
        <f t="shared" si="125"/>
        <v>442.26049405569177</v>
      </c>
      <c r="L710" s="15">
        <f t="shared" si="126"/>
        <v>799172.68992712884</v>
      </c>
      <c r="M710" s="15"/>
      <c r="N710" s="86">
        <f t="shared" si="127"/>
        <v>799172.68992712884</v>
      </c>
    </row>
    <row r="711" spans="1:14" x14ac:dyDescent="0.25">
      <c r="A711" s="81"/>
      <c r="B711" s="66" t="s">
        <v>449</v>
      </c>
      <c r="C711" s="48">
        <v>4</v>
      </c>
      <c r="D711" s="70">
        <v>48.782800000000002</v>
      </c>
      <c r="E711" s="98">
        <v>4180</v>
      </c>
      <c r="F711" s="74">
        <v>1493760</v>
      </c>
      <c r="G711" s="56">
        <v>75</v>
      </c>
      <c r="H711" s="65">
        <f t="shared" si="123"/>
        <v>1120320</v>
      </c>
      <c r="I711" s="15">
        <f t="shared" si="122"/>
        <v>373440</v>
      </c>
      <c r="J711" s="15">
        <f t="shared" si="124"/>
        <v>357.35885167464113</v>
      </c>
      <c r="K711" s="15">
        <f t="shared" si="125"/>
        <v>306.78865536806364</v>
      </c>
      <c r="L711" s="15">
        <f t="shared" si="126"/>
        <v>1130824.2278147412</v>
      </c>
      <c r="M711" s="15"/>
      <c r="N711" s="86">
        <f t="shared" si="127"/>
        <v>1130824.2278147412</v>
      </c>
    </row>
    <row r="712" spans="1:14" x14ac:dyDescent="0.25">
      <c r="A712" s="81"/>
      <c r="B712" s="66" t="s">
        <v>494</v>
      </c>
      <c r="C712" s="48">
        <v>4</v>
      </c>
      <c r="D712" s="70">
        <v>49.431499999999993</v>
      </c>
      <c r="E712" s="98">
        <v>4385</v>
      </c>
      <c r="F712" s="74">
        <v>1064440</v>
      </c>
      <c r="G712" s="56">
        <v>75</v>
      </c>
      <c r="H712" s="65">
        <f t="shared" si="123"/>
        <v>798330</v>
      </c>
      <c r="I712" s="15">
        <f t="shared" si="122"/>
        <v>266110</v>
      </c>
      <c r="J712" s="15">
        <f t="shared" si="124"/>
        <v>242.74572405929305</v>
      </c>
      <c r="K712" s="15">
        <f t="shared" si="125"/>
        <v>421.40178298341175</v>
      </c>
      <c r="L712" s="15">
        <f t="shared" si="126"/>
        <v>1334784.5727345555</v>
      </c>
      <c r="M712" s="15"/>
      <c r="N712" s="86">
        <f t="shared" si="127"/>
        <v>1334784.5727345555</v>
      </c>
    </row>
    <row r="713" spans="1:14" x14ac:dyDescent="0.25">
      <c r="A713" s="81"/>
      <c r="B713" s="66" t="s">
        <v>495</v>
      </c>
      <c r="C713" s="48">
        <v>4</v>
      </c>
      <c r="D713" s="70">
        <v>25.671500000000002</v>
      </c>
      <c r="E713" s="98">
        <v>2223</v>
      </c>
      <c r="F713" s="74">
        <v>242533</v>
      </c>
      <c r="G713" s="56">
        <v>75</v>
      </c>
      <c r="H713" s="65">
        <f t="shared" si="123"/>
        <v>181899.75</v>
      </c>
      <c r="I713" s="15">
        <f t="shared" si="122"/>
        <v>60633.25</v>
      </c>
      <c r="J713" s="15">
        <f t="shared" si="124"/>
        <v>109.10166441745389</v>
      </c>
      <c r="K713" s="15">
        <f t="shared" si="125"/>
        <v>555.04584262525088</v>
      </c>
      <c r="L713" s="15">
        <f t="shared" si="126"/>
        <v>1207858.9898552753</v>
      </c>
      <c r="M713" s="15"/>
      <c r="N713" s="86">
        <f t="shared" si="127"/>
        <v>1207858.9898552753</v>
      </c>
    </row>
    <row r="714" spans="1:14" x14ac:dyDescent="0.25">
      <c r="A714" s="81"/>
      <c r="B714" s="66" t="s">
        <v>496</v>
      </c>
      <c r="C714" s="48">
        <v>4</v>
      </c>
      <c r="D714" s="70">
        <v>30.351900000000001</v>
      </c>
      <c r="E714" s="98">
        <v>1204</v>
      </c>
      <c r="F714" s="74">
        <v>396653</v>
      </c>
      <c r="G714" s="56">
        <v>75</v>
      </c>
      <c r="H714" s="65">
        <f t="shared" si="123"/>
        <v>297489.75</v>
      </c>
      <c r="I714" s="15">
        <f t="shared" si="122"/>
        <v>99163.25</v>
      </c>
      <c r="J714" s="15">
        <f t="shared" si="124"/>
        <v>329.44601328903656</v>
      </c>
      <c r="K714" s="15">
        <f t="shared" si="125"/>
        <v>334.70149375366822</v>
      </c>
      <c r="L714" s="15">
        <f t="shared" si="126"/>
        <v>761850.04014975345</v>
      </c>
      <c r="M714" s="15"/>
      <c r="N714" s="86">
        <f t="shared" si="127"/>
        <v>761850.04014975345</v>
      </c>
    </row>
    <row r="715" spans="1:14" x14ac:dyDescent="0.25">
      <c r="A715" s="81"/>
      <c r="B715" s="66" t="s">
        <v>497</v>
      </c>
      <c r="C715" s="48">
        <v>4</v>
      </c>
      <c r="D715" s="70">
        <v>40.031199999999998</v>
      </c>
      <c r="E715" s="98">
        <v>1653</v>
      </c>
      <c r="F715" s="74">
        <v>420667</v>
      </c>
      <c r="G715" s="56">
        <v>75</v>
      </c>
      <c r="H715" s="65">
        <f t="shared" si="123"/>
        <v>315500.25</v>
      </c>
      <c r="I715" s="15">
        <f t="shared" si="122"/>
        <v>105166.75</v>
      </c>
      <c r="J715" s="15">
        <f t="shared" si="124"/>
        <v>254.48699334543255</v>
      </c>
      <c r="K715" s="15">
        <f t="shared" si="125"/>
        <v>409.66051369727222</v>
      </c>
      <c r="L715" s="15">
        <f t="shared" si="126"/>
        <v>963220.95857358899</v>
      </c>
      <c r="M715" s="15"/>
      <c r="N715" s="86">
        <f t="shared" si="127"/>
        <v>963220.95857358899</v>
      </c>
    </row>
    <row r="716" spans="1:14" x14ac:dyDescent="0.25">
      <c r="A716" s="81"/>
      <c r="B716" s="66" t="s">
        <v>498</v>
      </c>
      <c r="C716" s="48">
        <v>4</v>
      </c>
      <c r="D716" s="70">
        <v>33.610399999999998</v>
      </c>
      <c r="E716" s="98">
        <v>2083</v>
      </c>
      <c r="F716" s="74">
        <v>599520</v>
      </c>
      <c r="G716" s="56">
        <v>75</v>
      </c>
      <c r="H716" s="65">
        <f t="shared" si="123"/>
        <v>449640</v>
      </c>
      <c r="I716" s="15">
        <f t="shared" si="122"/>
        <v>149880</v>
      </c>
      <c r="J716" s="15">
        <f t="shared" si="124"/>
        <v>287.81565050408068</v>
      </c>
      <c r="K716" s="15">
        <f t="shared" si="125"/>
        <v>376.33185653862409</v>
      </c>
      <c r="L716" s="15">
        <f t="shared" si="126"/>
        <v>940844.25836590317</v>
      </c>
      <c r="M716" s="15"/>
      <c r="N716" s="86">
        <f t="shared" si="127"/>
        <v>940844.25836590317</v>
      </c>
    </row>
    <row r="717" spans="1:14" x14ac:dyDescent="0.25">
      <c r="A717" s="81"/>
      <c r="B717" s="66" t="s">
        <v>814</v>
      </c>
      <c r="C717" s="48">
        <v>4</v>
      </c>
      <c r="D717" s="70">
        <v>26.089300000000001</v>
      </c>
      <c r="E717" s="98">
        <v>1439</v>
      </c>
      <c r="F717" s="74">
        <v>159320</v>
      </c>
      <c r="G717" s="56">
        <v>75</v>
      </c>
      <c r="H717" s="65">
        <f t="shared" si="123"/>
        <v>119490</v>
      </c>
      <c r="I717" s="15">
        <f t="shared" si="122"/>
        <v>39830</v>
      </c>
      <c r="J717" s="15">
        <f t="shared" si="124"/>
        <v>110.71577484364141</v>
      </c>
      <c r="K717" s="15">
        <f t="shared" si="125"/>
        <v>553.43173219906339</v>
      </c>
      <c r="L717" s="15">
        <f t="shared" si="126"/>
        <v>1114338.8108108521</v>
      </c>
      <c r="M717" s="15"/>
      <c r="N717" s="86">
        <f t="shared" si="127"/>
        <v>1114338.8108108521</v>
      </c>
    </row>
    <row r="718" spans="1:14" x14ac:dyDescent="0.25">
      <c r="A718" s="81"/>
      <c r="B718" s="66" t="s">
        <v>499</v>
      </c>
      <c r="C718" s="48">
        <v>4</v>
      </c>
      <c r="D718" s="70">
        <v>25.745800000000003</v>
      </c>
      <c r="E718" s="98">
        <v>1463</v>
      </c>
      <c r="F718" s="74">
        <v>219747</v>
      </c>
      <c r="G718" s="56">
        <v>75</v>
      </c>
      <c r="H718" s="65">
        <f t="shared" si="123"/>
        <v>164810.25</v>
      </c>
      <c r="I718" s="15">
        <f t="shared" si="122"/>
        <v>54936.75</v>
      </c>
      <c r="J718" s="15">
        <f t="shared" si="124"/>
        <v>150.20300751879699</v>
      </c>
      <c r="K718" s="15">
        <f t="shared" si="125"/>
        <v>513.94449952390778</v>
      </c>
      <c r="L718" s="15">
        <f t="shared" si="126"/>
        <v>1054822.9740967334</v>
      </c>
      <c r="M718" s="15"/>
      <c r="N718" s="86">
        <f t="shared" si="127"/>
        <v>1054822.9740967334</v>
      </c>
    </row>
    <row r="719" spans="1:14" x14ac:dyDescent="0.25">
      <c r="A719" s="81"/>
      <c r="B719" s="66" t="s">
        <v>500</v>
      </c>
      <c r="C719" s="48">
        <v>4</v>
      </c>
      <c r="D719" s="70">
        <v>16.497399999999999</v>
      </c>
      <c r="E719" s="98">
        <v>944</v>
      </c>
      <c r="F719" s="74">
        <v>162400</v>
      </c>
      <c r="G719" s="56">
        <v>75</v>
      </c>
      <c r="H719" s="65">
        <f t="shared" si="123"/>
        <v>121800</v>
      </c>
      <c r="I719" s="15">
        <f t="shared" si="122"/>
        <v>40600</v>
      </c>
      <c r="J719" s="15">
        <f t="shared" si="124"/>
        <v>172.03389830508473</v>
      </c>
      <c r="K719" s="15">
        <f t="shared" si="125"/>
        <v>492.11360873762004</v>
      </c>
      <c r="L719" s="15">
        <f t="shared" si="126"/>
        <v>928978.60895888566</v>
      </c>
      <c r="M719" s="15"/>
      <c r="N719" s="86">
        <f t="shared" si="127"/>
        <v>928978.60895888566</v>
      </c>
    </row>
    <row r="720" spans="1:14" x14ac:dyDescent="0.25">
      <c r="A720" s="81"/>
      <c r="B720" s="8"/>
      <c r="C720" s="8"/>
      <c r="D720" s="70">
        <v>0</v>
      </c>
      <c r="E720" s="100"/>
      <c r="F720" s="87"/>
      <c r="G720" s="56"/>
      <c r="H720" s="87"/>
      <c r="I720" s="88"/>
      <c r="J720" s="88"/>
      <c r="K720" s="15"/>
      <c r="L720" s="15"/>
      <c r="M720" s="15"/>
      <c r="N720" s="86"/>
    </row>
    <row r="721" spans="1:14" x14ac:dyDescent="0.25">
      <c r="A721" s="84" t="s">
        <v>501</v>
      </c>
      <c r="B721" s="58" t="s">
        <v>2</v>
      </c>
      <c r="C721" s="59"/>
      <c r="D721" s="7">
        <v>621.79470000000015</v>
      </c>
      <c r="E721" s="101">
        <f>E722</f>
        <v>46772</v>
      </c>
      <c r="F721" s="50">
        <v>0</v>
      </c>
      <c r="G721" s="56"/>
      <c r="H721" s="50">
        <f>H723</f>
        <v>7710404.5</v>
      </c>
      <c r="I721" s="12">
        <f>I723</f>
        <v>-7710404.5</v>
      </c>
      <c r="J721" s="12"/>
      <c r="K721" s="15"/>
      <c r="L721" s="15"/>
      <c r="M721" s="14">
        <f>M723</f>
        <v>24653551.606253386</v>
      </c>
      <c r="N721" s="82">
        <f t="shared" si="127"/>
        <v>24653551.606253386</v>
      </c>
    </row>
    <row r="722" spans="1:14" x14ac:dyDescent="0.25">
      <c r="A722" s="84" t="s">
        <v>501</v>
      </c>
      <c r="B722" s="58" t="s">
        <v>3</v>
      </c>
      <c r="C722" s="59"/>
      <c r="D722" s="7">
        <v>621.79470000000015</v>
      </c>
      <c r="E722" s="101">
        <f>SUM(E724:E748)</f>
        <v>46772</v>
      </c>
      <c r="F722" s="50">
        <f>SUM(F724:F748)</f>
        <v>30841618</v>
      </c>
      <c r="G722" s="56"/>
      <c r="H722" s="50">
        <f>SUM(H724:H748)</f>
        <v>9631408.5</v>
      </c>
      <c r="I722" s="12">
        <f>SUM(I724:I748)</f>
        <v>21210209.5</v>
      </c>
      <c r="J722" s="12"/>
      <c r="K722" s="15"/>
      <c r="L722" s="12">
        <f>SUM(L724:L748)</f>
        <v>25439637.039398286</v>
      </c>
      <c r="M722" s="15"/>
      <c r="N722" s="82">
        <f t="shared" si="127"/>
        <v>25439637.039398286</v>
      </c>
    </row>
    <row r="723" spans="1:14" x14ac:dyDescent="0.25">
      <c r="A723" s="81"/>
      <c r="B723" s="66" t="s">
        <v>26</v>
      </c>
      <c r="C723" s="48">
        <v>2</v>
      </c>
      <c r="D723" s="70">
        <v>0</v>
      </c>
      <c r="E723" s="104"/>
      <c r="F723" s="65">
        <v>0</v>
      </c>
      <c r="G723" s="56">
        <v>25</v>
      </c>
      <c r="H723" s="65">
        <f>F722*G723/100</f>
        <v>7710404.5</v>
      </c>
      <c r="I723" s="15">
        <f t="shared" ref="I723:I748" si="128">F723-H723</f>
        <v>-7710404.5</v>
      </c>
      <c r="J723" s="15"/>
      <c r="K723" s="15"/>
      <c r="L723" s="15"/>
      <c r="M723" s="15">
        <f>($L$7*$L$8*E721/$L$10)+($L$7*$L$9*D721/$L$11)</f>
        <v>24653551.606253386</v>
      </c>
      <c r="N723" s="86">
        <f t="shared" si="127"/>
        <v>24653551.606253386</v>
      </c>
    </row>
    <row r="724" spans="1:14" x14ac:dyDescent="0.25">
      <c r="A724" s="81"/>
      <c r="B724" s="66" t="s">
        <v>815</v>
      </c>
      <c r="C724" s="48">
        <v>4</v>
      </c>
      <c r="D724" s="70">
        <v>22.4053</v>
      </c>
      <c r="E724" s="98">
        <v>1001</v>
      </c>
      <c r="F724" s="74">
        <v>148440</v>
      </c>
      <c r="G724" s="56">
        <v>75</v>
      </c>
      <c r="H724" s="65">
        <f t="shared" ref="H724:H748" si="129">F724*G724/100</f>
        <v>111330</v>
      </c>
      <c r="I724" s="15">
        <f t="shared" si="128"/>
        <v>37110</v>
      </c>
      <c r="J724" s="15">
        <f t="shared" ref="J724:J748" si="130">F724/E724</f>
        <v>148.29170829170829</v>
      </c>
      <c r="K724" s="15">
        <f t="shared" ref="K724:K748" si="131">$J$11*$J$19-J724</f>
        <v>515.85579875099643</v>
      </c>
      <c r="L724" s="15">
        <f t="shared" ref="L724:L748" si="132">IF(K724&gt;0,$J$7*$J$8*(K724/$K$19),0)+$J$7*$J$9*(E724/$E$19)+$J$7*$J$10*(D724/$D$19)</f>
        <v>992191.21835855115</v>
      </c>
      <c r="M724" s="15"/>
      <c r="N724" s="86">
        <f t="shared" si="127"/>
        <v>992191.21835855115</v>
      </c>
    </row>
    <row r="725" spans="1:14" x14ac:dyDescent="0.25">
      <c r="A725" s="81"/>
      <c r="B725" s="66" t="s">
        <v>502</v>
      </c>
      <c r="C725" s="48">
        <v>4</v>
      </c>
      <c r="D725" s="70">
        <v>36.141799999999996</v>
      </c>
      <c r="E725" s="98">
        <v>2601</v>
      </c>
      <c r="F725" s="74">
        <v>1117973</v>
      </c>
      <c r="G725" s="56">
        <v>75</v>
      </c>
      <c r="H725" s="65">
        <f t="shared" si="129"/>
        <v>838479.75</v>
      </c>
      <c r="I725" s="15">
        <f t="shared" si="128"/>
        <v>279493.25</v>
      </c>
      <c r="J725" s="15">
        <f t="shared" si="130"/>
        <v>429.8242983467897</v>
      </c>
      <c r="K725" s="15">
        <f t="shared" si="131"/>
        <v>234.32320869591507</v>
      </c>
      <c r="L725" s="15">
        <f t="shared" si="132"/>
        <v>790248.55652609933</v>
      </c>
      <c r="M725" s="15"/>
      <c r="N725" s="86">
        <f t="shared" si="127"/>
        <v>790248.55652609933</v>
      </c>
    </row>
    <row r="726" spans="1:14" x14ac:dyDescent="0.25">
      <c r="A726" s="81"/>
      <c r="B726" s="66" t="s">
        <v>503</v>
      </c>
      <c r="C726" s="48">
        <v>4</v>
      </c>
      <c r="D726" s="70">
        <v>14.616099999999999</v>
      </c>
      <c r="E726" s="98">
        <v>515</v>
      </c>
      <c r="F726" s="74">
        <v>42440</v>
      </c>
      <c r="G726" s="56">
        <v>75</v>
      </c>
      <c r="H726" s="65">
        <f t="shared" si="129"/>
        <v>31830</v>
      </c>
      <c r="I726" s="15">
        <f t="shared" si="128"/>
        <v>10610</v>
      </c>
      <c r="J726" s="15">
        <f t="shared" si="130"/>
        <v>82.407766990291265</v>
      </c>
      <c r="K726" s="15">
        <f t="shared" si="131"/>
        <v>581.73974005241348</v>
      </c>
      <c r="L726" s="15">
        <f t="shared" si="132"/>
        <v>1011046.9677484852</v>
      </c>
      <c r="M726" s="15"/>
      <c r="N726" s="86">
        <f t="shared" si="127"/>
        <v>1011046.9677484852</v>
      </c>
    </row>
    <row r="727" spans="1:14" x14ac:dyDescent="0.25">
      <c r="A727" s="81"/>
      <c r="B727" s="66" t="s">
        <v>816</v>
      </c>
      <c r="C727" s="48">
        <v>4</v>
      </c>
      <c r="D727" s="70">
        <v>24.534499999999998</v>
      </c>
      <c r="E727" s="98">
        <v>1413</v>
      </c>
      <c r="F727" s="74">
        <v>442013</v>
      </c>
      <c r="G727" s="56">
        <v>75</v>
      </c>
      <c r="H727" s="65">
        <f t="shared" si="129"/>
        <v>331509.75</v>
      </c>
      <c r="I727" s="15">
        <f t="shared" si="128"/>
        <v>110503.25</v>
      </c>
      <c r="J727" s="15">
        <f t="shared" si="130"/>
        <v>312.81882519462135</v>
      </c>
      <c r="K727" s="15">
        <f t="shared" si="131"/>
        <v>351.32868184808342</v>
      </c>
      <c r="L727" s="15">
        <f t="shared" si="132"/>
        <v>792859.7838118847</v>
      </c>
      <c r="M727" s="15"/>
      <c r="N727" s="86">
        <f t="shared" si="127"/>
        <v>792859.7838118847</v>
      </c>
    </row>
    <row r="728" spans="1:14" x14ac:dyDescent="0.25">
      <c r="A728" s="81"/>
      <c r="B728" s="66" t="s">
        <v>504</v>
      </c>
      <c r="C728" s="48">
        <v>4</v>
      </c>
      <c r="D728" s="70">
        <v>26.725200000000001</v>
      </c>
      <c r="E728" s="98">
        <v>1941</v>
      </c>
      <c r="F728" s="74">
        <v>337733</v>
      </c>
      <c r="G728" s="56">
        <v>75</v>
      </c>
      <c r="H728" s="65">
        <f t="shared" si="129"/>
        <v>253299.75</v>
      </c>
      <c r="I728" s="15">
        <f t="shared" si="128"/>
        <v>84433.25</v>
      </c>
      <c r="J728" s="15">
        <f t="shared" si="130"/>
        <v>173.99948480164863</v>
      </c>
      <c r="K728" s="15">
        <f t="shared" si="131"/>
        <v>490.14802224105614</v>
      </c>
      <c r="L728" s="15">
        <f t="shared" si="132"/>
        <v>1077549.8934214492</v>
      </c>
      <c r="M728" s="15"/>
      <c r="N728" s="86">
        <f t="shared" si="127"/>
        <v>1077549.8934214492</v>
      </c>
    </row>
    <row r="729" spans="1:14" x14ac:dyDescent="0.25">
      <c r="A729" s="81"/>
      <c r="B729" s="66" t="s">
        <v>505</v>
      </c>
      <c r="C729" s="48">
        <v>4</v>
      </c>
      <c r="D729" s="70">
        <v>26.397100000000002</v>
      </c>
      <c r="E729" s="98">
        <v>1029</v>
      </c>
      <c r="F729" s="74">
        <v>83107</v>
      </c>
      <c r="G729" s="56">
        <v>75</v>
      </c>
      <c r="H729" s="65">
        <f t="shared" si="129"/>
        <v>62330.25</v>
      </c>
      <c r="I729" s="15">
        <f t="shared" si="128"/>
        <v>20776.75</v>
      </c>
      <c r="J729" s="15">
        <f t="shared" si="130"/>
        <v>80.764820213799808</v>
      </c>
      <c r="K729" s="15">
        <f t="shared" si="131"/>
        <v>583.38268682890498</v>
      </c>
      <c r="L729" s="15">
        <f t="shared" si="132"/>
        <v>1113457.2526169678</v>
      </c>
      <c r="M729" s="15"/>
      <c r="N729" s="86">
        <f t="shared" si="127"/>
        <v>1113457.2526169678</v>
      </c>
    </row>
    <row r="730" spans="1:14" x14ac:dyDescent="0.25">
      <c r="A730" s="81"/>
      <c r="B730" s="66" t="s">
        <v>277</v>
      </c>
      <c r="C730" s="48">
        <v>4</v>
      </c>
      <c r="D730" s="70">
        <v>16.529200000000003</v>
      </c>
      <c r="E730" s="98">
        <v>1001</v>
      </c>
      <c r="F730" s="74">
        <v>88413</v>
      </c>
      <c r="G730" s="56">
        <v>75</v>
      </c>
      <c r="H730" s="65">
        <f t="shared" si="129"/>
        <v>66309.75</v>
      </c>
      <c r="I730" s="15">
        <f t="shared" si="128"/>
        <v>22103.25</v>
      </c>
      <c r="J730" s="15">
        <f t="shared" si="130"/>
        <v>88.324675324675326</v>
      </c>
      <c r="K730" s="15">
        <f t="shared" si="131"/>
        <v>575.82283171802942</v>
      </c>
      <c r="L730" s="15">
        <f t="shared" si="132"/>
        <v>1065540.5771477423</v>
      </c>
      <c r="M730" s="15"/>
      <c r="N730" s="86">
        <f t="shared" si="127"/>
        <v>1065540.5771477423</v>
      </c>
    </row>
    <row r="731" spans="1:14" x14ac:dyDescent="0.25">
      <c r="A731" s="81"/>
      <c r="B731" s="66" t="s">
        <v>132</v>
      </c>
      <c r="C731" s="48">
        <v>4</v>
      </c>
      <c r="D731" s="70">
        <v>30.114800000000002</v>
      </c>
      <c r="E731" s="98">
        <v>1530</v>
      </c>
      <c r="F731" s="74">
        <v>334413</v>
      </c>
      <c r="G731" s="56">
        <v>75</v>
      </c>
      <c r="H731" s="65">
        <f t="shared" si="129"/>
        <v>250809.75</v>
      </c>
      <c r="I731" s="15">
        <f t="shared" si="128"/>
        <v>83603.25</v>
      </c>
      <c r="J731" s="15">
        <f t="shared" si="130"/>
        <v>218.57058823529411</v>
      </c>
      <c r="K731" s="15">
        <f t="shared" si="131"/>
        <v>445.57691880741066</v>
      </c>
      <c r="L731" s="15">
        <f t="shared" si="132"/>
        <v>971326.71352590923</v>
      </c>
      <c r="M731" s="15"/>
      <c r="N731" s="86">
        <f t="shared" si="127"/>
        <v>971326.71352590923</v>
      </c>
    </row>
    <row r="732" spans="1:14" x14ac:dyDescent="0.25">
      <c r="A732" s="81"/>
      <c r="B732" s="66" t="s">
        <v>817</v>
      </c>
      <c r="C732" s="48">
        <v>4</v>
      </c>
      <c r="D732" s="70">
        <v>35.5075</v>
      </c>
      <c r="E732" s="98">
        <v>2225</v>
      </c>
      <c r="F732" s="74">
        <v>539493</v>
      </c>
      <c r="G732" s="56">
        <v>75</v>
      </c>
      <c r="H732" s="65">
        <f t="shared" si="129"/>
        <v>404619.75</v>
      </c>
      <c r="I732" s="15">
        <f t="shared" si="128"/>
        <v>134873.25</v>
      </c>
      <c r="J732" s="15">
        <f t="shared" si="130"/>
        <v>242.46876404494381</v>
      </c>
      <c r="K732" s="15">
        <f t="shared" si="131"/>
        <v>421.67874299776099</v>
      </c>
      <c r="L732" s="15">
        <f t="shared" si="132"/>
        <v>1034188.1353103817</v>
      </c>
      <c r="M732" s="15"/>
      <c r="N732" s="86">
        <f t="shared" si="127"/>
        <v>1034188.1353103817</v>
      </c>
    </row>
    <row r="733" spans="1:14" x14ac:dyDescent="0.25">
      <c r="A733" s="81"/>
      <c r="B733" s="66" t="s">
        <v>506</v>
      </c>
      <c r="C733" s="48">
        <v>4</v>
      </c>
      <c r="D733" s="70">
        <v>39.1021</v>
      </c>
      <c r="E733" s="98">
        <v>1473</v>
      </c>
      <c r="F733" s="74">
        <v>249040</v>
      </c>
      <c r="G733" s="56">
        <v>75</v>
      </c>
      <c r="H733" s="65">
        <f t="shared" si="129"/>
        <v>186780</v>
      </c>
      <c r="I733" s="15">
        <f t="shared" si="128"/>
        <v>62260</v>
      </c>
      <c r="J733" s="15">
        <f t="shared" si="130"/>
        <v>169.06992532247114</v>
      </c>
      <c r="K733" s="15">
        <f t="shared" si="131"/>
        <v>495.07758172023364</v>
      </c>
      <c r="L733" s="15">
        <f t="shared" si="132"/>
        <v>1071290.5856627598</v>
      </c>
      <c r="M733" s="15"/>
      <c r="N733" s="86">
        <f t="shared" si="127"/>
        <v>1071290.5856627598</v>
      </c>
    </row>
    <row r="734" spans="1:14" x14ac:dyDescent="0.25">
      <c r="A734" s="81"/>
      <c r="B734" s="66" t="s">
        <v>507</v>
      </c>
      <c r="C734" s="48">
        <v>4</v>
      </c>
      <c r="D734" s="70">
        <v>10.784200000000002</v>
      </c>
      <c r="E734" s="98">
        <v>507</v>
      </c>
      <c r="F734" s="74">
        <v>36667</v>
      </c>
      <c r="G734" s="56">
        <v>75</v>
      </c>
      <c r="H734" s="65">
        <f t="shared" si="129"/>
        <v>27500.25</v>
      </c>
      <c r="I734" s="15">
        <f t="shared" si="128"/>
        <v>9166.75</v>
      </c>
      <c r="J734" s="15">
        <f t="shared" si="130"/>
        <v>72.321499013806701</v>
      </c>
      <c r="K734" s="15">
        <f t="shared" si="131"/>
        <v>591.82600802889806</v>
      </c>
      <c r="L734" s="15">
        <f t="shared" si="132"/>
        <v>1012960.7038717923</v>
      </c>
      <c r="M734" s="15"/>
      <c r="N734" s="86">
        <f t="shared" si="127"/>
        <v>1012960.7038717923</v>
      </c>
    </row>
    <row r="735" spans="1:14" x14ac:dyDescent="0.25">
      <c r="A735" s="81"/>
      <c r="B735" s="66" t="s">
        <v>508</v>
      </c>
      <c r="C735" s="48">
        <v>4</v>
      </c>
      <c r="D735" s="70">
        <v>25.337800000000001</v>
      </c>
      <c r="E735" s="98">
        <v>2008</v>
      </c>
      <c r="F735" s="74">
        <v>365413</v>
      </c>
      <c r="G735" s="56">
        <v>75</v>
      </c>
      <c r="H735" s="65">
        <f t="shared" si="129"/>
        <v>274059.75</v>
      </c>
      <c r="I735" s="15">
        <f t="shared" si="128"/>
        <v>91353.25</v>
      </c>
      <c r="J735" s="15">
        <f t="shared" si="130"/>
        <v>181.97858565737053</v>
      </c>
      <c r="K735" s="15">
        <f t="shared" si="131"/>
        <v>482.16892138533422</v>
      </c>
      <c r="L735" s="15">
        <f t="shared" si="132"/>
        <v>1068455.2534878559</v>
      </c>
      <c r="M735" s="15"/>
      <c r="N735" s="86">
        <f t="shared" si="127"/>
        <v>1068455.2534878559</v>
      </c>
    </row>
    <row r="736" spans="1:14" x14ac:dyDescent="0.25">
      <c r="A736" s="81"/>
      <c r="B736" s="66" t="s">
        <v>818</v>
      </c>
      <c r="C736" s="48">
        <v>4</v>
      </c>
      <c r="D736" s="70">
        <v>10.443499999999998</v>
      </c>
      <c r="E736" s="98">
        <v>845</v>
      </c>
      <c r="F736" s="74">
        <v>90627</v>
      </c>
      <c r="G736" s="56">
        <v>75</v>
      </c>
      <c r="H736" s="65">
        <f t="shared" si="129"/>
        <v>67970.25</v>
      </c>
      <c r="I736" s="15">
        <f t="shared" si="128"/>
        <v>22656.75</v>
      </c>
      <c r="J736" s="15">
        <f t="shared" si="130"/>
        <v>107.25088757396449</v>
      </c>
      <c r="K736" s="15">
        <f t="shared" si="131"/>
        <v>556.89661946874025</v>
      </c>
      <c r="L736" s="15">
        <f t="shared" si="132"/>
        <v>997529.94793014787</v>
      </c>
      <c r="M736" s="15"/>
      <c r="N736" s="86">
        <f t="shared" si="127"/>
        <v>997529.94793014787</v>
      </c>
    </row>
    <row r="737" spans="1:14" x14ac:dyDescent="0.25">
      <c r="A737" s="81"/>
      <c r="B737" s="66" t="s">
        <v>509</v>
      </c>
      <c r="C737" s="48">
        <v>4</v>
      </c>
      <c r="D737" s="70">
        <v>12.3179</v>
      </c>
      <c r="E737" s="98">
        <v>655</v>
      </c>
      <c r="F737" s="74">
        <v>194333</v>
      </c>
      <c r="G737" s="56">
        <v>75</v>
      </c>
      <c r="H737" s="65">
        <f t="shared" si="129"/>
        <v>145749.75</v>
      </c>
      <c r="I737" s="15">
        <f t="shared" si="128"/>
        <v>48583.25</v>
      </c>
      <c r="J737" s="15">
        <f t="shared" si="130"/>
        <v>296.69160305343513</v>
      </c>
      <c r="K737" s="15">
        <f t="shared" si="131"/>
        <v>367.45590398926964</v>
      </c>
      <c r="L737" s="15">
        <f t="shared" si="132"/>
        <v>687777.69701785827</v>
      </c>
      <c r="M737" s="15"/>
      <c r="N737" s="86">
        <f t="shared" si="127"/>
        <v>687777.69701785827</v>
      </c>
    </row>
    <row r="738" spans="1:14" x14ac:dyDescent="0.25">
      <c r="A738" s="81"/>
      <c r="B738" s="66" t="s">
        <v>510</v>
      </c>
      <c r="C738" s="48">
        <v>4</v>
      </c>
      <c r="D738" s="70">
        <v>13.093299999999999</v>
      </c>
      <c r="E738" s="98">
        <v>549</v>
      </c>
      <c r="F738" s="74">
        <v>21520</v>
      </c>
      <c r="G738" s="56">
        <v>75</v>
      </c>
      <c r="H738" s="65">
        <f t="shared" si="129"/>
        <v>16140</v>
      </c>
      <c r="I738" s="15">
        <f t="shared" si="128"/>
        <v>5380</v>
      </c>
      <c r="J738" s="15">
        <f t="shared" si="130"/>
        <v>39.198542805100182</v>
      </c>
      <c r="K738" s="15">
        <f t="shared" si="131"/>
        <v>624.94896423760463</v>
      </c>
      <c r="L738" s="15">
        <f t="shared" si="132"/>
        <v>1076945.6759360996</v>
      </c>
      <c r="M738" s="15"/>
      <c r="N738" s="86">
        <f t="shared" si="127"/>
        <v>1076945.6759360996</v>
      </c>
    </row>
    <row r="739" spans="1:14" x14ac:dyDescent="0.25">
      <c r="A739" s="81"/>
      <c r="B739" s="66" t="s">
        <v>511</v>
      </c>
      <c r="C739" s="48">
        <v>4</v>
      </c>
      <c r="D739" s="70">
        <v>22.278000000000002</v>
      </c>
      <c r="E739" s="98">
        <v>1368</v>
      </c>
      <c r="F739" s="74">
        <v>203013</v>
      </c>
      <c r="G739" s="56">
        <v>75</v>
      </c>
      <c r="H739" s="65">
        <f t="shared" si="129"/>
        <v>152259.75</v>
      </c>
      <c r="I739" s="15">
        <f t="shared" si="128"/>
        <v>50753.25</v>
      </c>
      <c r="J739" s="15">
        <f t="shared" si="130"/>
        <v>148.40131578947367</v>
      </c>
      <c r="K739" s="15">
        <f t="shared" si="131"/>
        <v>515.74619125323113</v>
      </c>
      <c r="L739" s="15">
        <f t="shared" si="132"/>
        <v>1034855.8721126065</v>
      </c>
      <c r="M739" s="15"/>
      <c r="N739" s="86">
        <f t="shared" si="127"/>
        <v>1034855.8721126065</v>
      </c>
    </row>
    <row r="740" spans="1:14" x14ac:dyDescent="0.25">
      <c r="A740" s="81"/>
      <c r="B740" s="66" t="s">
        <v>512</v>
      </c>
      <c r="C740" s="48">
        <v>4</v>
      </c>
      <c r="D740" s="70">
        <v>27.158000000000001</v>
      </c>
      <c r="E740" s="98">
        <v>1704</v>
      </c>
      <c r="F740" s="74">
        <v>169853</v>
      </c>
      <c r="G740" s="56">
        <v>75</v>
      </c>
      <c r="H740" s="65">
        <f t="shared" si="129"/>
        <v>127389.75</v>
      </c>
      <c r="I740" s="15">
        <f t="shared" si="128"/>
        <v>42463.25</v>
      </c>
      <c r="J740" s="15">
        <f t="shared" si="130"/>
        <v>99.67899061032864</v>
      </c>
      <c r="K740" s="15">
        <f t="shared" si="131"/>
        <v>564.46851643237619</v>
      </c>
      <c r="L740" s="15">
        <f t="shared" si="132"/>
        <v>1166243.309463494</v>
      </c>
      <c r="M740" s="15"/>
      <c r="N740" s="86">
        <f t="shared" si="127"/>
        <v>1166243.309463494</v>
      </c>
    </row>
    <row r="741" spans="1:14" x14ac:dyDescent="0.25">
      <c r="A741" s="81"/>
      <c r="B741" s="66" t="s">
        <v>513</v>
      </c>
      <c r="C741" s="48">
        <v>4</v>
      </c>
      <c r="D741" s="70">
        <v>12.5047</v>
      </c>
      <c r="E741" s="98">
        <v>576</v>
      </c>
      <c r="F741" s="74">
        <v>98093</v>
      </c>
      <c r="G741" s="56">
        <v>75</v>
      </c>
      <c r="H741" s="65">
        <f t="shared" si="129"/>
        <v>73569.75</v>
      </c>
      <c r="I741" s="15">
        <f t="shared" si="128"/>
        <v>24523.25</v>
      </c>
      <c r="J741" s="15">
        <f t="shared" si="130"/>
        <v>170.30034722222223</v>
      </c>
      <c r="K741" s="15">
        <f t="shared" si="131"/>
        <v>493.84715982048255</v>
      </c>
      <c r="L741" s="15">
        <f t="shared" si="132"/>
        <v>874976.88293297309</v>
      </c>
      <c r="M741" s="15"/>
      <c r="N741" s="86">
        <f t="shared" si="127"/>
        <v>874976.88293297309</v>
      </c>
    </row>
    <row r="742" spans="1:14" x14ac:dyDescent="0.25">
      <c r="A742" s="81"/>
      <c r="B742" s="66" t="s">
        <v>514</v>
      </c>
      <c r="C742" s="48">
        <v>4</v>
      </c>
      <c r="D742" s="70">
        <v>20.348699999999997</v>
      </c>
      <c r="E742" s="98">
        <v>1101</v>
      </c>
      <c r="F742" s="74">
        <v>287027</v>
      </c>
      <c r="G742" s="56">
        <v>75</v>
      </c>
      <c r="H742" s="65">
        <f t="shared" si="129"/>
        <v>215270.25</v>
      </c>
      <c r="I742" s="15">
        <f t="shared" si="128"/>
        <v>71756.75</v>
      </c>
      <c r="J742" s="15">
        <f t="shared" si="130"/>
        <v>260.69663941871028</v>
      </c>
      <c r="K742" s="15">
        <f t="shared" si="131"/>
        <v>403.4508676239945</v>
      </c>
      <c r="L742" s="15">
        <f t="shared" si="132"/>
        <v>822910.21862288541</v>
      </c>
      <c r="M742" s="15"/>
      <c r="N742" s="86">
        <f t="shared" si="127"/>
        <v>822910.21862288541</v>
      </c>
    </row>
    <row r="743" spans="1:14" x14ac:dyDescent="0.25">
      <c r="A743" s="81"/>
      <c r="B743" s="66" t="s">
        <v>501</v>
      </c>
      <c r="C743" s="48">
        <v>3</v>
      </c>
      <c r="D743" s="70">
        <v>33.518300000000004</v>
      </c>
      <c r="E743" s="98">
        <v>14078</v>
      </c>
      <c r="F743" s="74">
        <v>24545100</v>
      </c>
      <c r="G743" s="56">
        <v>20</v>
      </c>
      <c r="H743" s="65">
        <f t="shared" si="129"/>
        <v>4909020</v>
      </c>
      <c r="I743" s="15">
        <f t="shared" si="128"/>
        <v>19636080</v>
      </c>
      <c r="J743" s="15">
        <f t="shared" si="130"/>
        <v>1743.5076005114363</v>
      </c>
      <c r="K743" s="15">
        <f t="shared" si="131"/>
        <v>-1079.3600934687315</v>
      </c>
      <c r="L743" s="15">
        <f t="shared" si="132"/>
        <v>1771149.1004084807</v>
      </c>
      <c r="M743" s="15"/>
      <c r="N743" s="86">
        <f t="shared" si="127"/>
        <v>1771149.1004084807</v>
      </c>
    </row>
    <row r="744" spans="1:14" x14ac:dyDescent="0.25">
      <c r="A744" s="81"/>
      <c r="B744" s="66" t="s">
        <v>515</v>
      </c>
      <c r="C744" s="48">
        <v>4</v>
      </c>
      <c r="D744" s="70">
        <v>46.443300000000001</v>
      </c>
      <c r="E744" s="98">
        <v>1417</v>
      </c>
      <c r="F744" s="74">
        <v>256906.99999999997</v>
      </c>
      <c r="G744" s="56">
        <v>75</v>
      </c>
      <c r="H744" s="65">
        <f t="shared" si="129"/>
        <v>192680.24999999997</v>
      </c>
      <c r="I744" s="15">
        <f t="shared" si="128"/>
        <v>64226.75</v>
      </c>
      <c r="J744" s="15">
        <f t="shared" si="130"/>
        <v>181.30345800988002</v>
      </c>
      <c r="K744" s="15">
        <f t="shared" si="131"/>
        <v>482.84404903282473</v>
      </c>
      <c r="L744" s="15">
        <f t="shared" si="132"/>
        <v>1070205.109120308</v>
      </c>
      <c r="M744" s="15"/>
      <c r="N744" s="86">
        <f t="shared" si="127"/>
        <v>1070205.109120308</v>
      </c>
    </row>
    <row r="745" spans="1:14" x14ac:dyDescent="0.25">
      <c r="A745" s="81"/>
      <c r="B745" s="66" t="s">
        <v>819</v>
      </c>
      <c r="C745" s="48">
        <v>4</v>
      </c>
      <c r="D745" s="70">
        <v>30.5336</v>
      </c>
      <c r="E745" s="98">
        <v>2048</v>
      </c>
      <c r="F745" s="74">
        <v>194133</v>
      </c>
      <c r="G745" s="56">
        <v>75</v>
      </c>
      <c r="H745" s="65">
        <f t="shared" si="129"/>
        <v>145599.75</v>
      </c>
      <c r="I745" s="15">
        <f t="shared" si="128"/>
        <v>48533.25</v>
      </c>
      <c r="J745" s="15">
        <f t="shared" si="130"/>
        <v>94.79150390625</v>
      </c>
      <c r="K745" s="15">
        <f t="shared" si="131"/>
        <v>569.35600313645477</v>
      </c>
      <c r="L745" s="15">
        <f t="shared" si="132"/>
        <v>1225620.3573510577</v>
      </c>
      <c r="M745" s="15"/>
      <c r="N745" s="86">
        <f t="shared" si="127"/>
        <v>1225620.3573510577</v>
      </c>
    </row>
    <row r="746" spans="1:14" x14ac:dyDescent="0.25">
      <c r="A746" s="81"/>
      <c r="B746" s="66" t="s">
        <v>516</v>
      </c>
      <c r="C746" s="48">
        <v>4</v>
      </c>
      <c r="D746" s="70">
        <v>32.883499999999998</v>
      </c>
      <c r="E746" s="98">
        <v>1652</v>
      </c>
      <c r="F746" s="74">
        <v>198520</v>
      </c>
      <c r="G746" s="56">
        <v>75</v>
      </c>
      <c r="H746" s="65">
        <f t="shared" si="129"/>
        <v>148890</v>
      </c>
      <c r="I746" s="15">
        <f t="shared" si="128"/>
        <v>49630</v>
      </c>
      <c r="J746" s="15">
        <f t="shared" si="130"/>
        <v>120.16949152542372</v>
      </c>
      <c r="K746" s="15">
        <f t="shared" si="131"/>
        <v>543.97801551728105</v>
      </c>
      <c r="L746" s="15">
        <f t="shared" si="132"/>
        <v>1147445.4634421011</v>
      </c>
      <c r="M746" s="15"/>
      <c r="N746" s="86">
        <f t="shared" si="127"/>
        <v>1147445.4634421011</v>
      </c>
    </row>
    <row r="747" spans="1:14" x14ac:dyDescent="0.25">
      <c r="A747" s="81"/>
      <c r="B747" s="66" t="s">
        <v>820</v>
      </c>
      <c r="C747" s="48">
        <v>4</v>
      </c>
      <c r="D747" s="70">
        <v>39.14</v>
      </c>
      <c r="E747" s="98">
        <v>2774</v>
      </c>
      <c r="F747" s="74">
        <v>363880</v>
      </c>
      <c r="G747" s="56">
        <v>75</v>
      </c>
      <c r="H747" s="65">
        <f t="shared" si="129"/>
        <v>272910</v>
      </c>
      <c r="I747" s="15">
        <f t="shared" si="128"/>
        <v>90970</v>
      </c>
      <c r="J747" s="15">
        <f t="shared" si="130"/>
        <v>131.17519826964673</v>
      </c>
      <c r="K747" s="15">
        <f t="shared" si="131"/>
        <v>532.9723087730581</v>
      </c>
      <c r="L747" s="15">
        <f t="shared" si="132"/>
        <v>1283499.522234258</v>
      </c>
      <c r="M747" s="15"/>
      <c r="N747" s="86">
        <f t="shared" si="127"/>
        <v>1283499.522234258</v>
      </c>
    </row>
    <row r="748" spans="1:14" x14ac:dyDescent="0.25">
      <c r="A748" s="81"/>
      <c r="B748" s="66" t="s">
        <v>517</v>
      </c>
      <c r="C748" s="48">
        <v>4</v>
      </c>
      <c r="D748" s="70">
        <v>12.936300000000001</v>
      </c>
      <c r="E748" s="98">
        <v>761</v>
      </c>
      <c r="F748" s="74">
        <v>433467</v>
      </c>
      <c r="G748" s="56">
        <v>75</v>
      </c>
      <c r="H748" s="65">
        <f t="shared" si="129"/>
        <v>325100.25</v>
      </c>
      <c r="I748" s="15">
        <f t="shared" si="128"/>
        <v>108366.75</v>
      </c>
      <c r="J748" s="15">
        <f t="shared" si="130"/>
        <v>569.60183968462547</v>
      </c>
      <c r="K748" s="15">
        <f t="shared" si="131"/>
        <v>94.545667358079299</v>
      </c>
      <c r="L748" s="15">
        <f t="shared" si="132"/>
        <v>279362.24133613962</v>
      </c>
      <c r="M748" s="15"/>
      <c r="N748" s="86">
        <f t="shared" si="127"/>
        <v>279362.24133613962</v>
      </c>
    </row>
    <row r="749" spans="1:14" x14ac:dyDescent="0.25">
      <c r="A749" s="81"/>
      <c r="B749" s="8"/>
      <c r="C749" s="8"/>
      <c r="D749" s="70">
        <v>0</v>
      </c>
      <c r="E749" s="100"/>
      <c r="F749" s="87"/>
      <c r="G749" s="56"/>
      <c r="H749" s="87"/>
      <c r="I749" s="88"/>
      <c r="J749" s="88"/>
      <c r="K749" s="15"/>
      <c r="L749" s="15"/>
      <c r="M749" s="15"/>
      <c r="N749" s="86"/>
    </row>
    <row r="750" spans="1:14" x14ac:dyDescent="0.25">
      <c r="A750" s="84" t="s">
        <v>856</v>
      </c>
      <c r="B750" s="58" t="s">
        <v>2</v>
      </c>
      <c r="C750" s="59"/>
      <c r="D750" s="7">
        <v>936.02920000000017</v>
      </c>
      <c r="E750" s="101">
        <f>E751</f>
        <v>62451</v>
      </c>
      <c r="F750" s="50">
        <v>0</v>
      </c>
      <c r="G750" s="56"/>
      <c r="H750" s="50">
        <f>H752</f>
        <v>7359719.5</v>
      </c>
      <c r="I750" s="12">
        <f>I752</f>
        <v>-7359719.5</v>
      </c>
      <c r="J750" s="12"/>
      <c r="K750" s="15"/>
      <c r="L750" s="15"/>
      <c r="M750" s="14">
        <f>M752</f>
        <v>34672432.23854208</v>
      </c>
      <c r="N750" s="82">
        <f t="shared" si="127"/>
        <v>34672432.23854208</v>
      </c>
    </row>
    <row r="751" spans="1:14" x14ac:dyDescent="0.25">
      <c r="A751" s="84" t="s">
        <v>856</v>
      </c>
      <c r="B751" s="58" t="s">
        <v>3</v>
      </c>
      <c r="C751" s="59"/>
      <c r="D751" s="7">
        <v>936.02920000000017</v>
      </c>
      <c r="E751" s="101">
        <f>SUM(E753:E780)</f>
        <v>62451</v>
      </c>
      <c r="F751" s="50">
        <f>SUM(F753:F780)</f>
        <v>29438878</v>
      </c>
      <c r="G751" s="56"/>
      <c r="H751" s="50">
        <f>SUM(H753:H780)</f>
        <v>14195018.5</v>
      </c>
      <c r="I751" s="12">
        <f>SUM(I753:I780)</f>
        <v>15243859.5</v>
      </c>
      <c r="J751" s="12"/>
      <c r="K751" s="15"/>
      <c r="L751" s="12">
        <f>SUM(L753:L780)</f>
        <v>27215117.105766583</v>
      </c>
      <c r="M751" s="15"/>
      <c r="N751" s="82">
        <f t="shared" si="127"/>
        <v>27215117.105766583</v>
      </c>
    </row>
    <row r="752" spans="1:14" x14ac:dyDescent="0.25">
      <c r="A752" s="81"/>
      <c r="B752" s="66" t="s">
        <v>26</v>
      </c>
      <c r="C752" s="48">
        <v>2</v>
      </c>
      <c r="D752" s="70">
        <v>0</v>
      </c>
      <c r="E752" s="104"/>
      <c r="F752" s="65">
        <v>0</v>
      </c>
      <c r="G752" s="56">
        <v>25</v>
      </c>
      <c r="H752" s="65">
        <f>F751*G752/100</f>
        <v>7359719.5</v>
      </c>
      <c r="I752" s="15">
        <f t="shared" ref="I752:I780" si="133">F752-H752</f>
        <v>-7359719.5</v>
      </c>
      <c r="J752" s="15"/>
      <c r="K752" s="15"/>
      <c r="L752" s="15"/>
      <c r="M752" s="15">
        <f>($L$7*$L$8*E750/$L$10)+($L$7*$L$9*D750/$L$11)</f>
        <v>34672432.23854208</v>
      </c>
      <c r="N752" s="86">
        <f t="shared" si="127"/>
        <v>34672432.23854208</v>
      </c>
    </row>
    <row r="753" spans="1:14" x14ac:dyDescent="0.25">
      <c r="A753" s="81"/>
      <c r="B753" s="66" t="s">
        <v>519</v>
      </c>
      <c r="C753" s="48">
        <v>4</v>
      </c>
      <c r="D753" s="70">
        <v>24.559899999999999</v>
      </c>
      <c r="E753" s="98">
        <v>842</v>
      </c>
      <c r="F753" s="74">
        <v>722813</v>
      </c>
      <c r="G753" s="56">
        <v>75</v>
      </c>
      <c r="H753" s="65">
        <f t="shared" ref="H753:H780" si="134">F753*G753/100</f>
        <v>542109.75</v>
      </c>
      <c r="I753" s="15">
        <f t="shared" si="133"/>
        <v>180703.25</v>
      </c>
      <c r="J753" s="15">
        <f t="shared" ref="J753:J780" si="135">F753/E753</f>
        <v>858.44774346793349</v>
      </c>
      <c r="K753" s="15">
        <f t="shared" ref="K753:K780" si="136">$J$11*$J$19-J753</f>
        <v>-194.30023642522872</v>
      </c>
      <c r="L753" s="15">
        <f t="shared" ref="L753:L780" si="137">IF(K753&gt;0,$J$7*$J$8*(K753/$K$19),0)+$J$7*$J$9*(E753/$E$19)+$J$7*$J$10*(D753/$D$19)</f>
        <v>181130.75246396405</v>
      </c>
      <c r="M753" s="15"/>
      <c r="N753" s="86">
        <f t="shared" si="127"/>
        <v>181130.75246396405</v>
      </c>
    </row>
    <row r="754" spans="1:14" x14ac:dyDescent="0.25">
      <c r="A754" s="81"/>
      <c r="B754" s="66" t="s">
        <v>520</v>
      </c>
      <c r="C754" s="48">
        <v>4</v>
      </c>
      <c r="D754" s="70">
        <v>24.404599999999999</v>
      </c>
      <c r="E754" s="98">
        <v>1742</v>
      </c>
      <c r="F754" s="74">
        <v>199080</v>
      </c>
      <c r="G754" s="56">
        <v>75</v>
      </c>
      <c r="H754" s="65">
        <f t="shared" si="134"/>
        <v>149310</v>
      </c>
      <c r="I754" s="15">
        <f t="shared" si="133"/>
        <v>49770</v>
      </c>
      <c r="J754" s="15">
        <f t="shared" si="135"/>
        <v>114.28243398392652</v>
      </c>
      <c r="K754" s="15">
        <f t="shared" si="136"/>
        <v>549.86507305877831</v>
      </c>
      <c r="L754" s="15">
        <f t="shared" si="137"/>
        <v>1138909.3656821419</v>
      </c>
      <c r="M754" s="15"/>
      <c r="N754" s="86">
        <f t="shared" si="127"/>
        <v>1138909.3656821419</v>
      </c>
    </row>
    <row r="755" spans="1:14" x14ac:dyDescent="0.25">
      <c r="A755" s="81"/>
      <c r="B755" s="66" t="s">
        <v>821</v>
      </c>
      <c r="C755" s="48">
        <v>4</v>
      </c>
      <c r="D755" s="70">
        <v>26.257899999999999</v>
      </c>
      <c r="E755" s="98">
        <v>1654</v>
      </c>
      <c r="F755" s="74">
        <v>224733</v>
      </c>
      <c r="G755" s="56">
        <v>75</v>
      </c>
      <c r="H755" s="65">
        <f t="shared" si="134"/>
        <v>168549.75</v>
      </c>
      <c r="I755" s="15">
        <f t="shared" si="133"/>
        <v>56183.25</v>
      </c>
      <c r="J755" s="15">
        <f t="shared" si="135"/>
        <v>135.87243047158404</v>
      </c>
      <c r="K755" s="15">
        <f t="shared" si="136"/>
        <v>528.27507657112074</v>
      </c>
      <c r="L755" s="15">
        <f t="shared" si="137"/>
        <v>1101254.1608703262</v>
      </c>
      <c r="M755" s="15"/>
      <c r="N755" s="86">
        <f t="shared" si="127"/>
        <v>1101254.1608703262</v>
      </c>
    </row>
    <row r="756" spans="1:14" x14ac:dyDescent="0.25">
      <c r="A756" s="81"/>
      <c r="B756" s="66" t="s">
        <v>521</v>
      </c>
      <c r="C756" s="48">
        <v>4</v>
      </c>
      <c r="D756" s="70">
        <v>28.290900000000004</v>
      </c>
      <c r="E756" s="98">
        <v>1276</v>
      </c>
      <c r="F756" s="74">
        <v>144733</v>
      </c>
      <c r="G756" s="56">
        <v>75</v>
      </c>
      <c r="H756" s="65">
        <f t="shared" si="134"/>
        <v>108549.75</v>
      </c>
      <c r="I756" s="15">
        <f t="shared" si="133"/>
        <v>36183.25</v>
      </c>
      <c r="J756" s="15">
        <f t="shared" si="135"/>
        <v>113.42711598746081</v>
      </c>
      <c r="K756" s="15">
        <f t="shared" si="136"/>
        <v>550.72039105524391</v>
      </c>
      <c r="L756" s="15">
        <f t="shared" si="137"/>
        <v>1098263.6539906224</v>
      </c>
      <c r="M756" s="15"/>
      <c r="N756" s="86">
        <f t="shared" si="127"/>
        <v>1098263.6539906224</v>
      </c>
    </row>
    <row r="757" spans="1:14" x14ac:dyDescent="0.25">
      <c r="A757" s="81"/>
      <c r="B757" s="66" t="s">
        <v>822</v>
      </c>
      <c r="C757" s="48">
        <v>4</v>
      </c>
      <c r="D757" s="70">
        <v>58.626199999999997</v>
      </c>
      <c r="E757" s="98">
        <v>5546</v>
      </c>
      <c r="F757" s="74">
        <v>2427720</v>
      </c>
      <c r="G757" s="56">
        <v>75</v>
      </c>
      <c r="H757" s="65">
        <f t="shared" si="134"/>
        <v>1820790</v>
      </c>
      <c r="I757" s="15">
        <f t="shared" si="133"/>
        <v>606930</v>
      </c>
      <c r="J757" s="15">
        <f t="shared" si="135"/>
        <v>437.74251712946267</v>
      </c>
      <c r="K757" s="15">
        <f t="shared" si="136"/>
        <v>226.4049899132421</v>
      </c>
      <c r="L757" s="15">
        <f t="shared" si="137"/>
        <v>1200071.8714295572</v>
      </c>
      <c r="M757" s="15"/>
      <c r="N757" s="86">
        <f t="shared" ref="N757:N820" si="138">L757+M757</f>
        <v>1200071.8714295572</v>
      </c>
    </row>
    <row r="758" spans="1:14" x14ac:dyDescent="0.25">
      <c r="A758" s="81"/>
      <c r="B758" s="66" t="s">
        <v>398</v>
      </c>
      <c r="C758" s="48">
        <v>4</v>
      </c>
      <c r="D758" s="70">
        <v>75.002099999999999</v>
      </c>
      <c r="E758" s="98">
        <v>3755</v>
      </c>
      <c r="F758" s="74">
        <v>2509587</v>
      </c>
      <c r="G758" s="56">
        <v>75</v>
      </c>
      <c r="H758" s="65">
        <f t="shared" si="134"/>
        <v>1882190.25</v>
      </c>
      <c r="I758" s="15">
        <f t="shared" si="133"/>
        <v>627396.75</v>
      </c>
      <c r="J758" s="15">
        <f t="shared" si="135"/>
        <v>668.33209054593874</v>
      </c>
      <c r="K758" s="15">
        <f t="shared" si="136"/>
        <v>-4.1845835032339664</v>
      </c>
      <c r="L758" s="15">
        <f t="shared" si="137"/>
        <v>692665.57161279605</v>
      </c>
      <c r="M758" s="15"/>
      <c r="N758" s="86">
        <f t="shared" si="138"/>
        <v>692665.57161279605</v>
      </c>
    </row>
    <row r="759" spans="1:14" x14ac:dyDescent="0.25">
      <c r="A759" s="81"/>
      <c r="B759" s="66" t="s">
        <v>522</v>
      </c>
      <c r="C759" s="48">
        <v>4</v>
      </c>
      <c r="D759" s="70">
        <v>13.497699999999998</v>
      </c>
      <c r="E759" s="98">
        <v>848</v>
      </c>
      <c r="F759" s="74">
        <v>81453</v>
      </c>
      <c r="G759" s="56">
        <v>75</v>
      </c>
      <c r="H759" s="65">
        <f t="shared" si="134"/>
        <v>61089.75</v>
      </c>
      <c r="I759" s="15">
        <f t="shared" si="133"/>
        <v>20363.25</v>
      </c>
      <c r="J759" s="15">
        <f t="shared" si="135"/>
        <v>96.053066037735846</v>
      </c>
      <c r="K759" s="15">
        <f t="shared" si="136"/>
        <v>568.09444100496898</v>
      </c>
      <c r="L759" s="15">
        <f t="shared" si="137"/>
        <v>1025421.2783764962</v>
      </c>
      <c r="M759" s="15"/>
      <c r="N759" s="86">
        <f t="shared" si="138"/>
        <v>1025421.2783764962</v>
      </c>
    </row>
    <row r="760" spans="1:14" x14ac:dyDescent="0.25">
      <c r="A760" s="81"/>
      <c r="B760" s="66" t="s">
        <v>523</v>
      </c>
      <c r="C760" s="48">
        <v>4</v>
      </c>
      <c r="D760" s="70">
        <v>33.961999999999996</v>
      </c>
      <c r="E760" s="98">
        <v>1533</v>
      </c>
      <c r="F760" s="74">
        <v>312533</v>
      </c>
      <c r="G760" s="56">
        <v>75</v>
      </c>
      <c r="H760" s="65">
        <f t="shared" si="134"/>
        <v>234399.75</v>
      </c>
      <c r="I760" s="15">
        <f t="shared" si="133"/>
        <v>78133.25</v>
      </c>
      <c r="J760" s="15">
        <f t="shared" si="135"/>
        <v>203.87018917155905</v>
      </c>
      <c r="K760" s="15">
        <f t="shared" si="136"/>
        <v>460.27731787114573</v>
      </c>
      <c r="L760" s="15">
        <f t="shared" si="137"/>
        <v>1007290.397220419</v>
      </c>
      <c r="M760" s="15"/>
      <c r="N760" s="86">
        <f t="shared" si="138"/>
        <v>1007290.397220419</v>
      </c>
    </row>
    <row r="761" spans="1:14" x14ac:dyDescent="0.25">
      <c r="A761" s="81"/>
      <c r="B761" s="66" t="s">
        <v>524</v>
      </c>
      <c r="C761" s="48">
        <v>4</v>
      </c>
      <c r="D761" s="70">
        <v>19.2516</v>
      </c>
      <c r="E761" s="98">
        <v>1073</v>
      </c>
      <c r="F761" s="74">
        <v>147760</v>
      </c>
      <c r="G761" s="56">
        <v>75</v>
      </c>
      <c r="H761" s="65">
        <f t="shared" si="134"/>
        <v>110820</v>
      </c>
      <c r="I761" s="15">
        <f t="shared" si="133"/>
        <v>36940</v>
      </c>
      <c r="J761" s="15">
        <f t="shared" si="135"/>
        <v>137.70736253494874</v>
      </c>
      <c r="K761" s="15">
        <f t="shared" si="136"/>
        <v>526.44014450775603</v>
      </c>
      <c r="L761" s="15">
        <f t="shared" si="137"/>
        <v>1006567.7654944705</v>
      </c>
      <c r="M761" s="15"/>
      <c r="N761" s="86">
        <f t="shared" si="138"/>
        <v>1006567.7654944705</v>
      </c>
    </row>
    <row r="762" spans="1:14" x14ac:dyDescent="0.25">
      <c r="A762" s="81"/>
      <c r="B762" s="66" t="s">
        <v>297</v>
      </c>
      <c r="C762" s="48">
        <v>4</v>
      </c>
      <c r="D762" s="70">
        <v>32.711999999999996</v>
      </c>
      <c r="E762" s="98">
        <v>2166</v>
      </c>
      <c r="F762" s="74">
        <v>630533</v>
      </c>
      <c r="G762" s="56">
        <v>75</v>
      </c>
      <c r="H762" s="65">
        <f t="shared" si="134"/>
        <v>472899.75</v>
      </c>
      <c r="I762" s="15">
        <f t="shared" si="133"/>
        <v>157633.25</v>
      </c>
      <c r="J762" s="15">
        <f t="shared" si="135"/>
        <v>291.10480147737763</v>
      </c>
      <c r="K762" s="15">
        <f t="shared" si="136"/>
        <v>373.04270556532714</v>
      </c>
      <c r="L762" s="15">
        <f t="shared" si="137"/>
        <v>942534.64075654896</v>
      </c>
      <c r="M762" s="15"/>
      <c r="N762" s="86">
        <f t="shared" si="138"/>
        <v>942534.64075654896</v>
      </c>
    </row>
    <row r="763" spans="1:14" x14ac:dyDescent="0.25">
      <c r="A763" s="81"/>
      <c r="B763" s="66" t="s">
        <v>132</v>
      </c>
      <c r="C763" s="48">
        <v>4</v>
      </c>
      <c r="D763" s="70">
        <v>16.431900000000002</v>
      </c>
      <c r="E763" s="98">
        <v>786</v>
      </c>
      <c r="F763" s="74">
        <v>131387</v>
      </c>
      <c r="G763" s="56">
        <v>75</v>
      </c>
      <c r="H763" s="65">
        <f t="shared" si="134"/>
        <v>98540.25</v>
      </c>
      <c r="I763" s="15">
        <f t="shared" si="133"/>
        <v>32846.75</v>
      </c>
      <c r="J763" s="15">
        <f t="shared" si="135"/>
        <v>167.15903307888041</v>
      </c>
      <c r="K763" s="15">
        <f t="shared" si="136"/>
        <v>496.98847396382439</v>
      </c>
      <c r="L763" s="15">
        <f t="shared" si="137"/>
        <v>917691.82867310313</v>
      </c>
      <c r="M763" s="15"/>
      <c r="N763" s="86">
        <f t="shared" si="138"/>
        <v>917691.82867310313</v>
      </c>
    </row>
    <row r="764" spans="1:14" x14ac:dyDescent="0.25">
      <c r="A764" s="81"/>
      <c r="B764" s="66" t="s">
        <v>525</v>
      </c>
      <c r="C764" s="48">
        <v>4</v>
      </c>
      <c r="D764" s="70">
        <v>39.871500000000005</v>
      </c>
      <c r="E764" s="98">
        <v>1080</v>
      </c>
      <c r="F764" s="74">
        <v>385453</v>
      </c>
      <c r="G764" s="56">
        <v>75</v>
      </c>
      <c r="H764" s="65">
        <f t="shared" si="134"/>
        <v>289089.75</v>
      </c>
      <c r="I764" s="15">
        <f t="shared" si="133"/>
        <v>96363.25</v>
      </c>
      <c r="J764" s="15">
        <f t="shared" si="135"/>
        <v>356.90092592592595</v>
      </c>
      <c r="K764" s="15">
        <f t="shared" si="136"/>
        <v>307.24658111677883</v>
      </c>
      <c r="L764" s="15">
        <f t="shared" si="137"/>
        <v>736421.11756699847</v>
      </c>
      <c r="M764" s="15"/>
      <c r="N764" s="86">
        <f t="shared" si="138"/>
        <v>736421.11756699847</v>
      </c>
    </row>
    <row r="765" spans="1:14" x14ac:dyDescent="0.25">
      <c r="A765" s="81"/>
      <c r="B765" s="66" t="s">
        <v>70</v>
      </c>
      <c r="C765" s="48">
        <v>4</v>
      </c>
      <c r="D765" s="70">
        <v>61.625299999999996</v>
      </c>
      <c r="E765" s="98">
        <v>4208</v>
      </c>
      <c r="F765" s="74">
        <v>827613</v>
      </c>
      <c r="G765" s="56">
        <v>75</v>
      </c>
      <c r="H765" s="65">
        <f t="shared" si="134"/>
        <v>620709.75</v>
      </c>
      <c r="I765" s="15">
        <f t="shared" si="133"/>
        <v>206903.25</v>
      </c>
      <c r="J765" s="15">
        <f t="shared" si="135"/>
        <v>196.67609315589354</v>
      </c>
      <c r="K765" s="15">
        <f t="shared" si="136"/>
        <v>467.47141388681121</v>
      </c>
      <c r="L765" s="15">
        <f t="shared" si="137"/>
        <v>1425976.694266547</v>
      </c>
      <c r="M765" s="15"/>
      <c r="N765" s="86">
        <f t="shared" si="138"/>
        <v>1425976.694266547</v>
      </c>
    </row>
    <row r="766" spans="1:14" x14ac:dyDescent="0.25">
      <c r="A766" s="81"/>
      <c r="B766" s="66" t="s">
        <v>526</v>
      </c>
      <c r="C766" s="48">
        <v>4</v>
      </c>
      <c r="D766" s="70">
        <v>43.096600000000002</v>
      </c>
      <c r="E766" s="98">
        <v>3002</v>
      </c>
      <c r="F766" s="74">
        <v>590680</v>
      </c>
      <c r="G766" s="56">
        <v>75</v>
      </c>
      <c r="H766" s="65">
        <f t="shared" si="134"/>
        <v>443010</v>
      </c>
      <c r="I766" s="15">
        <f t="shared" si="133"/>
        <v>147670</v>
      </c>
      <c r="J766" s="15">
        <f t="shared" si="135"/>
        <v>196.76215856095936</v>
      </c>
      <c r="K766" s="15">
        <f t="shared" si="136"/>
        <v>467.38534848174538</v>
      </c>
      <c r="L766" s="15">
        <f t="shared" si="137"/>
        <v>1221915.2403798697</v>
      </c>
      <c r="M766" s="15"/>
      <c r="N766" s="86">
        <f t="shared" si="138"/>
        <v>1221915.2403798697</v>
      </c>
    </row>
    <row r="767" spans="1:14" x14ac:dyDescent="0.25">
      <c r="A767" s="81"/>
      <c r="B767" s="66" t="s">
        <v>527</v>
      </c>
      <c r="C767" s="48">
        <v>4</v>
      </c>
      <c r="D767" s="70">
        <v>19.396799999999999</v>
      </c>
      <c r="E767" s="98">
        <v>1002</v>
      </c>
      <c r="F767" s="74">
        <v>287613</v>
      </c>
      <c r="G767" s="56">
        <v>75</v>
      </c>
      <c r="H767" s="65">
        <f t="shared" si="134"/>
        <v>215709.75</v>
      </c>
      <c r="I767" s="15">
        <f t="shared" si="133"/>
        <v>71903.25</v>
      </c>
      <c r="J767" s="15">
        <f t="shared" si="135"/>
        <v>287.03892215568862</v>
      </c>
      <c r="K767" s="15">
        <f t="shared" si="136"/>
        <v>377.10858488701615</v>
      </c>
      <c r="L767" s="15">
        <f t="shared" si="137"/>
        <v>767240.52755712834</v>
      </c>
      <c r="M767" s="15"/>
      <c r="N767" s="86">
        <f t="shared" si="138"/>
        <v>767240.52755712834</v>
      </c>
    </row>
    <row r="768" spans="1:14" x14ac:dyDescent="0.25">
      <c r="A768" s="81"/>
      <c r="B768" s="66" t="s">
        <v>528</v>
      </c>
      <c r="C768" s="48">
        <v>4</v>
      </c>
      <c r="D768" s="70">
        <v>14.632000000000001</v>
      </c>
      <c r="E768" s="98">
        <v>593</v>
      </c>
      <c r="F768" s="74">
        <v>140613</v>
      </c>
      <c r="G768" s="56">
        <v>75</v>
      </c>
      <c r="H768" s="65">
        <f t="shared" si="134"/>
        <v>105459.75</v>
      </c>
      <c r="I768" s="15">
        <f t="shared" si="133"/>
        <v>35153.25</v>
      </c>
      <c r="J768" s="15">
        <f t="shared" si="135"/>
        <v>237.12141652613829</v>
      </c>
      <c r="K768" s="15">
        <f t="shared" si="136"/>
        <v>427.02609051656646</v>
      </c>
      <c r="L768" s="15">
        <f t="shared" si="137"/>
        <v>780510.07548364613</v>
      </c>
      <c r="M768" s="15"/>
      <c r="N768" s="86">
        <f t="shared" si="138"/>
        <v>780510.07548364613</v>
      </c>
    </row>
    <row r="769" spans="1:14" x14ac:dyDescent="0.25">
      <c r="A769" s="81"/>
      <c r="B769" s="66" t="s">
        <v>529</v>
      </c>
      <c r="C769" s="48">
        <v>4</v>
      </c>
      <c r="D769" s="70">
        <v>26.194400000000002</v>
      </c>
      <c r="E769" s="98">
        <v>1150</v>
      </c>
      <c r="F769" s="74">
        <v>271987</v>
      </c>
      <c r="G769" s="56">
        <v>75</v>
      </c>
      <c r="H769" s="65">
        <f t="shared" si="134"/>
        <v>203990.25</v>
      </c>
      <c r="I769" s="15">
        <f t="shared" si="133"/>
        <v>67996.75</v>
      </c>
      <c r="J769" s="15">
        <f t="shared" si="135"/>
        <v>236.51043478260868</v>
      </c>
      <c r="K769" s="15">
        <f t="shared" si="136"/>
        <v>427.63707226009609</v>
      </c>
      <c r="L769" s="15">
        <f t="shared" si="137"/>
        <v>885660.63768995879</v>
      </c>
      <c r="M769" s="15"/>
      <c r="N769" s="86">
        <f t="shared" si="138"/>
        <v>885660.63768995879</v>
      </c>
    </row>
    <row r="770" spans="1:14" x14ac:dyDescent="0.25">
      <c r="A770" s="81"/>
      <c r="B770" s="66" t="s">
        <v>530</v>
      </c>
      <c r="C770" s="48">
        <v>4</v>
      </c>
      <c r="D770" s="70">
        <v>27.970300000000002</v>
      </c>
      <c r="E770" s="98">
        <v>1555</v>
      </c>
      <c r="F770" s="74">
        <v>360707</v>
      </c>
      <c r="G770" s="56">
        <v>75</v>
      </c>
      <c r="H770" s="65">
        <f t="shared" si="134"/>
        <v>270530.25</v>
      </c>
      <c r="I770" s="15">
        <f t="shared" si="133"/>
        <v>90176.75</v>
      </c>
      <c r="J770" s="15">
        <f t="shared" si="135"/>
        <v>231.96591639871383</v>
      </c>
      <c r="K770" s="15">
        <f t="shared" si="136"/>
        <v>432.18159064399094</v>
      </c>
      <c r="L770" s="15">
        <f t="shared" si="137"/>
        <v>946362.91376199631</v>
      </c>
      <c r="M770" s="15"/>
      <c r="N770" s="86">
        <f t="shared" si="138"/>
        <v>946362.91376199631</v>
      </c>
    </row>
    <row r="771" spans="1:14" x14ac:dyDescent="0.25">
      <c r="A771" s="81"/>
      <c r="B771" s="66" t="s">
        <v>531</v>
      </c>
      <c r="C771" s="48">
        <v>4</v>
      </c>
      <c r="D771" s="70">
        <v>32.350300000000004</v>
      </c>
      <c r="E771" s="98">
        <v>1603</v>
      </c>
      <c r="F771" s="74">
        <v>202080</v>
      </c>
      <c r="G771" s="56">
        <v>75</v>
      </c>
      <c r="H771" s="65">
        <f t="shared" si="134"/>
        <v>151560</v>
      </c>
      <c r="I771" s="15">
        <f t="shared" si="133"/>
        <v>50520</v>
      </c>
      <c r="J771" s="15">
        <f t="shared" si="135"/>
        <v>126.06363069245165</v>
      </c>
      <c r="K771" s="15">
        <f t="shared" si="136"/>
        <v>538.08387635025315</v>
      </c>
      <c r="L771" s="15">
        <f t="shared" si="137"/>
        <v>1130756.9889964927</v>
      </c>
      <c r="M771" s="15"/>
      <c r="N771" s="86">
        <f t="shared" si="138"/>
        <v>1130756.9889964927</v>
      </c>
    </row>
    <row r="772" spans="1:14" x14ac:dyDescent="0.25">
      <c r="A772" s="81"/>
      <c r="B772" s="66" t="s">
        <v>532</v>
      </c>
      <c r="C772" s="48">
        <v>4</v>
      </c>
      <c r="D772" s="70">
        <v>49.196099999999994</v>
      </c>
      <c r="E772" s="98">
        <v>3000</v>
      </c>
      <c r="F772" s="74">
        <v>1108120</v>
      </c>
      <c r="G772" s="56">
        <v>75</v>
      </c>
      <c r="H772" s="65">
        <f t="shared" si="134"/>
        <v>831090</v>
      </c>
      <c r="I772" s="15">
        <f t="shared" si="133"/>
        <v>277030</v>
      </c>
      <c r="J772" s="15">
        <f t="shared" si="135"/>
        <v>369.37333333333333</v>
      </c>
      <c r="K772" s="15">
        <f t="shared" si="136"/>
        <v>294.77417370937144</v>
      </c>
      <c r="L772" s="15">
        <f t="shared" si="137"/>
        <v>974492.73658622277</v>
      </c>
      <c r="M772" s="15"/>
      <c r="N772" s="86">
        <f t="shared" si="138"/>
        <v>974492.73658622277</v>
      </c>
    </row>
    <row r="773" spans="1:14" x14ac:dyDescent="0.25">
      <c r="A773" s="81"/>
      <c r="B773" s="66" t="s">
        <v>895</v>
      </c>
      <c r="C773" s="48">
        <v>3</v>
      </c>
      <c r="D773" s="70">
        <v>52.1601</v>
      </c>
      <c r="E773" s="98">
        <v>11440</v>
      </c>
      <c r="F773" s="74">
        <v>14334800</v>
      </c>
      <c r="G773" s="56">
        <v>20</v>
      </c>
      <c r="H773" s="65">
        <f t="shared" si="134"/>
        <v>2866960</v>
      </c>
      <c r="I773" s="15">
        <f t="shared" si="133"/>
        <v>11467840</v>
      </c>
      <c r="J773" s="15">
        <f t="shared" si="135"/>
        <v>1253.041958041958</v>
      </c>
      <c r="K773" s="15">
        <f t="shared" si="136"/>
        <v>-588.89445099925319</v>
      </c>
      <c r="L773" s="15">
        <f t="shared" si="137"/>
        <v>1522355.0708879342</v>
      </c>
      <c r="M773" s="15"/>
      <c r="N773" s="86">
        <f t="shared" si="138"/>
        <v>1522355.0708879342</v>
      </c>
    </row>
    <row r="774" spans="1:14" x14ac:dyDescent="0.25">
      <c r="A774" s="81"/>
      <c r="B774" s="66" t="s">
        <v>533</v>
      </c>
      <c r="C774" s="48">
        <v>4</v>
      </c>
      <c r="D774" s="70">
        <v>25.946999999999999</v>
      </c>
      <c r="E774" s="98">
        <v>1829</v>
      </c>
      <c r="F774" s="74">
        <v>688427</v>
      </c>
      <c r="G774" s="56">
        <v>75</v>
      </c>
      <c r="H774" s="65">
        <f t="shared" si="134"/>
        <v>516320.25</v>
      </c>
      <c r="I774" s="15">
        <f t="shared" si="133"/>
        <v>172106.75</v>
      </c>
      <c r="J774" s="15">
        <f t="shared" si="135"/>
        <v>376.39529797703665</v>
      </c>
      <c r="K774" s="15">
        <f t="shared" si="136"/>
        <v>287.75220906566813</v>
      </c>
      <c r="L774" s="15">
        <f t="shared" si="137"/>
        <v>748069.33630955266</v>
      </c>
      <c r="M774" s="15"/>
      <c r="N774" s="86">
        <f t="shared" si="138"/>
        <v>748069.33630955266</v>
      </c>
    </row>
    <row r="775" spans="1:14" x14ac:dyDescent="0.25">
      <c r="A775" s="81"/>
      <c r="B775" s="66" t="s">
        <v>534</v>
      </c>
      <c r="C775" s="48">
        <v>4</v>
      </c>
      <c r="D775" s="70">
        <v>24.24</v>
      </c>
      <c r="E775" s="98">
        <v>1081</v>
      </c>
      <c r="F775" s="74">
        <v>216280</v>
      </c>
      <c r="G775" s="56">
        <v>75</v>
      </c>
      <c r="H775" s="65">
        <f t="shared" si="134"/>
        <v>162210</v>
      </c>
      <c r="I775" s="15">
        <f t="shared" si="133"/>
        <v>54070</v>
      </c>
      <c r="J775" s="15">
        <f t="shared" si="135"/>
        <v>200.07400555041627</v>
      </c>
      <c r="K775" s="15">
        <f t="shared" si="136"/>
        <v>464.07350149228853</v>
      </c>
      <c r="L775" s="15">
        <f t="shared" si="137"/>
        <v>927482.73894960678</v>
      </c>
      <c r="M775" s="15"/>
      <c r="N775" s="86">
        <f t="shared" si="138"/>
        <v>927482.73894960678</v>
      </c>
    </row>
    <row r="776" spans="1:14" x14ac:dyDescent="0.25">
      <c r="A776" s="81"/>
      <c r="B776" s="66" t="s">
        <v>824</v>
      </c>
      <c r="C776" s="48">
        <v>4</v>
      </c>
      <c r="D776" s="70">
        <v>16.225899999999999</v>
      </c>
      <c r="E776" s="98">
        <v>474</v>
      </c>
      <c r="F776" s="74">
        <v>53240</v>
      </c>
      <c r="G776" s="56">
        <v>75</v>
      </c>
      <c r="H776" s="65">
        <f t="shared" si="134"/>
        <v>39930</v>
      </c>
      <c r="I776" s="15">
        <f t="shared" si="133"/>
        <v>13310</v>
      </c>
      <c r="J776" s="15">
        <f t="shared" si="135"/>
        <v>112.32067510548524</v>
      </c>
      <c r="K776" s="15">
        <f t="shared" si="136"/>
        <v>551.82683193721959</v>
      </c>
      <c r="L776" s="15">
        <f t="shared" si="137"/>
        <v>965220.59236027161</v>
      </c>
      <c r="M776" s="15"/>
      <c r="N776" s="86">
        <f t="shared" si="138"/>
        <v>965220.59236027161</v>
      </c>
    </row>
    <row r="777" spans="1:14" x14ac:dyDescent="0.25">
      <c r="A777" s="81"/>
      <c r="B777" s="66" t="s">
        <v>535</v>
      </c>
      <c r="C777" s="48">
        <v>4</v>
      </c>
      <c r="D777" s="70">
        <v>31.949000000000002</v>
      </c>
      <c r="E777" s="98">
        <v>1501</v>
      </c>
      <c r="F777" s="74">
        <v>834960</v>
      </c>
      <c r="G777" s="56">
        <v>75</v>
      </c>
      <c r="H777" s="65">
        <f t="shared" si="134"/>
        <v>626220</v>
      </c>
      <c r="I777" s="15">
        <f t="shared" si="133"/>
        <v>208740</v>
      </c>
      <c r="J777" s="15">
        <f t="shared" si="135"/>
        <v>556.26915389740168</v>
      </c>
      <c r="K777" s="15">
        <f t="shared" si="136"/>
        <v>107.87835314530309</v>
      </c>
      <c r="L777" s="15">
        <f t="shared" si="137"/>
        <v>450639.45211235795</v>
      </c>
      <c r="M777" s="15"/>
      <c r="N777" s="86">
        <f t="shared" si="138"/>
        <v>450639.45211235795</v>
      </c>
    </row>
    <row r="778" spans="1:14" x14ac:dyDescent="0.25">
      <c r="A778" s="81"/>
      <c r="B778" s="66" t="s">
        <v>536</v>
      </c>
      <c r="C778" s="48">
        <v>4</v>
      </c>
      <c r="D778" s="70">
        <v>48.289499999999997</v>
      </c>
      <c r="E778" s="98">
        <v>2848</v>
      </c>
      <c r="F778" s="74">
        <v>455813</v>
      </c>
      <c r="G778" s="56">
        <v>75</v>
      </c>
      <c r="H778" s="65">
        <f t="shared" si="134"/>
        <v>341859.75</v>
      </c>
      <c r="I778" s="15">
        <f t="shared" si="133"/>
        <v>113953.25</v>
      </c>
      <c r="J778" s="15">
        <f t="shared" si="135"/>
        <v>160.04669943820224</v>
      </c>
      <c r="K778" s="15">
        <f t="shared" si="136"/>
        <v>504.10080760450251</v>
      </c>
      <c r="L778" s="15">
        <f t="shared" si="137"/>
        <v>1277979.7927254364</v>
      </c>
      <c r="M778" s="15"/>
      <c r="N778" s="86">
        <f t="shared" si="138"/>
        <v>1277979.7927254364</v>
      </c>
    </row>
    <row r="779" spans="1:14" x14ac:dyDescent="0.25">
      <c r="A779" s="81"/>
      <c r="B779" s="66" t="s">
        <v>414</v>
      </c>
      <c r="C779" s="48">
        <v>4</v>
      </c>
      <c r="D779" s="70">
        <v>24.758200000000002</v>
      </c>
      <c r="E779" s="98">
        <v>2082</v>
      </c>
      <c r="F779" s="74">
        <v>443800</v>
      </c>
      <c r="G779" s="56">
        <v>75</v>
      </c>
      <c r="H779" s="65">
        <f t="shared" si="134"/>
        <v>332850</v>
      </c>
      <c r="I779" s="15">
        <f t="shared" si="133"/>
        <v>110950</v>
      </c>
      <c r="J779" s="15">
        <f t="shared" si="135"/>
        <v>213.16042267050912</v>
      </c>
      <c r="K779" s="15">
        <f t="shared" si="136"/>
        <v>450.98708437219568</v>
      </c>
      <c r="L779" s="15">
        <f t="shared" si="137"/>
        <v>1026918.0176453922</v>
      </c>
      <c r="M779" s="15"/>
      <c r="N779" s="86">
        <f t="shared" si="138"/>
        <v>1026918.0176453922</v>
      </c>
    </row>
    <row r="780" spans="1:14" x14ac:dyDescent="0.25">
      <c r="A780" s="81"/>
      <c r="B780" s="66" t="s">
        <v>537</v>
      </c>
      <c r="C780" s="48">
        <v>4</v>
      </c>
      <c r="D780" s="70">
        <v>45.129399999999997</v>
      </c>
      <c r="E780" s="98">
        <v>2782</v>
      </c>
      <c r="F780" s="74">
        <v>704360</v>
      </c>
      <c r="G780" s="56">
        <v>75</v>
      </c>
      <c r="H780" s="65">
        <f t="shared" si="134"/>
        <v>528270</v>
      </c>
      <c r="I780" s="15">
        <f t="shared" si="133"/>
        <v>176090</v>
      </c>
      <c r="J780" s="15">
        <f t="shared" si="135"/>
        <v>253.18475916606758</v>
      </c>
      <c r="K780" s="15">
        <f t="shared" si="136"/>
        <v>410.9627478766372</v>
      </c>
      <c r="L780" s="15">
        <f t="shared" si="137"/>
        <v>1115313.885916718</v>
      </c>
      <c r="M780" s="15"/>
      <c r="N780" s="86">
        <f t="shared" si="138"/>
        <v>1115313.885916718</v>
      </c>
    </row>
    <row r="781" spans="1:14" x14ac:dyDescent="0.25">
      <c r="A781" s="81"/>
      <c r="B781" s="8"/>
      <c r="C781" s="8"/>
      <c r="D781" s="70">
        <v>0</v>
      </c>
      <c r="E781" s="100"/>
      <c r="F781" s="87"/>
      <c r="G781" s="56"/>
      <c r="H781" s="87"/>
      <c r="I781" s="88"/>
      <c r="J781" s="88"/>
      <c r="K781" s="15"/>
      <c r="L781" s="15"/>
      <c r="M781" s="15"/>
      <c r="N781" s="86"/>
    </row>
    <row r="782" spans="1:14" x14ac:dyDescent="0.25">
      <c r="A782" s="84" t="s">
        <v>538</v>
      </c>
      <c r="B782" s="58" t="s">
        <v>2</v>
      </c>
      <c r="C782" s="59"/>
      <c r="D782" s="7">
        <v>1033.7047000000002</v>
      </c>
      <c r="E782" s="101">
        <f>E783</f>
        <v>83076</v>
      </c>
      <c r="F782" s="50">
        <v>0</v>
      </c>
      <c r="G782" s="56"/>
      <c r="H782" s="50">
        <f>H784</f>
        <v>6675775.25</v>
      </c>
      <c r="I782" s="12">
        <f>I784</f>
        <v>-6675775.25</v>
      </c>
      <c r="J782" s="12"/>
      <c r="K782" s="15"/>
      <c r="L782" s="15"/>
      <c r="M782" s="14">
        <f>M784</f>
        <v>42616596.63282387</v>
      </c>
      <c r="N782" s="82">
        <f t="shared" si="138"/>
        <v>42616596.63282387</v>
      </c>
    </row>
    <row r="783" spans="1:14" x14ac:dyDescent="0.25">
      <c r="A783" s="84" t="s">
        <v>538</v>
      </c>
      <c r="B783" s="58" t="s">
        <v>3</v>
      </c>
      <c r="C783" s="59"/>
      <c r="D783" s="7">
        <v>1033.7047000000002</v>
      </c>
      <c r="E783" s="101">
        <f>SUM(E785:E810)</f>
        <v>83076</v>
      </c>
      <c r="F783" s="50">
        <f>SUM(F785:F810)</f>
        <v>26703101</v>
      </c>
      <c r="G783" s="56"/>
      <c r="H783" s="50">
        <f>SUM(H785:H810)</f>
        <v>13067130.75</v>
      </c>
      <c r="I783" s="12">
        <f>SUM(I785:I810)</f>
        <v>13635970.25</v>
      </c>
      <c r="J783" s="12"/>
      <c r="K783" s="15"/>
      <c r="L783" s="12">
        <f>SUM(L785:L810)</f>
        <v>31257301.056789476</v>
      </c>
      <c r="M783" s="15"/>
      <c r="N783" s="82">
        <f t="shared" si="138"/>
        <v>31257301.056789476</v>
      </c>
    </row>
    <row r="784" spans="1:14" x14ac:dyDescent="0.25">
      <c r="A784" s="81"/>
      <c r="B784" s="66" t="s">
        <v>26</v>
      </c>
      <c r="C784" s="48">
        <v>2</v>
      </c>
      <c r="D784" s="70">
        <v>0</v>
      </c>
      <c r="E784" s="104"/>
      <c r="F784" s="65">
        <v>0</v>
      </c>
      <c r="G784" s="56">
        <v>25</v>
      </c>
      <c r="H784" s="65">
        <f>F783*G784/100</f>
        <v>6675775.25</v>
      </c>
      <c r="I784" s="15">
        <f t="shared" ref="I784:I810" si="139">F784-H784</f>
        <v>-6675775.25</v>
      </c>
      <c r="J784" s="15"/>
      <c r="K784" s="15"/>
      <c r="L784" s="15"/>
      <c r="M784" s="15">
        <f>($L$7*$L$8*E782/$L$10)+($L$7*$L$9*D782/$L$11)</f>
        <v>42616596.63282387</v>
      </c>
      <c r="N784" s="86">
        <f t="shared" si="138"/>
        <v>42616596.63282387</v>
      </c>
    </row>
    <row r="785" spans="1:14" x14ac:dyDescent="0.25">
      <c r="A785" s="81"/>
      <c r="B785" s="66" t="s">
        <v>539</v>
      </c>
      <c r="C785" s="48">
        <v>4</v>
      </c>
      <c r="D785" s="70">
        <v>68.235900000000001</v>
      </c>
      <c r="E785" s="98">
        <v>5703</v>
      </c>
      <c r="F785" s="74">
        <v>1149987</v>
      </c>
      <c r="G785" s="56">
        <v>75</v>
      </c>
      <c r="H785" s="65">
        <f t="shared" ref="H785:H810" si="140">F785*G785/100</f>
        <v>862490.25</v>
      </c>
      <c r="I785" s="15">
        <f t="shared" si="139"/>
        <v>287496.75</v>
      </c>
      <c r="J785" s="15">
        <f t="shared" ref="J785:J810" si="141">F785/E785</f>
        <v>201.64597580220936</v>
      </c>
      <c r="K785" s="15">
        <f t="shared" ref="K785:K810" si="142">$J$11*$J$19-J785</f>
        <v>462.50153124049541</v>
      </c>
      <c r="L785" s="15">
        <f t="shared" ref="L785:L810" si="143">IF(K785&gt;0,$J$7*$J$8*(K785/$K$19),0)+$J$7*$J$9*(E785/$E$19)+$J$7*$J$10*(D785/$D$19)</f>
        <v>1616532.1601125898</v>
      </c>
      <c r="M785" s="15"/>
      <c r="N785" s="86">
        <f t="shared" si="138"/>
        <v>1616532.1601125898</v>
      </c>
    </row>
    <row r="786" spans="1:14" x14ac:dyDescent="0.25">
      <c r="A786" s="81"/>
      <c r="B786" s="66" t="s">
        <v>540</v>
      </c>
      <c r="C786" s="48">
        <v>4</v>
      </c>
      <c r="D786" s="70">
        <v>23.710999999999999</v>
      </c>
      <c r="E786" s="98">
        <v>2363</v>
      </c>
      <c r="F786" s="74">
        <v>214267</v>
      </c>
      <c r="G786" s="56">
        <v>75</v>
      </c>
      <c r="H786" s="65">
        <f t="shared" si="140"/>
        <v>160700.25</v>
      </c>
      <c r="I786" s="15">
        <f t="shared" si="139"/>
        <v>53566.75</v>
      </c>
      <c r="J786" s="15">
        <f t="shared" si="141"/>
        <v>90.675835801946675</v>
      </c>
      <c r="K786" s="15">
        <f t="shared" si="142"/>
        <v>573.47167124075804</v>
      </c>
      <c r="L786" s="15">
        <f t="shared" si="143"/>
        <v>1246382.1180178632</v>
      </c>
      <c r="M786" s="15"/>
      <c r="N786" s="86">
        <f t="shared" si="138"/>
        <v>1246382.1180178632</v>
      </c>
    </row>
    <row r="787" spans="1:14" x14ac:dyDescent="0.25">
      <c r="A787" s="81"/>
      <c r="B787" s="66" t="s">
        <v>541</v>
      </c>
      <c r="C787" s="48">
        <v>4</v>
      </c>
      <c r="D787" s="70">
        <v>30.564899999999998</v>
      </c>
      <c r="E787" s="98">
        <v>1823</v>
      </c>
      <c r="F787" s="74">
        <v>364080</v>
      </c>
      <c r="G787" s="56">
        <v>75</v>
      </c>
      <c r="H787" s="65">
        <f t="shared" si="140"/>
        <v>273060</v>
      </c>
      <c r="I787" s="15">
        <f t="shared" si="139"/>
        <v>91020</v>
      </c>
      <c r="J787" s="15">
        <f t="shared" si="141"/>
        <v>199.7147558968733</v>
      </c>
      <c r="K787" s="15">
        <f t="shared" si="142"/>
        <v>464.4327511458315</v>
      </c>
      <c r="L787" s="15">
        <f t="shared" si="143"/>
        <v>1036587.6099131657</v>
      </c>
      <c r="M787" s="15"/>
      <c r="N787" s="86">
        <f t="shared" si="138"/>
        <v>1036587.6099131657</v>
      </c>
    </row>
    <row r="788" spans="1:14" x14ac:dyDescent="0.25">
      <c r="A788" s="81"/>
      <c r="B788" s="66" t="s">
        <v>542</v>
      </c>
      <c r="C788" s="48">
        <v>4</v>
      </c>
      <c r="D788" s="70">
        <v>44.598300000000002</v>
      </c>
      <c r="E788" s="98">
        <v>3307</v>
      </c>
      <c r="F788" s="74">
        <v>660160</v>
      </c>
      <c r="G788" s="56">
        <v>75</v>
      </c>
      <c r="H788" s="65">
        <f t="shared" si="140"/>
        <v>495120</v>
      </c>
      <c r="I788" s="15">
        <f t="shared" si="139"/>
        <v>165040</v>
      </c>
      <c r="J788" s="15">
        <f t="shared" si="141"/>
        <v>199.62503779860901</v>
      </c>
      <c r="K788" s="15">
        <f t="shared" si="142"/>
        <v>464.52246924409576</v>
      </c>
      <c r="L788" s="15">
        <f t="shared" si="143"/>
        <v>1258435.7536253005</v>
      </c>
      <c r="M788" s="15"/>
      <c r="N788" s="86">
        <f t="shared" si="138"/>
        <v>1258435.7536253005</v>
      </c>
    </row>
    <row r="789" spans="1:14" x14ac:dyDescent="0.25">
      <c r="A789" s="81"/>
      <c r="B789" s="66" t="s">
        <v>543</v>
      </c>
      <c r="C789" s="48">
        <v>4</v>
      </c>
      <c r="D789" s="70">
        <v>2.4043999999999999</v>
      </c>
      <c r="E789" s="98">
        <v>3030</v>
      </c>
      <c r="F789" s="74">
        <v>1661840</v>
      </c>
      <c r="G789" s="56">
        <v>75</v>
      </c>
      <c r="H789" s="65">
        <f t="shared" si="140"/>
        <v>1246380</v>
      </c>
      <c r="I789" s="15">
        <f t="shared" si="139"/>
        <v>415460</v>
      </c>
      <c r="J789" s="15">
        <f t="shared" si="141"/>
        <v>548.46204620462049</v>
      </c>
      <c r="K789" s="15">
        <f t="shared" si="142"/>
        <v>115.68546083808428</v>
      </c>
      <c r="L789" s="15">
        <f t="shared" si="143"/>
        <v>544463.62412351253</v>
      </c>
      <c r="M789" s="15"/>
      <c r="N789" s="86">
        <f t="shared" si="138"/>
        <v>544463.62412351253</v>
      </c>
    </row>
    <row r="790" spans="1:14" x14ac:dyDescent="0.25">
      <c r="A790" s="81"/>
      <c r="B790" s="66" t="s">
        <v>544</v>
      </c>
      <c r="C790" s="48">
        <v>4</v>
      </c>
      <c r="D790" s="70">
        <v>28.414400000000001</v>
      </c>
      <c r="E790" s="98">
        <v>1315</v>
      </c>
      <c r="F790" s="74">
        <v>140373</v>
      </c>
      <c r="G790" s="56">
        <v>75</v>
      </c>
      <c r="H790" s="65">
        <f t="shared" si="140"/>
        <v>105279.75</v>
      </c>
      <c r="I790" s="15">
        <f t="shared" si="139"/>
        <v>35093.25</v>
      </c>
      <c r="J790" s="15">
        <f t="shared" si="141"/>
        <v>106.74752851711027</v>
      </c>
      <c r="K790" s="15">
        <f t="shared" si="142"/>
        <v>557.39997852559452</v>
      </c>
      <c r="L790" s="15">
        <f t="shared" si="143"/>
        <v>1113624.8026584357</v>
      </c>
      <c r="M790" s="15"/>
      <c r="N790" s="86">
        <f t="shared" si="138"/>
        <v>1113624.8026584357</v>
      </c>
    </row>
    <row r="791" spans="1:14" x14ac:dyDescent="0.25">
      <c r="A791" s="81"/>
      <c r="B791" s="66" t="s">
        <v>545</v>
      </c>
      <c r="C791" s="48">
        <v>4</v>
      </c>
      <c r="D791" s="70">
        <v>84.373400000000004</v>
      </c>
      <c r="E791" s="98">
        <v>5355</v>
      </c>
      <c r="F791" s="74">
        <v>1275600</v>
      </c>
      <c r="G791" s="56">
        <v>75</v>
      </c>
      <c r="H791" s="65">
        <f t="shared" si="140"/>
        <v>956700</v>
      </c>
      <c r="I791" s="15">
        <f t="shared" si="139"/>
        <v>318900</v>
      </c>
      <c r="J791" s="15">
        <f t="shared" si="141"/>
        <v>238.20728291316527</v>
      </c>
      <c r="K791" s="15">
        <f t="shared" si="142"/>
        <v>425.9402241295395</v>
      </c>
      <c r="L791" s="15">
        <f t="shared" si="143"/>
        <v>1572650.4321906299</v>
      </c>
      <c r="M791" s="15"/>
      <c r="N791" s="86">
        <f t="shared" si="138"/>
        <v>1572650.4321906299</v>
      </c>
    </row>
    <row r="792" spans="1:14" x14ac:dyDescent="0.25">
      <c r="A792" s="81"/>
      <c r="B792" s="66" t="s">
        <v>546</v>
      </c>
      <c r="C792" s="48">
        <v>4</v>
      </c>
      <c r="D792" s="70">
        <v>23.024000000000001</v>
      </c>
      <c r="E792" s="98">
        <v>1188</v>
      </c>
      <c r="F792" s="74">
        <v>214160</v>
      </c>
      <c r="G792" s="56">
        <v>75</v>
      </c>
      <c r="H792" s="65">
        <f t="shared" si="140"/>
        <v>160620</v>
      </c>
      <c r="I792" s="15">
        <f t="shared" si="139"/>
        <v>53540</v>
      </c>
      <c r="J792" s="15">
        <f t="shared" si="141"/>
        <v>180.26936026936028</v>
      </c>
      <c r="K792" s="15">
        <f t="shared" si="142"/>
        <v>483.8781467733445</v>
      </c>
      <c r="L792" s="15">
        <f t="shared" si="143"/>
        <v>966735.2283664532</v>
      </c>
      <c r="M792" s="15"/>
      <c r="N792" s="86">
        <f t="shared" si="138"/>
        <v>966735.2283664532</v>
      </c>
    </row>
    <row r="793" spans="1:14" x14ac:dyDescent="0.25">
      <c r="A793" s="81"/>
      <c r="B793" s="66" t="s">
        <v>547</v>
      </c>
      <c r="C793" s="48">
        <v>4</v>
      </c>
      <c r="D793" s="70">
        <v>45.585900000000009</v>
      </c>
      <c r="E793" s="98">
        <v>2851</v>
      </c>
      <c r="F793" s="74">
        <v>483333</v>
      </c>
      <c r="G793" s="56">
        <v>75</v>
      </c>
      <c r="H793" s="65">
        <f t="shared" si="140"/>
        <v>362499.75</v>
      </c>
      <c r="I793" s="15">
        <f t="shared" si="139"/>
        <v>120833.25</v>
      </c>
      <c r="J793" s="15">
        <f t="shared" si="141"/>
        <v>169.53104173974043</v>
      </c>
      <c r="K793" s="15">
        <f t="shared" si="142"/>
        <v>494.61646530296434</v>
      </c>
      <c r="L793" s="15">
        <f t="shared" si="143"/>
        <v>1254620.2397319286</v>
      </c>
      <c r="M793" s="15"/>
      <c r="N793" s="86">
        <f t="shared" si="138"/>
        <v>1254620.2397319286</v>
      </c>
    </row>
    <row r="794" spans="1:14" x14ac:dyDescent="0.25">
      <c r="A794" s="81"/>
      <c r="B794" s="66" t="s">
        <v>548</v>
      </c>
      <c r="C794" s="48">
        <v>4</v>
      </c>
      <c r="D794" s="70">
        <v>48.709899999999998</v>
      </c>
      <c r="E794" s="98">
        <v>2595</v>
      </c>
      <c r="F794" s="74">
        <v>543253</v>
      </c>
      <c r="G794" s="56">
        <v>75</v>
      </c>
      <c r="H794" s="65">
        <f t="shared" si="140"/>
        <v>407439.75</v>
      </c>
      <c r="I794" s="15">
        <f t="shared" si="139"/>
        <v>135813.25</v>
      </c>
      <c r="J794" s="15">
        <f t="shared" si="141"/>
        <v>209.34605009633913</v>
      </c>
      <c r="K794" s="15">
        <f t="shared" si="142"/>
        <v>454.80145694636565</v>
      </c>
      <c r="L794" s="15">
        <f t="shared" si="143"/>
        <v>1173152.9405358245</v>
      </c>
      <c r="M794" s="15"/>
      <c r="N794" s="86">
        <f t="shared" si="138"/>
        <v>1173152.9405358245</v>
      </c>
    </row>
    <row r="795" spans="1:14" x14ac:dyDescent="0.25">
      <c r="A795" s="81"/>
      <c r="B795" s="66" t="s">
        <v>549</v>
      </c>
      <c r="C795" s="48">
        <v>4</v>
      </c>
      <c r="D795" s="70">
        <v>26.36</v>
      </c>
      <c r="E795" s="98">
        <v>1688</v>
      </c>
      <c r="F795" s="74">
        <v>297307</v>
      </c>
      <c r="G795" s="56">
        <v>75</v>
      </c>
      <c r="H795" s="65">
        <f t="shared" si="140"/>
        <v>222980.25</v>
      </c>
      <c r="I795" s="15">
        <f t="shared" si="139"/>
        <v>74326.75</v>
      </c>
      <c r="J795" s="15">
        <f t="shared" si="141"/>
        <v>176.12973933649289</v>
      </c>
      <c r="K795" s="15">
        <f t="shared" si="142"/>
        <v>488.01776770621188</v>
      </c>
      <c r="L795" s="15">
        <f t="shared" si="143"/>
        <v>1043209.1650940842</v>
      </c>
      <c r="M795" s="15"/>
      <c r="N795" s="86">
        <f t="shared" si="138"/>
        <v>1043209.1650940842</v>
      </c>
    </row>
    <row r="796" spans="1:14" x14ac:dyDescent="0.25">
      <c r="A796" s="81"/>
      <c r="B796" s="66" t="s">
        <v>550</v>
      </c>
      <c r="C796" s="48">
        <v>4</v>
      </c>
      <c r="D796" s="70">
        <v>39.213899999999995</v>
      </c>
      <c r="E796" s="98">
        <v>1849</v>
      </c>
      <c r="F796" s="74">
        <v>349840</v>
      </c>
      <c r="G796" s="56">
        <v>75</v>
      </c>
      <c r="H796" s="65">
        <f t="shared" si="140"/>
        <v>262380</v>
      </c>
      <c r="I796" s="15">
        <f t="shared" si="139"/>
        <v>87460</v>
      </c>
      <c r="J796" s="15">
        <f t="shared" si="141"/>
        <v>189.20497566252027</v>
      </c>
      <c r="K796" s="15">
        <f t="shared" si="142"/>
        <v>474.9425313801845</v>
      </c>
      <c r="L796" s="15">
        <f t="shared" si="143"/>
        <v>1084776.6889834059</v>
      </c>
      <c r="M796" s="15"/>
      <c r="N796" s="86">
        <f t="shared" si="138"/>
        <v>1084776.6889834059</v>
      </c>
    </row>
    <row r="797" spans="1:14" x14ac:dyDescent="0.25">
      <c r="A797" s="81"/>
      <c r="B797" s="66" t="s">
        <v>551</v>
      </c>
      <c r="C797" s="48">
        <v>4</v>
      </c>
      <c r="D797" s="70">
        <v>36.037700000000001</v>
      </c>
      <c r="E797" s="98">
        <v>1682</v>
      </c>
      <c r="F797" s="74">
        <v>641360</v>
      </c>
      <c r="G797" s="56">
        <v>75</v>
      </c>
      <c r="H797" s="65">
        <f t="shared" si="140"/>
        <v>481020</v>
      </c>
      <c r="I797" s="15">
        <f t="shared" si="139"/>
        <v>160340</v>
      </c>
      <c r="J797" s="15">
        <f t="shared" si="141"/>
        <v>381.30796670630201</v>
      </c>
      <c r="K797" s="15">
        <f t="shared" si="142"/>
        <v>282.83954033640276</v>
      </c>
      <c r="L797" s="15">
        <f t="shared" si="143"/>
        <v>756770.64539154572</v>
      </c>
      <c r="M797" s="15"/>
      <c r="N797" s="86">
        <f t="shared" si="138"/>
        <v>756770.64539154572</v>
      </c>
    </row>
    <row r="798" spans="1:14" x14ac:dyDescent="0.25">
      <c r="A798" s="81"/>
      <c r="B798" s="66" t="s">
        <v>552</v>
      </c>
      <c r="C798" s="48">
        <v>4</v>
      </c>
      <c r="D798" s="70">
        <v>42.591999999999999</v>
      </c>
      <c r="E798" s="98">
        <v>3001</v>
      </c>
      <c r="F798" s="74">
        <v>802347</v>
      </c>
      <c r="G798" s="56">
        <v>75</v>
      </c>
      <c r="H798" s="65">
        <f t="shared" si="140"/>
        <v>601760.25</v>
      </c>
      <c r="I798" s="15">
        <f t="shared" si="139"/>
        <v>200586.75</v>
      </c>
      <c r="J798" s="15">
        <f t="shared" si="141"/>
        <v>267.35988003998665</v>
      </c>
      <c r="K798" s="15">
        <f t="shared" si="142"/>
        <v>396.78762700271812</v>
      </c>
      <c r="L798" s="15">
        <f t="shared" si="143"/>
        <v>1110698.7187860699</v>
      </c>
      <c r="M798" s="15"/>
      <c r="N798" s="86">
        <f t="shared" si="138"/>
        <v>1110698.7187860699</v>
      </c>
    </row>
    <row r="799" spans="1:14" x14ac:dyDescent="0.25">
      <c r="A799" s="81"/>
      <c r="B799" s="66" t="s">
        <v>553</v>
      </c>
      <c r="C799" s="48">
        <v>4</v>
      </c>
      <c r="D799" s="70">
        <v>34.957999999999998</v>
      </c>
      <c r="E799" s="98">
        <v>2295</v>
      </c>
      <c r="F799" s="74">
        <v>246120</v>
      </c>
      <c r="G799" s="56">
        <v>75</v>
      </c>
      <c r="H799" s="65">
        <f t="shared" si="140"/>
        <v>184590</v>
      </c>
      <c r="I799" s="15">
        <f t="shared" si="139"/>
        <v>61530</v>
      </c>
      <c r="J799" s="15">
        <f t="shared" si="141"/>
        <v>107.24183006535948</v>
      </c>
      <c r="K799" s="15">
        <f t="shared" si="142"/>
        <v>556.90567697734525</v>
      </c>
      <c r="L799" s="15">
        <f t="shared" si="143"/>
        <v>1250189.4243845821</v>
      </c>
      <c r="M799" s="15"/>
      <c r="N799" s="86">
        <f t="shared" si="138"/>
        <v>1250189.4243845821</v>
      </c>
    </row>
    <row r="800" spans="1:14" x14ac:dyDescent="0.25">
      <c r="A800" s="81"/>
      <c r="B800" s="66" t="s">
        <v>825</v>
      </c>
      <c r="C800" s="48">
        <v>4</v>
      </c>
      <c r="D800" s="70">
        <v>35.174499999999995</v>
      </c>
      <c r="E800" s="98">
        <v>2426</v>
      </c>
      <c r="F800" s="74">
        <v>675467</v>
      </c>
      <c r="G800" s="56">
        <v>75</v>
      </c>
      <c r="H800" s="65">
        <f t="shared" si="140"/>
        <v>506600.25</v>
      </c>
      <c r="I800" s="15">
        <f t="shared" si="139"/>
        <v>168866.75</v>
      </c>
      <c r="J800" s="15">
        <f t="shared" si="141"/>
        <v>278.42827699917558</v>
      </c>
      <c r="K800" s="15">
        <f t="shared" si="142"/>
        <v>385.71923004352919</v>
      </c>
      <c r="L800" s="15">
        <f t="shared" si="143"/>
        <v>1001038.0709787018</v>
      </c>
      <c r="M800" s="15"/>
      <c r="N800" s="86">
        <f t="shared" si="138"/>
        <v>1001038.0709787018</v>
      </c>
    </row>
    <row r="801" spans="1:14" x14ac:dyDescent="0.25">
      <c r="A801" s="81"/>
      <c r="B801" s="66" t="s">
        <v>554</v>
      </c>
      <c r="C801" s="48">
        <v>4</v>
      </c>
      <c r="D801" s="70">
        <v>48.100899999999996</v>
      </c>
      <c r="E801" s="98">
        <v>2544</v>
      </c>
      <c r="F801" s="74">
        <v>315467</v>
      </c>
      <c r="G801" s="56">
        <v>75</v>
      </c>
      <c r="H801" s="65">
        <f t="shared" si="140"/>
        <v>236600.25</v>
      </c>
      <c r="I801" s="15">
        <f t="shared" si="139"/>
        <v>78866.75</v>
      </c>
      <c r="J801" s="15">
        <f t="shared" si="141"/>
        <v>124.00432389937107</v>
      </c>
      <c r="K801" s="15">
        <f t="shared" si="142"/>
        <v>540.14318314333366</v>
      </c>
      <c r="L801" s="15">
        <f t="shared" si="143"/>
        <v>1297378.473202148</v>
      </c>
      <c r="M801" s="15"/>
      <c r="N801" s="86">
        <f t="shared" si="138"/>
        <v>1297378.473202148</v>
      </c>
    </row>
    <row r="802" spans="1:14" x14ac:dyDescent="0.25">
      <c r="A802" s="81"/>
      <c r="B802" s="66" t="s">
        <v>555</v>
      </c>
      <c r="C802" s="48">
        <v>4</v>
      </c>
      <c r="D802" s="70">
        <v>32.626199999999997</v>
      </c>
      <c r="E802" s="98">
        <v>1790</v>
      </c>
      <c r="F802" s="74">
        <v>170987</v>
      </c>
      <c r="G802" s="56">
        <v>75</v>
      </c>
      <c r="H802" s="65">
        <f t="shared" si="140"/>
        <v>128240.25</v>
      </c>
      <c r="I802" s="15">
        <f t="shared" si="139"/>
        <v>42746.75</v>
      </c>
      <c r="J802" s="15">
        <f t="shared" si="141"/>
        <v>95.523463687150837</v>
      </c>
      <c r="K802" s="15">
        <f t="shared" si="142"/>
        <v>568.62404335555391</v>
      </c>
      <c r="L802" s="15">
        <f t="shared" si="143"/>
        <v>1201051.7306691769</v>
      </c>
      <c r="M802" s="15"/>
      <c r="N802" s="86">
        <f t="shared" si="138"/>
        <v>1201051.7306691769</v>
      </c>
    </row>
    <row r="803" spans="1:14" x14ac:dyDescent="0.25">
      <c r="A803" s="81"/>
      <c r="B803" s="66" t="s">
        <v>301</v>
      </c>
      <c r="C803" s="48">
        <v>4</v>
      </c>
      <c r="D803" s="70">
        <v>23.6755</v>
      </c>
      <c r="E803" s="98">
        <v>861</v>
      </c>
      <c r="F803" s="74">
        <v>211067</v>
      </c>
      <c r="G803" s="56">
        <v>75</v>
      </c>
      <c r="H803" s="65">
        <f t="shared" si="140"/>
        <v>158300.25</v>
      </c>
      <c r="I803" s="15">
        <f t="shared" si="139"/>
        <v>52766.75</v>
      </c>
      <c r="J803" s="15">
        <f t="shared" si="141"/>
        <v>245.14169570267131</v>
      </c>
      <c r="K803" s="15">
        <f t="shared" si="142"/>
        <v>419.00581134003346</v>
      </c>
      <c r="L803" s="15">
        <f t="shared" si="143"/>
        <v>829820.46453892603</v>
      </c>
      <c r="M803" s="15"/>
      <c r="N803" s="86">
        <f t="shared" si="138"/>
        <v>829820.46453892603</v>
      </c>
    </row>
    <row r="804" spans="1:14" x14ac:dyDescent="0.25">
      <c r="A804" s="81"/>
      <c r="B804" s="66" t="s">
        <v>556</v>
      </c>
      <c r="C804" s="48">
        <v>4</v>
      </c>
      <c r="D804" s="70">
        <v>47.437800000000003</v>
      </c>
      <c r="E804" s="98">
        <v>5815</v>
      </c>
      <c r="F804" s="74">
        <v>917907</v>
      </c>
      <c r="G804" s="56">
        <v>75</v>
      </c>
      <c r="H804" s="65">
        <f t="shared" si="140"/>
        <v>688430.25</v>
      </c>
      <c r="I804" s="15">
        <f t="shared" si="139"/>
        <v>229476.75</v>
      </c>
      <c r="J804" s="15">
        <f t="shared" si="141"/>
        <v>157.85159071367153</v>
      </c>
      <c r="K804" s="15">
        <f t="shared" si="142"/>
        <v>506.29591632903328</v>
      </c>
      <c r="L804" s="15">
        <f t="shared" si="143"/>
        <v>1628267.9357196554</v>
      </c>
      <c r="M804" s="15"/>
      <c r="N804" s="86">
        <f t="shared" si="138"/>
        <v>1628267.9357196554</v>
      </c>
    </row>
    <row r="805" spans="1:14" x14ac:dyDescent="0.25">
      <c r="A805" s="81"/>
      <c r="B805" s="66" t="s">
        <v>557</v>
      </c>
      <c r="C805" s="48">
        <v>4</v>
      </c>
      <c r="D805" s="70">
        <v>51.628</v>
      </c>
      <c r="E805" s="98">
        <v>3411</v>
      </c>
      <c r="F805" s="74">
        <v>454413</v>
      </c>
      <c r="G805" s="56">
        <v>75</v>
      </c>
      <c r="H805" s="65">
        <f t="shared" si="140"/>
        <v>340809.75</v>
      </c>
      <c r="I805" s="15">
        <f t="shared" si="139"/>
        <v>113603.25</v>
      </c>
      <c r="J805" s="15">
        <f t="shared" si="141"/>
        <v>133.21987686895338</v>
      </c>
      <c r="K805" s="15">
        <f t="shared" si="142"/>
        <v>530.92763017375137</v>
      </c>
      <c r="L805" s="15">
        <f t="shared" si="143"/>
        <v>1397049.8865649654</v>
      </c>
      <c r="M805" s="15"/>
      <c r="N805" s="86">
        <f t="shared" si="138"/>
        <v>1397049.8865649654</v>
      </c>
    </row>
    <row r="806" spans="1:14" x14ac:dyDescent="0.25">
      <c r="A806" s="81"/>
      <c r="B806" s="66" t="s">
        <v>558</v>
      </c>
      <c r="C806" s="48">
        <v>4</v>
      </c>
      <c r="D806" s="70">
        <v>40.825899999999997</v>
      </c>
      <c r="E806" s="98">
        <v>5405</v>
      </c>
      <c r="F806" s="74">
        <v>938680</v>
      </c>
      <c r="G806" s="56">
        <v>75</v>
      </c>
      <c r="H806" s="65">
        <f t="shared" si="140"/>
        <v>704010</v>
      </c>
      <c r="I806" s="15">
        <f t="shared" si="139"/>
        <v>234670</v>
      </c>
      <c r="J806" s="15">
        <f t="shared" si="141"/>
        <v>173.66882516188713</v>
      </c>
      <c r="K806" s="15">
        <f t="shared" si="142"/>
        <v>490.47868188081765</v>
      </c>
      <c r="L806" s="15">
        <f t="shared" si="143"/>
        <v>1533381.988909944</v>
      </c>
      <c r="M806" s="15"/>
      <c r="N806" s="86">
        <f t="shared" si="138"/>
        <v>1533381.988909944</v>
      </c>
    </row>
    <row r="807" spans="1:14" x14ac:dyDescent="0.25">
      <c r="A807" s="81"/>
      <c r="B807" s="66" t="s">
        <v>538</v>
      </c>
      <c r="C807" s="48">
        <v>3</v>
      </c>
      <c r="D807" s="70">
        <v>82.852499999999992</v>
      </c>
      <c r="E807" s="98">
        <v>13427</v>
      </c>
      <c r="F807" s="74">
        <v>12654900</v>
      </c>
      <c r="G807" s="56">
        <v>20</v>
      </c>
      <c r="H807" s="65">
        <f t="shared" si="140"/>
        <v>2530980</v>
      </c>
      <c r="I807" s="15">
        <f t="shared" si="139"/>
        <v>10123920</v>
      </c>
      <c r="J807" s="15">
        <f t="shared" si="141"/>
        <v>942.49646235197736</v>
      </c>
      <c r="K807" s="15">
        <f t="shared" si="142"/>
        <v>-278.34895530927258</v>
      </c>
      <c r="L807" s="15">
        <f t="shared" si="143"/>
        <v>1858894.7797700895</v>
      </c>
      <c r="M807" s="15"/>
      <c r="N807" s="86">
        <f t="shared" si="138"/>
        <v>1858894.7797700895</v>
      </c>
    </row>
    <row r="808" spans="1:14" x14ac:dyDescent="0.25">
      <c r="A808" s="81"/>
      <c r="B808" s="66" t="s">
        <v>559</v>
      </c>
      <c r="C808" s="48">
        <v>4</v>
      </c>
      <c r="D808" s="70">
        <v>39.7181</v>
      </c>
      <c r="E808" s="98">
        <v>5176</v>
      </c>
      <c r="F808" s="74">
        <v>858413</v>
      </c>
      <c r="G808" s="56">
        <v>75</v>
      </c>
      <c r="H808" s="65">
        <f t="shared" si="140"/>
        <v>643809.75</v>
      </c>
      <c r="I808" s="15">
        <f t="shared" si="139"/>
        <v>214603.25</v>
      </c>
      <c r="J808" s="15">
        <f t="shared" si="141"/>
        <v>165.84486089644514</v>
      </c>
      <c r="K808" s="15">
        <f t="shared" si="142"/>
        <v>498.30264614625963</v>
      </c>
      <c r="L808" s="15">
        <f t="shared" si="143"/>
        <v>1514821.9626175778</v>
      </c>
      <c r="M808" s="15"/>
      <c r="N808" s="86">
        <f t="shared" si="138"/>
        <v>1514821.9626175778</v>
      </c>
    </row>
    <row r="809" spans="1:14" x14ac:dyDescent="0.25">
      <c r="A809" s="81"/>
      <c r="B809" s="66" t="s">
        <v>826</v>
      </c>
      <c r="C809" s="48">
        <v>4</v>
      </c>
      <c r="D809" s="70">
        <v>28.17</v>
      </c>
      <c r="E809" s="98">
        <v>1557</v>
      </c>
      <c r="F809" s="74">
        <v>418653</v>
      </c>
      <c r="G809" s="56">
        <v>75</v>
      </c>
      <c r="H809" s="65">
        <f t="shared" si="140"/>
        <v>313989.75</v>
      </c>
      <c r="I809" s="15">
        <f t="shared" si="139"/>
        <v>104663.25</v>
      </c>
      <c r="J809" s="15">
        <f t="shared" si="141"/>
        <v>268.88439306358384</v>
      </c>
      <c r="K809" s="15">
        <f t="shared" si="142"/>
        <v>395.26311397912093</v>
      </c>
      <c r="L809" s="15">
        <f t="shared" si="143"/>
        <v>890046.12866766611</v>
      </c>
      <c r="M809" s="15"/>
      <c r="N809" s="86">
        <f t="shared" si="138"/>
        <v>890046.12866766611</v>
      </c>
    </row>
    <row r="810" spans="1:14" x14ac:dyDescent="0.25">
      <c r="A810" s="81"/>
      <c r="B810" s="66" t="s">
        <v>827</v>
      </c>
      <c r="C810" s="48">
        <v>4</v>
      </c>
      <c r="D810" s="70">
        <v>24.711599999999997</v>
      </c>
      <c r="E810" s="98">
        <v>619</v>
      </c>
      <c r="F810" s="74">
        <v>43120</v>
      </c>
      <c r="G810" s="56">
        <v>75</v>
      </c>
      <c r="H810" s="65">
        <f t="shared" si="140"/>
        <v>32340</v>
      </c>
      <c r="I810" s="15">
        <f t="shared" si="139"/>
        <v>10780</v>
      </c>
      <c r="J810" s="15">
        <f t="shared" si="141"/>
        <v>69.660743134087241</v>
      </c>
      <c r="K810" s="15">
        <f t="shared" si="142"/>
        <v>594.48676390861749</v>
      </c>
      <c r="L810" s="15">
        <f t="shared" si="143"/>
        <v>1076720.0832352338</v>
      </c>
      <c r="M810" s="15"/>
      <c r="N810" s="86">
        <f t="shared" si="138"/>
        <v>1076720.0832352338</v>
      </c>
    </row>
    <row r="811" spans="1:14" x14ac:dyDescent="0.25">
      <c r="A811" s="81"/>
      <c r="B811" s="8"/>
      <c r="C811" s="8"/>
      <c r="D811" s="70">
        <v>0</v>
      </c>
      <c r="E811" s="100"/>
      <c r="F811" s="87"/>
      <c r="G811" s="56"/>
      <c r="H811" s="87"/>
      <c r="I811" s="88"/>
      <c r="J811" s="88"/>
      <c r="K811" s="15"/>
      <c r="L811" s="15"/>
      <c r="M811" s="15"/>
      <c r="N811" s="86"/>
    </row>
    <row r="812" spans="1:14" x14ac:dyDescent="0.25">
      <c r="A812" s="84" t="s">
        <v>560</v>
      </c>
      <c r="B812" s="58" t="s">
        <v>2</v>
      </c>
      <c r="C812" s="59"/>
      <c r="D812" s="7">
        <v>1042.992</v>
      </c>
      <c r="E812" s="101">
        <f>E813</f>
        <v>92817</v>
      </c>
      <c r="F812" s="50">
        <v>0</v>
      </c>
      <c r="G812" s="56"/>
      <c r="H812" s="50">
        <f>H814</f>
        <v>12504881.5</v>
      </c>
      <c r="I812" s="12">
        <f>I814</f>
        <v>-12504881.5</v>
      </c>
      <c r="J812" s="12"/>
      <c r="K812" s="15"/>
      <c r="L812" s="15"/>
      <c r="M812" s="14">
        <f>M814</f>
        <v>45757546.906010434</v>
      </c>
      <c r="N812" s="82">
        <f t="shared" si="138"/>
        <v>45757546.906010434</v>
      </c>
    </row>
    <row r="813" spans="1:14" x14ac:dyDescent="0.25">
      <c r="A813" s="84" t="s">
        <v>560</v>
      </c>
      <c r="B813" s="58" t="s">
        <v>3</v>
      </c>
      <c r="C813" s="59"/>
      <c r="D813" s="7">
        <v>1042.992</v>
      </c>
      <c r="E813" s="101">
        <f>SUM(E815:E849)</f>
        <v>92817</v>
      </c>
      <c r="F813" s="50">
        <f>SUM(F815:F849)</f>
        <v>50019526</v>
      </c>
      <c r="G813" s="56"/>
      <c r="H813" s="50">
        <f>SUM(H815:H849)</f>
        <v>22287718.899999999</v>
      </c>
      <c r="I813" s="12">
        <f>SUM(I815:I849)</f>
        <v>27731807.100000001</v>
      </c>
      <c r="J813" s="12"/>
      <c r="K813" s="15"/>
      <c r="L813" s="12">
        <f>SUM(L815:L849)</f>
        <v>38574200.663835734</v>
      </c>
      <c r="M813" s="15"/>
      <c r="N813" s="82">
        <f t="shared" si="138"/>
        <v>38574200.663835734</v>
      </c>
    </row>
    <row r="814" spans="1:14" x14ac:dyDescent="0.25">
      <c r="A814" s="81"/>
      <c r="B814" s="66" t="s">
        <v>26</v>
      </c>
      <c r="C814" s="48">
        <v>2</v>
      </c>
      <c r="D814" s="70">
        <v>0</v>
      </c>
      <c r="E814" s="104"/>
      <c r="F814" s="65">
        <v>0</v>
      </c>
      <c r="G814" s="56">
        <v>25</v>
      </c>
      <c r="H814" s="65">
        <f>F813*G814/100</f>
        <v>12504881.5</v>
      </c>
      <c r="I814" s="15">
        <f t="shared" ref="I814:I849" si="144">F814-H814</f>
        <v>-12504881.5</v>
      </c>
      <c r="J814" s="15"/>
      <c r="K814" s="15"/>
      <c r="L814" s="15"/>
      <c r="M814" s="15">
        <f>($L$7*$L$8*E812/$L$10)+($L$7*$L$9*D812/$L$11)</f>
        <v>45757546.906010434</v>
      </c>
      <c r="N814" s="86">
        <f t="shared" si="138"/>
        <v>45757546.906010434</v>
      </c>
    </row>
    <row r="815" spans="1:14" x14ac:dyDescent="0.25">
      <c r="A815" s="81"/>
      <c r="B815" s="66" t="s">
        <v>828</v>
      </c>
      <c r="C815" s="48">
        <v>4</v>
      </c>
      <c r="D815" s="70">
        <v>25.906500000000001</v>
      </c>
      <c r="E815" s="98">
        <v>791</v>
      </c>
      <c r="F815" s="74">
        <v>137440</v>
      </c>
      <c r="G815" s="56">
        <v>75</v>
      </c>
      <c r="H815" s="65">
        <f t="shared" ref="H815:H849" si="145">F815*G815/100</f>
        <v>103080</v>
      </c>
      <c r="I815" s="15">
        <f t="shared" si="144"/>
        <v>34360</v>
      </c>
      <c r="J815" s="15">
        <f t="shared" ref="J815:J849" si="146">F815/E815</f>
        <v>173.75474083438687</v>
      </c>
      <c r="K815" s="15">
        <f t="shared" ref="K815:K849" si="147">$J$11*$J$19-J815</f>
        <v>490.39276620831788</v>
      </c>
      <c r="L815" s="15">
        <f t="shared" ref="L815:L849" si="148">IF(K815&gt;0,$J$7*$J$8*(K815/$K$19),0)+$J$7*$J$9*(E815/$E$19)+$J$7*$J$10*(D815/$D$19)</f>
        <v>939647.10447375185</v>
      </c>
      <c r="M815" s="15"/>
      <c r="N815" s="86">
        <f t="shared" si="138"/>
        <v>939647.10447375185</v>
      </c>
    </row>
    <row r="816" spans="1:14" x14ac:dyDescent="0.25">
      <c r="A816" s="81"/>
      <c r="B816" s="66" t="s">
        <v>561</v>
      </c>
      <c r="C816" s="48">
        <v>4</v>
      </c>
      <c r="D816" s="70">
        <v>48.301099999999991</v>
      </c>
      <c r="E816" s="98">
        <v>2946</v>
      </c>
      <c r="F816" s="74">
        <v>1005907</v>
      </c>
      <c r="G816" s="56">
        <v>75</v>
      </c>
      <c r="H816" s="65">
        <f t="shared" si="145"/>
        <v>754430.25</v>
      </c>
      <c r="I816" s="15">
        <f t="shared" si="144"/>
        <v>251476.75</v>
      </c>
      <c r="J816" s="15">
        <f t="shared" si="146"/>
        <v>341.44840461642906</v>
      </c>
      <c r="K816" s="15">
        <f t="shared" si="147"/>
        <v>322.69910242627572</v>
      </c>
      <c r="L816" s="15">
        <f t="shared" si="148"/>
        <v>1008423.3526902135</v>
      </c>
      <c r="M816" s="15"/>
      <c r="N816" s="86">
        <f t="shared" si="138"/>
        <v>1008423.3526902135</v>
      </c>
    </row>
    <row r="817" spans="1:14" x14ac:dyDescent="0.25">
      <c r="A817" s="81"/>
      <c r="B817" s="66" t="s">
        <v>562</v>
      </c>
      <c r="C817" s="48">
        <v>4</v>
      </c>
      <c r="D817" s="70">
        <v>31.988000000000003</v>
      </c>
      <c r="E817" s="98">
        <v>2002</v>
      </c>
      <c r="F817" s="74">
        <v>188933</v>
      </c>
      <c r="G817" s="56">
        <v>75</v>
      </c>
      <c r="H817" s="65">
        <f t="shared" si="145"/>
        <v>141699.75</v>
      </c>
      <c r="I817" s="15">
        <f t="shared" si="144"/>
        <v>47233.25</v>
      </c>
      <c r="J817" s="15">
        <f t="shared" si="146"/>
        <v>94.372127872127876</v>
      </c>
      <c r="K817" s="15">
        <f t="shared" si="147"/>
        <v>569.77537917057691</v>
      </c>
      <c r="L817" s="15">
        <f t="shared" si="148"/>
        <v>1225697.1968373968</v>
      </c>
      <c r="M817" s="15"/>
      <c r="N817" s="86">
        <f t="shared" si="138"/>
        <v>1225697.1968373968</v>
      </c>
    </row>
    <row r="818" spans="1:14" x14ac:dyDescent="0.25">
      <c r="A818" s="81"/>
      <c r="B818" s="66" t="s">
        <v>563</v>
      </c>
      <c r="C818" s="48">
        <v>4</v>
      </c>
      <c r="D818" s="70">
        <v>65.251899999999992</v>
      </c>
      <c r="E818" s="98">
        <v>2757</v>
      </c>
      <c r="F818" s="74">
        <v>564413</v>
      </c>
      <c r="G818" s="56">
        <v>75</v>
      </c>
      <c r="H818" s="65">
        <f t="shared" si="145"/>
        <v>423309.75</v>
      </c>
      <c r="I818" s="15">
        <f t="shared" si="144"/>
        <v>141103.25</v>
      </c>
      <c r="J818" s="15">
        <f t="shared" si="146"/>
        <v>204.71998549147625</v>
      </c>
      <c r="K818" s="15">
        <f t="shared" si="147"/>
        <v>459.42752155122855</v>
      </c>
      <c r="L818" s="15">
        <f t="shared" si="148"/>
        <v>1254568.9313986641</v>
      </c>
      <c r="M818" s="15"/>
      <c r="N818" s="86">
        <f t="shared" si="138"/>
        <v>1254568.9313986641</v>
      </c>
    </row>
    <row r="819" spans="1:14" x14ac:dyDescent="0.25">
      <c r="A819" s="81"/>
      <c r="B819" s="66" t="s">
        <v>829</v>
      </c>
      <c r="C819" s="48">
        <v>4</v>
      </c>
      <c r="D819" s="70">
        <v>54.275099999999995</v>
      </c>
      <c r="E819" s="98">
        <v>3276</v>
      </c>
      <c r="F819" s="74">
        <v>1174507</v>
      </c>
      <c r="G819" s="56">
        <v>75</v>
      </c>
      <c r="H819" s="65">
        <f t="shared" si="145"/>
        <v>880880.25</v>
      </c>
      <c r="I819" s="15">
        <f t="shared" si="144"/>
        <v>293626.75</v>
      </c>
      <c r="J819" s="15">
        <f t="shared" si="146"/>
        <v>358.51862026862028</v>
      </c>
      <c r="K819" s="15">
        <f t="shared" si="147"/>
        <v>305.62888677408449</v>
      </c>
      <c r="L819" s="15">
        <f t="shared" si="148"/>
        <v>1040781.9804946209</v>
      </c>
      <c r="M819" s="15"/>
      <c r="N819" s="86">
        <f t="shared" si="138"/>
        <v>1040781.9804946209</v>
      </c>
    </row>
    <row r="820" spans="1:14" x14ac:dyDescent="0.25">
      <c r="A820" s="81"/>
      <c r="B820" s="66" t="s">
        <v>564</v>
      </c>
      <c r="C820" s="48">
        <v>4</v>
      </c>
      <c r="D820" s="70">
        <v>29.217499999999998</v>
      </c>
      <c r="E820" s="98">
        <v>882</v>
      </c>
      <c r="F820" s="74">
        <v>189107</v>
      </c>
      <c r="G820" s="56">
        <v>75</v>
      </c>
      <c r="H820" s="65">
        <f t="shared" si="145"/>
        <v>141830.25</v>
      </c>
      <c r="I820" s="15">
        <f t="shared" si="144"/>
        <v>47276.75</v>
      </c>
      <c r="J820" s="15">
        <f t="shared" si="146"/>
        <v>214.40702947845804</v>
      </c>
      <c r="K820" s="15">
        <f t="shared" si="147"/>
        <v>449.7404775642467</v>
      </c>
      <c r="L820" s="15">
        <f t="shared" si="148"/>
        <v>898407.11118742893</v>
      </c>
      <c r="M820" s="15"/>
      <c r="N820" s="86">
        <f t="shared" si="138"/>
        <v>898407.11118742893</v>
      </c>
    </row>
    <row r="821" spans="1:14" x14ac:dyDescent="0.25">
      <c r="A821" s="81"/>
      <c r="B821" s="66" t="s">
        <v>565</v>
      </c>
      <c r="C821" s="48">
        <v>4</v>
      </c>
      <c r="D821" s="70">
        <v>30.398</v>
      </c>
      <c r="E821" s="98">
        <v>1300</v>
      </c>
      <c r="F821" s="74">
        <v>135600</v>
      </c>
      <c r="G821" s="56">
        <v>75</v>
      </c>
      <c r="H821" s="65">
        <f t="shared" si="145"/>
        <v>101700</v>
      </c>
      <c r="I821" s="15">
        <f t="shared" si="144"/>
        <v>33900</v>
      </c>
      <c r="J821" s="15">
        <f t="shared" si="146"/>
        <v>104.30769230769231</v>
      </c>
      <c r="K821" s="15">
        <f t="shared" si="147"/>
        <v>559.83981473501251</v>
      </c>
      <c r="L821" s="15">
        <f t="shared" si="148"/>
        <v>1122251.4430840029</v>
      </c>
      <c r="M821" s="15"/>
      <c r="N821" s="86">
        <f t="shared" ref="N821:N884" si="149">L821+M821</f>
        <v>1122251.4430840029</v>
      </c>
    </row>
    <row r="822" spans="1:14" x14ac:dyDescent="0.25">
      <c r="A822" s="81"/>
      <c r="B822" s="66" t="s">
        <v>566</v>
      </c>
      <c r="C822" s="48">
        <v>4</v>
      </c>
      <c r="D822" s="70">
        <v>20.7653</v>
      </c>
      <c r="E822" s="98">
        <v>699</v>
      </c>
      <c r="F822" s="74">
        <v>192400</v>
      </c>
      <c r="G822" s="56">
        <v>75</v>
      </c>
      <c r="H822" s="65">
        <f t="shared" si="145"/>
        <v>144300</v>
      </c>
      <c r="I822" s="15">
        <f t="shared" si="144"/>
        <v>48100</v>
      </c>
      <c r="J822" s="15">
        <f t="shared" si="146"/>
        <v>275.25035765379113</v>
      </c>
      <c r="K822" s="15">
        <f t="shared" si="147"/>
        <v>388.89714938891365</v>
      </c>
      <c r="L822" s="15">
        <f t="shared" si="148"/>
        <v>754358.53259440674</v>
      </c>
      <c r="M822" s="15"/>
      <c r="N822" s="86">
        <f t="shared" si="149"/>
        <v>754358.53259440674</v>
      </c>
    </row>
    <row r="823" spans="1:14" x14ac:dyDescent="0.25">
      <c r="A823" s="81"/>
      <c r="B823" s="66" t="s">
        <v>567</v>
      </c>
      <c r="C823" s="48">
        <v>4</v>
      </c>
      <c r="D823" s="70">
        <v>20.0947</v>
      </c>
      <c r="E823" s="98">
        <v>969</v>
      </c>
      <c r="F823" s="74">
        <v>174613</v>
      </c>
      <c r="G823" s="56">
        <v>75</v>
      </c>
      <c r="H823" s="65">
        <f t="shared" si="145"/>
        <v>130959.75</v>
      </c>
      <c r="I823" s="15">
        <f t="shared" si="144"/>
        <v>43653.25</v>
      </c>
      <c r="J823" s="15">
        <f t="shared" si="146"/>
        <v>180.19917440660475</v>
      </c>
      <c r="K823" s="15">
        <f t="shared" si="147"/>
        <v>483.94833263610002</v>
      </c>
      <c r="L823" s="15">
        <f t="shared" si="148"/>
        <v>931263.79802644625</v>
      </c>
      <c r="M823" s="15"/>
      <c r="N823" s="86">
        <f t="shared" si="149"/>
        <v>931263.79802644625</v>
      </c>
    </row>
    <row r="824" spans="1:14" x14ac:dyDescent="0.25">
      <c r="A824" s="81"/>
      <c r="B824" s="66" t="s">
        <v>568</v>
      </c>
      <c r="C824" s="48">
        <v>4</v>
      </c>
      <c r="D824" s="70">
        <v>32.6556</v>
      </c>
      <c r="E824" s="98">
        <v>1282</v>
      </c>
      <c r="F824" s="74">
        <v>130306.99999999999</v>
      </c>
      <c r="G824" s="56">
        <v>75</v>
      </c>
      <c r="H824" s="65">
        <f t="shared" si="145"/>
        <v>97730.249999999985</v>
      </c>
      <c r="I824" s="15">
        <f t="shared" si="144"/>
        <v>32576.75</v>
      </c>
      <c r="J824" s="15">
        <f t="shared" si="146"/>
        <v>101.64352574102963</v>
      </c>
      <c r="K824" s="15">
        <f t="shared" si="147"/>
        <v>562.50398130167514</v>
      </c>
      <c r="L824" s="15">
        <f t="shared" si="148"/>
        <v>1131785.6638816621</v>
      </c>
      <c r="M824" s="15"/>
      <c r="N824" s="86">
        <f t="shared" si="149"/>
        <v>1131785.6638816621</v>
      </c>
    </row>
    <row r="825" spans="1:14" x14ac:dyDescent="0.25">
      <c r="A825" s="81"/>
      <c r="B825" s="66" t="s">
        <v>569</v>
      </c>
      <c r="C825" s="48">
        <v>4</v>
      </c>
      <c r="D825" s="70">
        <v>20.333000000000002</v>
      </c>
      <c r="E825" s="98">
        <v>1120</v>
      </c>
      <c r="F825" s="74">
        <v>119747</v>
      </c>
      <c r="G825" s="56">
        <v>75</v>
      </c>
      <c r="H825" s="65">
        <f t="shared" si="145"/>
        <v>89810.25</v>
      </c>
      <c r="I825" s="15">
        <f t="shared" si="144"/>
        <v>29936.75</v>
      </c>
      <c r="J825" s="15">
        <f t="shared" si="146"/>
        <v>106.91696428571429</v>
      </c>
      <c r="K825" s="15">
        <f t="shared" si="147"/>
        <v>557.23054275699053</v>
      </c>
      <c r="L825" s="15">
        <f t="shared" si="148"/>
        <v>1063433.8155647423</v>
      </c>
      <c r="M825" s="15"/>
      <c r="N825" s="86">
        <f t="shared" si="149"/>
        <v>1063433.8155647423</v>
      </c>
    </row>
    <row r="826" spans="1:14" x14ac:dyDescent="0.25">
      <c r="A826" s="81"/>
      <c r="B826" s="66" t="s">
        <v>570</v>
      </c>
      <c r="C826" s="48">
        <v>4</v>
      </c>
      <c r="D826" s="70">
        <v>26.998699999999999</v>
      </c>
      <c r="E826" s="98">
        <v>810</v>
      </c>
      <c r="F826" s="74">
        <v>138960</v>
      </c>
      <c r="G826" s="56">
        <v>75</v>
      </c>
      <c r="H826" s="65">
        <f t="shared" si="145"/>
        <v>104220</v>
      </c>
      <c r="I826" s="15">
        <f t="shared" si="144"/>
        <v>34740</v>
      </c>
      <c r="J826" s="15">
        <f t="shared" si="146"/>
        <v>171.55555555555554</v>
      </c>
      <c r="K826" s="15">
        <f t="shared" si="147"/>
        <v>492.59195148714923</v>
      </c>
      <c r="L826" s="15">
        <f t="shared" si="148"/>
        <v>948936.48403179075</v>
      </c>
      <c r="M826" s="15"/>
      <c r="N826" s="86">
        <f t="shared" si="149"/>
        <v>948936.48403179075</v>
      </c>
    </row>
    <row r="827" spans="1:14" x14ac:dyDescent="0.25">
      <c r="A827" s="81"/>
      <c r="B827" s="66" t="s">
        <v>571</v>
      </c>
      <c r="C827" s="48">
        <v>4</v>
      </c>
      <c r="D827" s="70">
        <v>43.112399999999994</v>
      </c>
      <c r="E827" s="98">
        <v>3192</v>
      </c>
      <c r="F827" s="74">
        <v>323280</v>
      </c>
      <c r="G827" s="56">
        <v>75</v>
      </c>
      <c r="H827" s="65">
        <f t="shared" si="145"/>
        <v>242460</v>
      </c>
      <c r="I827" s="15">
        <f t="shared" si="144"/>
        <v>80820</v>
      </c>
      <c r="J827" s="15">
        <f t="shared" si="146"/>
        <v>101.27819548872181</v>
      </c>
      <c r="K827" s="15">
        <f t="shared" si="147"/>
        <v>562.86931155398293</v>
      </c>
      <c r="L827" s="15">
        <f t="shared" si="148"/>
        <v>1392349.9664093046</v>
      </c>
      <c r="M827" s="15"/>
      <c r="N827" s="86">
        <f t="shared" si="149"/>
        <v>1392349.9664093046</v>
      </c>
    </row>
    <row r="828" spans="1:14" x14ac:dyDescent="0.25">
      <c r="A828" s="81"/>
      <c r="B828" s="66" t="s">
        <v>572</v>
      </c>
      <c r="C828" s="48">
        <v>4</v>
      </c>
      <c r="D828" s="70">
        <v>13.8256</v>
      </c>
      <c r="E828" s="98">
        <v>534</v>
      </c>
      <c r="F828" s="74">
        <v>135040</v>
      </c>
      <c r="G828" s="56">
        <v>75</v>
      </c>
      <c r="H828" s="65">
        <f t="shared" si="145"/>
        <v>101280</v>
      </c>
      <c r="I828" s="15">
        <f t="shared" si="144"/>
        <v>33760</v>
      </c>
      <c r="J828" s="15">
        <f t="shared" si="146"/>
        <v>252.88389513108615</v>
      </c>
      <c r="K828" s="15">
        <f t="shared" si="147"/>
        <v>411.26361191161863</v>
      </c>
      <c r="L828" s="15">
        <f t="shared" si="148"/>
        <v>746437.52769093879</v>
      </c>
      <c r="M828" s="15"/>
      <c r="N828" s="86">
        <f t="shared" si="149"/>
        <v>746437.52769093879</v>
      </c>
    </row>
    <row r="829" spans="1:14" x14ac:dyDescent="0.25">
      <c r="A829" s="81"/>
      <c r="B829" s="66" t="s">
        <v>573</v>
      </c>
      <c r="C829" s="48">
        <v>4</v>
      </c>
      <c r="D829" s="70">
        <v>29.2425</v>
      </c>
      <c r="E829" s="98">
        <v>1687</v>
      </c>
      <c r="F829" s="74">
        <v>152413</v>
      </c>
      <c r="G829" s="56">
        <v>75</v>
      </c>
      <c r="H829" s="65">
        <f t="shared" si="145"/>
        <v>114309.75</v>
      </c>
      <c r="I829" s="15">
        <f t="shared" si="144"/>
        <v>38103.25</v>
      </c>
      <c r="J829" s="15">
        <f t="shared" si="146"/>
        <v>90.345583876704211</v>
      </c>
      <c r="K829" s="15">
        <f t="shared" si="147"/>
        <v>573.80192316600051</v>
      </c>
      <c r="L829" s="15">
        <f t="shared" si="148"/>
        <v>1185654.6496275619</v>
      </c>
      <c r="M829" s="15"/>
      <c r="N829" s="86">
        <f t="shared" si="149"/>
        <v>1185654.6496275619</v>
      </c>
    </row>
    <row r="830" spans="1:14" x14ac:dyDescent="0.25">
      <c r="A830" s="81"/>
      <c r="B830" s="66" t="s">
        <v>574</v>
      </c>
      <c r="C830" s="48">
        <v>4</v>
      </c>
      <c r="D830" s="70">
        <v>34.03</v>
      </c>
      <c r="E830" s="98">
        <v>1730</v>
      </c>
      <c r="F830" s="74">
        <v>226493</v>
      </c>
      <c r="G830" s="56">
        <v>75</v>
      </c>
      <c r="H830" s="65">
        <f t="shared" si="145"/>
        <v>169869.75</v>
      </c>
      <c r="I830" s="15">
        <f t="shared" si="144"/>
        <v>56623.25</v>
      </c>
      <c r="J830" s="15">
        <f t="shared" si="146"/>
        <v>130.92080924855492</v>
      </c>
      <c r="K830" s="15">
        <f t="shared" si="147"/>
        <v>533.22669779414991</v>
      </c>
      <c r="L830" s="15">
        <f t="shared" si="148"/>
        <v>1143798.8980974616</v>
      </c>
      <c r="M830" s="15"/>
      <c r="N830" s="86">
        <f t="shared" si="149"/>
        <v>1143798.8980974616</v>
      </c>
    </row>
    <row r="831" spans="1:14" x14ac:dyDescent="0.25">
      <c r="A831" s="81"/>
      <c r="B831" s="66" t="s">
        <v>830</v>
      </c>
      <c r="C831" s="48">
        <v>4</v>
      </c>
      <c r="D831" s="70">
        <v>19.790199999999999</v>
      </c>
      <c r="E831" s="98">
        <v>718</v>
      </c>
      <c r="F831" s="74">
        <v>170520</v>
      </c>
      <c r="G831" s="56">
        <v>75</v>
      </c>
      <c r="H831" s="65">
        <f t="shared" si="145"/>
        <v>127890</v>
      </c>
      <c r="I831" s="15">
        <f t="shared" si="144"/>
        <v>42630</v>
      </c>
      <c r="J831" s="15">
        <f t="shared" si="146"/>
        <v>237.49303621169918</v>
      </c>
      <c r="K831" s="15">
        <f t="shared" si="147"/>
        <v>426.6544708310056</v>
      </c>
      <c r="L831" s="15">
        <f t="shared" si="148"/>
        <v>811865.53057681548</v>
      </c>
      <c r="M831" s="15"/>
      <c r="N831" s="86">
        <f t="shared" si="149"/>
        <v>811865.53057681548</v>
      </c>
    </row>
    <row r="832" spans="1:14" x14ac:dyDescent="0.25">
      <c r="A832" s="81"/>
      <c r="B832" s="66" t="s">
        <v>575</v>
      </c>
      <c r="C832" s="48">
        <v>4</v>
      </c>
      <c r="D832" s="70">
        <v>35.491299999999995</v>
      </c>
      <c r="E832" s="98">
        <v>3388</v>
      </c>
      <c r="F832" s="74">
        <v>433280</v>
      </c>
      <c r="G832" s="56">
        <v>75</v>
      </c>
      <c r="H832" s="65">
        <f t="shared" si="145"/>
        <v>324960</v>
      </c>
      <c r="I832" s="15">
        <f t="shared" si="144"/>
        <v>108320</v>
      </c>
      <c r="J832" s="15">
        <f t="shared" si="146"/>
        <v>127.88665879574971</v>
      </c>
      <c r="K832" s="15">
        <f t="shared" si="147"/>
        <v>536.26084824695511</v>
      </c>
      <c r="L832" s="15">
        <f t="shared" si="148"/>
        <v>1348804.8005855607</v>
      </c>
      <c r="M832" s="15"/>
      <c r="N832" s="86">
        <f t="shared" si="149"/>
        <v>1348804.8005855607</v>
      </c>
    </row>
    <row r="833" spans="1:14" x14ac:dyDescent="0.25">
      <c r="A833" s="81"/>
      <c r="B833" s="66" t="s">
        <v>576</v>
      </c>
      <c r="C833" s="48">
        <v>4</v>
      </c>
      <c r="D833" s="70">
        <v>14.1394</v>
      </c>
      <c r="E833" s="98">
        <v>681</v>
      </c>
      <c r="F833" s="74">
        <v>208427</v>
      </c>
      <c r="G833" s="56">
        <v>75</v>
      </c>
      <c r="H833" s="65">
        <f t="shared" si="145"/>
        <v>156320.25</v>
      </c>
      <c r="I833" s="15">
        <f t="shared" si="144"/>
        <v>52106.75</v>
      </c>
      <c r="J833" s="15">
        <f t="shared" si="146"/>
        <v>306.06020558002939</v>
      </c>
      <c r="K833" s="15">
        <f t="shared" si="147"/>
        <v>358.08730146267538</v>
      </c>
      <c r="L833" s="15">
        <f t="shared" si="148"/>
        <v>682395.25804441271</v>
      </c>
      <c r="M833" s="15"/>
      <c r="N833" s="86">
        <f t="shared" si="149"/>
        <v>682395.25804441271</v>
      </c>
    </row>
    <row r="834" spans="1:14" x14ac:dyDescent="0.25">
      <c r="A834" s="81"/>
      <c r="B834" s="66" t="s">
        <v>831</v>
      </c>
      <c r="C834" s="48">
        <v>4</v>
      </c>
      <c r="D834" s="70">
        <v>16.197300000000002</v>
      </c>
      <c r="E834" s="98">
        <v>829</v>
      </c>
      <c r="F834" s="74">
        <v>128987</v>
      </c>
      <c r="G834" s="56">
        <v>75</v>
      </c>
      <c r="H834" s="65">
        <f t="shared" si="145"/>
        <v>96740.25</v>
      </c>
      <c r="I834" s="15">
        <f t="shared" si="144"/>
        <v>32246.75</v>
      </c>
      <c r="J834" s="15">
        <f t="shared" si="146"/>
        <v>155.59348612786491</v>
      </c>
      <c r="K834" s="15">
        <f t="shared" si="147"/>
        <v>508.55402091483984</v>
      </c>
      <c r="L834" s="15">
        <f t="shared" si="148"/>
        <v>939903.0935537176</v>
      </c>
      <c r="M834" s="15"/>
      <c r="N834" s="86">
        <f t="shared" si="149"/>
        <v>939903.0935537176</v>
      </c>
    </row>
    <row r="835" spans="1:14" x14ac:dyDescent="0.25">
      <c r="A835" s="81"/>
      <c r="B835" s="66" t="s">
        <v>577</v>
      </c>
      <c r="C835" s="48">
        <v>4</v>
      </c>
      <c r="D835" s="70">
        <v>31.064299999999999</v>
      </c>
      <c r="E835" s="98">
        <v>3579</v>
      </c>
      <c r="F835" s="74">
        <v>572267</v>
      </c>
      <c r="G835" s="56">
        <v>75</v>
      </c>
      <c r="H835" s="65">
        <f t="shared" si="145"/>
        <v>429200.25</v>
      </c>
      <c r="I835" s="15">
        <f t="shared" si="144"/>
        <v>143066.75</v>
      </c>
      <c r="J835" s="15">
        <f t="shared" si="146"/>
        <v>159.89578094439787</v>
      </c>
      <c r="K835" s="15">
        <f t="shared" si="147"/>
        <v>504.2517260983069</v>
      </c>
      <c r="L835" s="15">
        <f t="shared" si="148"/>
        <v>1306949.1604014181</v>
      </c>
      <c r="M835" s="15"/>
      <c r="N835" s="86">
        <f t="shared" si="149"/>
        <v>1306949.1604014181</v>
      </c>
    </row>
    <row r="836" spans="1:14" x14ac:dyDescent="0.25">
      <c r="A836" s="81"/>
      <c r="B836" s="66" t="s">
        <v>578</v>
      </c>
      <c r="C836" s="48">
        <v>4</v>
      </c>
      <c r="D836" s="70">
        <v>30.640700000000002</v>
      </c>
      <c r="E836" s="98">
        <v>1001</v>
      </c>
      <c r="F836" s="74">
        <v>221747</v>
      </c>
      <c r="G836" s="56">
        <v>75</v>
      </c>
      <c r="H836" s="65">
        <f t="shared" si="145"/>
        <v>166310.25</v>
      </c>
      <c r="I836" s="15">
        <f t="shared" si="144"/>
        <v>55436.75</v>
      </c>
      <c r="J836" s="15">
        <f t="shared" si="146"/>
        <v>221.52547452547452</v>
      </c>
      <c r="K836" s="15">
        <f t="shared" si="147"/>
        <v>442.62203251723025</v>
      </c>
      <c r="L836" s="15">
        <f t="shared" si="148"/>
        <v>906146.23718517262</v>
      </c>
      <c r="M836" s="15"/>
      <c r="N836" s="86">
        <f t="shared" si="149"/>
        <v>906146.23718517262</v>
      </c>
    </row>
    <row r="837" spans="1:14" x14ac:dyDescent="0.25">
      <c r="A837" s="81"/>
      <c r="B837" s="66" t="s">
        <v>579</v>
      </c>
      <c r="C837" s="48">
        <v>4</v>
      </c>
      <c r="D837" s="70">
        <v>22.068200000000001</v>
      </c>
      <c r="E837" s="98">
        <v>1455</v>
      </c>
      <c r="F837" s="74">
        <v>170773</v>
      </c>
      <c r="G837" s="56">
        <v>75</v>
      </c>
      <c r="H837" s="65">
        <f t="shared" si="145"/>
        <v>128079.75</v>
      </c>
      <c r="I837" s="15">
        <f t="shared" si="144"/>
        <v>42693.25</v>
      </c>
      <c r="J837" s="15">
        <f t="shared" si="146"/>
        <v>117.36975945017183</v>
      </c>
      <c r="K837" s="15">
        <f t="shared" si="147"/>
        <v>546.77774759253293</v>
      </c>
      <c r="L837" s="15">
        <f t="shared" si="148"/>
        <v>1092505.6936013689</v>
      </c>
      <c r="M837" s="15"/>
      <c r="N837" s="86">
        <f t="shared" si="149"/>
        <v>1092505.6936013689</v>
      </c>
    </row>
    <row r="838" spans="1:14" x14ac:dyDescent="0.25">
      <c r="A838" s="81"/>
      <c r="B838" s="66" t="s">
        <v>832</v>
      </c>
      <c r="C838" s="48">
        <v>4</v>
      </c>
      <c r="D838" s="70">
        <v>28.941500000000001</v>
      </c>
      <c r="E838" s="98">
        <v>1234</v>
      </c>
      <c r="F838" s="74">
        <v>354173</v>
      </c>
      <c r="G838" s="56">
        <v>75</v>
      </c>
      <c r="H838" s="65">
        <f t="shared" si="145"/>
        <v>265629.75</v>
      </c>
      <c r="I838" s="15">
        <f t="shared" si="144"/>
        <v>88543.25</v>
      </c>
      <c r="J838" s="15">
        <f t="shared" si="146"/>
        <v>287.01215559157214</v>
      </c>
      <c r="K838" s="15">
        <f t="shared" si="147"/>
        <v>377.13535145113264</v>
      </c>
      <c r="L838" s="15">
        <f t="shared" si="148"/>
        <v>826450.29622614465</v>
      </c>
      <c r="M838" s="15"/>
      <c r="N838" s="86">
        <f t="shared" si="149"/>
        <v>826450.29622614465</v>
      </c>
    </row>
    <row r="839" spans="1:14" x14ac:dyDescent="0.25">
      <c r="A839" s="81"/>
      <c r="B839" s="66" t="s">
        <v>883</v>
      </c>
      <c r="C839" s="48">
        <v>3</v>
      </c>
      <c r="D839" s="70">
        <v>13.119700000000002</v>
      </c>
      <c r="E839" s="98">
        <v>34997</v>
      </c>
      <c r="F839" s="74">
        <v>38067314</v>
      </c>
      <c r="G839" s="56">
        <v>35</v>
      </c>
      <c r="H839" s="65">
        <f t="shared" si="145"/>
        <v>13323559.9</v>
      </c>
      <c r="I839" s="15">
        <f t="shared" si="144"/>
        <v>24743754.100000001</v>
      </c>
      <c r="J839" s="15">
        <f t="shared" si="146"/>
        <v>1087.7307769237364</v>
      </c>
      <c r="K839" s="15">
        <f t="shared" si="147"/>
        <v>-423.58326988103158</v>
      </c>
      <c r="L839" s="15">
        <f t="shared" si="148"/>
        <v>4168900.1949174586</v>
      </c>
      <c r="M839" s="15"/>
      <c r="N839" s="86">
        <f t="shared" si="149"/>
        <v>4168900.1949174586</v>
      </c>
    </row>
    <row r="840" spans="1:14" x14ac:dyDescent="0.25">
      <c r="A840" s="81"/>
      <c r="B840" s="66" t="s">
        <v>833</v>
      </c>
      <c r="C840" s="48">
        <v>4</v>
      </c>
      <c r="D840" s="70">
        <v>19.7392</v>
      </c>
      <c r="E840" s="98">
        <v>1436</v>
      </c>
      <c r="F840" s="74">
        <v>424253</v>
      </c>
      <c r="G840" s="56">
        <v>75</v>
      </c>
      <c r="H840" s="65">
        <f t="shared" si="145"/>
        <v>318189.75</v>
      </c>
      <c r="I840" s="15">
        <f t="shared" si="144"/>
        <v>106063.25</v>
      </c>
      <c r="J840" s="15">
        <f t="shared" si="146"/>
        <v>295.44080779944289</v>
      </c>
      <c r="K840" s="15">
        <f t="shared" si="147"/>
        <v>368.70669924326188</v>
      </c>
      <c r="L840" s="15">
        <f t="shared" si="148"/>
        <v>806516.73277616664</v>
      </c>
      <c r="M840" s="15"/>
      <c r="N840" s="86">
        <f t="shared" si="149"/>
        <v>806516.73277616664</v>
      </c>
    </row>
    <row r="841" spans="1:14" x14ac:dyDescent="0.25">
      <c r="A841" s="81"/>
      <c r="B841" s="66" t="s">
        <v>580</v>
      </c>
      <c r="C841" s="48">
        <v>4</v>
      </c>
      <c r="D841" s="70">
        <v>15.2705</v>
      </c>
      <c r="E841" s="98">
        <v>972</v>
      </c>
      <c r="F841" s="74">
        <v>316093</v>
      </c>
      <c r="G841" s="56">
        <v>75</v>
      </c>
      <c r="H841" s="65">
        <f t="shared" si="145"/>
        <v>237069.75</v>
      </c>
      <c r="I841" s="15">
        <f t="shared" si="144"/>
        <v>79023.25</v>
      </c>
      <c r="J841" s="15">
        <f t="shared" si="146"/>
        <v>325.19855967078189</v>
      </c>
      <c r="K841" s="15">
        <f t="shared" si="147"/>
        <v>338.94894737192288</v>
      </c>
      <c r="L841" s="15">
        <f t="shared" si="148"/>
        <v>690805.34089950938</v>
      </c>
      <c r="M841" s="15"/>
      <c r="N841" s="86">
        <f t="shared" si="149"/>
        <v>690805.34089950938</v>
      </c>
    </row>
    <row r="842" spans="1:14" x14ac:dyDescent="0.25">
      <c r="A842" s="81"/>
      <c r="B842" s="66" t="s">
        <v>834</v>
      </c>
      <c r="C842" s="48">
        <v>4</v>
      </c>
      <c r="D842" s="70">
        <v>44.109200000000001</v>
      </c>
      <c r="E842" s="98">
        <v>1774</v>
      </c>
      <c r="F842" s="74">
        <v>333013</v>
      </c>
      <c r="G842" s="56">
        <v>75</v>
      </c>
      <c r="H842" s="65">
        <f t="shared" si="145"/>
        <v>249759.75</v>
      </c>
      <c r="I842" s="15">
        <f t="shared" si="144"/>
        <v>83253.25</v>
      </c>
      <c r="J842" s="15">
        <f t="shared" si="146"/>
        <v>187.71871476888387</v>
      </c>
      <c r="K842" s="15">
        <f t="shared" si="147"/>
        <v>476.42879227382093</v>
      </c>
      <c r="L842" s="15">
        <f t="shared" si="148"/>
        <v>1094560.7247007927</v>
      </c>
      <c r="M842" s="15"/>
      <c r="N842" s="86">
        <f t="shared" si="149"/>
        <v>1094560.7247007927</v>
      </c>
    </row>
    <row r="843" spans="1:14" x14ac:dyDescent="0.25">
      <c r="A843" s="81"/>
      <c r="B843" s="66" t="s">
        <v>581</v>
      </c>
      <c r="C843" s="48">
        <v>4</v>
      </c>
      <c r="D843" s="70">
        <v>12.614799999999999</v>
      </c>
      <c r="E843" s="98">
        <v>942</v>
      </c>
      <c r="F843" s="74">
        <v>197213</v>
      </c>
      <c r="G843" s="56">
        <v>75</v>
      </c>
      <c r="H843" s="65">
        <f t="shared" si="145"/>
        <v>147909.75</v>
      </c>
      <c r="I843" s="15">
        <f t="shared" si="144"/>
        <v>49303.25</v>
      </c>
      <c r="J843" s="15">
        <f t="shared" si="146"/>
        <v>209.35562632696391</v>
      </c>
      <c r="K843" s="15">
        <f t="shared" si="147"/>
        <v>454.79188071574083</v>
      </c>
      <c r="L843" s="15">
        <f t="shared" si="148"/>
        <v>857954.96744339797</v>
      </c>
      <c r="M843" s="15"/>
      <c r="N843" s="86">
        <f t="shared" si="149"/>
        <v>857954.96744339797</v>
      </c>
    </row>
    <row r="844" spans="1:14" x14ac:dyDescent="0.25">
      <c r="A844" s="81"/>
      <c r="B844" s="66" t="s">
        <v>582</v>
      </c>
      <c r="C844" s="48">
        <v>4</v>
      </c>
      <c r="D844" s="70">
        <v>34.076799999999999</v>
      </c>
      <c r="E844" s="98">
        <v>2501</v>
      </c>
      <c r="F844" s="74">
        <v>1131773</v>
      </c>
      <c r="G844" s="56">
        <v>75</v>
      </c>
      <c r="H844" s="65">
        <f t="shared" si="145"/>
        <v>848829.75</v>
      </c>
      <c r="I844" s="15">
        <f t="shared" si="144"/>
        <v>282943.25</v>
      </c>
      <c r="J844" s="15">
        <f t="shared" si="146"/>
        <v>452.52818872451019</v>
      </c>
      <c r="K844" s="15">
        <f t="shared" si="147"/>
        <v>211.61931831819459</v>
      </c>
      <c r="L844" s="15">
        <f t="shared" si="148"/>
        <v>736388.90322538663</v>
      </c>
      <c r="M844" s="15"/>
      <c r="N844" s="86">
        <f t="shared" si="149"/>
        <v>736388.90322538663</v>
      </c>
    </row>
    <row r="845" spans="1:14" x14ac:dyDescent="0.25">
      <c r="A845" s="81"/>
      <c r="B845" s="66" t="s">
        <v>583</v>
      </c>
      <c r="C845" s="48">
        <v>4</v>
      </c>
      <c r="D845" s="70">
        <v>44.233499999999999</v>
      </c>
      <c r="E845" s="98">
        <v>2299</v>
      </c>
      <c r="F845" s="74">
        <v>259773.00000000003</v>
      </c>
      <c r="G845" s="56">
        <v>75</v>
      </c>
      <c r="H845" s="65">
        <f t="shared" si="145"/>
        <v>194829.75000000003</v>
      </c>
      <c r="I845" s="15">
        <f t="shared" si="144"/>
        <v>64943.25</v>
      </c>
      <c r="J845" s="15">
        <f t="shared" si="146"/>
        <v>112.99391039582429</v>
      </c>
      <c r="K845" s="15">
        <f t="shared" si="147"/>
        <v>551.15359664688049</v>
      </c>
      <c r="L845" s="15">
        <f t="shared" si="148"/>
        <v>1272670.530180474</v>
      </c>
      <c r="M845" s="15"/>
      <c r="N845" s="86">
        <f t="shared" si="149"/>
        <v>1272670.530180474</v>
      </c>
    </row>
    <row r="846" spans="1:14" x14ac:dyDescent="0.25">
      <c r="A846" s="81"/>
      <c r="B846" s="66" t="s">
        <v>584</v>
      </c>
      <c r="C846" s="48">
        <v>4</v>
      </c>
      <c r="D846" s="70">
        <v>59.642499999999998</v>
      </c>
      <c r="E846" s="98">
        <v>3256</v>
      </c>
      <c r="F846" s="74">
        <v>813133</v>
      </c>
      <c r="G846" s="56">
        <v>75</v>
      </c>
      <c r="H846" s="65">
        <f t="shared" si="145"/>
        <v>609849.75</v>
      </c>
      <c r="I846" s="15">
        <f t="shared" si="144"/>
        <v>203283.25</v>
      </c>
      <c r="J846" s="15">
        <f t="shared" si="146"/>
        <v>249.73372235872236</v>
      </c>
      <c r="K846" s="15">
        <f t="shared" si="147"/>
        <v>414.41378468398239</v>
      </c>
      <c r="L846" s="15">
        <f t="shared" si="148"/>
        <v>1224920.3995956164</v>
      </c>
      <c r="M846" s="15"/>
      <c r="N846" s="86">
        <f t="shared" si="149"/>
        <v>1224920.3995956164</v>
      </c>
    </row>
    <row r="847" spans="1:14" x14ac:dyDescent="0.25">
      <c r="A847" s="81"/>
      <c r="B847" s="66" t="s">
        <v>585</v>
      </c>
      <c r="C847" s="48">
        <v>4</v>
      </c>
      <c r="D847" s="70">
        <v>41.119700000000002</v>
      </c>
      <c r="E847" s="98">
        <v>1777</v>
      </c>
      <c r="F847" s="74">
        <v>461053</v>
      </c>
      <c r="G847" s="56">
        <v>75</v>
      </c>
      <c r="H847" s="65">
        <f t="shared" si="145"/>
        <v>345789.75</v>
      </c>
      <c r="I847" s="15">
        <f t="shared" si="144"/>
        <v>115263.25</v>
      </c>
      <c r="J847" s="15">
        <f t="shared" si="146"/>
        <v>259.45582442318516</v>
      </c>
      <c r="K847" s="15">
        <f t="shared" si="147"/>
        <v>404.69168261951961</v>
      </c>
      <c r="L847" s="15">
        <f t="shared" si="148"/>
        <v>973765.14622843673</v>
      </c>
      <c r="M847" s="15"/>
      <c r="N847" s="86">
        <f t="shared" si="149"/>
        <v>973765.14622843673</v>
      </c>
    </row>
    <row r="848" spans="1:14" x14ac:dyDescent="0.25">
      <c r="A848" s="81"/>
      <c r="B848" s="66" t="s">
        <v>586</v>
      </c>
      <c r="C848" s="48">
        <v>4</v>
      </c>
      <c r="D848" s="70">
        <v>15.3706</v>
      </c>
      <c r="E848" s="98">
        <v>1881</v>
      </c>
      <c r="F848" s="74">
        <v>424547</v>
      </c>
      <c r="G848" s="56">
        <v>75</v>
      </c>
      <c r="H848" s="65">
        <f t="shared" si="145"/>
        <v>318410.25</v>
      </c>
      <c r="I848" s="15">
        <f t="shared" si="144"/>
        <v>106136.75</v>
      </c>
      <c r="J848" s="15">
        <f t="shared" si="146"/>
        <v>225.70281765018606</v>
      </c>
      <c r="K848" s="15">
        <f t="shared" si="147"/>
        <v>438.44468939251874</v>
      </c>
      <c r="L848" s="15">
        <f t="shared" si="148"/>
        <v>952488.62213037489</v>
      </c>
      <c r="M848" s="15"/>
      <c r="N848" s="86">
        <f t="shared" si="149"/>
        <v>952488.62213037489</v>
      </c>
    </row>
    <row r="849" spans="1:14" x14ac:dyDescent="0.25">
      <c r="A849" s="81"/>
      <c r="B849" s="66" t="s">
        <v>835</v>
      </c>
      <c r="C849" s="48">
        <v>4</v>
      </c>
      <c r="D849" s="70">
        <v>18.966699999999999</v>
      </c>
      <c r="E849" s="98">
        <v>2120</v>
      </c>
      <c r="F849" s="74">
        <v>342027</v>
      </c>
      <c r="G849" s="56">
        <v>75</v>
      </c>
      <c r="H849" s="65">
        <f t="shared" si="145"/>
        <v>256520.25</v>
      </c>
      <c r="I849" s="15">
        <f t="shared" si="144"/>
        <v>85506.75</v>
      </c>
      <c r="J849" s="15">
        <f t="shared" si="146"/>
        <v>161.33349056603774</v>
      </c>
      <c r="K849" s="15">
        <f t="shared" si="147"/>
        <v>502.81401647666701</v>
      </c>
      <c r="L849" s="15">
        <f t="shared" si="148"/>
        <v>1092412.5754731058</v>
      </c>
      <c r="M849" s="15"/>
      <c r="N849" s="86">
        <f t="shared" si="149"/>
        <v>1092412.5754731058</v>
      </c>
    </row>
    <row r="850" spans="1:14" x14ac:dyDescent="0.25">
      <c r="A850" s="81"/>
      <c r="B850" s="8"/>
      <c r="C850" s="8"/>
      <c r="D850" s="70">
        <v>0</v>
      </c>
      <c r="E850" s="100"/>
      <c r="F850" s="87"/>
      <c r="G850" s="56"/>
      <c r="H850" s="87"/>
      <c r="I850" s="88"/>
      <c r="J850" s="88"/>
      <c r="K850" s="15"/>
      <c r="L850" s="15"/>
      <c r="M850" s="15"/>
      <c r="N850" s="86"/>
    </row>
    <row r="851" spans="1:14" x14ac:dyDescent="0.25">
      <c r="A851" s="84" t="s">
        <v>587</v>
      </c>
      <c r="B851" s="58" t="s">
        <v>2</v>
      </c>
      <c r="C851" s="59"/>
      <c r="D851" s="7">
        <v>729.1185999999999</v>
      </c>
      <c r="E851" s="101">
        <f>E852</f>
        <v>87809</v>
      </c>
      <c r="F851" s="50">
        <v>0</v>
      </c>
      <c r="G851" s="56"/>
      <c r="H851" s="50">
        <f>H853</f>
        <v>10839558.5</v>
      </c>
      <c r="I851" s="12">
        <f>I853</f>
        <v>-10839558.5</v>
      </c>
      <c r="J851" s="12"/>
      <c r="K851" s="15"/>
      <c r="L851" s="15"/>
      <c r="M851" s="14">
        <f>M853</f>
        <v>39016758.476146013</v>
      </c>
      <c r="N851" s="82">
        <f t="shared" si="149"/>
        <v>39016758.476146013</v>
      </c>
    </row>
    <row r="852" spans="1:14" x14ac:dyDescent="0.25">
      <c r="A852" s="84" t="s">
        <v>587</v>
      </c>
      <c r="B852" s="58" t="s">
        <v>3</v>
      </c>
      <c r="C852" s="59"/>
      <c r="D852" s="7">
        <v>729.1185999999999</v>
      </c>
      <c r="E852" s="101">
        <f>SUM(E854:E880)</f>
        <v>87809</v>
      </c>
      <c r="F852" s="50">
        <f>SUM(F854:F880)</f>
        <v>43358234</v>
      </c>
      <c r="G852" s="56"/>
      <c r="H852" s="50">
        <f>SUM(H854:H880)</f>
        <v>23680629.899999999</v>
      </c>
      <c r="I852" s="12">
        <f>SUM(I854:I880)</f>
        <v>19677604.100000001</v>
      </c>
      <c r="J852" s="12"/>
      <c r="K852" s="15"/>
      <c r="L852" s="12">
        <f>SUM(L854:L880)</f>
        <v>29522522.086426858</v>
      </c>
      <c r="M852" s="15"/>
      <c r="N852" s="82">
        <f t="shared" si="149"/>
        <v>29522522.086426858</v>
      </c>
    </row>
    <row r="853" spans="1:14" x14ac:dyDescent="0.25">
      <c r="A853" s="81"/>
      <c r="B853" s="66" t="s">
        <v>26</v>
      </c>
      <c r="C853" s="48">
        <v>2</v>
      </c>
      <c r="D853" s="70">
        <v>0</v>
      </c>
      <c r="E853" s="104"/>
      <c r="F853" s="65">
        <v>0</v>
      </c>
      <c r="G853" s="56">
        <v>25</v>
      </c>
      <c r="H853" s="65">
        <f>F852*G853/100</f>
        <v>10839558.5</v>
      </c>
      <c r="I853" s="15">
        <f t="shared" ref="I853:I880" si="150">F853-H853</f>
        <v>-10839558.5</v>
      </c>
      <c r="J853" s="15"/>
      <c r="K853" s="15"/>
      <c r="L853" s="15"/>
      <c r="M853" s="15">
        <f>($L$7*$L$8*E851/$L$10)+($L$7*$L$9*D851/$L$11)</f>
        <v>39016758.476146013</v>
      </c>
      <c r="N853" s="86">
        <f t="shared" si="149"/>
        <v>39016758.476146013</v>
      </c>
    </row>
    <row r="854" spans="1:14" x14ac:dyDescent="0.25">
      <c r="A854" s="81"/>
      <c r="B854" s="66" t="s">
        <v>588</v>
      </c>
      <c r="C854" s="48">
        <v>4</v>
      </c>
      <c r="D854" s="70">
        <v>6.8285999999999998</v>
      </c>
      <c r="E854" s="98">
        <v>1872</v>
      </c>
      <c r="F854" s="74">
        <v>521253.00000000006</v>
      </c>
      <c r="G854" s="56">
        <v>75</v>
      </c>
      <c r="H854" s="65">
        <f t="shared" ref="H854:H880" si="151">F854*G854/100</f>
        <v>390939.75000000006</v>
      </c>
      <c r="I854" s="15">
        <f t="shared" si="150"/>
        <v>130313.25</v>
      </c>
      <c r="J854" s="15">
        <f t="shared" ref="J854:J880" si="152">F854/E854</f>
        <v>278.44711538461542</v>
      </c>
      <c r="K854" s="15">
        <f t="shared" ref="K854:K880" si="153">$J$11*$J$19-J854</f>
        <v>385.70039165808936</v>
      </c>
      <c r="L854" s="15">
        <f t="shared" ref="L854:L880" si="154">IF(K854&gt;0,$J$7*$J$8*(K854/$K$19),0)+$J$7*$J$9*(E854/$E$19)+$J$7*$J$10*(D854/$D$19)</f>
        <v>841202.67443178245</v>
      </c>
      <c r="M854" s="15"/>
      <c r="N854" s="86">
        <f t="shared" si="149"/>
        <v>841202.67443178245</v>
      </c>
    </row>
    <row r="855" spans="1:14" x14ac:dyDescent="0.25">
      <c r="A855" s="81"/>
      <c r="B855" s="66" t="s">
        <v>589</v>
      </c>
      <c r="C855" s="48">
        <v>4</v>
      </c>
      <c r="D855" s="70">
        <v>62.403199999999998</v>
      </c>
      <c r="E855" s="98">
        <v>2373</v>
      </c>
      <c r="F855" s="74">
        <v>487480</v>
      </c>
      <c r="G855" s="56">
        <v>75</v>
      </c>
      <c r="H855" s="65">
        <f t="shared" si="151"/>
        <v>365610</v>
      </c>
      <c r="I855" s="15">
        <f t="shared" si="150"/>
        <v>121870</v>
      </c>
      <c r="J855" s="15">
        <f t="shared" si="152"/>
        <v>205.42772861356931</v>
      </c>
      <c r="K855" s="15">
        <f t="shared" si="153"/>
        <v>458.71977842913543</v>
      </c>
      <c r="L855" s="15">
        <f t="shared" si="154"/>
        <v>1198711.6976813809</v>
      </c>
      <c r="M855" s="15"/>
      <c r="N855" s="86">
        <f t="shared" si="149"/>
        <v>1198711.6976813809</v>
      </c>
    </row>
    <row r="856" spans="1:14" x14ac:dyDescent="0.25">
      <c r="A856" s="81"/>
      <c r="B856" s="66" t="s">
        <v>590</v>
      </c>
      <c r="C856" s="48">
        <v>4</v>
      </c>
      <c r="D856" s="70">
        <v>7.9661999999999997</v>
      </c>
      <c r="E856" s="98">
        <v>1001</v>
      </c>
      <c r="F856" s="74">
        <v>57520</v>
      </c>
      <c r="G856" s="56">
        <v>75</v>
      </c>
      <c r="H856" s="65">
        <f t="shared" si="151"/>
        <v>43140</v>
      </c>
      <c r="I856" s="15">
        <f t="shared" si="150"/>
        <v>14380</v>
      </c>
      <c r="J856" s="15">
        <f t="shared" si="152"/>
        <v>57.462537462537462</v>
      </c>
      <c r="K856" s="15">
        <f t="shared" si="153"/>
        <v>606.68496958016726</v>
      </c>
      <c r="L856" s="15">
        <f t="shared" si="154"/>
        <v>1084823.4107523337</v>
      </c>
      <c r="M856" s="15"/>
      <c r="N856" s="86">
        <f t="shared" si="149"/>
        <v>1084823.4107523337</v>
      </c>
    </row>
    <row r="857" spans="1:14" x14ac:dyDescent="0.25">
      <c r="A857" s="81"/>
      <c r="B857" s="66" t="s">
        <v>591</v>
      </c>
      <c r="C857" s="48">
        <v>4</v>
      </c>
      <c r="D857" s="70">
        <v>47.315699999999993</v>
      </c>
      <c r="E857" s="98">
        <v>2321</v>
      </c>
      <c r="F857" s="74">
        <v>387920</v>
      </c>
      <c r="G857" s="56">
        <v>75</v>
      </c>
      <c r="H857" s="65">
        <f t="shared" si="151"/>
        <v>290940</v>
      </c>
      <c r="I857" s="15">
        <f t="shared" si="150"/>
        <v>96980</v>
      </c>
      <c r="J857" s="15">
        <f t="shared" si="152"/>
        <v>167.13485566566135</v>
      </c>
      <c r="K857" s="15">
        <f t="shared" si="153"/>
        <v>497.01265137704343</v>
      </c>
      <c r="L857" s="15">
        <f t="shared" si="154"/>
        <v>1201629.0865001162</v>
      </c>
      <c r="M857" s="15"/>
      <c r="N857" s="86">
        <f t="shared" si="149"/>
        <v>1201629.0865001162</v>
      </c>
    </row>
    <row r="858" spans="1:14" x14ac:dyDescent="0.25">
      <c r="A858" s="81"/>
      <c r="B858" s="66" t="s">
        <v>836</v>
      </c>
      <c r="C858" s="48">
        <v>4</v>
      </c>
      <c r="D858" s="70">
        <v>29.9498</v>
      </c>
      <c r="E858" s="98">
        <v>6581</v>
      </c>
      <c r="F858" s="74">
        <v>4152133</v>
      </c>
      <c r="G858" s="56">
        <v>75</v>
      </c>
      <c r="H858" s="65">
        <f t="shared" si="151"/>
        <v>3114099.75</v>
      </c>
      <c r="I858" s="15">
        <f t="shared" si="150"/>
        <v>1038033.25</v>
      </c>
      <c r="J858" s="15">
        <f t="shared" si="152"/>
        <v>630.92736666160158</v>
      </c>
      <c r="K858" s="15">
        <f t="shared" si="153"/>
        <v>33.220140381103192</v>
      </c>
      <c r="L858" s="15">
        <f t="shared" si="154"/>
        <v>927053.33382184047</v>
      </c>
      <c r="M858" s="15"/>
      <c r="N858" s="86">
        <f t="shared" si="149"/>
        <v>927053.33382184047</v>
      </c>
    </row>
    <row r="859" spans="1:14" x14ac:dyDescent="0.25">
      <c r="A859" s="81"/>
      <c r="B859" s="66" t="s">
        <v>592</v>
      </c>
      <c r="C859" s="48">
        <v>4</v>
      </c>
      <c r="D859" s="70">
        <v>18.782299999999999</v>
      </c>
      <c r="E859" s="98">
        <v>1086</v>
      </c>
      <c r="F859" s="74">
        <v>155853</v>
      </c>
      <c r="G859" s="56">
        <v>75</v>
      </c>
      <c r="H859" s="65">
        <f t="shared" si="151"/>
        <v>116889.75</v>
      </c>
      <c r="I859" s="15">
        <f t="shared" si="150"/>
        <v>38963.25</v>
      </c>
      <c r="J859" s="15">
        <f t="shared" si="152"/>
        <v>143.51104972375691</v>
      </c>
      <c r="K859" s="15">
        <f t="shared" si="153"/>
        <v>520.63645731894781</v>
      </c>
      <c r="L859" s="15">
        <f t="shared" si="154"/>
        <v>997540.57232156512</v>
      </c>
      <c r="M859" s="15"/>
      <c r="N859" s="86">
        <f t="shared" si="149"/>
        <v>997540.57232156512</v>
      </c>
    </row>
    <row r="860" spans="1:14" x14ac:dyDescent="0.25">
      <c r="A860" s="81"/>
      <c r="B860" s="66" t="s">
        <v>593</v>
      </c>
      <c r="C860" s="48">
        <v>4</v>
      </c>
      <c r="D860" s="70">
        <v>19.1768</v>
      </c>
      <c r="E860" s="98">
        <v>2848</v>
      </c>
      <c r="F860" s="74">
        <v>217413</v>
      </c>
      <c r="G860" s="56">
        <v>75</v>
      </c>
      <c r="H860" s="65">
        <f t="shared" si="151"/>
        <v>163059.75</v>
      </c>
      <c r="I860" s="15">
        <f t="shared" si="150"/>
        <v>54353.25</v>
      </c>
      <c r="J860" s="15">
        <f t="shared" si="152"/>
        <v>76.338834269662925</v>
      </c>
      <c r="K860" s="15">
        <f t="shared" si="153"/>
        <v>587.80867277304185</v>
      </c>
      <c r="L860" s="15">
        <f t="shared" si="154"/>
        <v>1310653.205247141</v>
      </c>
      <c r="M860" s="15"/>
      <c r="N860" s="86">
        <f t="shared" si="149"/>
        <v>1310653.205247141</v>
      </c>
    </row>
    <row r="861" spans="1:14" x14ac:dyDescent="0.25">
      <c r="A861" s="81"/>
      <c r="B861" s="66" t="s">
        <v>594</v>
      </c>
      <c r="C861" s="48">
        <v>4</v>
      </c>
      <c r="D861" s="70">
        <v>12.482899999999999</v>
      </c>
      <c r="E861" s="98">
        <v>1255</v>
      </c>
      <c r="F861" s="74">
        <v>104267</v>
      </c>
      <c r="G861" s="56">
        <v>75</v>
      </c>
      <c r="H861" s="65">
        <f t="shared" si="151"/>
        <v>78200.25</v>
      </c>
      <c r="I861" s="15">
        <f t="shared" si="150"/>
        <v>26066.75</v>
      </c>
      <c r="J861" s="15">
        <f t="shared" si="152"/>
        <v>83.081274900398412</v>
      </c>
      <c r="K861" s="15">
        <f t="shared" si="153"/>
        <v>581.06623214230638</v>
      </c>
      <c r="L861" s="15">
        <f t="shared" si="154"/>
        <v>1090116.1651909237</v>
      </c>
      <c r="M861" s="15"/>
      <c r="N861" s="86">
        <f t="shared" si="149"/>
        <v>1090116.1651909237</v>
      </c>
    </row>
    <row r="862" spans="1:14" x14ac:dyDescent="0.25">
      <c r="A862" s="81"/>
      <c r="B862" s="66" t="s">
        <v>595</v>
      </c>
      <c r="C862" s="48">
        <v>4</v>
      </c>
      <c r="D862" s="70">
        <v>7.8385999999999996</v>
      </c>
      <c r="E862" s="98">
        <v>724</v>
      </c>
      <c r="F862" s="74">
        <v>159573</v>
      </c>
      <c r="G862" s="56">
        <v>75</v>
      </c>
      <c r="H862" s="65">
        <f t="shared" si="151"/>
        <v>119679.75</v>
      </c>
      <c r="I862" s="15">
        <f t="shared" si="150"/>
        <v>39893.25</v>
      </c>
      <c r="J862" s="15">
        <f t="shared" si="152"/>
        <v>220.40469613259668</v>
      </c>
      <c r="K862" s="15">
        <f t="shared" si="153"/>
        <v>443.74281091010812</v>
      </c>
      <c r="L862" s="15">
        <f t="shared" si="154"/>
        <v>799210.59765866329</v>
      </c>
      <c r="M862" s="15"/>
      <c r="N862" s="86">
        <f t="shared" si="149"/>
        <v>799210.59765866329</v>
      </c>
    </row>
    <row r="863" spans="1:14" x14ac:dyDescent="0.25">
      <c r="A863" s="81"/>
      <c r="B863" s="66" t="s">
        <v>596</v>
      </c>
      <c r="C863" s="48">
        <v>4</v>
      </c>
      <c r="D863" s="70">
        <v>92.682900000000004</v>
      </c>
      <c r="E863" s="98">
        <v>6430</v>
      </c>
      <c r="F863" s="74">
        <v>1716987</v>
      </c>
      <c r="G863" s="56">
        <v>75</v>
      </c>
      <c r="H863" s="65">
        <f t="shared" si="151"/>
        <v>1287740.25</v>
      </c>
      <c r="I863" s="15">
        <f t="shared" si="150"/>
        <v>429246.75</v>
      </c>
      <c r="J863" s="15">
        <f t="shared" si="152"/>
        <v>267.02752721617418</v>
      </c>
      <c r="K863" s="15">
        <f t="shared" si="153"/>
        <v>397.1199798265306</v>
      </c>
      <c r="L863" s="15">
        <f t="shared" si="154"/>
        <v>1682399.2477057562</v>
      </c>
      <c r="M863" s="15"/>
      <c r="N863" s="86">
        <f t="shared" si="149"/>
        <v>1682399.2477057562</v>
      </c>
    </row>
    <row r="864" spans="1:14" x14ac:dyDescent="0.25">
      <c r="A864" s="81"/>
      <c r="B864" s="66" t="s">
        <v>597</v>
      </c>
      <c r="C864" s="48">
        <v>4</v>
      </c>
      <c r="D864" s="70">
        <v>22.4682</v>
      </c>
      <c r="E864" s="98">
        <v>2965</v>
      </c>
      <c r="F864" s="74">
        <v>4330027</v>
      </c>
      <c r="G864" s="56">
        <v>75</v>
      </c>
      <c r="H864" s="65">
        <f t="shared" si="151"/>
        <v>3247520.25</v>
      </c>
      <c r="I864" s="15">
        <f t="shared" si="150"/>
        <v>1082506.75</v>
      </c>
      <c r="J864" s="15">
        <f t="shared" si="152"/>
        <v>1460.3801011804385</v>
      </c>
      <c r="K864" s="15">
        <f t="shared" si="153"/>
        <v>-796.23259413773371</v>
      </c>
      <c r="L864" s="15">
        <f t="shared" si="154"/>
        <v>424398.84010390553</v>
      </c>
      <c r="M864" s="15"/>
      <c r="N864" s="86">
        <f t="shared" si="149"/>
        <v>424398.84010390553</v>
      </c>
    </row>
    <row r="865" spans="1:14" x14ac:dyDescent="0.25">
      <c r="A865" s="81"/>
      <c r="B865" s="66" t="s">
        <v>598</v>
      </c>
      <c r="C865" s="48">
        <v>4</v>
      </c>
      <c r="D865" s="70">
        <v>20.2746</v>
      </c>
      <c r="E865" s="98">
        <v>2380</v>
      </c>
      <c r="F865" s="74">
        <v>251627</v>
      </c>
      <c r="G865" s="56">
        <v>75</v>
      </c>
      <c r="H865" s="65">
        <f t="shared" si="151"/>
        <v>188720.25</v>
      </c>
      <c r="I865" s="15">
        <f t="shared" si="150"/>
        <v>62906.75</v>
      </c>
      <c r="J865" s="15">
        <f t="shared" si="152"/>
        <v>105.72563025210084</v>
      </c>
      <c r="K865" s="15">
        <f t="shared" si="153"/>
        <v>558.42187679060396</v>
      </c>
      <c r="L865" s="15">
        <f t="shared" si="154"/>
        <v>1213603.964723561</v>
      </c>
      <c r="M865" s="15"/>
      <c r="N865" s="86">
        <f t="shared" si="149"/>
        <v>1213603.964723561</v>
      </c>
    </row>
    <row r="866" spans="1:14" x14ac:dyDescent="0.25">
      <c r="A866" s="81"/>
      <c r="B866" s="66" t="s">
        <v>599</v>
      </c>
      <c r="C866" s="48">
        <v>4</v>
      </c>
      <c r="D866" s="70">
        <v>10.432699999999999</v>
      </c>
      <c r="E866" s="98">
        <v>1363</v>
      </c>
      <c r="F866" s="74">
        <v>616667</v>
      </c>
      <c r="G866" s="56">
        <v>75</v>
      </c>
      <c r="H866" s="65">
        <f t="shared" si="151"/>
        <v>462500.25</v>
      </c>
      <c r="I866" s="15">
        <f t="shared" si="150"/>
        <v>154166.75</v>
      </c>
      <c r="J866" s="15">
        <f t="shared" si="152"/>
        <v>452.4336023477623</v>
      </c>
      <c r="K866" s="15">
        <f t="shared" si="153"/>
        <v>211.71390469494247</v>
      </c>
      <c r="L866" s="15">
        <f t="shared" si="154"/>
        <v>523567.9725815159</v>
      </c>
      <c r="M866" s="15"/>
      <c r="N866" s="86">
        <f t="shared" si="149"/>
        <v>523567.9725815159</v>
      </c>
    </row>
    <row r="867" spans="1:14" x14ac:dyDescent="0.25">
      <c r="A867" s="81"/>
      <c r="B867" s="66" t="s">
        <v>390</v>
      </c>
      <c r="C867" s="48">
        <v>4</v>
      </c>
      <c r="D867" s="70">
        <v>14.2333</v>
      </c>
      <c r="E867" s="98">
        <v>833</v>
      </c>
      <c r="F867" s="74">
        <v>410613</v>
      </c>
      <c r="G867" s="56">
        <v>75</v>
      </c>
      <c r="H867" s="65">
        <f t="shared" si="151"/>
        <v>307959.75</v>
      </c>
      <c r="I867" s="15">
        <f t="shared" si="150"/>
        <v>102653.25</v>
      </c>
      <c r="J867" s="15">
        <f t="shared" si="152"/>
        <v>492.93277310924367</v>
      </c>
      <c r="K867" s="15">
        <f t="shared" si="153"/>
        <v>171.2147339334611</v>
      </c>
      <c r="L867" s="15">
        <f t="shared" si="154"/>
        <v>410999.23327351495</v>
      </c>
      <c r="M867" s="15"/>
      <c r="N867" s="86">
        <f t="shared" si="149"/>
        <v>410999.23327351495</v>
      </c>
    </row>
    <row r="868" spans="1:14" x14ac:dyDescent="0.25">
      <c r="A868" s="81"/>
      <c r="B868" s="66" t="s">
        <v>600</v>
      </c>
      <c r="C868" s="48">
        <v>4</v>
      </c>
      <c r="D868" s="70">
        <v>18.4329</v>
      </c>
      <c r="E868" s="98">
        <v>3118</v>
      </c>
      <c r="F868" s="74">
        <v>664080</v>
      </c>
      <c r="G868" s="56">
        <v>75</v>
      </c>
      <c r="H868" s="65">
        <f t="shared" si="151"/>
        <v>498060</v>
      </c>
      <c r="I868" s="15">
        <f t="shared" si="150"/>
        <v>166020</v>
      </c>
      <c r="J868" s="15">
        <f t="shared" si="152"/>
        <v>212.98268120590123</v>
      </c>
      <c r="K868" s="15">
        <f t="shared" si="153"/>
        <v>451.16482583680352</v>
      </c>
      <c r="L868" s="15">
        <f t="shared" si="154"/>
        <v>1128220.1188723934</v>
      </c>
      <c r="M868" s="15"/>
      <c r="N868" s="86">
        <f t="shared" si="149"/>
        <v>1128220.1188723934</v>
      </c>
    </row>
    <row r="869" spans="1:14" x14ac:dyDescent="0.25">
      <c r="A869" s="81"/>
      <c r="B869" s="66" t="s">
        <v>140</v>
      </c>
      <c r="C869" s="48">
        <v>4</v>
      </c>
      <c r="D869" s="70">
        <v>42.294499999999999</v>
      </c>
      <c r="E869" s="98">
        <v>3207</v>
      </c>
      <c r="F869" s="74">
        <v>522480</v>
      </c>
      <c r="G869" s="56">
        <v>75</v>
      </c>
      <c r="H869" s="65">
        <f t="shared" si="151"/>
        <v>391860</v>
      </c>
      <c r="I869" s="15">
        <f t="shared" si="150"/>
        <v>130620</v>
      </c>
      <c r="J869" s="15">
        <f t="shared" si="152"/>
        <v>162.91861552853135</v>
      </c>
      <c r="K869" s="15">
        <f t="shared" si="153"/>
        <v>501.22889151417343</v>
      </c>
      <c r="L869" s="15">
        <f t="shared" si="154"/>
        <v>1295857.3801417118</v>
      </c>
      <c r="M869" s="15"/>
      <c r="N869" s="86">
        <f t="shared" si="149"/>
        <v>1295857.3801417118</v>
      </c>
    </row>
    <row r="870" spans="1:14" x14ac:dyDescent="0.25">
      <c r="A870" s="81"/>
      <c r="B870" s="66" t="s">
        <v>532</v>
      </c>
      <c r="C870" s="48">
        <v>4</v>
      </c>
      <c r="D870" s="70">
        <v>26.699400000000001</v>
      </c>
      <c r="E870" s="98">
        <v>2493</v>
      </c>
      <c r="F870" s="74">
        <v>330440</v>
      </c>
      <c r="G870" s="56">
        <v>75</v>
      </c>
      <c r="H870" s="65">
        <f t="shared" si="151"/>
        <v>247830</v>
      </c>
      <c r="I870" s="15">
        <f t="shared" si="150"/>
        <v>82610</v>
      </c>
      <c r="J870" s="15">
        <f t="shared" si="152"/>
        <v>132.54713196951465</v>
      </c>
      <c r="K870" s="15">
        <f t="shared" si="153"/>
        <v>531.60037507319009</v>
      </c>
      <c r="L870" s="15">
        <f t="shared" si="154"/>
        <v>1206774.2899579094</v>
      </c>
      <c r="M870" s="15"/>
      <c r="N870" s="86">
        <f t="shared" si="149"/>
        <v>1206774.2899579094</v>
      </c>
    </row>
    <row r="871" spans="1:14" x14ac:dyDescent="0.25">
      <c r="A871" s="81"/>
      <c r="B871" s="66" t="s">
        <v>837</v>
      </c>
      <c r="C871" s="48">
        <v>4</v>
      </c>
      <c r="D871" s="70">
        <v>8.2538999999999998</v>
      </c>
      <c r="E871" s="98">
        <v>1319</v>
      </c>
      <c r="F871" s="74">
        <v>557307</v>
      </c>
      <c r="G871" s="56">
        <v>75</v>
      </c>
      <c r="H871" s="65">
        <f t="shared" si="151"/>
        <v>417980.25</v>
      </c>
      <c r="I871" s="15">
        <f t="shared" si="150"/>
        <v>139326.75</v>
      </c>
      <c r="J871" s="15">
        <f t="shared" si="152"/>
        <v>422.52236542835482</v>
      </c>
      <c r="K871" s="15">
        <f t="shared" si="153"/>
        <v>241.62514161434996</v>
      </c>
      <c r="L871" s="15">
        <f t="shared" si="154"/>
        <v>557475.60958321986</v>
      </c>
      <c r="M871" s="15"/>
      <c r="N871" s="86">
        <f t="shared" si="149"/>
        <v>557475.60958321986</v>
      </c>
    </row>
    <row r="872" spans="1:14" x14ac:dyDescent="0.25">
      <c r="A872" s="81"/>
      <c r="B872" s="66" t="s">
        <v>42</v>
      </c>
      <c r="C872" s="48">
        <v>4</v>
      </c>
      <c r="D872" s="70">
        <v>11.6883</v>
      </c>
      <c r="E872" s="98">
        <v>1682</v>
      </c>
      <c r="F872" s="74">
        <v>290840</v>
      </c>
      <c r="G872" s="56">
        <v>75</v>
      </c>
      <c r="H872" s="65">
        <f t="shared" si="151"/>
        <v>218130</v>
      </c>
      <c r="I872" s="15">
        <f t="shared" si="150"/>
        <v>72710</v>
      </c>
      <c r="J872" s="15">
        <f t="shared" si="152"/>
        <v>172.91319857312723</v>
      </c>
      <c r="K872" s="15">
        <f t="shared" si="153"/>
        <v>491.23430846957751</v>
      </c>
      <c r="L872" s="15">
        <f t="shared" si="154"/>
        <v>998571.664022121</v>
      </c>
      <c r="M872" s="15"/>
      <c r="N872" s="86">
        <f t="shared" si="149"/>
        <v>998571.664022121</v>
      </c>
    </row>
    <row r="873" spans="1:14" x14ac:dyDescent="0.25">
      <c r="A873" s="81"/>
      <c r="B873" s="66" t="s">
        <v>601</v>
      </c>
      <c r="C873" s="48">
        <v>4</v>
      </c>
      <c r="D873" s="70">
        <v>63.86</v>
      </c>
      <c r="E873" s="98">
        <v>3773</v>
      </c>
      <c r="F873" s="74">
        <v>537947</v>
      </c>
      <c r="G873" s="56">
        <v>75</v>
      </c>
      <c r="H873" s="65">
        <f t="shared" si="151"/>
        <v>403460.25</v>
      </c>
      <c r="I873" s="15">
        <f t="shared" si="150"/>
        <v>134486.75</v>
      </c>
      <c r="J873" s="15">
        <f t="shared" si="152"/>
        <v>142.57805459846276</v>
      </c>
      <c r="K873" s="15">
        <f t="shared" si="153"/>
        <v>521.56945244424196</v>
      </c>
      <c r="L873" s="15">
        <f t="shared" si="154"/>
        <v>1465997.1323605096</v>
      </c>
      <c r="M873" s="15"/>
      <c r="N873" s="86">
        <f t="shared" si="149"/>
        <v>1465997.1323605096</v>
      </c>
    </row>
    <row r="874" spans="1:14" x14ac:dyDescent="0.25">
      <c r="A874" s="81"/>
      <c r="B874" s="66" t="s">
        <v>884</v>
      </c>
      <c r="C874" s="48">
        <v>3</v>
      </c>
      <c r="D874" s="70">
        <v>60.826599999999999</v>
      </c>
      <c r="E874" s="98">
        <v>19987</v>
      </c>
      <c r="F874" s="74">
        <v>22095114</v>
      </c>
      <c r="G874" s="56">
        <v>35</v>
      </c>
      <c r="H874" s="65">
        <f t="shared" si="151"/>
        <v>7733289.9000000004</v>
      </c>
      <c r="I874" s="15">
        <f t="shared" si="150"/>
        <v>14361824.1</v>
      </c>
      <c r="J874" s="15">
        <f t="shared" si="152"/>
        <v>1105.4742582678741</v>
      </c>
      <c r="K874" s="15">
        <f t="shared" si="153"/>
        <v>-441.32675122516935</v>
      </c>
      <c r="L874" s="15">
        <f t="shared" si="154"/>
        <v>2558699.389941846</v>
      </c>
      <c r="M874" s="15"/>
      <c r="N874" s="86">
        <f t="shared" si="149"/>
        <v>2558699.389941846</v>
      </c>
    </row>
    <row r="875" spans="1:14" x14ac:dyDescent="0.25">
      <c r="A875" s="81"/>
      <c r="B875" s="66" t="s">
        <v>838</v>
      </c>
      <c r="C875" s="48">
        <v>4</v>
      </c>
      <c r="D875" s="70">
        <v>27.288999999999998</v>
      </c>
      <c r="E875" s="98">
        <v>5958</v>
      </c>
      <c r="F875" s="74">
        <v>1504773</v>
      </c>
      <c r="G875" s="56">
        <v>75</v>
      </c>
      <c r="H875" s="65">
        <f t="shared" si="151"/>
        <v>1128579.75</v>
      </c>
      <c r="I875" s="15">
        <f t="shared" si="150"/>
        <v>376193.25</v>
      </c>
      <c r="J875" s="15">
        <f t="shared" si="152"/>
        <v>252.56344410876133</v>
      </c>
      <c r="K875" s="15">
        <f t="shared" si="153"/>
        <v>411.58406293394341</v>
      </c>
      <c r="L875" s="15">
        <f t="shared" si="154"/>
        <v>1431157.7561825747</v>
      </c>
      <c r="M875" s="15"/>
      <c r="N875" s="86">
        <f t="shared" si="149"/>
        <v>1431157.7561825747</v>
      </c>
    </row>
    <row r="876" spans="1:14" x14ac:dyDescent="0.25">
      <c r="A876" s="81"/>
      <c r="B876" s="66" t="s">
        <v>100</v>
      </c>
      <c r="C876" s="48">
        <v>4</v>
      </c>
      <c r="D876" s="70">
        <v>14.374500000000001</v>
      </c>
      <c r="E876" s="98">
        <v>1476</v>
      </c>
      <c r="F876" s="74">
        <v>207920</v>
      </c>
      <c r="G876" s="56">
        <v>75</v>
      </c>
      <c r="H876" s="65">
        <f t="shared" si="151"/>
        <v>155940</v>
      </c>
      <c r="I876" s="15">
        <f t="shared" si="150"/>
        <v>51980</v>
      </c>
      <c r="J876" s="15">
        <f t="shared" si="152"/>
        <v>140.86720867208672</v>
      </c>
      <c r="K876" s="15">
        <f t="shared" si="153"/>
        <v>523.28029837061808</v>
      </c>
      <c r="L876" s="15">
        <f t="shared" si="154"/>
        <v>1032912.5400676755</v>
      </c>
      <c r="M876" s="15"/>
      <c r="N876" s="86">
        <f t="shared" si="149"/>
        <v>1032912.5400676755</v>
      </c>
    </row>
    <row r="877" spans="1:14" x14ac:dyDescent="0.25">
      <c r="A877" s="81"/>
      <c r="B877" s="66" t="s">
        <v>602</v>
      </c>
      <c r="C877" s="48">
        <v>4</v>
      </c>
      <c r="D877" s="70">
        <v>10.2719</v>
      </c>
      <c r="E877" s="98">
        <v>1229</v>
      </c>
      <c r="F877" s="74">
        <v>273427</v>
      </c>
      <c r="G877" s="56">
        <v>75</v>
      </c>
      <c r="H877" s="65">
        <f t="shared" si="151"/>
        <v>205070.25</v>
      </c>
      <c r="I877" s="15">
        <f t="shared" si="150"/>
        <v>68356.75</v>
      </c>
      <c r="J877" s="15">
        <f t="shared" si="152"/>
        <v>222.47925142392188</v>
      </c>
      <c r="K877" s="15">
        <f t="shared" si="153"/>
        <v>441.66825561878289</v>
      </c>
      <c r="L877" s="15">
        <f t="shared" si="154"/>
        <v>863633.21237290162</v>
      </c>
      <c r="M877" s="15"/>
      <c r="N877" s="86">
        <f t="shared" si="149"/>
        <v>863633.21237290162</v>
      </c>
    </row>
    <row r="878" spans="1:14" x14ac:dyDescent="0.25">
      <c r="A878" s="81"/>
      <c r="B878" s="66" t="s">
        <v>603</v>
      </c>
      <c r="C878" s="48">
        <v>4</v>
      </c>
      <c r="D878" s="70">
        <v>15.514700000000001</v>
      </c>
      <c r="E878" s="98">
        <v>1529</v>
      </c>
      <c r="F878" s="74">
        <v>196320</v>
      </c>
      <c r="G878" s="56">
        <v>75</v>
      </c>
      <c r="H878" s="65">
        <f t="shared" si="151"/>
        <v>147240</v>
      </c>
      <c r="I878" s="15">
        <f t="shared" si="150"/>
        <v>49080</v>
      </c>
      <c r="J878" s="15">
        <f t="shared" si="152"/>
        <v>128.39764551994767</v>
      </c>
      <c r="K878" s="15">
        <f t="shared" si="153"/>
        <v>535.7498615227571</v>
      </c>
      <c r="L878" s="15">
        <f t="shared" si="154"/>
        <v>1062287.2009648026</v>
      </c>
      <c r="M878" s="15"/>
      <c r="N878" s="86">
        <f t="shared" si="149"/>
        <v>1062287.2009648026</v>
      </c>
    </row>
    <row r="879" spans="1:14" x14ac:dyDescent="0.25">
      <c r="A879" s="81"/>
      <c r="B879" s="66" t="s">
        <v>604</v>
      </c>
      <c r="C879" s="48">
        <v>4</v>
      </c>
      <c r="D879" s="70">
        <v>32.592500000000001</v>
      </c>
      <c r="E879" s="98">
        <v>5004</v>
      </c>
      <c r="F879" s="74">
        <v>1791120</v>
      </c>
      <c r="G879" s="56">
        <v>75</v>
      </c>
      <c r="H879" s="65">
        <f t="shared" si="151"/>
        <v>1343340</v>
      </c>
      <c r="I879" s="15">
        <f t="shared" si="150"/>
        <v>447780</v>
      </c>
      <c r="J879" s="15">
        <f t="shared" si="152"/>
        <v>357.93764988009593</v>
      </c>
      <c r="K879" s="15">
        <f t="shared" si="153"/>
        <v>306.20985716260884</v>
      </c>
      <c r="L879" s="15">
        <f t="shared" si="154"/>
        <v>1173075.0727195325</v>
      </c>
      <c r="M879" s="15"/>
      <c r="N879" s="86">
        <f t="shared" si="149"/>
        <v>1173075.0727195325</v>
      </c>
    </row>
    <row r="880" spans="1:14" x14ac:dyDescent="0.25">
      <c r="A880" s="81"/>
      <c r="B880" s="66" t="s">
        <v>605</v>
      </c>
      <c r="C880" s="48">
        <v>4</v>
      </c>
      <c r="D880" s="70">
        <v>24.1846</v>
      </c>
      <c r="E880" s="98">
        <v>3002</v>
      </c>
      <c r="F880" s="74">
        <v>817133</v>
      </c>
      <c r="G880" s="56">
        <v>75</v>
      </c>
      <c r="H880" s="65">
        <f t="shared" si="151"/>
        <v>612849.75</v>
      </c>
      <c r="I880" s="15">
        <f t="shared" si="150"/>
        <v>204283.25</v>
      </c>
      <c r="J880" s="15">
        <f t="shared" si="152"/>
        <v>272.19620253164555</v>
      </c>
      <c r="K880" s="15">
        <f t="shared" si="153"/>
        <v>391.95130451105922</v>
      </c>
      <c r="L880" s="15">
        <f t="shared" si="154"/>
        <v>1041950.7172456563</v>
      </c>
      <c r="M880" s="15"/>
      <c r="N880" s="86">
        <f t="shared" si="149"/>
        <v>1041950.7172456563</v>
      </c>
    </row>
    <row r="881" spans="1:14" x14ac:dyDescent="0.25">
      <c r="A881" s="81"/>
      <c r="B881" s="8"/>
      <c r="C881" s="8"/>
      <c r="D881" s="70">
        <v>0</v>
      </c>
      <c r="E881" s="100"/>
      <c r="F881" s="87"/>
      <c r="G881" s="56"/>
      <c r="H881" s="87"/>
      <c r="I881" s="88"/>
      <c r="J881" s="88"/>
      <c r="K881" s="15"/>
      <c r="L881" s="15"/>
      <c r="M881" s="15"/>
      <c r="N881" s="86"/>
    </row>
    <row r="882" spans="1:14" x14ac:dyDescent="0.25">
      <c r="A882" s="84" t="s">
        <v>606</v>
      </c>
      <c r="B882" s="58" t="s">
        <v>2</v>
      </c>
      <c r="C882" s="59"/>
      <c r="D882" s="7">
        <v>598.36670000000004</v>
      </c>
      <c r="E882" s="101">
        <f>E883</f>
        <v>38184</v>
      </c>
      <c r="F882" s="50">
        <v>0</v>
      </c>
      <c r="G882" s="56"/>
      <c r="H882" s="50">
        <f>H884</f>
        <v>3713147.75</v>
      </c>
      <c r="I882" s="12">
        <f>I884</f>
        <v>-3713147.75</v>
      </c>
      <c r="J882" s="12"/>
      <c r="K882" s="15"/>
      <c r="L882" s="15"/>
      <c r="M882" s="14">
        <f>M884</f>
        <v>21631647.579157036</v>
      </c>
      <c r="N882" s="82">
        <f t="shared" si="149"/>
        <v>21631647.579157036</v>
      </c>
    </row>
    <row r="883" spans="1:14" x14ac:dyDescent="0.25">
      <c r="A883" s="84" t="s">
        <v>606</v>
      </c>
      <c r="B883" s="58" t="s">
        <v>3</v>
      </c>
      <c r="C883" s="59"/>
      <c r="D883" s="7">
        <v>598.36670000000004</v>
      </c>
      <c r="E883" s="101">
        <f>SUM(E885:E907)</f>
        <v>38184</v>
      </c>
      <c r="F883" s="50">
        <f>SUM(F885:F907)</f>
        <v>14852591</v>
      </c>
      <c r="G883" s="56"/>
      <c r="H883" s="50">
        <f>SUM(H885:H907)</f>
        <v>6168130.75</v>
      </c>
      <c r="I883" s="12">
        <f>SUM(I885:I907)</f>
        <v>8684460.25</v>
      </c>
      <c r="J883" s="12"/>
      <c r="K883" s="15"/>
      <c r="L883" s="12">
        <f>SUM(L885:L907)</f>
        <v>22803855.918804973</v>
      </c>
      <c r="M883" s="15"/>
      <c r="N883" s="82">
        <f t="shared" si="149"/>
        <v>22803855.918804973</v>
      </c>
    </row>
    <row r="884" spans="1:14" x14ac:dyDescent="0.25">
      <c r="A884" s="81"/>
      <c r="B884" s="66" t="s">
        <v>26</v>
      </c>
      <c r="C884" s="48">
        <v>2</v>
      </c>
      <c r="D884" s="70">
        <v>0</v>
      </c>
      <c r="E884" s="104"/>
      <c r="F884" s="65">
        <v>0</v>
      </c>
      <c r="G884" s="56">
        <v>25</v>
      </c>
      <c r="H884" s="65">
        <f>F883*G884/100</f>
        <v>3713147.75</v>
      </c>
      <c r="I884" s="15">
        <f t="shared" ref="I884:I907" si="155">F884-H884</f>
        <v>-3713147.75</v>
      </c>
      <c r="J884" s="15"/>
      <c r="K884" s="15"/>
      <c r="L884" s="15"/>
      <c r="M884" s="15">
        <f>($L$7*$L$8*E882/$L$10)+($L$7*$L$9*D882/$L$11)</f>
        <v>21631647.579157036</v>
      </c>
      <c r="N884" s="86">
        <f t="shared" si="149"/>
        <v>21631647.579157036</v>
      </c>
    </row>
    <row r="885" spans="1:14" x14ac:dyDescent="0.25">
      <c r="A885" s="81"/>
      <c r="B885" s="66" t="s">
        <v>607</v>
      </c>
      <c r="C885" s="48">
        <v>4</v>
      </c>
      <c r="D885" s="70">
        <v>26.591699999999999</v>
      </c>
      <c r="E885" s="98">
        <v>1292</v>
      </c>
      <c r="F885" s="74">
        <v>321973</v>
      </c>
      <c r="G885" s="56">
        <v>75</v>
      </c>
      <c r="H885" s="65">
        <f t="shared" ref="H885:H907" si="156">F885*G885/100</f>
        <v>241479.75</v>
      </c>
      <c r="I885" s="15">
        <f t="shared" si="155"/>
        <v>80493.25</v>
      </c>
      <c r="J885" s="15">
        <f t="shared" ref="J885:J907" si="157">F885/E885</f>
        <v>249.20510835913313</v>
      </c>
      <c r="K885" s="15">
        <f t="shared" ref="K885:K907" si="158">$J$11*$J$19-J885</f>
        <v>414.94239868357164</v>
      </c>
      <c r="L885" s="15">
        <f t="shared" ref="L885:L907" si="159">IF(K885&gt;0,$J$7*$J$8*(K885/$K$19),0)+$J$7*$J$9*(E885/$E$19)+$J$7*$J$10*(D885/$D$19)</f>
        <v>884048.11231707933</v>
      </c>
      <c r="M885" s="15"/>
      <c r="N885" s="86">
        <f t="shared" ref="N885:N948" si="160">L885+M885</f>
        <v>884048.11231707933</v>
      </c>
    </row>
    <row r="886" spans="1:14" x14ac:dyDescent="0.25">
      <c r="A886" s="81"/>
      <c r="B886" s="66" t="s">
        <v>608</v>
      </c>
      <c r="C886" s="48">
        <v>4</v>
      </c>
      <c r="D886" s="70">
        <v>21.4466</v>
      </c>
      <c r="E886" s="98">
        <v>1260</v>
      </c>
      <c r="F886" s="74">
        <v>133760</v>
      </c>
      <c r="G886" s="56">
        <v>75</v>
      </c>
      <c r="H886" s="65">
        <f t="shared" si="156"/>
        <v>100320</v>
      </c>
      <c r="I886" s="15">
        <f t="shared" si="155"/>
        <v>33440</v>
      </c>
      <c r="J886" s="15">
        <f t="shared" si="157"/>
        <v>106.15873015873017</v>
      </c>
      <c r="K886" s="15">
        <f t="shared" si="158"/>
        <v>557.98877688397465</v>
      </c>
      <c r="L886" s="15">
        <f t="shared" si="159"/>
        <v>1084823.7625762876</v>
      </c>
      <c r="M886" s="15"/>
      <c r="N886" s="86">
        <f t="shared" si="160"/>
        <v>1084823.7625762876</v>
      </c>
    </row>
    <row r="887" spans="1:14" x14ac:dyDescent="0.25">
      <c r="A887" s="81"/>
      <c r="B887" s="66" t="s">
        <v>839</v>
      </c>
      <c r="C887" s="48">
        <v>4</v>
      </c>
      <c r="D887" s="70">
        <v>20.6798</v>
      </c>
      <c r="E887" s="98">
        <v>1437</v>
      </c>
      <c r="F887" s="74">
        <v>290240</v>
      </c>
      <c r="G887" s="56">
        <v>75</v>
      </c>
      <c r="H887" s="65">
        <f t="shared" si="156"/>
        <v>217680</v>
      </c>
      <c r="I887" s="15">
        <f t="shared" si="155"/>
        <v>72560</v>
      </c>
      <c r="J887" s="15">
        <f t="shared" si="157"/>
        <v>201.97633959638134</v>
      </c>
      <c r="K887" s="15">
        <f t="shared" si="158"/>
        <v>462.17116744632347</v>
      </c>
      <c r="L887" s="15">
        <f t="shared" si="159"/>
        <v>954627.04656562617</v>
      </c>
      <c r="M887" s="15"/>
      <c r="N887" s="86">
        <f t="shared" si="160"/>
        <v>954627.04656562617</v>
      </c>
    </row>
    <row r="888" spans="1:14" x14ac:dyDescent="0.25">
      <c r="A888" s="81"/>
      <c r="B888" s="66" t="s">
        <v>840</v>
      </c>
      <c r="C888" s="48">
        <v>4</v>
      </c>
      <c r="D888" s="70">
        <v>48.986699999999999</v>
      </c>
      <c r="E888" s="98">
        <v>2508</v>
      </c>
      <c r="F888" s="74">
        <v>243387</v>
      </c>
      <c r="G888" s="56">
        <v>75</v>
      </c>
      <c r="H888" s="65">
        <f t="shared" si="156"/>
        <v>182540.25</v>
      </c>
      <c r="I888" s="15">
        <f t="shared" si="155"/>
        <v>60846.75</v>
      </c>
      <c r="J888" s="15">
        <f t="shared" si="157"/>
        <v>97.044258373205736</v>
      </c>
      <c r="K888" s="15">
        <f t="shared" si="158"/>
        <v>567.10324866949907</v>
      </c>
      <c r="L888" s="15">
        <f t="shared" si="159"/>
        <v>1337872.5693704565</v>
      </c>
      <c r="M888" s="15"/>
      <c r="N888" s="86">
        <f t="shared" si="160"/>
        <v>1337872.5693704565</v>
      </c>
    </row>
    <row r="889" spans="1:14" x14ac:dyDescent="0.25">
      <c r="A889" s="81"/>
      <c r="B889" s="66" t="s">
        <v>609</v>
      </c>
      <c r="C889" s="48">
        <v>4</v>
      </c>
      <c r="D889" s="70">
        <v>62.897199999999998</v>
      </c>
      <c r="E889" s="98">
        <v>3279</v>
      </c>
      <c r="F889" s="74">
        <v>878613</v>
      </c>
      <c r="G889" s="56">
        <v>75</v>
      </c>
      <c r="H889" s="65">
        <f t="shared" si="156"/>
        <v>658959.75</v>
      </c>
      <c r="I889" s="15">
        <f t="shared" si="155"/>
        <v>219653.25</v>
      </c>
      <c r="J889" s="15">
        <f t="shared" si="157"/>
        <v>267.95150960658736</v>
      </c>
      <c r="K889" s="15">
        <f t="shared" si="158"/>
        <v>396.19599743611741</v>
      </c>
      <c r="L889" s="15">
        <f t="shared" si="159"/>
        <v>1210247.670407512</v>
      </c>
      <c r="M889" s="15"/>
      <c r="N889" s="86">
        <f t="shared" si="160"/>
        <v>1210247.670407512</v>
      </c>
    </row>
    <row r="890" spans="1:14" x14ac:dyDescent="0.25">
      <c r="A890" s="81"/>
      <c r="B890" s="66" t="s">
        <v>610</v>
      </c>
      <c r="C890" s="48">
        <v>4</v>
      </c>
      <c r="D890" s="70">
        <v>33.687600000000003</v>
      </c>
      <c r="E890" s="98">
        <v>2126</v>
      </c>
      <c r="F890" s="74">
        <v>262320</v>
      </c>
      <c r="G890" s="56">
        <v>75</v>
      </c>
      <c r="H890" s="65">
        <f t="shared" si="156"/>
        <v>196740</v>
      </c>
      <c r="I890" s="15">
        <f t="shared" si="155"/>
        <v>65580</v>
      </c>
      <c r="J890" s="15">
        <f t="shared" si="157"/>
        <v>123.38664158043274</v>
      </c>
      <c r="K890" s="15">
        <f t="shared" si="158"/>
        <v>540.76086546227202</v>
      </c>
      <c r="L890" s="15">
        <f t="shared" si="159"/>
        <v>1201011.4424799348</v>
      </c>
      <c r="M890" s="15"/>
      <c r="N890" s="86">
        <f t="shared" si="160"/>
        <v>1201011.4424799348</v>
      </c>
    </row>
    <row r="891" spans="1:14" x14ac:dyDescent="0.25">
      <c r="A891" s="81"/>
      <c r="B891" s="66" t="s">
        <v>611</v>
      </c>
      <c r="C891" s="48">
        <v>4</v>
      </c>
      <c r="D891" s="70">
        <v>36.413200000000003</v>
      </c>
      <c r="E891" s="98">
        <v>1350</v>
      </c>
      <c r="F891" s="74">
        <v>164907</v>
      </c>
      <c r="G891" s="56">
        <v>75</v>
      </c>
      <c r="H891" s="65">
        <f t="shared" si="156"/>
        <v>123680.25</v>
      </c>
      <c r="I891" s="15">
        <f t="shared" si="155"/>
        <v>41226.75</v>
      </c>
      <c r="J891" s="15">
        <f t="shared" si="157"/>
        <v>122.15333333333334</v>
      </c>
      <c r="K891" s="15">
        <f t="shared" si="158"/>
        <v>541.99417370937147</v>
      </c>
      <c r="L891" s="15">
        <f t="shared" si="159"/>
        <v>1120541.5320337021</v>
      </c>
      <c r="M891" s="15"/>
      <c r="N891" s="86">
        <f t="shared" si="160"/>
        <v>1120541.5320337021</v>
      </c>
    </row>
    <row r="892" spans="1:14" x14ac:dyDescent="0.25">
      <c r="A892" s="81"/>
      <c r="B892" s="66" t="s">
        <v>612</v>
      </c>
      <c r="C892" s="48">
        <v>4</v>
      </c>
      <c r="D892" s="70">
        <v>17.424600000000002</v>
      </c>
      <c r="E892" s="98">
        <v>737</v>
      </c>
      <c r="F892" s="74">
        <v>45347</v>
      </c>
      <c r="G892" s="56">
        <v>75</v>
      </c>
      <c r="H892" s="65">
        <f t="shared" si="156"/>
        <v>34010.25</v>
      </c>
      <c r="I892" s="15">
        <f t="shared" si="155"/>
        <v>11336.75</v>
      </c>
      <c r="J892" s="15">
        <f t="shared" si="157"/>
        <v>61.529172320217093</v>
      </c>
      <c r="K892" s="15">
        <f t="shared" si="158"/>
        <v>602.6183347224877</v>
      </c>
      <c r="L892" s="15">
        <f t="shared" si="159"/>
        <v>1078936.8628210695</v>
      </c>
      <c r="M892" s="15"/>
      <c r="N892" s="86">
        <f t="shared" si="160"/>
        <v>1078936.8628210695</v>
      </c>
    </row>
    <row r="893" spans="1:14" x14ac:dyDescent="0.25">
      <c r="A893" s="81"/>
      <c r="B893" s="66" t="s">
        <v>613</v>
      </c>
      <c r="C893" s="48">
        <v>4</v>
      </c>
      <c r="D893" s="70">
        <v>18.459800000000001</v>
      </c>
      <c r="E893" s="98">
        <v>1304</v>
      </c>
      <c r="F893" s="74">
        <v>105560</v>
      </c>
      <c r="G893" s="56">
        <v>75</v>
      </c>
      <c r="H893" s="65">
        <f t="shared" si="156"/>
        <v>79170</v>
      </c>
      <c r="I893" s="15">
        <f t="shared" si="155"/>
        <v>26390</v>
      </c>
      <c r="J893" s="15">
        <f t="shared" si="157"/>
        <v>80.950920245398777</v>
      </c>
      <c r="K893" s="15">
        <f t="shared" si="158"/>
        <v>583.19658679730605</v>
      </c>
      <c r="L893" s="15">
        <f t="shared" si="159"/>
        <v>1119120.6100978609</v>
      </c>
      <c r="M893" s="15"/>
      <c r="N893" s="86">
        <f t="shared" si="160"/>
        <v>1119120.6100978609</v>
      </c>
    </row>
    <row r="894" spans="1:14" x14ac:dyDescent="0.25">
      <c r="A894" s="81"/>
      <c r="B894" s="66" t="s">
        <v>296</v>
      </c>
      <c r="C894" s="48">
        <v>4</v>
      </c>
      <c r="D894" s="70">
        <v>17.335699999999999</v>
      </c>
      <c r="E894" s="98">
        <v>861</v>
      </c>
      <c r="F894" s="74">
        <v>103667</v>
      </c>
      <c r="G894" s="56">
        <v>75</v>
      </c>
      <c r="H894" s="65">
        <f t="shared" si="156"/>
        <v>77750.25</v>
      </c>
      <c r="I894" s="15">
        <f t="shared" si="155"/>
        <v>25916.75</v>
      </c>
      <c r="J894" s="15">
        <f t="shared" si="157"/>
        <v>120.40301974448316</v>
      </c>
      <c r="K894" s="15">
        <f t="shared" si="158"/>
        <v>543.74448729822166</v>
      </c>
      <c r="L894" s="15">
        <f t="shared" si="159"/>
        <v>1002010.5774302837</v>
      </c>
      <c r="M894" s="15"/>
      <c r="N894" s="86">
        <f t="shared" si="160"/>
        <v>1002010.5774302837</v>
      </c>
    </row>
    <row r="895" spans="1:14" x14ac:dyDescent="0.25">
      <c r="A895" s="81"/>
      <c r="B895" s="66" t="s">
        <v>614</v>
      </c>
      <c r="C895" s="48">
        <v>4</v>
      </c>
      <c r="D895" s="70">
        <v>9.4989999999999988</v>
      </c>
      <c r="E895" s="98">
        <v>572</v>
      </c>
      <c r="F895" s="74">
        <v>32840</v>
      </c>
      <c r="G895" s="56">
        <v>75</v>
      </c>
      <c r="H895" s="65">
        <f t="shared" si="156"/>
        <v>24630</v>
      </c>
      <c r="I895" s="15">
        <f t="shared" si="155"/>
        <v>8210</v>
      </c>
      <c r="J895" s="15">
        <f t="shared" si="157"/>
        <v>57.412587412587413</v>
      </c>
      <c r="K895" s="15">
        <f t="shared" si="158"/>
        <v>606.73491963011736</v>
      </c>
      <c r="L895" s="15">
        <f t="shared" si="159"/>
        <v>1039444.182221068</v>
      </c>
      <c r="M895" s="15"/>
      <c r="N895" s="86">
        <f t="shared" si="160"/>
        <v>1039444.182221068</v>
      </c>
    </row>
    <row r="896" spans="1:14" x14ac:dyDescent="0.25">
      <c r="A896" s="81"/>
      <c r="B896" s="66" t="s">
        <v>615</v>
      </c>
      <c r="C896" s="48">
        <v>4</v>
      </c>
      <c r="D896" s="70">
        <v>50.374799999999993</v>
      </c>
      <c r="E896" s="98">
        <v>2697</v>
      </c>
      <c r="F896" s="74">
        <v>449773</v>
      </c>
      <c r="G896" s="56">
        <v>75</v>
      </c>
      <c r="H896" s="65">
        <f t="shared" si="156"/>
        <v>337329.75</v>
      </c>
      <c r="I896" s="15">
        <f t="shared" si="155"/>
        <v>112443.25</v>
      </c>
      <c r="J896" s="15">
        <f t="shared" si="157"/>
        <v>166.76789024842418</v>
      </c>
      <c r="K896" s="15">
        <f t="shared" si="158"/>
        <v>497.37961679428059</v>
      </c>
      <c r="L896" s="15">
        <f t="shared" si="159"/>
        <v>1256716.6630255375</v>
      </c>
      <c r="M896" s="15"/>
      <c r="N896" s="86">
        <f t="shared" si="160"/>
        <v>1256716.6630255375</v>
      </c>
    </row>
    <row r="897" spans="1:14" x14ac:dyDescent="0.25">
      <c r="A897" s="81"/>
      <c r="B897" s="66" t="s">
        <v>574</v>
      </c>
      <c r="C897" s="48">
        <v>4</v>
      </c>
      <c r="D897" s="70">
        <v>12.6898</v>
      </c>
      <c r="E897" s="98">
        <v>762</v>
      </c>
      <c r="F897" s="74">
        <v>102507</v>
      </c>
      <c r="G897" s="56">
        <v>75</v>
      </c>
      <c r="H897" s="65">
        <f t="shared" si="156"/>
        <v>76880.25</v>
      </c>
      <c r="I897" s="15">
        <f t="shared" si="155"/>
        <v>25626.75</v>
      </c>
      <c r="J897" s="15">
        <f t="shared" si="157"/>
        <v>134.52362204724409</v>
      </c>
      <c r="K897" s="15">
        <f t="shared" si="158"/>
        <v>529.62388499546068</v>
      </c>
      <c r="L897" s="15">
        <f t="shared" si="159"/>
        <v>952966.9375584682</v>
      </c>
      <c r="M897" s="15"/>
      <c r="N897" s="86">
        <f t="shared" si="160"/>
        <v>952966.9375584682</v>
      </c>
    </row>
    <row r="898" spans="1:14" x14ac:dyDescent="0.25">
      <c r="A898" s="81"/>
      <c r="B898" s="66" t="s">
        <v>616</v>
      </c>
      <c r="C898" s="48">
        <v>4</v>
      </c>
      <c r="D898" s="70">
        <v>34.032299999999999</v>
      </c>
      <c r="E898" s="98">
        <v>1695</v>
      </c>
      <c r="F898" s="74">
        <v>320160</v>
      </c>
      <c r="G898" s="56">
        <v>75</v>
      </c>
      <c r="H898" s="65">
        <f t="shared" si="156"/>
        <v>240120</v>
      </c>
      <c r="I898" s="15">
        <f t="shared" si="155"/>
        <v>80040</v>
      </c>
      <c r="J898" s="15">
        <f t="shared" si="157"/>
        <v>188.88495575221239</v>
      </c>
      <c r="K898" s="15">
        <f t="shared" si="158"/>
        <v>475.26255129049241</v>
      </c>
      <c r="L898" s="15">
        <f t="shared" si="159"/>
        <v>1049844.9640857261</v>
      </c>
      <c r="M898" s="15"/>
      <c r="N898" s="86">
        <f t="shared" si="160"/>
        <v>1049844.9640857261</v>
      </c>
    </row>
    <row r="899" spans="1:14" x14ac:dyDescent="0.25">
      <c r="A899" s="81"/>
      <c r="B899" s="66" t="s">
        <v>617</v>
      </c>
      <c r="C899" s="48">
        <v>4</v>
      </c>
      <c r="D899" s="70">
        <v>17.230599999999999</v>
      </c>
      <c r="E899" s="98">
        <v>835</v>
      </c>
      <c r="F899" s="74">
        <v>108107</v>
      </c>
      <c r="G899" s="56">
        <v>75</v>
      </c>
      <c r="H899" s="65">
        <f t="shared" si="156"/>
        <v>81080.25</v>
      </c>
      <c r="I899" s="15">
        <f t="shared" si="155"/>
        <v>27026.75</v>
      </c>
      <c r="J899" s="15">
        <f t="shared" si="157"/>
        <v>129.4694610778443</v>
      </c>
      <c r="K899" s="15">
        <f t="shared" si="158"/>
        <v>534.67804596486053</v>
      </c>
      <c r="L899" s="15">
        <f t="shared" si="159"/>
        <v>984543.82749953913</v>
      </c>
      <c r="M899" s="15"/>
      <c r="N899" s="86">
        <f t="shared" si="160"/>
        <v>984543.82749953913</v>
      </c>
    </row>
    <row r="900" spans="1:14" x14ac:dyDescent="0.25">
      <c r="A900" s="81"/>
      <c r="B900" s="66" t="s">
        <v>618</v>
      </c>
      <c r="C900" s="48">
        <v>4</v>
      </c>
      <c r="D900" s="70">
        <v>31.044899999999998</v>
      </c>
      <c r="E900" s="98">
        <v>2546</v>
      </c>
      <c r="F900" s="74">
        <v>419493</v>
      </c>
      <c r="G900" s="56">
        <v>75</v>
      </c>
      <c r="H900" s="65">
        <f t="shared" si="156"/>
        <v>314619.75</v>
      </c>
      <c r="I900" s="15">
        <f t="shared" si="155"/>
        <v>104873.25</v>
      </c>
      <c r="J900" s="15">
        <f t="shared" si="157"/>
        <v>164.76551453260015</v>
      </c>
      <c r="K900" s="15">
        <f t="shared" si="158"/>
        <v>499.38199251010462</v>
      </c>
      <c r="L900" s="15">
        <f t="shared" si="159"/>
        <v>1177575.5327103494</v>
      </c>
      <c r="M900" s="15"/>
      <c r="N900" s="86">
        <f t="shared" si="160"/>
        <v>1177575.5327103494</v>
      </c>
    </row>
    <row r="901" spans="1:14" x14ac:dyDescent="0.25">
      <c r="A901" s="81"/>
      <c r="B901" s="66" t="s">
        <v>619</v>
      </c>
      <c r="C901" s="48">
        <v>4</v>
      </c>
      <c r="D901" s="70">
        <v>11.1501</v>
      </c>
      <c r="E901" s="98">
        <v>712</v>
      </c>
      <c r="F901" s="74">
        <v>509760</v>
      </c>
      <c r="G901" s="56">
        <v>75</v>
      </c>
      <c r="H901" s="65">
        <f t="shared" si="156"/>
        <v>382320</v>
      </c>
      <c r="I901" s="15">
        <f t="shared" si="155"/>
        <v>127440</v>
      </c>
      <c r="J901" s="15">
        <f t="shared" si="157"/>
        <v>715.95505617977528</v>
      </c>
      <c r="K901" s="15">
        <f t="shared" si="158"/>
        <v>-51.807549137070509</v>
      </c>
      <c r="L901" s="15">
        <f t="shared" si="159"/>
        <v>121099.14805744581</v>
      </c>
      <c r="M901" s="15"/>
      <c r="N901" s="86">
        <f t="shared" si="160"/>
        <v>121099.14805744581</v>
      </c>
    </row>
    <row r="902" spans="1:14" x14ac:dyDescent="0.25">
      <c r="A902" s="81"/>
      <c r="B902" s="66" t="s">
        <v>620</v>
      </c>
      <c r="C902" s="48">
        <v>4</v>
      </c>
      <c r="D902" s="70">
        <v>10.266300000000001</v>
      </c>
      <c r="E902" s="98">
        <v>974</v>
      </c>
      <c r="F902" s="74">
        <v>149453</v>
      </c>
      <c r="G902" s="56">
        <v>75</v>
      </c>
      <c r="H902" s="65">
        <f t="shared" si="156"/>
        <v>112089.75</v>
      </c>
      <c r="I902" s="15">
        <f t="shared" si="155"/>
        <v>37363.25</v>
      </c>
      <c r="J902" s="15">
        <f t="shared" si="157"/>
        <v>153.44250513347023</v>
      </c>
      <c r="K902" s="15">
        <f t="shared" si="158"/>
        <v>510.70500190923451</v>
      </c>
      <c r="L902" s="15">
        <f t="shared" si="159"/>
        <v>940554.26138293394</v>
      </c>
      <c r="M902" s="15"/>
      <c r="N902" s="86">
        <f t="shared" si="160"/>
        <v>940554.26138293394</v>
      </c>
    </row>
    <row r="903" spans="1:14" x14ac:dyDescent="0.25">
      <c r="A903" s="81"/>
      <c r="B903" s="66" t="s">
        <v>621</v>
      </c>
      <c r="C903" s="48">
        <v>4</v>
      </c>
      <c r="D903" s="70">
        <v>27.482099999999999</v>
      </c>
      <c r="E903" s="98">
        <v>1371</v>
      </c>
      <c r="F903" s="74">
        <v>179440</v>
      </c>
      <c r="G903" s="56">
        <v>75</v>
      </c>
      <c r="H903" s="65">
        <f t="shared" si="156"/>
        <v>134580</v>
      </c>
      <c r="I903" s="15">
        <f t="shared" si="155"/>
        <v>44860</v>
      </c>
      <c r="J903" s="15">
        <f t="shared" si="157"/>
        <v>130.88256746900072</v>
      </c>
      <c r="K903" s="15">
        <f t="shared" si="158"/>
        <v>533.26493957370405</v>
      </c>
      <c r="L903" s="15">
        <f t="shared" si="159"/>
        <v>1079711.4961797874</v>
      </c>
      <c r="M903" s="15"/>
      <c r="N903" s="86">
        <f t="shared" si="160"/>
        <v>1079711.4961797874</v>
      </c>
    </row>
    <row r="904" spans="1:14" x14ac:dyDescent="0.25">
      <c r="A904" s="81"/>
      <c r="B904" s="66" t="s">
        <v>841</v>
      </c>
      <c r="C904" s="48">
        <v>4</v>
      </c>
      <c r="D904" s="70">
        <v>24.450700000000005</v>
      </c>
      <c r="E904" s="98">
        <v>1075</v>
      </c>
      <c r="F904" s="74">
        <v>546800</v>
      </c>
      <c r="G904" s="56">
        <v>75</v>
      </c>
      <c r="H904" s="65">
        <f t="shared" si="156"/>
        <v>410100</v>
      </c>
      <c r="I904" s="15">
        <f t="shared" si="155"/>
        <v>136700</v>
      </c>
      <c r="J904" s="15">
        <f t="shared" si="157"/>
        <v>508.6511627906977</v>
      </c>
      <c r="K904" s="15">
        <f t="shared" si="158"/>
        <v>155.49634425200708</v>
      </c>
      <c r="L904" s="15">
        <f t="shared" si="159"/>
        <v>449227.77418892866</v>
      </c>
      <c r="M904" s="15"/>
      <c r="N904" s="86">
        <f t="shared" si="160"/>
        <v>449227.77418892866</v>
      </c>
    </row>
    <row r="905" spans="1:14" x14ac:dyDescent="0.25">
      <c r="A905" s="81"/>
      <c r="B905" s="66" t="s">
        <v>622</v>
      </c>
      <c r="C905" s="48">
        <v>4</v>
      </c>
      <c r="D905" s="70">
        <v>14.500899999999998</v>
      </c>
      <c r="E905" s="98">
        <v>699</v>
      </c>
      <c r="F905" s="74">
        <v>155347</v>
      </c>
      <c r="G905" s="56">
        <v>75</v>
      </c>
      <c r="H905" s="65">
        <f t="shared" si="156"/>
        <v>116510.25</v>
      </c>
      <c r="I905" s="15">
        <f t="shared" si="155"/>
        <v>38836.75</v>
      </c>
      <c r="J905" s="15">
        <f t="shared" si="157"/>
        <v>222.24177396280402</v>
      </c>
      <c r="K905" s="15">
        <f t="shared" si="158"/>
        <v>441.90573307990076</v>
      </c>
      <c r="L905" s="15">
        <f t="shared" si="159"/>
        <v>815628.70376580465</v>
      </c>
      <c r="M905" s="15"/>
      <c r="N905" s="86">
        <f t="shared" si="160"/>
        <v>815628.70376580465</v>
      </c>
    </row>
    <row r="906" spans="1:14" x14ac:dyDescent="0.25">
      <c r="A906" s="81"/>
      <c r="B906" s="66" t="s">
        <v>896</v>
      </c>
      <c r="C906" s="48">
        <v>3</v>
      </c>
      <c r="D906" s="70">
        <v>19.206800000000001</v>
      </c>
      <c r="E906" s="98">
        <v>5972</v>
      </c>
      <c r="F906" s="74">
        <v>9038750</v>
      </c>
      <c r="G906" s="56">
        <v>20</v>
      </c>
      <c r="H906" s="65">
        <f t="shared" si="156"/>
        <v>1807750</v>
      </c>
      <c r="I906" s="15">
        <f t="shared" si="155"/>
        <v>7231000</v>
      </c>
      <c r="J906" s="15">
        <f t="shared" si="157"/>
        <v>1513.5214333556598</v>
      </c>
      <c r="K906" s="15">
        <f t="shared" si="158"/>
        <v>-849.37392631295506</v>
      </c>
      <c r="L906" s="15">
        <f t="shared" si="159"/>
        <v>767965.81253828458</v>
      </c>
      <c r="M906" s="15"/>
      <c r="N906" s="86">
        <f t="shared" si="160"/>
        <v>767965.81253828458</v>
      </c>
    </row>
    <row r="907" spans="1:14" x14ac:dyDescent="0.25">
      <c r="A907" s="81"/>
      <c r="B907" s="66" t="s">
        <v>842</v>
      </c>
      <c r="C907" s="48">
        <v>4</v>
      </c>
      <c r="D907" s="70">
        <v>32.515500000000003</v>
      </c>
      <c r="E907" s="98">
        <v>2120</v>
      </c>
      <c r="F907" s="74">
        <v>290387</v>
      </c>
      <c r="G907" s="56">
        <v>75</v>
      </c>
      <c r="H907" s="65">
        <f t="shared" si="156"/>
        <v>217790.25</v>
      </c>
      <c r="I907" s="15">
        <f t="shared" si="155"/>
        <v>72596.75</v>
      </c>
      <c r="J907" s="15">
        <f t="shared" si="157"/>
        <v>136.97499999999999</v>
      </c>
      <c r="K907" s="15">
        <f t="shared" si="158"/>
        <v>527.17250704270475</v>
      </c>
      <c r="L907" s="15">
        <f t="shared" si="159"/>
        <v>1175336.4294912871</v>
      </c>
      <c r="M907" s="15"/>
      <c r="N907" s="86">
        <f t="shared" si="160"/>
        <v>1175336.4294912871</v>
      </c>
    </row>
    <row r="908" spans="1:14" x14ac:dyDescent="0.25">
      <c r="A908" s="81"/>
      <c r="B908" s="8"/>
      <c r="C908" s="8"/>
      <c r="D908" s="70">
        <v>0</v>
      </c>
      <c r="E908" s="100"/>
      <c r="F908" s="87"/>
      <c r="G908" s="56"/>
      <c r="H908" s="87"/>
      <c r="I908" s="88"/>
      <c r="J908" s="88"/>
      <c r="K908" s="15"/>
      <c r="L908" s="15"/>
      <c r="M908" s="15"/>
      <c r="N908" s="86"/>
    </row>
    <row r="909" spans="1:14" x14ac:dyDescent="0.25">
      <c r="A909" s="84" t="s">
        <v>623</v>
      </c>
      <c r="B909" s="58" t="s">
        <v>2</v>
      </c>
      <c r="C909" s="59"/>
      <c r="D909" s="7">
        <v>998.38089999999977</v>
      </c>
      <c r="E909" s="101">
        <f>E910</f>
        <v>64944</v>
      </c>
      <c r="F909" s="50">
        <v>0</v>
      </c>
      <c r="G909" s="56"/>
      <c r="H909" s="50">
        <f>H911</f>
        <v>7740488.5</v>
      </c>
      <c r="I909" s="12">
        <f>I911</f>
        <v>-7740488.5</v>
      </c>
      <c r="J909" s="12"/>
      <c r="K909" s="15"/>
      <c r="L909" s="15"/>
      <c r="M909" s="14">
        <f>M911</f>
        <v>36470891.068111368</v>
      </c>
      <c r="N909" s="82">
        <f t="shared" si="160"/>
        <v>36470891.068111368</v>
      </c>
    </row>
    <row r="910" spans="1:14" x14ac:dyDescent="0.25">
      <c r="A910" s="84" t="s">
        <v>623</v>
      </c>
      <c r="B910" s="58" t="s">
        <v>3</v>
      </c>
      <c r="C910" s="59"/>
      <c r="D910" s="7">
        <v>998.38089999999977</v>
      </c>
      <c r="E910" s="101">
        <f>SUM(E912:E934)</f>
        <v>64944</v>
      </c>
      <c r="F910" s="50">
        <f>SUM(F912:F934)</f>
        <v>30961954</v>
      </c>
      <c r="G910" s="56"/>
      <c r="H910" s="50">
        <f>SUM(H912:H934)</f>
        <v>15095930.5</v>
      </c>
      <c r="I910" s="12">
        <f>SUM(I912:I934)</f>
        <v>15866023.5</v>
      </c>
      <c r="J910" s="12"/>
      <c r="K910" s="15"/>
      <c r="L910" s="12">
        <f>SUM(L912:L934)</f>
        <v>24230733.432449915</v>
      </c>
      <c r="M910" s="15"/>
      <c r="N910" s="82">
        <f t="shared" si="160"/>
        <v>24230733.432449915</v>
      </c>
    </row>
    <row r="911" spans="1:14" x14ac:dyDescent="0.25">
      <c r="A911" s="81"/>
      <c r="B911" s="66" t="s">
        <v>26</v>
      </c>
      <c r="C911" s="48">
        <v>2</v>
      </c>
      <c r="D911" s="70">
        <v>0</v>
      </c>
      <c r="E911" s="104"/>
      <c r="F911" s="65">
        <v>0</v>
      </c>
      <c r="G911" s="56">
        <v>25</v>
      </c>
      <c r="H911" s="65">
        <f>F910*G911/100</f>
        <v>7740488.5</v>
      </c>
      <c r="I911" s="15">
        <f t="shared" ref="I911:I934" si="161">F911-H911</f>
        <v>-7740488.5</v>
      </c>
      <c r="J911" s="15"/>
      <c r="K911" s="15"/>
      <c r="L911" s="15"/>
      <c r="M911" s="15">
        <f>($L$7*$L$8*E909/$L$10)+($L$7*$L$9*D909/$L$11)</f>
        <v>36470891.068111368</v>
      </c>
      <c r="N911" s="86">
        <f t="shared" si="160"/>
        <v>36470891.068111368</v>
      </c>
    </row>
    <row r="912" spans="1:14" x14ac:dyDescent="0.25">
      <c r="A912" s="81"/>
      <c r="B912" s="66" t="s">
        <v>624</v>
      </c>
      <c r="C912" s="48">
        <v>4</v>
      </c>
      <c r="D912" s="70">
        <v>17.226600000000001</v>
      </c>
      <c r="E912" s="98">
        <v>433</v>
      </c>
      <c r="F912" s="74">
        <v>87667</v>
      </c>
      <c r="G912" s="56">
        <v>75</v>
      </c>
      <c r="H912" s="65">
        <f t="shared" ref="H912:H934" si="162">F912*G912/100</f>
        <v>65750.25</v>
      </c>
      <c r="I912" s="15">
        <f t="shared" si="161"/>
        <v>21916.75</v>
      </c>
      <c r="J912" s="15">
        <f t="shared" ref="J912:J934" si="163">F912/E912</f>
        <v>202.46420323325634</v>
      </c>
      <c r="K912" s="15">
        <f t="shared" ref="K912:K934" si="164">$J$11*$J$19-J912</f>
        <v>461.68330380944843</v>
      </c>
      <c r="L912" s="15">
        <f t="shared" ref="L912:L934" si="165">IF(K912&gt;0,$J$7*$J$8*(K912/$K$19),0)+$J$7*$J$9*(E912/$E$19)+$J$7*$J$10*(D912/$D$19)</f>
        <v>824014.68024683499</v>
      </c>
      <c r="M912" s="15"/>
      <c r="N912" s="86">
        <f t="shared" si="160"/>
        <v>824014.68024683499</v>
      </c>
    </row>
    <row r="913" spans="1:14" x14ac:dyDescent="0.25">
      <c r="A913" s="81"/>
      <c r="B913" s="66" t="s">
        <v>105</v>
      </c>
      <c r="C913" s="48">
        <v>4</v>
      </c>
      <c r="D913" s="70">
        <v>25.498499999999996</v>
      </c>
      <c r="E913" s="98">
        <v>2587</v>
      </c>
      <c r="F913" s="74">
        <v>351053</v>
      </c>
      <c r="G913" s="56">
        <v>75</v>
      </c>
      <c r="H913" s="65">
        <f t="shared" si="162"/>
        <v>263289.75</v>
      </c>
      <c r="I913" s="15">
        <f t="shared" si="161"/>
        <v>87763.25</v>
      </c>
      <c r="J913" s="15">
        <f t="shared" si="163"/>
        <v>135.6988790104368</v>
      </c>
      <c r="K913" s="15">
        <f t="shared" si="164"/>
        <v>528.44862803226795</v>
      </c>
      <c r="L913" s="15">
        <f t="shared" si="165"/>
        <v>1208965.6834358964</v>
      </c>
      <c r="M913" s="15"/>
      <c r="N913" s="86">
        <f t="shared" si="160"/>
        <v>1208965.6834358964</v>
      </c>
    </row>
    <row r="914" spans="1:14" x14ac:dyDescent="0.25">
      <c r="A914" s="81"/>
      <c r="B914" s="66" t="s">
        <v>625</v>
      </c>
      <c r="C914" s="48">
        <v>4</v>
      </c>
      <c r="D914" s="70">
        <v>35.809699999999999</v>
      </c>
      <c r="E914" s="98">
        <v>921</v>
      </c>
      <c r="F914" s="74">
        <v>216680</v>
      </c>
      <c r="G914" s="56">
        <v>75</v>
      </c>
      <c r="H914" s="65">
        <f t="shared" si="162"/>
        <v>162510</v>
      </c>
      <c r="I914" s="15">
        <f t="shared" si="161"/>
        <v>54170</v>
      </c>
      <c r="J914" s="15">
        <f t="shared" si="163"/>
        <v>235.26601520086862</v>
      </c>
      <c r="K914" s="15">
        <f t="shared" si="164"/>
        <v>428.88149184183612</v>
      </c>
      <c r="L914" s="15">
        <f t="shared" si="165"/>
        <v>892654.07750538737</v>
      </c>
      <c r="M914" s="15"/>
      <c r="N914" s="86">
        <f t="shared" si="160"/>
        <v>892654.07750538737</v>
      </c>
    </row>
    <row r="915" spans="1:14" x14ac:dyDescent="0.25">
      <c r="A915" s="81"/>
      <c r="B915" s="66" t="s">
        <v>843</v>
      </c>
      <c r="C915" s="48">
        <v>4</v>
      </c>
      <c r="D915" s="70">
        <v>39.009399999999999</v>
      </c>
      <c r="E915" s="98">
        <v>2701</v>
      </c>
      <c r="F915" s="74">
        <v>441760</v>
      </c>
      <c r="G915" s="56">
        <v>75</v>
      </c>
      <c r="H915" s="65">
        <f t="shared" si="162"/>
        <v>331320</v>
      </c>
      <c r="I915" s="15">
        <f t="shared" si="161"/>
        <v>110440</v>
      </c>
      <c r="J915" s="15">
        <f t="shared" si="163"/>
        <v>163.55423917067753</v>
      </c>
      <c r="K915" s="15">
        <f t="shared" si="164"/>
        <v>500.59326787202724</v>
      </c>
      <c r="L915" s="15">
        <f t="shared" si="165"/>
        <v>1224276.605036462</v>
      </c>
      <c r="M915" s="15"/>
      <c r="N915" s="86">
        <f t="shared" si="160"/>
        <v>1224276.605036462</v>
      </c>
    </row>
    <row r="916" spans="1:14" x14ac:dyDescent="0.25">
      <c r="A916" s="81"/>
      <c r="B916" s="66" t="s">
        <v>626</v>
      </c>
      <c r="C916" s="48">
        <v>4</v>
      </c>
      <c r="D916" s="70">
        <v>53.113700000000001</v>
      </c>
      <c r="E916" s="98">
        <v>3329</v>
      </c>
      <c r="F916" s="74">
        <v>373200</v>
      </c>
      <c r="G916" s="56">
        <v>75</v>
      </c>
      <c r="H916" s="65">
        <f t="shared" si="162"/>
        <v>279900</v>
      </c>
      <c r="I916" s="15">
        <f t="shared" si="161"/>
        <v>93300</v>
      </c>
      <c r="J916" s="15">
        <f t="shared" si="163"/>
        <v>112.10573745869631</v>
      </c>
      <c r="K916" s="15">
        <f t="shared" si="164"/>
        <v>552.04176958400842</v>
      </c>
      <c r="L916" s="15">
        <f t="shared" si="165"/>
        <v>1425061.6022069419</v>
      </c>
      <c r="M916" s="15"/>
      <c r="N916" s="86">
        <f t="shared" si="160"/>
        <v>1425061.6022069419</v>
      </c>
    </row>
    <row r="917" spans="1:14" x14ac:dyDescent="0.25">
      <c r="A917" s="81"/>
      <c r="B917" s="66" t="s">
        <v>627</v>
      </c>
      <c r="C917" s="48">
        <v>4</v>
      </c>
      <c r="D917" s="70">
        <v>54.958999999999996</v>
      </c>
      <c r="E917" s="98">
        <v>2633</v>
      </c>
      <c r="F917" s="74">
        <v>631160</v>
      </c>
      <c r="G917" s="56">
        <v>75</v>
      </c>
      <c r="H917" s="65">
        <f t="shared" si="162"/>
        <v>473370</v>
      </c>
      <c r="I917" s="15">
        <f t="shared" si="161"/>
        <v>157790</v>
      </c>
      <c r="J917" s="15">
        <f t="shared" si="163"/>
        <v>239.71135586783137</v>
      </c>
      <c r="K917" s="15">
        <f t="shared" si="164"/>
        <v>424.43615117487343</v>
      </c>
      <c r="L917" s="15">
        <f t="shared" si="165"/>
        <v>1151404.711026802</v>
      </c>
      <c r="M917" s="15"/>
      <c r="N917" s="86">
        <f t="shared" si="160"/>
        <v>1151404.711026802</v>
      </c>
    </row>
    <row r="918" spans="1:14" x14ac:dyDescent="0.25">
      <c r="A918" s="81"/>
      <c r="B918" s="66" t="s">
        <v>171</v>
      </c>
      <c r="C918" s="48">
        <v>4</v>
      </c>
      <c r="D918" s="70">
        <v>50.674500000000002</v>
      </c>
      <c r="E918" s="98">
        <v>2325</v>
      </c>
      <c r="F918" s="74">
        <v>709787</v>
      </c>
      <c r="G918" s="56">
        <v>75</v>
      </c>
      <c r="H918" s="65">
        <f t="shared" si="162"/>
        <v>532340.25</v>
      </c>
      <c r="I918" s="15">
        <f t="shared" si="161"/>
        <v>177446.75</v>
      </c>
      <c r="J918" s="15">
        <f t="shared" si="163"/>
        <v>305.28473118279572</v>
      </c>
      <c r="K918" s="15">
        <f t="shared" si="164"/>
        <v>358.86277585990905</v>
      </c>
      <c r="L918" s="15">
        <f t="shared" si="165"/>
        <v>999186.37693760032</v>
      </c>
      <c r="M918" s="15"/>
      <c r="N918" s="86">
        <f t="shared" si="160"/>
        <v>999186.37693760032</v>
      </c>
    </row>
    <row r="919" spans="1:14" x14ac:dyDescent="0.25">
      <c r="A919" s="81"/>
      <c r="B919" s="66" t="s">
        <v>628</v>
      </c>
      <c r="C919" s="48">
        <v>4</v>
      </c>
      <c r="D919" s="70">
        <v>47.912499999999994</v>
      </c>
      <c r="E919" s="98">
        <v>2663</v>
      </c>
      <c r="F919" s="74">
        <v>710267</v>
      </c>
      <c r="G919" s="56">
        <v>75</v>
      </c>
      <c r="H919" s="65">
        <f t="shared" si="162"/>
        <v>532700.25</v>
      </c>
      <c r="I919" s="15">
        <f t="shared" si="161"/>
        <v>177566.75</v>
      </c>
      <c r="J919" s="15">
        <f t="shared" si="163"/>
        <v>266.71686068343973</v>
      </c>
      <c r="K919" s="15">
        <f t="shared" si="164"/>
        <v>397.43064635926504</v>
      </c>
      <c r="L919" s="15">
        <f t="shared" si="165"/>
        <v>1089593.1867682657</v>
      </c>
      <c r="M919" s="15"/>
      <c r="N919" s="86">
        <f t="shared" si="160"/>
        <v>1089593.1867682657</v>
      </c>
    </row>
    <row r="920" spans="1:14" x14ac:dyDescent="0.25">
      <c r="A920" s="81"/>
      <c r="B920" s="66" t="s">
        <v>629</v>
      </c>
      <c r="C920" s="48">
        <v>4</v>
      </c>
      <c r="D920" s="70">
        <v>55.839199999999998</v>
      </c>
      <c r="E920" s="98">
        <v>3957</v>
      </c>
      <c r="F920" s="74">
        <v>826387</v>
      </c>
      <c r="G920" s="56">
        <v>75</v>
      </c>
      <c r="H920" s="65">
        <f t="shared" si="162"/>
        <v>619790.25</v>
      </c>
      <c r="I920" s="15">
        <f t="shared" si="161"/>
        <v>206596.75</v>
      </c>
      <c r="J920" s="15">
        <f t="shared" si="163"/>
        <v>208.84179934293658</v>
      </c>
      <c r="K920" s="15">
        <f t="shared" si="164"/>
        <v>455.30570769976816</v>
      </c>
      <c r="L920" s="15">
        <f t="shared" si="165"/>
        <v>1358244.9230962773</v>
      </c>
      <c r="M920" s="15"/>
      <c r="N920" s="86">
        <f t="shared" si="160"/>
        <v>1358244.9230962773</v>
      </c>
    </row>
    <row r="921" spans="1:14" x14ac:dyDescent="0.25">
      <c r="A921" s="81"/>
      <c r="B921" s="66" t="s">
        <v>630</v>
      </c>
      <c r="C921" s="48">
        <v>4</v>
      </c>
      <c r="D921" s="70">
        <v>30.313600000000001</v>
      </c>
      <c r="E921" s="98">
        <v>2943</v>
      </c>
      <c r="F921" s="74">
        <v>362800</v>
      </c>
      <c r="G921" s="56">
        <v>75</v>
      </c>
      <c r="H921" s="65">
        <f t="shared" si="162"/>
        <v>272100</v>
      </c>
      <c r="I921" s="15">
        <f t="shared" si="161"/>
        <v>90700</v>
      </c>
      <c r="J921" s="15">
        <f t="shared" si="163"/>
        <v>123.27556914712878</v>
      </c>
      <c r="K921" s="15">
        <f t="shared" si="164"/>
        <v>540.87193789557602</v>
      </c>
      <c r="L921" s="15">
        <f t="shared" si="165"/>
        <v>1286235.927577521</v>
      </c>
      <c r="M921" s="15"/>
      <c r="N921" s="86">
        <f t="shared" si="160"/>
        <v>1286235.927577521</v>
      </c>
    </row>
    <row r="922" spans="1:14" x14ac:dyDescent="0.25">
      <c r="A922" s="81"/>
      <c r="B922" s="66" t="s">
        <v>631</v>
      </c>
      <c r="C922" s="48">
        <v>4</v>
      </c>
      <c r="D922" s="70">
        <v>12.9727</v>
      </c>
      <c r="E922" s="98">
        <v>531</v>
      </c>
      <c r="F922" s="74">
        <v>220627</v>
      </c>
      <c r="G922" s="56">
        <v>75</v>
      </c>
      <c r="H922" s="65">
        <f t="shared" si="162"/>
        <v>165470.25</v>
      </c>
      <c r="I922" s="15">
        <f t="shared" si="161"/>
        <v>55156.75</v>
      </c>
      <c r="J922" s="15">
        <f t="shared" si="163"/>
        <v>415.49340866290021</v>
      </c>
      <c r="K922" s="15">
        <f t="shared" si="164"/>
        <v>248.65409837980457</v>
      </c>
      <c r="L922" s="15">
        <f t="shared" si="165"/>
        <v>491218.98771488847</v>
      </c>
      <c r="M922" s="15"/>
      <c r="N922" s="86">
        <f t="shared" si="160"/>
        <v>491218.98771488847</v>
      </c>
    </row>
    <row r="923" spans="1:14" x14ac:dyDescent="0.25">
      <c r="A923" s="81"/>
      <c r="B923" s="66" t="s">
        <v>632</v>
      </c>
      <c r="C923" s="48">
        <v>4</v>
      </c>
      <c r="D923" s="70">
        <v>53.3904</v>
      </c>
      <c r="E923" s="98">
        <v>4920</v>
      </c>
      <c r="F923" s="74">
        <v>1392680</v>
      </c>
      <c r="G923" s="56">
        <v>75</v>
      </c>
      <c r="H923" s="65">
        <f t="shared" si="162"/>
        <v>1044510</v>
      </c>
      <c r="I923" s="15">
        <f t="shared" si="161"/>
        <v>348170</v>
      </c>
      <c r="J923" s="15">
        <f t="shared" si="163"/>
        <v>283.0650406504065</v>
      </c>
      <c r="K923" s="15">
        <f t="shared" si="164"/>
        <v>381.08246639229827</v>
      </c>
      <c r="L923" s="15">
        <f t="shared" si="165"/>
        <v>1348555.8125519336</v>
      </c>
      <c r="M923" s="15"/>
      <c r="N923" s="86">
        <f t="shared" si="160"/>
        <v>1348555.8125519336</v>
      </c>
    </row>
    <row r="924" spans="1:14" x14ac:dyDescent="0.25">
      <c r="A924" s="81"/>
      <c r="B924" s="66" t="s">
        <v>244</v>
      </c>
      <c r="C924" s="48">
        <v>4</v>
      </c>
      <c r="D924" s="70">
        <v>38.387099999999997</v>
      </c>
      <c r="E924" s="98">
        <v>1748</v>
      </c>
      <c r="F924" s="74">
        <v>2284320</v>
      </c>
      <c r="G924" s="56">
        <v>75</v>
      </c>
      <c r="H924" s="65">
        <f t="shared" si="162"/>
        <v>1713240</v>
      </c>
      <c r="I924" s="15">
        <f t="shared" si="161"/>
        <v>571080</v>
      </c>
      <c r="J924" s="15">
        <f t="shared" si="163"/>
        <v>1306.8192219679634</v>
      </c>
      <c r="K924" s="15">
        <f t="shared" si="164"/>
        <v>-642.67171492525858</v>
      </c>
      <c r="L924" s="15">
        <f t="shared" si="165"/>
        <v>334022.4792781875</v>
      </c>
      <c r="M924" s="15"/>
      <c r="N924" s="86">
        <f t="shared" si="160"/>
        <v>334022.4792781875</v>
      </c>
    </row>
    <row r="925" spans="1:14" x14ac:dyDescent="0.25">
      <c r="A925" s="81"/>
      <c r="B925" s="66" t="s">
        <v>633</v>
      </c>
      <c r="C925" s="48">
        <v>4</v>
      </c>
      <c r="D925" s="70">
        <v>37.928000000000004</v>
      </c>
      <c r="E925" s="98">
        <v>2493</v>
      </c>
      <c r="F925" s="74">
        <v>1111467</v>
      </c>
      <c r="G925" s="56">
        <v>75</v>
      </c>
      <c r="H925" s="65">
        <f t="shared" si="162"/>
        <v>833600.25</v>
      </c>
      <c r="I925" s="15">
        <f t="shared" si="161"/>
        <v>277866.75</v>
      </c>
      <c r="J925" s="15">
        <f t="shared" si="163"/>
        <v>445.83513838748496</v>
      </c>
      <c r="K925" s="15">
        <f t="shared" si="164"/>
        <v>218.31236865521981</v>
      </c>
      <c r="L925" s="15">
        <f t="shared" si="165"/>
        <v>758659.09445949015</v>
      </c>
      <c r="M925" s="15"/>
      <c r="N925" s="86">
        <f t="shared" si="160"/>
        <v>758659.09445949015</v>
      </c>
    </row>
    <row r="926" spans="1:14" x14ac:dyDescent="0.25">
      <c r="A926" s="81"/>
      <c r="B926" s="66" t="s">
        <v>634</v>
      </c>
      <c r="C926" s="48">
        <v>4</v>
      </c>
      <c r="D926" s="70">
        <v>42.626199999999997</v>
      </c>
      <c r="E926" s="98">
        <v>2501</v>
      </c>
      <c r="F926" s="74">
        <v>1937480</v>
      </c>
      <c r="G926" s="56">
        <v>75</v>
      </c>
      <c r="H926" s="65">
        <f t="shared" si="162"/>
        <v>1453110</v>
      </c>
      <c r="I926" s="15">
        <f t="shared" si="161"/>
        <v>484370</v>
      </c>
      <c r="J926" s="15">
        <f t="shared" si="163"/>
        <v>774.68212714914034</v>
      </c>
      <c r="K926" s="15">
        <f t="shared" si="164"/>
        <v>-110.53462010643557</v>
      </c>
      <c r="L926" s="15">
        <f t="shared" si="165"/>
        <v>436913.09774913755</v>
      </c>
      <c r="M926" s="15"/>
      <c r="N926" s="86">
        <f t="shared" si="160"/>
        <v>436913.09774913755</v>
      </c>
    </row>
    <row r="927" spans="1:14" x14ac:dyDescent="0.25">
      <c r="A927" s="81"/>
      <c r="B927" s="66" t="s">
        <v>844</v>
      </c>
      <c r="C927" s="48">
        <v>4</v>
      </c>
      <c r="D927" s="70">
        <v>47.831499999999998</v>
      </c>
      <c r="E927" s="98">
        <v>3254</v>
      </c>
      <c r="F927" s="74">
        <v>731587</v>
      </c>
      <c r="G927" s="56">
        <v>75</v>
      </c>
      <c r="H927" s="65">
        <f t="shared" si="162"/>
        <v>548690.25</v>
      </c>
      <c r="I927" s="15">
        <f t="shared" si="161"/>
        <v>182896.75</v>
      </c>
      <c r="J927" s="15">
        <f t="shared" si="163"/>
        <v>224.82698217578366</v>
      </c>
      <c r="K927" s="15">
        <f t="shared" si="164"/>
        <v>439.32052486692112</v>
      </c>
      <c r="L927" s="15">
        <f t="shared" si="165"/>
        <v>1223908.6482768606</v>
      </c>
      <c r="M927" s="15"/>
      <c r="N927" s="86">
        <f t="shared" si="160"/>
        <v>1223908.6482768606</v>
      </c>
    </row>
    <row r="928" spans="1:14" x14ac:dyDescent="0.25">
      <c r="A928" s="81"/>
      <c r="B928" s="66" t="s">
        <v>635</v>
      </c>
      <c r="C928" s="48">
        <v>4</v>
      </c>
      <c r="D928" s="70">
        <v>31.9847</v>
      </c>
      <c r="E928" s="98">
        <v>701</v>
      </c>
      <c r="F928" s="74">
        <v>194520</v>
      </c>
      <c r="G928" s="56">
        <v>75</v>
      </c>
      <c r="H928" s="65">
        <f t="shared" si="162"/>
        <v>145890</v>
      </c>
      <c r="I928" s="15">
        <f t="shared" si="161"/>
        <v>48630</v>
      </c>
      <c r="J928" s="15">
        <f t="shared" si="163"/>
        <v>277.48930099857347</v>
      </c>
      <c r="K928" s="15">
        <f t="shared" si="164"/>
        <v>386.6582060441313</v>
      </c>
      <c r="L928" s="15">
        <f t="shared" si="165"/>
        <v>788529.71414065396</v>
      </c>
      <c r="M928" s="15"/>
      <c r="N928" s="86">
        <f t="shared" si="160"/>
        <v>788529.71414065396</v>
      </c>
    </row>
    <row r="929" spans="1:14" x14ac:dyDescent="0.25">
      <c r="A929" s="81"/>
      <c r="B929" s="66" t="s">
        <v>636</v>
      </c>
      <c r="C929" s="48">
        <v>4</v>
      </c>
      <c r="D929" s="70">
        <v>42.980699999999999</v>
      </c>
      <c r="E929" s="98">
        <v>3550</v>
      </c>
      <c r="F929" s="74">
        <v>743333</v>
      </c>
      <c r="G929" s="56">
        <v>75</v>
      </c>
      <c r="H929" s="65">
        <f t="shared" si="162"/>
        <v>557499.75</v>
      </c>
      <c r="I929" s="15">
        <f t="shared" si="161"/>
        <v>185833.25</v>
      </c>
      <c r="J929" s="15">
        <f t="shared" si="163"/>
        <v>209.38957746478874</v>
      </c>
      <c r="K929" s="15">
        <f t="shared" si="164"/>
        <v>454.757929577916</v>
      </c>
      <c r="L929" s="15">
        <f t="shared" si="165"/>
        <v>1266551.8890387125</v>
      </c>
      <c r="M929" s="15"/>
      <c r="N929" s="86">
        <f t="shared" si="160"/>
        <v>1266551.8890387125</v>
      </c>
    </row>
    <row r="930" spans="1:14" x14ac:dyDescent="0.25">
      <c r="A930" s="81"/>
      <c r="B930" s="66" t="s">
        <v>897</v>
      </c>
      <c r="C930" s="48">
        <v>3</v>
      </c>
      <c r="D930" s="70">
        <v>22.766300000000001</v>
      </c>
      <c r="E930" s="98">
        <v>7295</v>
      </c>
      <c r="F930" s="74">
        <v>14773700</v>
      </c>
      <c r="G930" s="56">
        <v>20</v>
      </c>
      <c r="H930" s="65">
        <f t="shared" si="162"/>
        <v>2954740</v>
      </c>
      <c r="I930" s="15">
        <f t="shared" si="161"/>
        <v>11818960</v>
      </c>
      <c r="J930" s="15">
        <f t="shared" si="163"/>
        <v>2025.1816312542837</v>
      </c>
      <c r="K930" s="15">
        <f t="shared" si="164"/>
        <v>-1361.034124211579</v>
      </c>
      <c r="L930" s="15">
        <f t="shared" si="165"/>
        <v>935777.56633998151</v>
      </c>
      <c r="M930" s="15"/>
      <c r="N930" s="86">
        <f t="shared" si="160"/>
        <v>935777.56633998151</v>
      </c>
    </row>
    <row r="931" spans="1:14" x14ac:dyDescent="0.25">
      <c r="A931" s="81"/>
      <c r="B931" s="66" t="s">
        <v>344</v>
      </c>
      <c r="C931" s="48">
        <v>4</v>
      </c>
      <c r="D931" s="70">
        <v>24.2531</v>
      </c>
      <c r="E931" s="98">
        <v>1100</v>
      </c>
      <c r="F931" s="74">
        <v>189093</v>
      </c>
      <c r="G931" s="56">
        <v>75</v>
      </c>
      <c r="H931" s="65">
        <f t="shared" si="162"/>
        <v>141819.75</v>
      </c>
      <c r="I931" s="15">
        <f t="shared" si="161"/>
        <v>47273.25</v>
      </c>
      <c r="J931" s="15">
        <f t="shared" si="163"/>
        <v>171.90272727272728</v>
      </c>
      <c r="K931" s="15">
        <f t="shared" si="164"/>
        <v>492.24477976997753</v>
      </c>
      <c r="L931" s="15">
        <f t="shared" si="165"/>
        <v>973427.40755746141</v>
      </c>
      <c r="M931" s="15"/>
      <c r="N931" s="86">
        <f t="shared" si="160"/>
        <v>973427.40755746141</v>
      </c>
    </row>
    <row r="932" spans="1:14" x14ac:dyDescent="0.25">
      <c r="A932" s="81"/>
      <c r="B932" s="66" t="s">
        <v>637</v>
      </c>
      <c r="C932" s="48">
        <v>4</v>
      </c>
      <c r="D932" s="70">
        <v>111.4866</v>
      </c>
      <c r="E932" s="98">
        <v>6810</v>
      </c>
      <c r="F932" s="74">
        <v>1284493</v>
      </c>
      <c r="G932" s="56">
        <v>75</v>
      </c>
      <c r="H932" s="65">
        <f t="shared" si="162"/>
        <v>963369.75</v>
      </c>
      <c r="I932" s="15">
        <f t="shared" si="161"/>
        <v>321123.25</v>
      </c>
      <c r="J932" s="15">
        <f t="shared" si="163"/>
        <v>188.61864904552129</v>
      </c>
      <c r="K932" s="15">
        <f t="shared" si="164"/>
        <v>475.52885799718348</v>
      </c>
      <c r="L932" s="15">
        <f t="shared" si="165"/>
        <v>1911404.5448553606</v>
      </c>
      <c r="M932" s="15"/>
      <c r="N932" s="86">
        <f t="shared" si="160"/>
        <v>1911404.5448553606</v>
      </c>
    </row>
    <row r="933" spans="1:14" x14ac:dyDescent="0.25">
      <c r="A933" s="81"/>
      <c r="B933" s="66" t="s">
        <v>638</v>
      </c>
      <c r="C933" s="48">
        <v>4</v>
      </c>
      <c r="D933" s="70">
        <v>30.6875</v>
      </c>
      <c r="E933" s="98">
        <v>1946</v>
      </c>
      <c r="F933" s="74">
        <v>596280</v>
      </c>
      <c r="G933" s="56">
        <v>75</v>
      </c>
      <c r="H933" s="65">
        <f t="shared" si="162"/>
        <v>447210</v>
      </c>
      <c r="I933" s="15">
        <f t="shared" si="161"/>
        <v>149070</v>
      </c>
      <c r="J933" s="15">
        <f t="shared" si="163"/>
        <v>306.41315519013358</v>
      </c>
      <c r="K933" s="15">
        <f t="shared" si="164"/>
        <v>357.73435185257119</v>
      </c>
      <c r="L933" s="15">
        <f t="shared" si="165"/>
        <v>886127.41742015549</v>
      </c>
      <c r="M933" s="15"/>
      <c r="N933" s="86">
        <f t="shared" si="160"/>
        <v>886127.41742015549</v>
      </c>
    </row>
    <row r="934" spans="1:14" x14ac:dyDescent="0.25">
      <c r="A934" s="81"/>
      <c r="B934" s="66" t="s">
        <v>639</v>
      </c>
      <c r="C934" s="48">
        <v>4</v>
      </c>
      <c r="D934" s="70">
        <v>90.729400000000012</v>
      </c>
      <c r="E934" s="98">
        <v>3603</v>
      </c>
      <c r="F934" s="74">
        <v>791613</v>
      </c>
      <c r="G934" s="56">
        <v>75</v>
      </c>
      <c r="H934" s="65">
        <f t="shared" si="162"/>
        <v>593709.75</v>
      </c>
      <c r="I934" s="15">
        <f t="shared" si="161"/>
        <v>197903.25</v>
      </c>
      <c r="J934" s="15">
        <f t="shared" si="163"/>
        <v>219.70940882597836</v>
      </c>
      <c r="K934" s="15">
        <f t="shared" si="164"/>
        <v>444.43809821672642</v>
      </c>
      <c r="L934" s="15">
        <f t="shared" si="165"/>
        <v>1415998.9992291001</v>
      </c>
      <c r="M934" s="15"/>
      <c r="N934" s="86">
        <f t="shared" si="160"/>
        <v>1415998.9992291001</v>
      </c>
    </row>
    <row r="935" spans="1:14" x14ac:dyDescent="0.25">
      <c r="A935" s="81"/>
      <c r="B935" s="8"/>
      <c r="C935" s="8"/>
      <c r="D935" s="70">
        <v>0</v>
      </c>
      <c r="E935" s="100"/>
      <c r="F935" s="87"/>
      <c r="G935" s="56"/>
      <c r="H935" s="87"/>
      <c r="I935" s="88"/>
      <c r="J935" s="88"/>
      <c r="K935" s="15"/>
      <c r="L935" s="15"/>
      <c r="M935" s="15"/>
      <c r="N935" s="86"/>
    </row>
    <row r="936" spans="1:14" x14ac:dyDescent="0.25">
      <c r="A936" s="84" t="s">
        <v>166</v>
      </c>
      <c r="B936" s="58" t="s">
        <v>2</v>
      </c>
      <c r="C936" s="59"/>
      <c r="D936" s="7">
        <v>673.69040000000018</v>
      </c>
      <c r="E936" s="101">
        <f>E937</f>
        <v>38794</v>
      </c>
      <c r="F936" s="50">
        <v>0</v>
      </c>
      <c r="G936" s="56"/>
      <c r="H936" s="50">
        <f>H938</f>
        <v>5257189.25</v>
      </c>
      <c r="I936" s="12">
        <f>I938</f>
        <v>-5257189.25</v>
      </c>
      <c r="J936" s="12"/>
      <c r="K936" s="15"/>
      <c r="L936" s="15"/>
      <c r="M936" s="14">
        <f>M938</f>
        <v>23067835.206226941</v>
      </c>
      <c r="N936" s="82">
        <f t="shared" si="160"/>
        <v>23067835.206226941</v>
      </c>
    </row>
    <row r="937" spans="1:14" x14ac:dyDescent="0.25">
      <c r="A937" s="84" t="s">
        <v>166</v>
      </c>
      <c r="B937" s="58" t="s">
        <v>3</v>
      </c>
      <c r="C937" s="59"/>
      <c r="D937" s="7">
        <v>673.69040000000018</v>
      </c>
      <c r="E937" s="101">
        <f>SUM(E939:E953)</f>
        <v>38794</v>
      </c>
      <c r="F937" s="50">
        <f>SUM(F939:F953)</f>
        <v>21028757</v>
      </c>
      <c r="G937" s="56"/>
      <c r="H937" s="50">
        <f>SUM(H939:H953)</f>
        <v>8482940.25</v>
      </c>
      <c r="I937" s="12">
        <f>SUM(I939:I953)</f>
        <v>12545816.75</v>
      </c>
      <c r="J937" s="12"/>
      <c r="K937" s="15"/>
      <c r="L937" s="12">
        <f>SUM(L939:L953)</f>
        <v>15429659.947745474</v>
      </c>
      <c r="M937" s="15"/>
      <c r="N937" s="82">
        <f t="shared" si="160"/>
        <v>15429659.947745474</v>
      </c>
    </row>
    <row r="938" spans="1:14" x14ac:dyDescent="0.25">
      <c r="A938" s="81"/>
      <c r="B938" s="66" t="s">
        <v>26</v>
      </c>
      <c r="C938" s="48">
        <v>2</v>
      </c>
      <c r="D938" s="70">
        <v>0</v>
      </c>
      <c r="E938" s="104"/>
      <c r="F938" s="65">
        <v>0</v>
      </c>
      <c r="G938" s="56">
        <v>25</v>
      </c>
      <c r="H938" s="65">
        <f>F937*G938/100</f>
        <v>5257189.25</v>
      </c>
      <c r="I938" s="15">
        <f t="shared" ref="I938:I953" si="166">F938-H938</f>
        <v>-5257189.25</v>
      </c>
      <c r="J938" s="15"/>
      <c r="K938" s="15"/>
      <c r="L938" s="15"/>
      <c r="M938" s="15">
        <f>($L$7*$L$8*E936/$L$10)+($L$7*$L$9*D936/$L$11)</f>
        <v>23067835.206226941</v>
      </c>
      <c r="N938" s="86">
        <f t="shared" si="160"/>
        <v>23067835.206226941</v>
      </c>
    </row>
    <row r="939" spans="1:14" x14ac:dyDescent="0.25">
      <c r="A939" s="81"/>
      <c r="B939" s="66" t="s">
        <v>640</v>
      </c>
      <c r="C939" s="48">
        <v>4</v>
      </c>
      <c r="D939" s="70">
        <v>35.155100000000004</v>
      </c>
      <c r="E939" s="98">
        <v>1499</v>
      </c>
      <c r="F939" s="74">
        <v>352600</v>
      </c>
      <c r="G939" s="56">
        <v>75</v>
      </c>
      <c r="H939" s="65">
        <f t="shared" ref="H939:H953" si="167">F939*G939/100</f>
        <v>264450</v>
      </c>
      <c r="I939" s="15">
        <f t="shared" si="166"/>
        <v>88150</v>
      </c>
      <c r="J939" s="15">
        <f t="shared" ref="J939:J953" si="168">F939/E939</f>
        <v>235.22348232154769</v>
      </c>
      <c r="K939" s="15">
        <f t="shared" ref="K939:K953" si="169">$J$11*$J$19-J939</f>
        <v>428.92402472115708</v>
      </c>
      <c r="L939" s="15">
        <f t="shared" ref="L939:L953" si="170">IF(K939&gt;0,$J$7*$J$8*(K939/$K$19),0)+$J$7*$J$9*(E939/$E$19)+$J$7*$J$10*(D939/$D$19)</f>
        <v>958667.45701657119</v>
      </c>
      <c r="M939" s="15"/>
      <c r="N939" s="86">
        <f t="shared" si="160"/>
        <v>958667.45701657119</v>
      </c>
    </row>
    <row r="940" spans="1:14" x14ac:dyDescent="0.25">
      <c r="A940" s="81"/>
      <c r="B940" s="66" t="s">
        <v>641</v>
      </c>
      <c r="C940" s="48">
        <v>4</v>
      </c>
      <c r="D940" s="70">
        <v>65.399599999999992</v>
      </c>
      <c r="E940" s="98">
        <v>2051</v>
      </c>
      <c r="F940" s="74">
        <v>712427</v>
      </c>
      <c r="G940" s="56">
        <v>75</v>
      </c>
      <c r="H940" s="65">
        <f t="shared" si="167"/>
        <v>534320.25</v>
      </c>
      <c r="I940" s="15">
        <f t="shared" si="166"/>
        <v>178106.75</v>
      </c>
      <c r="J940" s="15">
        <f t="shared" si="168"/>
        <v>347.3559239395417</v>
      </c>
      <c r="K940" s="15">
        <f t="shared" si="169"/>
        <v>316.79158310316308</v>
      </c>
      <c r="L940" s="15">
        <f t="shared" si="170"/>
        <v>950778.6900336832</v>
      </c>
      <c r="M940" s="15"/>
      <c r="N940" s="86">
        <f t="shared" si="160"/>
        <v>950778.6900336832</v>
      </c>
    </row>
    <row r="941" spans="1:14" x14ac:dyDescent="0.25">
      <c r="A941" s="81"/>
      <c r="B941" s="66" t="s">
        <v>642</v>
      </c>
      <c r="C941" s="48">
        <v>4</v>
      </c>
      <c r="D941" s="70">
        <v>20.309100000000001</v>
      </c>
      <c r="E941" s="98">
        <v>754</v>
      </c>
      <c r="F941" s="74">
        <v>186453</v>
      </c>
      <c r="G941" s="56">
        <v>75</v>
      </c>
      <c r="H941" s="65">
        <f t="shared" si="167"/>
        <v>139839.75</v>
      </c>
      <c r="I941" s="15">
        <f t="shared" si="166"/>
        <v>46613.25</v>
      </c>
      <c r="J941" s="15">
        <f t="shared" si="168"/>
        <v>247.28514588859417</v>
      </c>
      <c r="K941" s="15">
        <f t="shared" si="169"/>
        <v>416.8623611541106</v>
      </c>
      <c r="L941" s="15">
        <f t="shared" si="170"/>
        <v>802662.5661362072</v>
      </c>
      <c r="M941" s="15"/>
      <c r="N941" s="86">
        <f t="shared" si="160"/>
        <v>802662.5661362072</v>
      </c>
    </row>
    <row r="942" spans="1:14" x14ac:dyDescent="0.25">
      <c r="A942" s="81"/>
      <c r="B942" s="66" t="s">
        <v>643</v>
      </c>
      <c r="C942" s="48">
        <v>4</v>
      </c>
      <c r="D942" s="70">
        <v>22.101399999999998</v>
      </c>
      <c r="E942" s="98">
        <v>921</v>
      </c>
      <c r="F942" s="74">
        <v>241667</v>
      </c>
      <c r="G942" s="56">
        <v>75</v>
      </c>
      <c r="H942" s="65">
        <f t="shared" si="167"/>
        <v>181250.25</v>
      </c>
      <c r="I942" s="15">
        <f t="shared" si="166"/>
        <v>60416.75</v>
      </c>
      <c r="J942" s="15">
        <f t="shared" si="168"/>
        <v>262.39630836047775</v>
      </c>
      <c r="K942" s="15">
        <f t="shared" si="169"/>
        <v>401.75119868222703</v>
      </c>
      <c r="L942" s="15">
        <f t="shared" si="170"/>
        <v>804902.55518650205</v>
      </c>
      <c r="M942" s="15"/>
      <c r="N942" s="86">
        <f t="shared" si="160"/>
        <v>804902.55518650205</v>
      </c>
    </row>
    <row r="943" spans="1:14" x14ac:dyDescent="0.25">
      <c r="A943" s="81"/>
      <c r="B943" s="66" t="s">
        <v>845</v>
      </c>
      <c r="C943" s="48">
        <v>4</v>
      </c>
      <c r="D943" s="70">
        <v>31.037700000000001</v>
      </c>
      <c r="E943" s="98">
        <v>872</v>
      </c>
      <c r="F943" s="74">
        <v>148173</v>
      </c>
      <c r="G943" s="56">
        <v>75</v>
      </c>
      <c r="H943" s="65">
        <f t="shared" si="167"/>
        <v>111129.75</v>
      </c>
      <c r="I943" s="15">
        <f t="shared" si="166"/>
        <v>37043.25</v>
      </c>
      <c r="J943" s="15">
        <f t="shared" si="168"/>
        <v>169.92316513761469</v>
      </c>
      <c r="K943" s="15">
        <f t="shared" si="169"/>
        <v>494.22434190509011</v>
      </c>
      <c r="L943" s="15">
        <f t="shared" si="170"/>
        <v>972240.53095932654</v>
      </c>
      <c r="M943" s="15"/>
      <c r="N943" s="86">
        <f t="shared" si="160"/>
        <v>972240.53095932654</v>
      </c>
    </row>
    <row r="944" spans="1:14" x14ac:dyDescent="0.25">
      <c r="A944" s="81"/>
      <c r="B944" s="66" t="s">
        <v>644</v>
      </c>
      <c r="C944" s="48">
        <v>4</v>
      </c>
      <c r="D944" s="70">
        <v>41.298199999999994</v>
      </c>
      <c r="E944" s="98">
        <v>1755</v>
      </c>
      <c r="F944" s="74">
        <v>410560</v>
      </c>
      <c r="G944" s="56">
        <v>75</v>
      </c>
      <c r="H944" s="65">
        <f t="shared" si="167"/>
        <v>307920</v>
      </c>
      <c r="I944" s="15">
        <f t="shared" si="166"/>
        <v>102640</v>
      </c>
      <c r="J944" s="15">
        <f t="shared" si="168"/>
        <v>233.93732193732194</v>
      </c>
      <c r="K944" s="15">
        <f t="shared" si="169"/>
        <v>430.21018510538283</v>
      </c>
      <c r="L944" s="15">
        <f t="shared" si="170"/>
        <v>1011317.0940274564</v>
      </c>
      <c r="M944" s="15"/>
      <c r="N944" s="86">
        <f t="shared" si="160"/>
        <v>1011317.0940274564</v>
      </c>
    </row>
    <row r="945" spans="1:14" x14ac:dyDescent="0.25">
      <c r="A945" s="81"/>
      <c r="B945" s="66" t="s">
        <v>846</v>
      </c>
      <c r="C945" s="48">
        <v>4</v>
      </c>
      <c r="D945" s="70">
        <v>13.3012</v>
      </c>
      <c r="E945" s="98">
        <v>920</v>
      </c>
      <c r="F945" s="74">
        <v>103320</v>
      </c>
      <c r="G945" s="56">
        <v>75</v>
      </c>
      <c r="H945" s="65">
        <f t="shared" si="167"/>
        <v>77490</v>
      </c>
      <c r="I945" s="15">
        <f t="shared" si="166"/>
        <v>25830</v>
      </c>
      <c r="J945" s="15">
        <f t="shared" si="168"/>
        <v>112.30434782608695</v>
      </c>
      <c r="K945" s="15">
        <f t="shared" si="169"/>
        <v>551.84315921661778</v>
      </c>
      <c r="L945" s="15">
        <f t="shared" si="170"/>
        <v>1008065.767275335</v>
      </c>
      <c r="M945" s="15"/>
      <c r="N945" s="86">
        <f t="shared" si="160"/>
        <v>1008065.767275335</v>
      </c>
    </row>
    <row r="946" spans="1:14" x14ac:dyDescent="0.25">
      <c r="A946" s="81"/>
      <c r="B946" s="66" t="s">
        <v>645</v>
      </c>
      <c r="C946" s="48">
        <v>4</v>
      </c>
      <c r="D946" s="70">
        <v>56.828500000000005</v>
      </c>
      <c r="E946" s="98">
        <v>2818</v>
      </c>
      <c r="F946" s="74">
        <v>776613</v>
      </c>
      <c r="G946" s="56">
        <v>75</v>
      </c>
      <c r="H946" s="65">
        <f t="shared" si="167"/>
        <v>582459.75</v>
      </c>
      <c r="I946" s="15">
        <f t="shared" si="166"/>
        <v>194153.25</v>
      </c>
      <c r="J946" s="15">
        <f t="shared" si="168"/>
        <v>275.5901348474095</v>
      </c>
      <c r="K946" s="15">
        <f t="shared" si="169"/>
        <v>388.55737219529527</v>
      </c>
      <c r="L946" s="15">
        <f t="shared" si="170"/>
        <v>1123836.9587699268</v>
      </c>
      <c r="M946" s="15"/>
      <c r="N946" s="86">
        <f t="shared" si="160"/>
        <v>1123836.9587699268</v>
      </c>
    </row>
    <row r="947" spans="1:14" x14ac:dyDescent="0.25">
      <c r="A947" s="81"/>
      <c r="B947" s="66" t="s">
        <v>646</v>
      </c>
      <c r="C947" s="48">
        <v>4</v>
      </c>
      <c r="D947" s="70">
        <v>28.1523</v>
      </c>
      <c r="E947" s="98">
        <v>840</v>
      </c>
      <c r="F947" s="74">
        <v>154787</v>
      </c>
      <c r="G947" s="56">
        <v>75</v>
      </c>
      <c r="H947" s="65">
        <f t="shared" si="167"/>
        <v>116090.25</v>
      </c>
      <c r="I947" s="15">
        <f t="shared" si="166"/>
        <v>38696.75</v>
      </c>
      <c r="J947" s="15">
        <f t="shared" si="168"/>
        <v>184.27023809523808</v>
      </c>
      <c r="K947" s="15">
        <f t="shared" si="169"/>
        <v>479.87726894746669</v>
      </c>
      <c r="L947" s="15">
        <f t="shared" si="170"/>
        <v>936612.81099944247</v>
      </c>
      <c r="M947" s="15"/>
      <c r="N947" s="86">
        <f t="shared" si="160"/>
        <v>936612.81099944247</v>
      </c>
    </row>
    <row r="948" spans="1:14" x14ac:dyDescent="0.25">
      <c r="A948" s="81"/>
      <c r="B948" s="66" t="s">
        <v>647</v>
      </c>
      <c r="C948" s="48">
        <v>4</v>
      </c>
      <c r="D948" s="70">
        <v>25.659999999999997</v>
      </c>
      <c r="E948" s="98">
        <v>1419</v>
      </c>
      <c r="F948" s="74">
        <v>222347</v>
      </c>
      <c r="G948" s="56">
        <v>75</v>
      </c>
      <c r="H948" s="65">
        <f t="shared" si="167"/>
        <v>166760.25</v>
      </c>
      <c r="I948" s="15">
        <f t="shared" si="166"/>
        <v>55586.75</v>
      </c>
      <c r="J948" s="15">
        <f t="shared" si="168"/>
        <v>156.69274136715998</v>
      </c>
      <c r="K948" s="15">
        <f t="shared" si="169"/>
        <v>507.45476567554476</v>
      </c>
      <c r="L948" s="15">
        <f t="shared" si="170"/>
        <v>1039292.4040675211</v>
      </c>
      <c r="M948" s="15"/>
      <c r="N948" s="86">
        <f t="shared" si="160"/>
        <v>1039292.4040675211</v>
      </c>
    </row>
    <row r="949" spans="1:14" x14ac:dyDescent="0.25">
      <c r="A949" s="81"/>
      <c r="B949" s="66" t="s">
        <v>620</v>
      </c>
      <c r="C949" s="48">
        <v>4</v>
      </c>
      <c r="D949" s="70">
        <v>21.178100000000001</v>
      </c>
      <c r="E949" s="98">
        <v>295</v>
      </c>
      <c r="F949" s="74">
        <v>59267</v>
      </c>
      <c r="G949" s="56">
        <v>75</v>
      </c>
      <c r="H949" s="65">
        <f t="shared" si="167"/>
        <v>44450.25</v>
      </c>
      <c r="I949" s="15">
        <f t="shared" si="166"/>
        <v>14816.75</v>
      </c>
      <c r="J949" s="15">
        <f t="shared" si="168"/>
        <v>200.90508474576271</v>
      </c>
      <c r="K949" s="15">
        <f t="shared" si="169"/>
        <v>463.2424222969421</v>
      </c>
      <c r="L949" s="15">
        <f t="shared" si="170"/>
        <v>823339.08276337339</v>
      </c>
      <c r="M949" s="15"/>
      <c r="N949" s="86">
        <f t="shared" ref="N949:N1012" si="171">L949+M949</f>
        <v>823339.08276337339</v>
      </c>
    </row>
    <row r="950" spans="1:14" x14ac:dyDescent="0.25">
      <c r="A950" s="81"/>
      <c r="B950" s="66" t="s">
        <v>898</v>
      </c>
      <c r="C950" s="48">
        <v>3</v>
      </c>
      <c r="D950" s="70">
        <v>112.4183</v>
      </c>
      <c r="E950" s="98">
        <v>13090</v>
      </c>
      <c r="F950" s="74">
        <v>13252050</v>
      </c>
      <c r="G950" s="56">
        <v>20</v>
      </c>
      <c r="H950" s="65">
        <f t="shared" si="167"/>
        <v>2650410</v>
      </c>
      <c r="I950" s="15">
        <f t="shared" si="166"/>
        <v>10601640</v>
      </c>
      <c r="J950" s="15">
        <f t="shared" si="168"/>
        <v>1012.379679144385</v>
      </c>
      <c r="K950" s="15">
        <f t="shared" si="169"/>
        <v>-348.23217210168025</v>
      </c>
      <c r="L950" s="15">
        <f t="shared" si="170"/>
        <v>1917744.3589816799</v>
      </c>
      <c r="M950" s="15"/>
      <c r="N950" s="86">
        <f t="shared" si="171"/>
        <v>1917744.3589816799</v>
      </c>
    </row>
    <row r="951" spans="1:14" x14ac:dyDescent="0.25">
      <c r="A951" s="81"/>
      <c r="B951" s="66" t="s">
        <v>648</v>
      </c>
      <c r="C951" s="48">
        <v>4</v>
      </c>
      <c r="D951" s="70">
        <v>81.494199999999992</v>
      </c>
      <c r="E951" s="98">
        <v>5401</v>
      </c>
      <c r="F951" s="74">
        <v>1717533</v>
      </c>
      <c r="G951" s="56">
        <v>75</v>
      </c>
      <c r="H951" s="65">
        <f t="shared" si="167"/>
        <v>1288149.75</v>
      </c>
      <c r="I951" s="15">
        <f t="shared" si="166"/>
        <v>429383.25</v>
      </c>
      <c r="J951" s="15">
        <f t="shared" si="168"/>
        <v>318.00277726346974</v>
      </c>
      <c r="K951" s="15">
        <f t="shared" si="169"/>
        <v>346.14472977923504</v>
      </c>
      <c r="L951" s="15">
        <f t="shared" si="170"/>
        <v>1444801.7438191574</v>
      </c>
      <c r="M951" s="15"/>
      <c r="N951" s="86">
        <f t="shared" si="171"/>
        <v>1444801.7438191574</v>
      </c>
    </row>
    <row r="952" spans="1:14" x14ac:dyDescent="0.25">
      <c r="A952" s="81"/>
      <c r="B952" s="66" t="s">
        <v>191</v>
      </c>
      <c r="C952" s="48">
        <v>4</v>
      </c>
      <c r="D952" s="70">
        <v>86.251200000000011</v>
      </c>
      <c r="E952" s="98">
        <v>4466</v>
      </c>
      <c r="F952" s="74">
        <v>1611960</v>
      </c>
      <c r="G952" s="56">
        <v>75</v>
      </c>
      <c r="H952" s="65">
        <f t="shared" si="167"/>
        <v>1208970</v>
      </c>
      <c r="I952" s="15">
        <f t="shared" si="166"/>
        <v>402990</v>
      </c>
      <c r="J952" s="15">
        <f t="shared" si="168"/>
        <v>360.94043887147336</v>
      </c>
      <c r="K952" s="15">
        <f t="shared" si="169"/>
        <v>303.20706817123141</v>
      </c>
      <c r="L952" s="15">
        <f t="shared" si="170"/>
        <v>1283904.2560230873</v>
      </c>
      <c r="M952" s="15"/>
      <c r="N952" s="86">
        <f t="shared" si="171"/>
        <v>1283904.2560230873</v>
      </c>
    </row>
    <row r="953" spans="1:14" x14ac:dyDescent="0.25">
      <c r="A953" s="81"/>
      <c r="B953" s="66" t="s">
        <v>649</v>
      </c>
      <c r="C953" s="48">
        <v>4</v>
      </c>
      <c r="D953" s="70">
        <v>33.105499999999999</v>
      </c>
      <c r="E953" s="98">
        <v>1693</v>
      </c>
      <c r="F953" s="74">
        <v>1079000</v>
      </c>
      <c r="G953" s="56">
        <v>75</v>
      </c>
      <c r="H953" s="65">
        <f t="shared" si="167"/>
        <v>809250</v>
      </c>
      <c r="I953" s="15">
        <f t="shared" si="166"/>
        <v>269750</v>
      </c>
      <c r="J953" s="15">
        <f t="shared" si="168"/>
        <v>637.33018310691079</v>
      </c>
      <c r="K953" s="15">
        <f t="shared" si="169"/>
        <v>26.817323935793979</v>
      </c>
      <c r="L953" s="15">
        <f t="shared" si="170"/>
        <v>351493.67168620415</v>
      </c>
      <c r="M953" s="15"/>
      <c r="N953" s="86">
        <f t="shared" si="171"/>
        <v>351493.67168620415</v>
      </c>
    </row>
    <row r="954" spans="1:14" x14ac:dyDescent="0.25">
      <c r="A954" s="81"/>
      <c r="B954" s="8"/>
      <c r="C954" s="8"/>
      <c r="D954" s="70">
        <v>0</v>
      </c>
      <c r="E954" s="100"/>
      <c r="F954" s="87"/>
      <c r="G954" s="56"/>
      <c r="H954" s="87"/>
      <c r="I954" s="88"/>
      <c r="J954" s="88"/>
      <c r="K954" s="15"/>
      <c r="L954" s="15"/>
      <c r="M954" s="15"/>
      <c r="N954" s="86"/>
    </row>
    <row r="955" spans="1:14" x14ac:dyDescent="0.25">
      <c r="A955" s="84" t="s">
        <v>650</v>
      </c>
      <c r="B955" s="58" t="s">
        <v>2</v>
      </c>
      <c r="C955" s="59"/>
      <c r="D955" s="7">
        <v>848.61710000000016</v>
      </c>
      <c r="E955" s="101">
        <f>E956</f>
        <v>65101</v>
      </c>
      <c r="F955" s="50">
        <v>0</v>
      </c>
      <c r="G955" s="56"/>
      <c r="H955" s="50">
        <f>H957</f>
        <v>4822404</v>
      </c>
      <c r="I955" s="12">
        <f>I957</f>
        <v>-4822404</v>
      </c>
      <c r="J955" s="12"/>
      <c r="K955" s="15"/>
      <c r="L955" s="15"/>
      <c r="M955" s="14">
        <f>M957</f>
        <v>34035405.730497926</v>
      </c>
      <c r="N955" s="82">
        <f t="shared" si="171"/>
        <v>34035405.730497926</v>
      </c>
    </row>
    <row r="956" spans="1:14" x14ac:dyDescent="0.25">
      <c r="A956" s="84" t="s">
        <v>650</v>
      </c>
      <c r="B956" s="58" t="s">
        <v>3</v>
      </c>
      <c r="C956" s="59"/>
      <c r="D956" s="7">
        <v>848.61710000000016</v>
      </c>
      <c r="E956" s="101">
        <f>SUM(E958:E988)</f>
        <v>65101</v>
      </c>
      <c r="F956" s="50">
        <f>SUM(F958:F988)</f>
        <v>19289616</v>
      </c>
      <c r="G956" s="56"/>
      <c r="H956" s="50">
        <f>SUM(H958:H988)</f>
        <v>8762199.5</v>
      </c>
      <c r="I956" s="12">
        <f>SUM(I958:I988)</f>
        <v>10527416.5</v>
      </c>
      <c r="J956" s="12"/>
      <c r="K956" s="15"/>
      <c r="L956" s="12">
        <f>SUM(L958:L988)</f>
        <v>34264214.771574184</v>
      </c>
      <c r="M956" s="15"/>
      <c r="N956" s="82">
        <f t="shared" si="171"/>
        <v>34264214.771574184</v>
      </c>
    </row>
    <row r="957" spans="1:14" x14ac:dyDescent="0.25">
      <c r="A957" s="81"/>
      <c r="B957" s="66" t="s">
        <v>26</v>
      </c>
      <c r="C957" s="48">
        <v>2</v>
      </c>
      <c r="D957" s="70">
        <v>0</v>
      </c>
      <c r="E957" s="104"/>
      <c r="F957" s="65">
        <v>0</v>
      </c>
      <c r="G957" s="56">
        <v>25</v>
      </c>
      <c r="H957" s="65">
        <f>F956*G957/100</f>
        <v>4822404</v>
      </c>
      <c r="I957" s="15">
        <f t="shared" ref="I957:I988" si="172">F957-H957</f>
        <v>-4822404</v>
      </c>
      <c r="J957" s="15"/>
      <c r="K957" s="15"/>
      <c r="L957" s="15"/>
      <c r="M957" s="15">
        <f>($L$7*$L$8*E955/$L$10)+($L$7*$L$9*D955/$L$11)</f>
        <v>34035405.730497926</v>
      </c>
      <c r="N957" s="86">
        <f t="shared" si="171"/>
        <v>34035405.730497926</v>
      </c>
    </row>
    <row r="958" spans="1:14" x14ac:dyDescent="0.25">
      <c r="A958" s="81"/>
      <c r="B958" s="66" t="s">
        <v>651</v>
      </c>
      <c r="C958" s="48">
        <v>4</v>
      </c>
      <c r="D958" s="70">
        <v>30.130800000000001</v>
      </c>
      <c r="E958" s="98">
        <v>3145</v>
      </c>
      <c r="F958" s="74">
        <v>444933</v>
      </c>
      <c r="G958" s="56">
        <v>75</v>
      </c>
      <c r="H958" s="65">
        <f t="shared" ref="H958:H988" si="173">F958*G958/100</f>
        <v>333699.75</v>
      </c>
      <c r="I958" s="15">
        <f t="shared" si="172"/>
        <v>111233.25</v>
      </c>
      <c r="J958" s="15">
        <f t="shared" ref="J958:J988" si="174">F958/E958</f>
        <v>141.47313195548489</v>
      </c>
      <c r="K958" s="15">
        <f t="shared" ref="K958:K988" si="175">$J$11*$J$19-J958</f>
        <v>522.67437508721991</v>
      </c>
      <c r="L958" s="15">
        <f t="shared" ref="L958:L988" si="176">IF(K958&gt;0,$J$7*$J$8*(K958/$K$19),0)+$J$7*$J$9*(E958/$E$19)+$J$7*$J$10*(D958/$D$19)</f>
        <v>1281232.9696533917</v>
      </c>
      <c r="M958" s="15"/>
      <c r="N958" s="86">
        <f t="shared" si="171"/>
        <v>1281232.9696533917</v>
      </c>
    </row>
    <row r="959" spans="1:14" x14ac:dyDescent="0.25">
      <c r="A959" s="81"/>
      <c r="B959" s="66" t="s">
        <v>652</v>
      </c>
      <c r="C959" s="48">
        <v>4</v>
      </c>
      <c r="D959" s="70">
        <v>9.8484999999999996</v>
      </c>
      <c r="E959" s="98">
        <v>573</v>
      </c>
      <c r="F959" s="74">
        <v>115560</v>
      </c>
      <c r="G959" s="56">
        <v>75</v>
      </c>
      <c r="H959" s="65">
        <f t="shared" si="173"/>
        <v>86670</v>
      </c>
      <c r="I959" s="15">
        <f t="shared" si="172"/>
        <v>28890</v>
      </c>
      <c r="J959" s="15">
        <f t="shared" si="174"/>
        <v>201.67539267015707</v>
      </c>
      <c r="K959" s="15">
        <f t="shared" si="175"/>
        <v>462.47211437254771</v>
      </c>
      <c r="L959" s="15">
        <f t="shared" si="176"/>
        <v>817140.68967543275</v>
      </c>
      <c r="M959" s="15"/>
      <c r="N959" s="86">
        <f t="shared" si="171"/>
        <v>817140.68967543275</v>
      </c>
    </row>
    <row r="960" spans="1:14" x14ac:dyDescent="0.25">
      <c r="A960" s="81"/>
      <c r="B960" s="66" t="s">
        <v>653</v>
      </c>
      <c r="C960" s="48">
        <v>4</v>
      </c>
      <c r="D960" s="70">
        <v>38.0657</v>
      </c>
      <c r="E960" s="98">
        <v>2732</v>
      </c>
      <c r="F960" s="74">
        <v>500480</v>
      </c>
      <c r="G960" s="56">
        <v>75</v>
      </c>
      <c r="H960" s="65">
        <f t="shared" si="173"/>
        <v>375360</v>
      </c>
      <c r="I960" s="15">
        <f t="shared" si="172"/>
        <v>125120</v>
      </c>
      <c r="J960" s="15">
        <f t="shared" si="174"/>
        <v>183.1918008784773</v>
      </c>
      <c r="K960" s="15">
        <f t="shared" si="175"/>
        <v>480.95570616422748</v>
      </c>
      <c r="L960" s="15">
        <f t="shared" si="176"/>
        <v>1194348.9389588039</v>
      </c>
      <c r="M960" s="15"/>
      <c r="N960" s="86">
        <f t="shared" si="171"/>
        <v>1194348.9389588039</v>
      </c>
    </row>
    <row r="961" spans="1:14" x14ac:dyDescent="0.25">
      <c r="A961" s="81"/>
      <c r="B961" s="66" t="s">
        <v>845</v>
      </c>
      <c r="C961" s="48">
        <v>4</v>
      </c>
      <c r="D961" s="70">
        <v>24.287399999999998</v>
      </c>
      <c r="E961" s="98">
        <v>1867</v>
      </c>
      <c r="F961" s="74">
        <v>768707</v>
      </c>
      <c r="G961" s="56">
        <v>75</v>
      </c>
      <c r="H961" s="65">
        <f t="shared" si="173"/>
        <v>576530.25</v>
      </c>
      <c r="I961" s="15">
        <f t="shared" si="172"/>
        <v>192176.75</v>
      </c>
      <c r="J961" s="15">
        <f t="shared" si="174"/>
        <v>411.73379753615427</v>
      </c>
      <c r="K961" s="15">
        <f t="shared" si="175"/>
        <v>252.4137095065505</v>
      </c>
      <c r="L961" s="15">
        <f t="shared" si="176"/>
        <v>692245.76703821809</v>
      </c>
      <c r="M961" s="15"/>
      <c r="N961" s="86">
        <f t="shared" si="171"/>
        <v>692245.76703821809</v>
      </c>
    </row>
    <row r="962" spans="1:14" x14ac:dyDescent="0.25">
      <c r="A962" s="81"/>
      <c r="B962" s="66" t="s">
        <v>654</v>
      </c>
      <c r="C962" s="48">
        <v>4</v>
      </c>
      <c r="D962" s="70">
        <v>42.367100000000008</v>
      </c>
      <c r="E962" s="98">
        <v>2926</v>
      </c>
      <c r="F962" s="74">
        <v>852253</v>
      </c>
      <c r="G962" s="56">
        <v>75</v>
      </c>
      <c r="H962" s="65">
        <f t="shared" si="173"/>
        <v>639189.75</v>
      </c>
      <c r="I962" s="15">
        <f t="shared" si="172"/>
        <v>213063.25</v>
      </c>
      <c r="J962" s="15">
        <f t="shared" si="174"/>
        <v>291.26896787423101</v>
      </c>
      <c r="K962" s="15">
        <f t="shared" si="175"/>
        <v>372.87853916847376</v>
      </c>
      <c r="L962" s="15">
        <f t="shared" si="176"/>
        <v>1064052.8707460449</v>
      </c>
      <c r="M962" s="15"/>
      <c r="N962" s="86">
        <f t="shared" si="171"/>
        <v>1064052.8707460449</v>
      </c>
    </row>
    <row r="963" spans="1:14" x14ac:dyDescent="0.25">
      <c r="A963" s="81"/>
      <c r="B963" s="66" t="s">
        <v>746</v>
      </c>
      <c r="C963" s="48">
        <v>4</v>
      </c>
      <c r="D963" s="70">
        <v>11.079700000000001</v>
      </c>
      <c r="E963" s="98">
        <v>821</v>
      </c>
      <c r="F963" s="74">
        <v>162040</v>
      </c>
      <c r="G963" s="56">
        <v>75</v>
      </c>
      <c r="H963" s="65">
        <f t="shared" si="173"/>
        <v>121530</v>
      </c>
      <c r="I963" s="15">
        <f t="shared" si="172"/>
        <v>40510</v>
      </c>
      <c r="J963" s="15">
        <f t="shared" si="174"/>
        <v>197.36906211936662</v>
      </c>
      <c r="K963" s="15">
        <f t="shared" si="175"/>
        <v>466.77844492333816</v>
      </c>
      <c r="L963" s="15">
        <f t="shared" si="176"/>
        <v>857151.90774135932</v>
      </c>
      <c r="M963" s="15"/>
      <c r="N963" s="86">
        <f t="shared" si="171"/>
        <v>857151.90774135932</v>
      </c>
    </row>
    <row r="964" spans="1:14" x14ac:dyDescent="0.25">
      <c r="A964" s="81"/>
      <c r="B964" s="66" t="s">
        <v>655</v>
      </c>
      <c r="C964" s="48">
        <v>4</v>
      </c>
      <c r="D964" s="70">
        <v>28.427099999999999</v>
      </c>
      <c r="E964" s="98">
        <v>2311</v>
      </c>
      <c r="F964" s="74">
        <v>302560</v>
      </c>
      <c r="G964" s="56">
        <v>75</v>
      </c>
      <c r="H964" s="65">
        <f t="shared" si="173"/>
        <v>226920</v>
      </c>
      <c r="I964" s="15">
        <f t="shared" si="172"/>
        <v>75640</v>
      </c>
      <c r="J964" s="15">
        <f t="shared" si="174"/>
        <v>130.92167892687149</v>
      </c>
      <c r="K964" s="15">
        <f t="shared" si="175"/>
        <v>533.22582811583334</v>
      </c>
      <c r="L964" s="15">
        <f t="shared" si="176"/>
        <v>1193600.9937282521</v>
      </c>
      <c r="M964" s="15"/>
      <c r="N964" s="86">
        <f t="shared" si="171"/>
        <v>1193600.9937282521</v>
      </c>
    </row>
    <row r="965" spans="1:14" x14ac:dyDescent="0.25">
      <c r="A965" s="81"/>
      <c r="B965" s="66" t="s">
        <v>656</v>
      </c>
      <c r="C965" s="48">
        <v>4</v>
      </c>
      <c r="D965" s="70">
        <v>43.249399999999994</v>
      </c>
      <c r="E965" s="98">
        <v>3178</v>
      </c>
      <c r="F965" s="74">
        <v>425600</v>
      </c>
      <c r="G965" s="56">
        <v>75</v>
      </c>
      <c r="H965" s="65">
        <f t="shared" si="173"/>
        <v>319200</v>
      </c>
      <c r="I965" s="15">
        <f t="shared" si="172"/>
        <v>106400</v>
      </c>
      <c r="J965" s="15">
        <f t="shared" si="174"/>
        <v>133.92070484581498</v>
      </c>
      <c r="K965" s="15">
        <f t="shared" si="175"/>
        <v>530.22680219688982</v>
      </c>
      <c r="L965" s="15">
        <f t="shared" si="176"/>
        <v>1340565.3251148486</v>
      </c>
      <c r="M965" s="15"/>
      <c r="N965" s="86">
        <f t="shared" si="171"/>
        <v>1340565.3251148486</v>
      </c>
    </row>
    <row r="966" spans="1:14" x14ac:dyDescent="0.25">
      <c r="A966" s="81"/>
      <c r="B966" s="66" t="s">
        <v>657</v>
      </c>
      <c r="C966" s="48">
        <v>4</v>
      </c>
      <c r="D966" s="70">
        <v>18.318599999999996</v>
      </c>
      <c r="E966" s="98">
        <v>1445</v>
      </c>
      <c r="F966" s="74">
        <v>206173</v>
      </c>
      <c r="G966" s="56">
        <v>75</v>
      </c>
      <c r="H966" s="65">
        <f t="shared" si="173"/>
        <v>154629.75</v>
      </c>
      <c r="I966" s="15">
        <f t="shared" si="172"/>
        <v>51543.25</v>
      </c>
      <c r="J966" s="15">
        <f t="shared" si="174"/>
        <v>142.68027681660899</v>
      </c>
      <c r="K966" s="15">
        <f t="shared" si="175"/>
        <v>521.46723022609581</v>
      </c>
      <c r="L966" s="15">
        <f t="shared" si="176"/>
        <v>1039598.1485446204</v>
      </c>
      <c r="M966" s="15"/>
      <c r="N966" s="86">
        <f t="shared" si="171"/>
        <v>1039598.1485446204</v>
      </c>
    </row>
    <row r="967" spans="1:14" x14ac:dyDescent="0.25">
      <c r="A967" s="81"/>
      <c r="B967" s="66" t="s">
        <v>658</v>
      </c>
      <c r="C967" s="48">
        <v>4</v>
      </c>
      <c r="D967" s="70">
        <v>7.3487</v>
      </c>
      <c r="E967" s="98">
        <v>664</v>
      </c>
      <c r="F967" s="74">
        <v>50173</v>
      </c>
      <c r="G967" s="56">
        <v>75</v>
      </c>
      <c r="H967" s="65">
        <f t="shared" si="173"/>
        <v>37629.75</v>
      </c>
      <c r="I967" s="15">
        <f t="shared" si="172"/>
        <v>12543.25</v>
      </c>
      <c r="J967" s="15">
        <f t="shared" si="174"/>
        <v>75.561746987951807</v>
      </c>
      <c r="K967" s="15">
        <f t="shared" si="175"/>
        <v>588.585760054753</v>
      </c>
      <c r="L967" s="15">
        <f t="shared" si="176"/>
        <v>1014990.7004511592</v>
      </c>
      <c r="M967" s="15"/>
      <c r="N967" s="86">
        <f t="shared" si="171"/>
        <v>1014990.7004511592</v>
      </c>
    </row>
    <row r="968" spans="1:14" x14ac:dyDescent="0.25">
      <c r="A968" s="81"/>
      <c r="B968" s="66" t="s">
        <v>659</v>
      </c>
      <c r="C968" s="48">
        <v>4</v>
      </c>
      <c r="D968" s="70">
        <v>13.711099999999998</v>
      </c>
      <c r="E968" s="98">
        <v>1345</v>
      </c>
      <c r="F968" s="74">
        <v>240667</v>
      </c>
      <c r="G968" s="56">
        <v>75</v>
      </c>
      <c r="H968" s="65">
        <f t="shared" si="173"/>
        <v>180500.25</v>
      </c>
      <c r="I968" s="15">
        <f t="shared" si="172"/>
        <v>60166.75</v>
      </c>
      <c r="J968" s="15">
        <f t="shared" si="174"/>
        <v>178.93457249070633</v>
      </c>
      <c r="K968" s="15">
        <f t="shared" si="175"/>
        <v>485.21293455199844</v>
      </c>
      <c r="L968" s="15">
        <f t="shared" si="176"/>
        <v>956260.62147494999</v>
      </c>
      <c r="M968" s="15"/>
      <c r="N968" s="86">
        <f t="shared" si="171"/>
        <v>956260.62147494999</v>
      </c>
    </row>
    <row r="969" spans="1:14" x14ac:dyDescent="0.25">
      <c r="A969" s="81"/>
      <c r="B969" s="66" t="s">
        <v>660</v>
      </c>
      <c r="C969" s="48">
        <v>4</v>
      </c>
      <c r="D969" s="70">
        <v>24.288400000000003</v>
      </c>
      <c r="E969" s="98">
        <v>1079</v>
      </c>
      <c r="F969" s="74">
        <v>142907</v>
      </c>
      <c r="G969" s="56">
        <v>75</v>
      </c>
      <c r="H969" s="65">
        <f t="shared" si="173"/>
        <v>107180.25</v>
      </c>
      <c r="I969" s="15">
        <f t="shared" si="172"/>
        <v>35726.75</v>
      </c>
      <c r="J969" s="15">
        <f t="shared" si="174"/>
        <v>132.44392956441149</v>
      </c>
      <c r="K969" s="15">
        <f t="shared" si="175"/>
        <v>531.70357747829325</v>
      </c>
      <c r="L969" s="15">
        <f t="shared" si="176"/>
        <v>1032225.25078148</v>
      </c>
      <c r="M969" s="15"/>
      <c r="N969" s="86">
        <f t="shared" si="171"/>
        <v>1032225.25078148</v>
      </c>
    </row>
    <row r="970" spans="1:14" x14ac:dyDescent="0.25">
      <c r="A970" s="81"/>
      <c r="B970" s="66" t="s">
        <v>661</v>
      </c>
      <c r="C970" s="48">
        <v>4</v>
      </c>
      <c r="D970" s="70">
        <v>47.174100000000003</v>
      </c>
      <c r="E970" s="98">
        <v>2416</v>
      </c>
      <c r="F970" s="74">
        <v>258373</v>
      </c>
      <c r="G970" s="56">
        <v>75</v>
      </c>
      <c r="H970" s="65">
        <f t="shared" si="173"/>
        <v>193779.75</v>
      </c>
      <c r="I970" s="15">
        <f t="shared" si="172"/>
        <v>64593.25</v>
      </c>
      <c r="J970" s="15">
        <f t="shared" si="174"/>
        <v>106.94246688741723</v>
      </c>
      <c r="K970" s="15">
        <f t="shared" si="175"/>
        <v>557.20504015528752</v>
      </c>
      <c r="L970" s="15">
        <f t="shared" si="176"/>
        <v>1305644.3568853019</v>
      </c>
      <c r="M970" s="15"/>
      <c r="N970" s="86">
        <f t="shared" si="171"/>
        <v>1305644.3568853019</v>
      </c>
    </row>
    <row r="971" spans="1:14" x14ac:dyDescent="0.25">
      <c r="A971" s="81"/>
      <c r="B971" s="66" t="s">
        <v>662</v>
      </c>
      <c r="C971" s="48">
        <v>4</v>
      </c>
      <c r="D971" s="70">
        <v>23.889099999999996</v>
      </c>
      <c r="E971" s="98">
        <v>1506</v>
      </c>
      <c r="F971" s="74">
        <v>169320</v>
      </c>
      <c r="G971" s="56">
        <v>75</v>
      </c>
      <c r="H971" s="65">
        <f t="shared" si="173"/>
        <v>126990</v>
      </c>
      <c r="I971" s="15">
        <f t="shared" si="172"/>
        <v>42330</v>
      </c>
      <c r="J971" s="15">
        <f t="shared" si="174"/>
        <v>112.43027888446215</v>
      </c>
      <c r="K971" s="15">
        <f t="shared" si="175"/>
        <v>551.71722815824262</v>
      </c>
      <c r="L971" s="15">
        <f t="shared" si="176"/>
        <v>1112243.5197456125</v>
      </c>
      <c r="M971" s="15"/>
      <c r="N971" s="86">
        <f t="shared" si="171"/>
        <v>1112243.5197456125</v>
      </c>
    </row>
    <row r="972" spans="1:14" x14ac:dyDescent="0.25">
      <c r="A972" s="81"/>
      <c r="B972" s="66" t="s">
        <v>663</v>
      </c>
      <c r="C972" s="48">
        <v>4</v>
      </c>
      <c r="D972" s="70">
        <v>27.976399999999998</v>
      </c>
      <c r="E972" s="98">
        <v>2206</v>
      </c>
      <c r="F972" s="74">
        <v>250520</v>
      </c>
      <c r="G972" s="56">
        <v>75</v>
      </c>
      <c r="H972" s="65">
        <f t="shared" si="173"/>
        <v>187890</v>
      </c>
      <c r="I972" s="15">
        <f t="shared" si="172"/>
        <v>62630</v>
      </c>
      <c r="J972" s="15">
        <f t="shared" si="174"/>
        <v>113.56300997280145</v>
      </c>
      <c r="K972" s="15">
        <f t="shared" si="175"/>
        <v>550.58449706990336</v>
      </c>
      <c r="L972" s="15">
        <f t="shared" si="176"/>
        <v>1206625.2617882397</v>
      </c>
      <c r="M972" s="15"/>
      <c r="N972" s="86">
        <f t="shared" si="171"/>
        <v>1206625.2617882397</v>
      </c>
    </row>
    <row r="973" spans="1:14" x14ac:dyDescent="0.25">
      <c r="A973" s="81"/>
      <c r="B973" s="66" t="s">
        <v>382</v>
      </c>
      <c r="C973" s="48">
        <v>4</v>
      </c>
      <c r="D973" s="70">
        <v>21.558200000000003</v>
      </c>
      <c r="E973" s="98">
        <v>1754</v>
      </c>
      <c r="F973" s="74">
        <v>198413</v>
      </c>
      <c r="G973" s="56">
        <v>75</v>
      </c>
      <c r="H973" s="65">
        <f t="shared" si="173"/>
        <v>148809.75</v>
      </c>
      <c r="I973" s="15">
        <f t="shared" si="172"/>
        <v>49603.25</v>
      </c>
      <c r="J973" s="15">
        <f t="shared" si="174"/>
        <v>113.12029646522235</v>
      </c>
      <c r="K973" s="15">
        <f t="shared" si="175"/>
        <v>551.02721057748238</v>
      </c>
      <c r="L973" s="15">
        <f t="shared" si="176"/>
        <v>1132635.0759635589</v>
      </c>
      <c r="M973" s="15"/>
      <c r="N973" s="86">
        <f t="shared" si="171"/>
        <v>1132635.0759635589</v>
      </c>
    </row>
    <row r="974" spans="1:14" x14ac:dyDescent="0.25">
      <c r="A974" s="81"/>
      <c r="B974" s="66" t="s">
        <v>664</v>
      </c>
      <c r="C974" s="48">
        <v>4</v>
      </c>
      <c r="D974" s="70">
        <v>51.505799999999994</v>
      </c>
      <c r="E974" s="98">
        <v>4352</v>
      </c>
      <c r="F974" s="74">
        <v>649187</v>
      </c>
      <c r="G974" s="56">
        <v>75</v>
      </c>
      <c r="H974" s="65">
        <f t="shared" si="173"/>
        <v>486890.25</v>
      </c>
      <c r="I974" s="15">
        <f t="shared" si="172"/>
        <v>162296.75</v>
      </c>
      <c r="J974" s="15">
        <f t="shared" si="174"/>
        <v>149.16980698529412</v>
      </c>
      <c r="K974" s="15">
        <f t="shared" si="175"/>
        <v>514.97770005741063</v>
      </c>
      <c r="L974" s="15">
        <f t="shared" si="176"/>
        <v>1482839.7309510913</v>
      </c>
      <c r="M974" s="15"/>
      <c r="N974" s="86">
        <f t="shared" si="171"/>
        <v>1482839.7309510913</v>
      </c>
    </row>
    <row r="975" spans="1:14" x14ac:dyDescent="0.25">
      <c r="A975" s="81"/>
      <c r="B975" s="66" t="s">
        <v>665</v>
      </c>
      <c r="C975" s="48">
        <v>4</v>
      </c>
      <c r="D975" s="70">
        <v>35.780799999999999</v>
      </c>
      <c r="E975" s="98">
        <v>2670</v>
      </c>
      <c r="F975" s="74">
        <v>417747</v>
      </c>
      <c r="G975" s="56">
        <v>75</v>
      </c>
      <c r="H975" s="65">
        <f t="shared" si="173"/>
        <v>313310.25</v>
      </c>
      <c r="I975" s="15">
        <f t="shared" si="172"/>
        <v>104436.75</v>
      </c>
      <c r="J975" s="15">
        <f t="shared" si="174"/>
        <v>156.45955056179776</v>
      </c>
      <c r="K975" s="15">
        <f t="shared" si="175"/>
        <v>507.68795648090702</v>
      </c>
      <c r="L975" s="15">
        <f t="shared" si="176"/>
        <v>1220854.1743457643</v>
      </c>
      <c r="M975" s="15"/>
      <c r="N975" s="86">
        <f t="shared" si="171"/>
        <v>1220854.1743457643</v>
      </c>
    </row>
    <row r="976" spans="1:14" x14ac:dyDescent="0.25">
      <c r="A976" s="81"/>
      <c r="B976" s="66" t="s">
        <v>666</v>
      </c>
      <c r="C976" s="48">
        <v>4</v>
      </c>
      <c r="D976" s="70">
        <v>16.7667</v>
      </c>
      <c r="E976" s="98">
        <v>937</v>
      </c>
      <c r="F976" s="74">
        <v>97320</v>
      </c>
      <c r="G976" s="56">
        <v>75</v>
      </c>
      <c r="H976" s="65">
        <f t="shared" si="173"/>
        <v>72990</v>
      </c>
      <c r="I976" s="15">
        <f t="shared" si="172"/>
        <v>24330</v>
      </c>
      <c r="J976" s="15">
        <f t="shared" si="174"/>
        <v>103.86339381003202</v>
      </c>
      <c r="K976" s="15">
        <f t="shared" si="175"/>
        <v>560.28411323267278</v>
      </c>
      <c r="L976" s="15">
        <f t="shared" si="176"/>
        <v>1034705.8288528007</v>
      </c>
      <c r="M976" s="15"/>
      <c r="N976" s="86">
        <f t="shared" si="171"/>
        <v>1034705.8288528007</v>
      </c>
    </row>
    <row r="977" spans="1:14" x14ac:dyDescent="0.25">
      <c r="A977" s="81"/>
      <c r="B977" s="66" t="s">
        <v>667</v>
      </c>
      <c r="C977" s="48">
        <v>4</v>
      </c>
      <c r="D977" s="70">
        <v>22.511600000000001</v>
      </c>
      <c r="E977" s="98">
        <v>817</v>
      </c>
      <c r="F977" s="74">
        <v>109880</v>
      </c>
      <c r="G977" s="56">
        <v>75</v>
      </c>
      <c r="H977" s="65">
        <f t="shared" si="173"/>
        <v>82410</v>
      </c>
      <c r="I977" s="15">
        <f t="shared" si="172"/>
        <v>27470</v>
      </c>
      <c r="J977" s="15">
        <f t="shared" si="174"/>
        <v>134.49204406364748</v>
      </c>
      <c r="K977" s="15">
        <f t="shared" si="175"/>
        <v>529.65546297905735</v>
      </c>
      <c r="L977" s="15">
        <f t="shared" si="176"/>
        <v>992244.70735245338</v>
      </c>
      <c r="M977" s="15"/>
      <c r="N977" s="86">
        <f t="shared" si="171"/>
        <v>992244.70735245338</v>
      </c>
    </row>
    <row r="978" spans="1:14" x14ac:dyDescent="0.25">
      <c r="A978" s="81"/>
      <c r="B978" s="66" t="s">
        <v>668</v>
      </c>
      <c r="C978" s="48">
        <v>4</v>
      </c>
      <c r="D978" s="70">
        <v>19.376600000000003</v>
      </c>
      <c r="E978" s="98">
        <v>1006</v>
      </c>
      <c r="F978" s="74">
        <v>174560</v>
      </c>
      <c r="G978" s="56">
        <v>75</v>
      </c>
      <c r="H978" s="65">
        <f t="shared" si="173"/>
        <v>130920</v>
      </c>
      <c r="I978" s="15">
        <f t="shared" si="172"/>
        <v>43640</v>
      </c>
      <c r="J978" s="15">
        <f t="shared" si="174"/>
        <v>173.51888667992048</v>
      </c>
      <c r="K978" s="15">
        <f t="shared" si="175"/>
        <v>490.62862036278432</v>
      </c>
      <c r="L978" s="15">
        <f t="shared" si="176"/>
        <v>943584.39411905641</v>
      </c>
      <c r="M978" s="15"/>
      <c r="N978" s="86">
        <f t="shared" si="171"/>
        <v>943584.39411905641</v>
      </c>
    </row>
    <row r="979" spans="1:14" x14ac:dyDescent="0.25">
      <c r="A979" s="81"/>
      <c r="B979" s="66" t="s">
        <v>847</v>
      </c>
      <c r="C979" s="48">
        <v>4</v>
      </c>
      <c r="D979" s="70">
        <v>21.063299999999998</v>
      </c>
      <c r="E979" s="98">
        <v>1808</v>
      </c>
      <c r="F979" s="74">
        <v>173320</v>
      </c>
      <c r="G979" s="56">
        <v>75</v>
      </c>
      <c r="H979" s="65">
        <f t="shared" si="173"/>
        <v>129990</v>
      </c>
      <c r="I979" s="15">
        <f t="shared" si="172"/>
        <v>43330</v>
      </c>
      <c r="J979" s="15">
        <f t="shared" si="174"/>
        <v>95.862831858407077</v>
      </c>
      <c r="K979" s="15">
        <f t="shared" si="175"/>
        <v>568.28467518429773</v>
      </c>
      <c r="L979" s="15">
        <f t="shared" si="176"/>
        <v>1164096.7440322032</v>
      </c>
      <c r="M979" s="15"/>
      <c r="N979" s="86">
        <f t="shared" si="171"/>
        <v>1164096.7440322032</v>
      </c>
    </row>
    <row r="980" spans="1:14" x14ac:dyDescent="0.25">
      <c r="A980" s="81"/>
      <c r="B980" s="66" t="s">
        <v>848</v>
      </c>
      <c r="C980" s="48">
        <v>4</v>
      </c>
      <c r="D980" s="70">
        <v>34.643000000000001</v>
      </c>
      <c r="E980" s="98">
        <v>2643</v>
      </c>
      <c r="F980" s="74">
        <v>791467</v>
      </c>
      <c r="G980" s="56">
        <v>75</v>
      </c>
      <c r="H980" s="65">
        <f t="shared" si="173"/>
        <v>593600.25</v>
      </c>
      <c r="I980" s="15">
        <f t="shared" si="172"/>
        <v>197866.75</v>
      </c>
      <c r="J980" s="15">
        <f t="shared" si="174"/>
        <v>299.45781309118428</v>
      </c>
      <c r="K980" s="15">
        <f t="shared" si="175"/>
        <v>364.6896939515205</v>
      </c>
      <c r="L980" s="15">
        <f t="shared" si="176"/>
        <v>992251.47294986912</v>
      </c>
      <c r="M980" s="15"/>
      <c r="N980" s="86">
        <f t="shared" si="171"/>
        <v>992251.47294986912</v>
      </c>
    </row>
    <row r="981" spans="1:14" x14ac:dyDescent="0.25">
      <c r="A981" s="81"/>
      <c r="B981" s="66" t="s">
        <v>669</v>
      </c>
      <c r="C981" s="48">
        <v>4</v>
      </c>
      <c r="D981" s="70">
        <v>29.909899999999997</v>
      </c>
      <c r="E981" s="98">
        <v>2320</v>
      </c>
      <c r="F981" s="74">
        <v>209800</v>
      </c>
      <c r="G981" s="56">
        <v>75</v>
      </c>
      <c r="H981" s="65">
        <f t="shared" si="173"/>
        <v>157350</v>
      </c>
      <c r="I981" s="15">
        <f t="shared" si="172"/>
        <v>52450</v>
      </c>
      <c r="J981" s="15">
        <f t="shared" si="174"/>
        <v>90.431034482758619</v>
      </c>
      <c r="K981" s="15">
        <f t="shared" si="175"/>
        <v>573.71647255994617</v>
      </c>
      <c r="L981" s="15">
        <f t="shared" si="176"/>
        <v>1262360.1695475476</v>
      </c>
      <c r="M981" s="15"/>
      <c r="N981" s="86">
        <f t="shared" si="171"/>
        <v>1262360.1695475476</v>
      </c>
    </row>
    <row r="982" spans="1:14" x14ac:dyDescent="0.25">
      <c r="A982" s="81"/>
      <c r="B982" s="66" t="s">
        <v>670</v>
      </c>
      <c r="C982" s="48">
        <v>4</v>
      </c>
      <c r="D982" s="70">
        <v>22.201699999999999</v>
      </c>
      <c r="E982" s="98">
        <v>1735</v>
      </c>
      <c r="F982" s="74">
        <v>179773</v>
      </c>
      <c r="G982" s="56">
        <v>75</v>
      </c>
      <c r="H982" s="65">
        <f t="shared" si="173"/>
        <v>134829.75</v>
      </c>
      <c r="I982" s="15">
        <f t="shared" si="172"/>
        <v>44943.25</v>
      </c>
      <c r="J982" s="15">
        <f t="shared" si="174"/>
        <v>103.61556195965417</v>
      </c>
      <c r="K982" s="15">
        <f t="shared" si="175"/>
        <v>560.53194508305057</v>
      </c>
      <c r="L982" s="15">
        <f t="shared" si="176"/>
        <v>1147271.9121388569</v>
      </c>
      <c r="M982" s="15"/>
      <c r="N982" s="86">
        <f t="shared" si="171"/>
        <v>1147271.9121388569</v>
      </c>
    </row>
    <row r="983" spans="1:14" x14ac:dyDescent="0.25">
      <c r="A983" s="81"/>
      <c r="B983" s="66" t="s">
        <v>899</v>
      </c>
      <c r="C983" s="48">
        <v>3</v>
      </c>
      <c r="D983" s="70">
        <v>46.934199999999997</v>
      </c>
      <c r="E983" s="98">
        <v>8467</v>
      </c>
      <c r="F983" s="74">
        <v>10372750</v>
      </c>
      <c r="G983" s="56">
        <v>20</v>
      </c>
      <c r="H983" s="65">
        <f t="shared" si="173"/>
        <v>2074550</v>
      </c>
      <c r="I983" s="15">
        <f t="shared" si="172"/>
        <v>8298200</v>
      </c>
      <c r="J983" s="15">
        <f t="shared" si="174"/>
        <v>1225.0797212708162</v>
      </c>
      <c r="K983" s="15">
        <f t="shared" si="175"/>
        <v>-560.93221422811143</v>
      </c>
      <c r="L983" s="15">
        <f t="shared" si="176"/>
        <v>1154499.0823320779</v>
      </c>
      <c r="M983" s="15"/>
      <c r="N983" s="86">
        <f t="shared" si="171"/>
        <v>1154499.0823320779</v>
      </c>
    </row>
    <row r="984" spans="1:14" x14ac:dyDescent="0.25">
      <c r="A984" s="81"/>
      <c r="B984" s="66" t="s">
        <v>671</v>
      </c>
      <c r="C984" s="48">
        <v>4</v>
      </c>
      <c r="D984" s="70">
        <v>35.431699999999999</v>
      </c>
      <c r="E984" s="98">
        <v>1642</v>
      </c>
      <c r="F984" s="74">
        <v>207560</v>
      </c>
      <c r="G984" s="56">
        <v>75</v>
      </c>
      <c r="H984" s="65">
        <f t="shared" si="173"/>
        <v>155670</v>
      </c>
      <c r="I984" s="15">
        <f t="shared" si="172"/>
        <v>51890</v>
      </c>
      <c r="J984" s="15">
        <f t="shared" si="174"/>
        <v>126.4068209500609</v>
      </c>
      <c r="K984" s="15">
        <f t="shared" si="175"/>
        <v>537.74068609264384</v>
      </c>
      <c r="L984" s="15">
        <f t="shared" si="176"/>
        <v>1145095.4805501821</v>
      </c>
      <c r="M984" s="15"/>
      <c r="N984" s="86">
        <f t="shared" si="171"/>
        <v>1145095.4805501821</v>
      </c>
    </row>
    <row r="985" spans="1:14" x14ac:dyDescent="0.25">
      <c r="A985" s="81"/>
      <c r="B985" s="66" t="s">
        <v>672</v>
      </c>
      <c r="C985" s="48">
        <v>4</v>
      </c>
      <c r="D985" s="70">
        <v>23.691500000000005</v>
      </c>
      <c r="E985" s="98">
        <v>1696</v>
      </c>
      <c r="F985" s="74">
        <v>170453</v>
      </c>
      <c r="G985" s="56">
        <v>75</v>
      </c>
      <c r="H985" s="65">
        <f t="shared" si="173"/>
        <v>127839.75</v>
      </c>
      <c r="I985" s="15">
        <f t="shared" si="172"/>
        <v>42613.25</v>
      </c>
      <c r="J985" s="15">
        <f t="shared" si="174"/>
        <v>100.50294811320755</v>
      </c>
      <c r="K985" s="15">
        <f t="shared" si="175"/>
        <v>563.64455892949718</v>
      </c>
      <c r="L985" s="15">
        <f t="shared" si="176"/>
        <v>1152466.0089788774</v>
      </c>
      <c r="M985" s="15"/>
      <c r="N985" s="86">
        <f t="shared" si="171"/>
        <v>1152466.0089788774</v>
      </c>
    </row>
    <row r="986" spans="1:14" x14ac:dyDescent="0.25">
      <c r="A986" s="81"/>
      <c r="B986" s="66" t="s">
        <v>795</v>
      </c>
      <c r="C986" s="48">
        <v>4</v>
      </c>
      <c r="D986" s="70">
        <v>17.011099999999999</v>
      </c>
      <c r="E986" s="98">
        <v>1280</v>
      </c>
      <c r="F986" s="74">
        <v>137640</v>
      </c>
      <c r="G986" s="56">
        <v>75</v>
      </c>
      <c r="H986" s="65">
        <f t="shared" si="173"/>
        <v>103230</v>
      </c>
      <c r="I986" s="15">
        <f t="shared" si="172"/>
        <v>34410</v>
      </c>
      <c r="J986" s="15">
        <f t="shared" si="174"/>
        <v>107.53125</v>
      </c>
      <c r="K986" s="15">
        <f t="shared" si="175"/>
        <v>556.61625704270477</v>
      </c>
      <c r="L986" s="15">
        <f t="shared" si="176"/>
        <v>1070266.0336885385</v>
      </c>
      <c r="M986" s="15"/>
      <c r="N986" s="86">
        <f t="shared" si="171"/>
        <v>1070266.0336885385</v>
      </c>
    </row>
    <row r="987" spans="1:14" x14ac:dyDescent="0.25">
      <c r="A987" s="81"/>
      <c r="B987" s="66" t="s">
        <v>673</v>
      </c>
      <c r="C987" s="48">
        <v>4</v>
      </c>
      <c r="D987" s="70">
        <v>32.879899999999999</v>
      </c>
      <c r="E987" s="98">
        <v>3002</v>
      </c>
      <c r="F987" s="74">
        <v>393027</v>
      </c>
      <c r="G987" s="56">
        <v>75</v>
      </c>
      <c r="H987" s="65">
        <f t="shared" si="173"/>
        <v>294770.25</v>
      </c>
      <c r="I987" s="15">
        <f t="shared" si="172"/>
        <v>98256.75</v>
      </c>
      <c r="J987" s="15">
        <f t="shared" si="174"/>
        <v>130.92171885409726</v>
      </c>
      <c r="K987" s="15">
        <f t="shared" si="175"/>
        <v>533.22578818860757</v>
      </c>
      <c r="L987" s="15">
        <f t="shared" si="176"/>
        <v>1289895.9749633684</v>
      </c>
      <c r="M987" s="15"/>
      <c r="N987" s="86">
        <f t="shared" si="171"/>
        <v>1289895.9749633684</v>
      </c>
    </row>
    <row r="988" spans="1:14" x14ac:dyDescent="0.25">
      <c r="A988" s="81"/>
      <c r="B988" s="66" t="s">
        <v>674</v>
      </c>
      <c r="C988" s="48">
        <v>4</v>
      </c>
      <c r="D988" s="70">
        <v>27.189</v>
      </c>
      <c r="E988" s="98">
        <v>758</v>
      </c>
      <c r="F988" s="74">
        <v>116453</v>
      </c>
      <c r="G988" s="56">
        <v>75</v>
      </c>
      <c r="H988" s="65">
        <f t="shared" si="173"/>
        <v>87339.75</v>
      </c>
      <c r="I988" s="15">
        <f t="shared" si="172"/>
        <v>29113.25</v>
      </c>
      <c r="J988" s="15">
        <f t="shared" si="174"/>
        <v>153.63192612137203</v>
      </c>
      <c r="K988" s="15">
        <f t="shared" si="175"/>
        <v>510.51558092133274</v>
      </c>
      <c r="L988" s="15">
        <f t="shared" si="176"/>
        <v>971220.65848022536</v>
      </c>
      <c r="M988" s="15"/>
      <c r="N988" s="86">
        <f t="shared" si="171"/>
        <v>971220.65848022536</v>
      </c>
    </row>
    <row r="989" spans="1:14" x14ac:dyDescent="0.25">
      <c r="A989" s="81"/>
      <c r="B989" s="8"/>
      <c r="C989" s="8"/>
      <c r="D989" s="70">
        <v>0</v>
      </c>
      <c r="E989" s="100"/>
      <c r="F989" s="87"/>
      <c r="G989" s="56"/>
      <c r="H989" s="87"/>
      <c r="I989" s="88"/>
      <c r="J989" s="88"/>
      <c r="K989" s="15"/>
      <c r="L989" s="15"/>
      <c r="M989" s="15"/>
      <c r="N989" s="86"/>
    </row>
    <row r="990" spans="1:14" x14ac:dyDescent="0.25">
      <c r="A990" s="84" t="s">
        <v>675</v>
      </c>
      <c r="B990" s="58" t="s">
        <v>2</v>
      </c>
      <c r="C990" s="59"/>
      <c r="D990" s="7">
        <v>1082.6210999999998</v>
      </c>
      <c r="E990" s="101">
        <f>E991</f>
        <v>105524</v>
      </c>
      <c r="F990" s="50">
        <v>0</v>
      </c>
      <c r="G990" s="56"/>
      <c r="H990" s="50">
        <f>H992</f>
        <v>17117160.25</v>
      </c>
      <c r="I990" s="12">
        <f>I992</f>
        <v>-17117160.25</v>
      </c>
      <c r="J990" s="12"/>
      <c r="K990" s="15"/>
      <c r="L990" s="15"/>
      <c r="M990" s="14">
        <f>M992</f>
        <v>50311154.187184498</v>
      </c>
      <c r="N990" s="82">
        <f t="shared" si="171"/>
        <v>50311154.187184498</v>
      </c>
    </row>
    <row r="991" spans="1:14" x14ac:dyDescent="0.25">
      <c r="A991" s="84" t="s">
        <v>675</v>
      </c>
      <c r="B991" s="58" t="s">
        <v>3</v>
      </c>
      <c r="C991" s="59"/>
      <c r="D991" s="7">
        <v>1082.6210999999998</v>
      </c>
      <c r="E991" s="101">
        <f>SUM(E993:E1025)</f>
        <v>105524</v>
      </c>
      <c r="F991" s="50">
        <f>SUM(F993:F1025)</f>
        <v>68468641</v>
      </c>
      <c r="G991" s="56"/>
      <c r="H991" s="50">
        <f>SUM(H993:H1025)</f>
        <v>30129549.149999999</v>
      </c>
      <c r="I991" s="12">
        <f>SUM(I993:I1025)</f>
        <v>38339091.850000001</v>
      </c>
      <c r="J991" s="12"/>
      <c r="K991" s="15"/>
      <c r="L991" s="12">
        <f>SUM(L993:L1025)</f>
        <v>39781351.937560543</v>
      </c>
      <c r="M991" s="15"/>
      <c r="N991" s="82">
        <f t="shared" si="171"/>
        <v>39781351.937560543</v>
      </c>
    </row>
    <row r="992" spans="1:14" x14ac:dyDescent="0.25">
      <c r="A992" s="81"/>
      <c r="B992" s="66" t="s">
        <v>26</v>
      </c>
      <c r="C992" s="48">
        <v>2</v>
      </c>
      <c r="D992" s="9">
        <v>0</v>
      </c>
      <c r="E992" s="104"/>
      <c r="F992" s="65">
        <v>0</v>
      </c>
      <c r="G992" s="56">
        <v>25</v>
      </c>
      <c r="H992" s="65">
        <f>F991*G992/100</f>
        <v>17117160.25</v>
      </c>
      <c r="I992" s="15">
        <f t="shared" ref="I992:I1025" si="177">F992-H992</f>
        <v>-17117160.25</v>
      </c>
      <c r="J992" s="15"/>
      <c r="K992" s="15"/>
      <c r="L992" s="15"/>
      <c r="M992" s="15">
        <f>($L$7*$L$8*E990/$L$10)+($L$7*$L$9*D990/$L$11)</f>
        <v>50311154.187184498</v>
      </c>
      <c r="N992" s="86">
        <f t="shared" si="171"/>
        <v>50311154.187184498</v>
      </c>
    </row>
    <row r="993" spans="1:14" x14ac:dyDescent="0.25">
      <c r="A993" s="81"/>
      <c r="B993" s="66" t="s">
        <v>676</v>
      </c>
      <c r="C993" s="48">
        <v>4</v>
      </c>
      <c r="D993" s="70">
        <v>21.037700000000001</v>
      </c>
      <c r="E993" s="98">
        <v>1003</v>
      </c>
      <c r="F993" s="74">
        <v>175373</v>
      </c>
      <c r="G993" s="56">
        <v>75</v>
      </c>
      <c r="H993" s="65">
        <f t="shared" ref="H993:H1025" si="178">F993*G993/100</f>
        <v>131529.75</v>
      </c>
      <c r="I993" s="15">
        <f t="shared" si="177"/>
        <v>43843.25</v>
      </c>
      <c r="J993" s="15">
        <f t="shared" ref="J993:J1025" si="179">F993/E993</f>
        <v>174.84845463609173</v>
      </c>
      <c r="K993" s="15">
        <f t="shared" ref="K993:K1025" si="180">$J$11*$J$19-J993</f>
        <v>489.29905240661304</v>
      </c>
      <c r="L993" s="15">
        <f t="shared" ref="L993:L1025" si="181">IF(K993&gt;0,$J$7*$J$8*(K993/$K$19),0)+$J$7*$J$9*(E993/$E$19)+$J$7*$J$10*(D993/$D$19)</f>
        <v>946708.24683303619</v>
      </c>
      <c r="M993" s="15"/>
      <c r="N993" s="86">
        <f t="shared" si="171"/>
        <v>946708.24683303619</v>
      </c>
    </row>
    <row r="994" spans="1:14" x14ac:dyDescent="0.25">
      <c r="A994" s="81"/>
      <c r="B994" s="66" t="s">
        <v>262</v>
      </c>
      <c r="C994" s="48">
        <v>4</v>
      </c>
      <c r="D994" s="70">
        <v>23.1798</v>
      </c>
      <c r="E994" s="98">
        <v>1103</v>
      </c>
      <c r="F994" s="74">
        <v>149573</v>
      </c>
      <c r="G994" s="56">
        <v>75</v>
      </c>
      <c r="H994" s="65">
        <f t="shared" si="178"/>
        <v>112179.75</v>
      </c>
      <c r="I994" s="15">
        <f t="shared" si="177"/>
        <v>37393.25</v>
      </c>
      <c r="J994" s="15">
        <f t="shared" si="179"/>
        <v>135.60562103354488</v>
      </c>
      <c r="K994" s="15">
        <f t="shared" si="180"/>
        <v>528.54188600915995</v>
      </c>
      <c r="L994" s="15">
        <f t="shared" si="181"/>
        <v>1026457.9345492614</v>
      </c>
      <c r="M994" s="15"/>
      <c r="N994" s="86">
        <f t="shared" si="171"/>
        <v>1026457.9345492614</v>
      </c>
    </row>
    <row r="995" spans="1:14" x14ac:dyDescent="0.25">
      <c r="A995" s="81"/>
      <c r="B995" s="66" t="s">
        <v>677</v>
      </c>
      <c r="C995" s="48">
        <v>4</v>
      </c>
      <c r="D995" s="70">
        <v>33.328400000000002</v>
      </c>
      <c r="E995" s="98">
        <v>1498</v>
      </c>
      <c r="F995" s="74">
        <v>235160</v>
      </c>
      <c r="G995" s="56">
        <v>75</v>
      </c>
      <c r="H995" s="65">
        <f t="shared" si="178"/>
        <v>176370</v>
      </c>
      <c r="I995" s="15">
        <f t="shared" si="177"/>
        <v>58790</v>
      </c>
      <c r="J995" s="15">
        <f t="shared" si="179"/>
        <v>156.9826435246996</v>
      </c>
      <c r="K995" s="15">
        <f t="shared" si="180"/>
        <v>507.16486351800518</v>
      </c>
      <c r="L995" s="15">
        <f t="shared" si="181"/>
        <v>1073721.4135899562</v>
      </c>
      <c r="M995" s="15"/>
      <c r="N995" s="86">
        <f t="shared" si="171"/>
        <v>1073721.4135899562</v>
      </c>
    </row>
    <row r="996" spans="1:14" x14ac:dyDescent="0.25">
      <c r="A996" s="81"/>
      <c r="B996" s="66" t="s">
        <v>678</v>
      </c>
      <c r="C996" s="48">
        <v>4</v>
      </c>
      <c r="D996" s="70">
        <v>20.331499999999998</v>
      </c>
      <c r="E996" s="98">
        <v>1280</v>
      </c>
      <c r="F996" s="74">
        <v>136227</v>
      </c>
      <c r="G996" s="56">
        <v>75</v>
      </c>
      <c r="H996" s="65">
        <f t="shared" si="178"/>
        <v>102170.25</v>
      </c>
      <c r="I996" s="15">
        <f t="shared" si="177"/>
        <v>34056.75</v>
      </c>
      <c r="J996" s="15">
        <f t="shared" si="179"/>
        <v>106.42734375000001</v>
      </c>
      <c r="K996" s="15">
        <f t="shared" si="180"/>
        <v>557.7201632927048</v>
      </c>
      <c r="L996" s="15">
        <f t="shared" si="181"/>
        <v>1083047.1427439773</v>
      </c>
      <c r="M996" s="15"/>
      <c r="N996" s="86">
        <f t="shared" si="171"/>
        <v>1083047.1427439773</v>
      </c>
    </row>
    <row r="997" spans="1:14" x14ac:dyDescent="0.25">
      <c r="A997" s="81"/>
      <c r="B997" s="66" t="s">
        <v>679</v>
      </c>
      <c r="C997" s="48">
        <v>4</v>
      </c>
      <c r="D997" s="70">
        <v>25.04</v>
      </c>
      <c r="E997" s="98">
        <v>2171</v>
      </c>
      <c r="F997" s="74">
        <v>213667</v>
      </c>
      <c r="G997" s="56">
        <v>75</v>
      </c>
      <c r="H997" s="65">
        <f t="shared" si="178"/>
        <v>160250.25</v>
      </c>
      <c r="I997" s="15">
        <f t="shared" si="177"/>
        <v>53416.75</v>
      </c>
      <c r="J997" s="15">
        <f t="shared" si="179"/>
        <v>98.418701059419618</v>
      </c>
      <c r="K997" s="15">
        <f t="shared" si="180"/>
        <v>565.72880598328516</v>
      </c>
      <c r="L997" s="15">
        <f t="shared" si="181"/>
        <v>1216181.2922981656</v>
      </c>
      <c r="M997" s="15"/>
      <c r="N997" s="86">
        <f t="shared" si="171"/>
        <v>1216181.2922981656</v>
      </c>
    </row>
    <row r="998" spans="1:14" x14ac:dyDescent="0.25">
      <c r="A998" s="81"/>
      <c r="B998" s="66" t="s">
        <v>849</v>
      </c>
      <c r="C998" s="48">
        <v>4</v>
      </c>
      <c r="D998" s="70">
        <v>24.7498</v>
      </c>
      <c r="E998" s="98">
        <v>1777</v>
      </c>
      <c r="F998" s="74">
        <v>316747</v>
      </c>
      <c r="G998" s="56">
        <v>75</v>
      </c>
      <c r="H998" s="65">
        <f t="shared" si="178"/>
        <v>237560.25</v>
      </c>
      <c r="I998" s="15">
        <f t="shared" si="177"/>
        <v>79186.75</v>
      </c>
      <c r="J998" s="15">
        <f t="shared" si="179"/>
        <v>178.24817107484523</v>
      </c>
      <c r="K998" s="15">
        <f t="shared" si="180"/>
        <v>485.89933596785954</v>
      </c>
      <c r="L998" s="15">
        <f t="shared" si="181"/>
        <v>1045048.0835514513</v>
      </c>
      <c r="M998" s="15"/>
      <c r="N998" s="86">
        <f t="shared" si="171"/>
        <v>1045048.0835514513</v>
      </c>
    </row>
    <row r="999" spans="1:14" x14ac:dyDescent="0.25">
      <c r="A999" s="81"/>
      <c r="B999" s="66" t="s">
        <v>680</v>
      </c>
      <c r="C999" s="48">
        <v>4</v>
      </c>
      <c r="D999" s="70">
        <v>33.558999999999997</v>
      </c>
      <c r="E999" s="98">
        <v>1878</v>
      </c>
      <c r="F999" s="74">
        <v>388440</v>
      </c>
      <c r="G999" s="56">
        <v>75</v>
      </c>
      <c r="H999" s="65">
        <f t="shared" si="178"/>
        <v>291330</v>
      </c>
      <c r="I999" s="15">
        <f t="shared" si="177"/>
        <v>97110</v>
      </c>
      <c r="J999" s="15">
        <f t="shared" si="179"/>
        <v>206.83706070287539</v>
      </c>
      <c r="K999" s="15">
        <f t="shared" si="180"/>
        <v>457.31044633982935</v>
      </c>
      <c r="L999" s="15">
        <f t="shared" si="181"/>
        <v>1042014.3395185185</v>
      </c>
      <c r="M999" s="15"/>
      <c r="N999" s="86">
        <f t="shared" si="171"/>
        <v>1042014.3395185185</v>
      </c>
    </row>
    <row r="1000" spans="1:14" x14ac:dyDescent="0.25">
      <c r="A1000" s="81"/>
      <c r="B1000" s="66" t="s">
        <v>681</v>
      </c>
      <c r="C1000" s="48">
        <v>4</v>
      </c>
      <c r="D1000" s="70">
        <v>28.676200000000001</v>
      </c>
      <c r="E1000" s="98">
        <v>1780</v>
      </c>
      <c r="F1000" s="74">
        <v>215413</v>
      </c>
      <c r="G1000" s="56">
        <v>75</v>
      </c>
      <c r="H1000" s="65">
        <f t="shared" si="178"/>
        <v>161559.75</v>
      </c>
      <c r="I1000" s="15">
        <f t="shared" si="177"/>
        <v>53853.25</v>
      </c>
      <c r="J1000" s="15">
        <f t="shared" si="179"/>
        <v>121.0185393258427</v>
      </c>
      <c r="K1000" s="15">
        <f t="shared" si="180"/>
        <v>543.12896771686212</v>
      </c>
      <c r="L1000" s="15">
        <f t="shared" si="181"/>
        <v>1147190.0132643033</v>
      </c>
      <c r="M1000" s="15"/>
      <c r="N1000" s="86">
        <f t="shared" si="171"/>
        <v>1147190.0132643033</v>
      </c>
    </row>
    <row r="1001" spans="1:14" x14ac:dyDescent="0.25">
      <c r="A1001" s="81"/>
      <c r="B1001" s="66" t="s">
        <v>682</v>
      </c>
      <c r="C1001" s="48">
        <v>4</v>
      </c>
      <c r="D1001" s="70">
        <v>35.6203</v>
      </c>
      <c r="E1001" s="98">
        <v>2508</v>
      </c>
      <c r="F1001" s="74">
        <v>401680</v>
      </c>
      <c r="G1001" s="56">
        <v>75</v>
      </c>
      <c r="H1001" s="65">
        <f t="shared" si="178"/>
        <v>301260</v>
      </c>
      <c r="I1001" s="15">
        <f t="shared" si="177"/>
        <v>100420</v>
      </c>
      <c r="J1001" s="15">
        <f t="shared" si="179"/>
        <v>160.15948963317385</v>
      </c>
      <c r="K1001" s="15">
        <f t="shared" si="180"/>
        <v>503.98801740953093</v>
      </c>
      <c r="L1001" s="15">
        <f t="shared" si="181"/>
        <v>1195489.4636476459</v>
      </c>
      <c r="M1001" s="15"/>
      <c r="N1001" s="86">
        <f t="shared" si="171"/>
        <v>1195489.4636476459</v>
      </c>
    </row>
    <row r="1002" spans="1:14" x14ac:dyDescent="0.25">
      <c r="A1002" s="81"/>
      <c r="B1002" s="66" t="s">
        <v>850</v>
      </c>
      <c r="C1002" s="48">
        <v>4</v>
      </c>
      <c r="D1002" s="70">
        <v>22.1511</v>
      </c>
      <c r="E1002" s="98">
        <v>1160</v>
      </c>
      <c r="F1002" s="74">
        <v>112293</v>
      </c>
      <c r="G1002" s="56">
        <v>75</v>
      </c>
      <c r="H1002" s="65">
        <f t="shared" si="178"/>
        <v>84219.75</v>
      </c>
      <c r="I1002" s="15">
        <f t="shared" si="177"/>
        <v>28073.25</v>
      </c>
      <c r="J1002" s="15">
        <f t="shared" si="179"/>
        <v>96.804310344827584</v>
      </c>
      <c r="K1002" s="15">
        <f t="shared" si="180"/>
        <v>567.34319669787715</v>
      </c>
      <c r="L1002" s="15">
        <f t="shared" si="181"/>
        <v>1089883.3914123254</v>
      </c>
      <c r="M1002" s="15"/>
      <c r="N1002" s="86">
        <f t="shared" si="171"/>
        <v>1089883.3914123254</v>
      </c>
    </row>
    <row r="1003" spans="1:14" x14ac:dyDescent="0.25">
      <c r="A1003" s="81"/>
      <c r="B1003" s="66" t="s">
        <v>683</v>
      </c>
      <c r="C1003" s="48">
        <v>4</v>
      </c>
      <c r="D1003" s="70">
        <v>39.122799999999998</v>
      </c>
      <c r="E1003" s="98">
        <v>2054</v>
      </c>
      <c r="F1003" s="74">
        <v>405120</v>
      </c>
      <c r="G1003" s="56">
        <v>75</v>
      </c>
      <c r="H1003" s="65">
        <f t="shared" si="178"/>
        <v>303840</v>
      </c>
      <c r="I1003" s="15">
        <f t="shared" si="177"/>
        <v>101280</v>
      </c>
      <c r="J1003" s="15">
        <f t="shared" si="179"/>
        <v>197.2346640701071</v>
      </c>
      <c r="K1003" s="15">
        <f t="shared" si="180"/>
        <v>466.91284297259767</v>
      </c>
      <c r="L1003" s="15">
        <f t="shared" si="181"/>
        <v>1096191.8169913813</v>
      </c>
      <c r="M1003" s="15"/>
      <c r="N1003" s="86">
        <f t="shared" si="171"/>
        <v>1096191.8169913813</v>
      </c>
    </row>
    <row r="1004" spans="1:14" x14ac:dyDescent="0.25">
      <c r="A1004" s="81"/>
      <c r="B1004" s="66" t="s">
        <v>684</v>
      </c>
      <c r="C1004" s="48">
        <v>4</v>
      </c>
      <c r="D1004" s="70">
        <v>19.480999999999998</v>
      </c>
      <c r="E1004" s="98">
        <v>997</v>
      </c>
      <c r="F1004" s="74">
        <v>146440</v>
      </c>
      <c r="G1004" s="56">
        <v>75</v>
      </c>
      <c r="H1004" s="65">
        <f t="shared" si="178"/>
        <v>109830</v>
      </c>
      <c r="I1004" s="15">
        <f t="shared" si="177"/>
        <v>36610</v>
      </c>
      <c r="J1004" s="15">
        <f t="shared" si="179"/>
        <v>146.88064192577733</v>
      </c>
      <c r="K1004" s="15">
        <f t="shared" si="180"/>
        <v>517.26686511692742</v>
      </c>
      <c r="L1004" s="15">
        <f t="shared" si="181"/>
        <v>984157.06527992722</v>
      </c>
      <c r="M1004" s="15"/>
      <c r="N1004" s="86">
        <f t="shared" si="171"/>
        <v>984157.06527992722</v>
      </c>
    </row>
    <row r="1005" spans="1:14" x14ac:dyDescent="0.25">
      <c r="A1005" s="81"/>
      <c r="B1005" s="66" t="s">
        <v>851</v>
      </c>
      <c r="C1005" s="48">
        <v>4</v>
      </c>
      <c r="D1005" s="70">
        <v>29.972500000000004</v>
      </c>
      <c r="E1005" s="98">
        <v>3094</v>
      </c>
      <c r="F1005" s="74">
        <v>375960</v>
      </c>
      <c r="G1005" s="56">
        <v>75</v>
      </c>
      <c r="H1005" s="65">
        <f t="shared" si="178"/>
        <v>281970</v>
      </c>
      <c r="I1005" s="15">
        <f t="shared" si="177"/>
        <v>93990</v>
      </c>
      <c r="J1005" s="15">
        <f t="shared" si="179"/>
        <v>121.5126050420168</v>
      </c>
      <c r="K1005" s="15">
        <f t="shared" si="180"/>
        <v>542.63490200068793</v>
      </c>
      <c r="L1005" s="15">
        <f t="shared" si="181"/>
        <v>1305629.6816451419</v>
      </c>
      <c r="M1005" s="15"/>
      <c r="N1005" s="86">
        <f t="shared" si="171"/>
        <v>1305629.6816451419</v>
      </c>
    </row>
    <row r="1006" spans="1:14" x14ac:dyDescent="0.25">
      <c r="A1006" s="81"/>
      <c r="B1006" s="66" t="s">
        <v>685</v>
      </c>
      <c r="C1006" s="48">
        <v>4</v>
      </c>
      <c r="D1006" s="70">
        <v>29.169099999999997</v>
      </c>
      <c r="E1006" s="98">
        <v>2081</v>
      </c>
      <c r="F1006" s="74">
        <v>287773</v>
      </c>
      <c r="G1006" s="56">
        <v>75</v>
      </c>
      <c r="H1006" s="65">
        <f t="shared" si="178"/>
        <v>215829.75</v>
      </c>
      <c r="I1006" s="15">
        <f t="shared" si="177"/>
        <v>71943.25</v>
      </c>
      <c r="J1006" s="15">
        <f t="shared" si="179"/>
        <v>138.28592023065835</v>
      </c>
      <c r="K1006" s="15">
        <f t="shared" si="180"/>
        <v>525.86158681204643</v>
      </c>
      <c r="L1006" s="15">
        <f t="shared" si="181"/>
        <v>1157550.7946446904</v>
      </c>
      <c r="M1006" s="15"/>
      <c r="N1006" s="86">
        <f t="shared" si="171"/>
        <v>1157550.7946446904</v>
      </c>
    </row>
    <row r="1007" spans="1:14" x14ac:dyDescent="0.25">
      <c r="A1007" s="81"/>
      <c r="B1007" s="66" t="s">
        <v>686</v>
      </c>
      <c r="C1007" s="48">
        <v>4</v>
      </c>
      <c r="D1007" s="70">
        <v>43.889899999999997</v>
      </c>
      <c r="E1007" s="98">
        <v>1849</v>
      </c>
      <c r="F1007" s="74">
        <v>172173</v>
      </c>
      <c r="G1007" s="56">
        <v>75</v>
      </c>
      <c r="H1007" s="65">
        <f t="shared" si="178"/>
        <v>129129.75</v>
      </c>
      <c r="I1007" s="15">
        <f t="shared" si="177"/>
        <v>43043.25</v>
      </c>
      <c r="J1007" s="15">
        <f t="shared" si="179"/>
        <v>93.116819902650079</v>
      </c>
      <c r="K1007" s="15">
        <f t="shared" si="180"/>
        <v>571.03068714005474</v>
      </c>
      <c r="L1007" s="15">
        <f t="shared" si="181"/>
        <v>1249289.292399476</v>
      </c>
      <c r="M1007" s="15"/>
      <c r="N1007" s="86">
        <f t="shared" si="171"/>
        <v>1249289.292399476</v>
      </c>
    </row>
    <row r="1008" spans="1:14" x14ac:dyDescent="0.25">
      <c r="A1008" s="81"/>
      <c r="B1008" s="66" t="s">
        <v>687</v>
      </c>
      <c r="C1008" s="48">
        <v>4</v>
      </c>
      <c r="D1008" s="70">
        <v>42.471999999999994</v>
      </c>
      <c r="E1008" s="98">
        <v>3201</v>
      </c>
      <c r="F1008" s="74">
        <v>357173</v>
      </c>
      <c r="G1008" s="56">
        <v>75</v>
      </c>
      <c r="H1008" s="65">
        <f t="shared" si="178"/>
        <v>267879.75</v>
      </c>
      <c r="I1008" s="15">
        <f t="shared" si="177"/>
        <v>89293.25</v>
      </c>
      <c r="J1008" s="15">
        <f t="shared" si="179"/>
        <v>111.58169322086847</v>
      </c>
      <c r="K1008" s="15">
        <f t="shared" si="180"/>
        <v>552.56581382183629</v>
      </c>
      <c r="L1008" s="15">
        <f t="shared" si="181"/>
        <v>1375306.7796035283</v>
      </c>
      <c r="M1008" s="15"/>
      <c r="N1008" s="86">
        <f t="shared" si="171"/>
        <v>1375306.7796035283</v>
      </c>
    </row>
    <row r="1009" spans="1:14" x14ac:dyDescent="0.25">
      <c r="A1009" s="81"/>
      <c r="B1009" s="66" t="s">
        <v>688</v>
      </c>
      <c r="C1009" s="48">
        <v>4</v>
      </c>
      <c r="D1009" s="70">
        <v>37.261499999999998</v>
      </c>
      <c r="E1009" s="98">
        <v>4411</v>
      </c>
      <c r="F1009" s="74">
        <v>443653</v>
      </c>
      <c r="G1009" s="56">
        <v>75</v>
      </c>
      <c r="H1009" s="65">
        <f t="shared" si="178"/>
        <v>332739.75</v>
      </c>
      <c r="I1009" s="15">
        <f t="shared" si="177"/>
        <v>110913.25</v>
      </c>
      <c r="J1009" s="15">
        <f t="shared" si="179"/>
        <v>100.57878032192247</v>
      </c>
      <c r="K1009" s="15">
        <f t="shared" si="180"/>
        <v>563.56872672078225</v>
      </c>
      <c r="L1009" s="15">
        <f t="shared" si="181"/>
        <v>1517612.7743732401</v>
      </c>
      <c r="M1009" s="15"/>
      <c r="N1009" s="86">
        <f t="shared" si="171"/>
        <v>1517612.7743732401</v>
      </c>
    </row>
    <row r="1010" spans="1:14" x14ac:dyDescent="0.25">
      <c r="A1010" s="81"/>
      <c r="B1010" s="66" t="s">
        <v>689</v>
      </c>
      <c r="C1010" s="48">
        <v>4</v>
      </c>
      <c r="D1010" s="70">
        <v>20.51</v>
      </c>
      <c r="E1010" s="98">
        <v>849</v>
      </c>
      <c r="F1010" s="74">
        <v>116693</v>
      </c>
      <c r="G1010" s="56">
        <v>75</v>
      </c>
      <c r="H1010" s="65">
        <f t="shared" si="178"/>
        <v>87519.75</v>
      </c>
      <c r="I1010" s="15">
        <f t="shared" si="177"/>
        <v>29173.25</v>
      </c>
      <c r="J1010" s="15">
        <f t="shared" si="179"/>
        <v>137.44758539458186</v>
      </c>
      <c r="K1010" s="15">
        <f t="shared" si="180"/>
        <v>526.69992164812288</v>
      </c>
      <c r="L1010" s="15">
        <f t="shared" si="181"/>
        <v>984762.60664027138</v>
      </c>
      <c r="M1010" s="15"/>
      <c r="N1010" s="86">
        <f t="shared" si="171"/>
        <v>984762.60664027138</v>
      </c>
    </row>
    <row r="1011" spans="1:14" x14ac:dyDescent="0.25">
      <c r="A1011" s="81"/>
      <c r="B1011" s="66" t="s">
        <v>690</v>
      </c>
      <c r="C1011" s="48">
        <v>4</v>
      </c>
      <c r="D1011" s="70">
        <v>12.818399999999999</v>
      </c>
      <c r="E1011" s="98">
        <v>1305</v>
      </c>
      <c r="F1011" s="74">
        <v>264507</v>
      </c>
      <c r="G1011" s="56">
        <v>75</v>
      </c>
      <c r="H1011" s="65">
        <f t="shared" si="178"/>
        <v>198380.25</v>
      </c>
      <c r="I1011" s="15">
        <f t="shared" si="177"/>
        <v>66126.75</v>
      </c>
      <c r="J1011" s="15">
        <f t="shared" si="179"/>
        <v>202.68735632183908</v>
      </c>
      <c r="K1011" s="15">
        <f t="shared" si="180"/>
        <v>461.46015072086573</v>
      </c>
      <c r="L1011" s="15">
        <f t="shared" si="181"/>
        <v>911756.0897787197</v>
      </c>
      <c r="M1011" s="15"/>
      <c r="N1011" s="86">
        <f t="shared" si="171"/>
        <v>911756.0897787197</v>
      </c>
    </row>
    <row r="1012" spans="1:14" x14ac:dyDescent="0.25">
      <c r="A1012" s="81"/>
      <c r="B1012" s="66" t="s">
        <v>691</v>
      </c>
      <c r="C1012" s="48">
        <v>4</v>
      </c>
      <c r="D1012" s="70">
        <v>29.560700000000001</v>
      </c>
      <c r="E1012" s="98">
        <v>890</v>
      </c>
      <c r="F1012" s="74">
        <v>164187</v>
      </c>
      <c r="G1012" s="56">
        <v>75</v>
      </c>
      <c r="H1012" s="65">
        <f t="shared" si="178"/>
        <v>123140.25</v>
      </c>
      <c r="I1012" s="15">
        <f t="shared" si="177"/>
        <v>41046.75</v>
      </c>
      <c r="J1012" s="15">
        <f t="shared" si="179"/>
        <v>184.47977528089888</v>
      </c>
      <c r="K1012" s="15">
        <f t="shared" si="180"/>
        <v>479.6677317618059</v>
      </c>
      <c r="L1012" s="15">
        <f t="shared" si="181"/>
        <v>946877.25353019882</v>
      </c>
      <c r="M1012" s="15"/>
      <c r="N1012" s="86">
        <f t="shared" si="171"/>
        <v>946877.25353019882</v>
      </c>
    </row>
    <row r="1013" spans="1:14" x14ac:dyDescent="0.25">
      <c r="A1013" s="81"/>
      <c r="B1013" s="66" t="s">
        <v>692</v>
      </c>
      <c r="C1013" s="48">
        <v>4</v>
      </c>
      <c r="D1013" s="70">
        <v>47.864399999999996</v>
      </c>
      <c r="E1013" s="98">
        <v>1854</v>
      </c>
      <c r="F1013" s="74">
        <v>305587</v>
      </c>
      <c r="G1013" s="56">
        <v>75</v>
      </c>
      <c r="H1013" s="65">
        <f t="shared" si="178"/>
        <v>229190.25</v>
      </c>
      <c r="I1013" s="15">
        <f t="shared" si="177"/>
        <v>76396.75</v>
      </c>
      <c r="J1013" s="15">
        <f t="shared" si="179"/>
        <v>164.82578209277239</v>
      </c>
      <c r="K1013" s="15">
        <f t="shared" si="180"/>
        <v>499.32172494993239</v>
      </c>
      <c r="L1013" s="15">
        <f t="shared" si="181"/>
        <v>1151991.0570982888</v>
      </c>
      <c r="M1013" s="15"/>
      <c r="N1013" s="86">
        <f t="shared" ref="N1013:N1025" si="182">L1013+M1013</f>
        <v>1151991.0570982888</v>
      </c>
    </row>
    <row r="1014" spans="1:14" x14ac:dyDescent="0.25">
      <c r="A1014" s="81"/>
      <c r="B1014" s="66" t="s">
        <v>693</v>
      </c>
      <c r="C1014" s="48">
        <v>4</v>
      </c>
      <c r="D1014" s="70">
        <v>3.8826000000000001</v>
      </c>
      <c r="E1014" s="98">
        <v>2983</v>
      </c>
      <c r="F1014" s="74">
        <v>831960</v>
      </c>
      <c r="G1014" s="56">
        <v>75</v>
      </c>
      <c r="H1014" s="65">
        <f t="shared" si="178"/>
        <v>623970</v>
      </c>
      <c r="I1014" s="15">
        <f t="shared" si="177"/>
        <v>207990</v>
      </c>
      <c r="J1014" s="15">
        <f t="shared" si="179"/>
        <v>278.90043580288301</v>
      </c>
      <c r="K1014" s="15">
        <f t="shared" si="180"/>
        <v>385.24707123982176</v>
      </c>
      <c r="L1014" s="15">
        <f t="shared" si="181"/>
        <v>961633.6906855969</v>
      </c>
      <c r="M1014" s="15"/>
      <c r="N1014" s="86">
        <f t="shared" si="182"/>
        <v>961633.6906855969</v>
      </c>
    </row>
    <row r="1015" spans="1:14" x14ac:dyDescent="0.25">
      <c r="A1015" s="81"/>
      <c r="B1015" s="66" t="s">
        <v>694</v>
      </c>
      <c r="C1015" s="48">
        <v>4</v>
      </c>
      <c r="D1015" s="70">
        <v>45.011000000000003</v>
      </c>
      <c r="E1015" s="98">
        <v>4206</v>
      </c>
      <c r="F1015" s="74">
        <v>671920</v>
      </c>
      <c r="G1015" s="56">
        <v>75</v>
      </c>
      <c r="H1015" s="65">
        <f t="shared" si="178"/>
        <v>503940</v>
      </c>
      <c r="I1015" s="15">
        <f t="shared" si="177"/>
        <v>167980</v>
      </c>
      <c r="J1015" s="15">
        <f t="shared" si="179"/>
        <v>159.75273418925346</v>
      </c>
      <c r="K1015" s="15">
        <f t="shared" si="180"/>
        <v>504.39477285345129</v>
      </c>
      <c r="L1015" s="15">
        <f t="shared" si="181"/>
        <v>1427574.7720284564</v>
      </c>
      <c r="M1015" s="15"/>
      <c r="N1015" s="86">
        <f t="shared" si="182"/>
        <v>1427574.7720284564</v>
      </c>
    </row>
    <row r="1016" spans="1:14" x14ac:dyDescent="0.25">
      <c r="A1016" s="81"/>
      <c r="B1016" s="66" t="s">
        <v>309</v>
      </c>
      <c r="C1016" s="48">
        <v>4</v>
      </c>
      <c r="D1016" s="70">
        <v>45.852299999999993</v>
      </c>
      <c r="E1016" s="98">
        <v>5591</v>
      </c>
      <c r="F1016" s="74">
        <v>1699147</v>
      </c>
      <c r="G1016" s="56">
        <v>75</v>
      </c>
      <c r="H1016" s="65">
        <f t="shared" si="178"/>
        <v>1274360.25</v>
      </c>
      <c r="I1016" s="15">
        <f t="shared" si="177"/>
        <v>424786.75</v>
      </c>
      <c r="J1016" s="15">
        <f t="shared" si="179"/>
        <v>303.90752995886248</v>
      </c>
      <c r="K1016" s="15">
        <f t="shared" si="180"/>
        <v>360.23997708384229</v>
      </c>
      <c r="L1016" s="15">
        <f t="shared" si="181"/>
        <v>1370212.9003996071</v>
      </c>
      <c r="M1016" s="15"/>
      <c r="N1016" s="86">
        <f t="shared" si="182"/>
        <v>1370212.9003996071</v>
      </c>
    </row>
    <row r="1017" spans="1:14" x14ac:dyDescent="0.25">
      <c r="A1017" s="81"/>
      <c r="B1017" s="66" t="s">
        <v>695</v>
      </c>
      <c r="C1017" s="48">
        <v>4</v>
      </c>
      <c r="D1017" s="70">
        <v>87.730400000000017</v>
      </c>
      <c r="E1017" s="98">
        <v>1687</v>
      </c>
      <c r="F1017" s="74">
        <v>639533</v>
      </c>
      <c r="G1017" s="56">
        <v>75</v>
      </c>
      <c r="H1017" s="65">
        <f t="shared" si="178"/>
        <v>479649.75</v>
      </c>
      <c r="I1017" s="15">
        <f t="shared" si="177"/>
        <v>159883.25</v>
      </c>
      <c r="J1017" s="15">
        <f t="shared" si="179"/>
        <v>379.09484291641968</v>
      </c>
      <c r="K1017" s="15">
        <f t="shared" si="180"/>
        <v>285.05266412628509</v>
      </c>
      <c r="L1017" s="15">
        <f t="shared" si="181"/>
        <v>933133.48275555065</v>
      </c>
      <c r="M1017" s="15"/>
      <c r="N1017" s="86">
        <f t="shared" si="182"/>
        <v>933133.48275555065</v>
      </c>
    </row>
    <row r="1018" spans="1:14" x14ac:dyDescent="0.25">
      <c r="A1018" s="81"/>
      <c r="B1018" s="66" t="s">
        <v>696</v>
      </c>
      <c r="C1018" s="48">
        <v>4</v>
      </c>
      <c r="D1018" s="70">
        <v>56.395799999999994</v>
      </c>
      <c r="E1018" s="98">
        <v>5066</v>
      </c>
      <c r="F1018" s="74">
        <v>3002400</v>
      </c>
      <c r="G1018" s="56">
        <v>75</v>
      </c>
      <c r="H1018" s="65">
        <f t="shared" si="178"/>
        <v>2251800</v>
      </c>
      <c r="I1018" s="15">
        <f t="shared" si="177"/>
        <v>750600</v>
      </c>
      <c r="J1018" s="15">
        <f t="shared" si="179"/>
        <v>592.65692854322936</v>
      </c>
      <c r="K1018" s="15">
        <f t="shared" si="180"/>
        <v>71.490578499475419</v>
      </c>
      <c r="L1018" s="15">
        <f t="shared" si="181"/>
        <v>895962.20310164569</v>
      </c>
      <c r="M1018" s="15"/>
      <c r="N1018" s="86">
        <f t="shared" si="182"/>
        <v>895962.20310164569</v>
      </c>
    </row>
    <row r="1019" spans="1:14" x14ac:dyDescent="0.25">
      <c r="A1019" s="81"/>
      <c r="B1019" s="66" t="s">
        <v>697</v>
      </c>
      <c r="C1019" s="48">
        <v>4</v>
      </c>
      <c r="D1019" s="70">
        <v>31.199499999999997</v>
      </c>
      <c r="E1019" s="98">
        <v>1153</v>
      </c>
      <c r="F1019" s="74">
        <v>141680</v>
      </c>
      <c r="G1019" s="56">
        <v>75</v>
      </c>
      <c r="H1019" s="65">
        <f t="shared" si="178"/>
        <v>106260</v>
      </c>
      <c r="I1019" s="15">
        <f t="shared" si="177"/>
        <v>35420</v>
      </c>
      <c r="J1019" s="15">
        <f t="shared" si="179"/>
        <v>122.87944492627928</v>
      </c>
      <c r="K1019" s="15">
        <f t="shared" si="180"/>
        <v>541.26806211642554</v>
      </c>
      <c r="L1019" s="15">
        <f t="shared" si="181"/>
        <v>1078812.9453154826</v>
      </c>
      <c r="M1019" s="15"/>
      <c r="N1019" s="86">
        <f t="shared" si="182"/>
        <v>1078812.9453154826</v>
      </c>
    </row>
    <row r="1020" spans="1:14" x14ac:dyDescent="0.25">
      <c r="A1020" s="81"/>
      <c r="B1020" s="66" t="s">
        <v>698</v>
      </c>
      <c r="C1020" s="48">
        <v>4</v>
      </c>
      <c r="D1020" s="70">
        <v>22.257800000000003</v>
      </c>
      <c r="E1020" s="98">
        <v>1030</v>
      </c>
      <c r="F1020" s="74">
        <v>178093</v>
      </c>
      <c r="G1020" s="56">
        <v>75</v>
      </c>
      <c r="H1020" s="65">
        <f t="shared" si="178"/>
        <v>133569.75</v>
      </c>
      <c r="I1020" s="15">
        <f t="shared" si="177"/>
        <v>44523.25</v>
      </c>
      <c r="J1020" s="15">
        <f t="shared" si="179"/>
        <v>172.90582524271844</v>
      </c>
      <c r="K1020" s="15">
        <f t="shared" si="180"/>
        <v>491.24168179998634</v>
      </c>
      <c r="L1020" s="15">
        <f t="shared" si="181"/>
        <v>956969.39459342754</v>
      </c>
      <c r="M1020" s="15"/>
      <c r="N1020" s="86">
        <f t="shared" si="182"/>
        <v>956969.39459342754</v>
      </c>
    </row>
    <row r="1021" spans="1:14" x14ac:dyDescent="0.25">
      <c r="A1021" s="81"/>
      <c r="B1021" s="66" t="s">
        <v>699</v>
      </c>
      <c r="C1021" s="48">
        <v>4</v>
      </c>
      <c r="D1021" s="70">
        <v>45.27</v>
      </c>
      <c r="E1021" s="98">
        <v>4163</v>
      </c>
      <c r="F1021" s="74">
        <v>776613</v>
      </c>
      <c r="G1021" s="56">
        <v>75</v>
      </c>
      <c r="H1021" s="65">
        <f t="shared" si="178"/>
        <v>582459.75</v>
      </c>
      <c r="I1021" s="15">
        <f t="shared" si="177"/>
        <v>194153.25</v>
      </c>
      <c r="J1021" s="15">
        <f t="shared" si="179"/>
        <v>186.5512851309152</v>
      </c>
      <c r="K1021" s="15">
        <f t="shared" si="180"/>
        <v>477.5962219117896</v>
      </c>
      <c r="L1021" s="15">
        <f t="shared" si="181"/>
        <v>1381835.8916845217</v>
      </c>
      <c r="M1021" s="15"/>
      <c r="N1021" s="86">
        <f t="shared" si="182"/>
        <v>1381835.8916845217</v>
      </c>
    </row>
    <row r="1022" spans="1:14" x14ac:dyDescent="0.25">
      <c r="A1022" s="81"/>
      <c r="B1022" s="66" t="s">
        <v>885</v>
      </c>
      <c r="C1022" s="48">
        <v>3</v>
      </c>
      <c r="D1022" s="70">
        <v>16.429500000000001</v>
      </c>
      <c r="E1022" s="98">
        <v>32681</v>
      </c>
      <c r="F1022" s="74">
        <v>53054829</v>
      </c>
      <c r="G1022" s="56">
        <v>35</v>
      </c>
      <c r="H1022" s="65">
        <f t="shared" si="178"/>
        <v>18569190.149999999</v>
      </c>
      <c r="I1022" s="15">
        <f t="shared" si="177"/>
        <v>34485638.850000001</v>
      </c>
      <c r="J1022" s="15">
        <f t="shared" si="179"/>
        <v>1623.4151035770019</v>
      </c>
      <c r="K1022" s="15">
        <f t="shared" si="180"/>
        <v>-959.26759653429713</v>
      </c>
      <c r="L1022" s="15">
        <f t="shared" si="181"/>
        <v>3906943.9965905268</v>
      </c>
      <c r="M1022" s="15"/>
      <c r="N1022" s="86">
        <f t="shared" si="182"/>
        <v>3906943.9965905268</v>
      </c>
    </row>
    <row r="1023" spans="1:14" x14ac:dyDescent="0.25">
      <c r="A1023" s="81"/>
      <c r="B1023" s="66" t="s">
        <v>852</v>
      </c>
      <c r="C1023" s="48">
        <v>4</v>
      </c>
      <c r="D1023" s="70">
        <v>18.29</v>
      </c>
      <c r="E1023" s="98">
        <v>1602</v>
      </c>
      <c r="F1023" s="74">
        <v>263680</v>
      </c>
      <c r="G1023" s="56">
        <v>75</v>
      </c>
      <c r="H1023" s="65">
        <f t="shared" si="178"/>
        <v>197760</v>
      </c>
      <c r="I1023" s="15">
        <f t="shared" si="177"/>
        <v>65920</v>
      </c>
      <c r="J1023" s="15">
        <f t="shared" si="179"/>
        <v>164.59425717852685</v>
      </c>
      <c r="K1023" s="15">
        <f t="shared" si="180"/>
        <v>499.55324986417793</v>
      </c>
      <c r="L1023" s="15">
        <f t="shared" si="181"/>
        <v>1024045.1501080074</v>
      </c>
      <c r="M1023" s="15"/>
      <c r="N1023" s="86">
        <f t="shared" si="182"/>
        <v>1024045.1501080074</v>
      </c>
    </row>
    <row r="1024" spans="1:14" x14ac:dyDescent="0.25">
      <c r="A1024" s="81"/>
      <c r="B1024" s="66" t="s">
        <v>700</v>
      </c>
      <c r="C1024" s="48">
        <v>4</v>
      </c>
      <c r="D1024" s="70">
        <v>51.766099999999994</v>
      </c>
      <c r="E1024" s="98">
        <v>3115</v>
      </c>
      <c r="F1024" s="74">
        <v>652707</v>
      </c>
      <c r="G1024" s="56">
        <v>75</v>
      </c>
      <c r="H1024" s="65">
        <f t="shared" si="178"/>
        <v>489530.25</v>
      </c>
      <c r="I1024" s="15">
        <f t="shared" si="177"/>
        <v>163176.75</v>
      </c>
      <c r="J1024" s="15">
        <f t="shared" si="179"/>
        <v>209.53675762439806</v>
      </c>
      <c r="K1024" s="15">
        <f t="shared" si="180"/>
        <v>454.61074941830668</v>
      </c>
      <c r="L1024" s="15">
        <f t="shared" si="181"/>
        <v>1244340.0737108933</v>
      </c>
      <c r="M1024" s="15"/>
      <c r="N1024" s="86">
        <f t="shared" si="182"/>
        <v>1244340.0737108933</v>
      </c>
    </row>
    <row r="1025" spans="1:14" ht="15.75" thickBot="1" x14ac:dyDescent="0.3">
      <c r="A1025" s="89"/>
      <c r="B1025" s="90" t="s">
        <v>853</v>
      </c>
      <c r="C1025" s="91">
        <v>4</v>
      </c>
      <c r="D1025" s="92">
        <v>38.74</v>
      </c>
      <c r="E1025" s="105">
        <v>3504</v>
      </c>
      <c r="F1025" s="108">
        <v>1172240</v>
      </c>
      <c r="G1025" s="93">
        <v>75</v>
      </c>
      <c r="H1025" s="94">
        <f t="shared" si="178"/>
        <v>879180</v>
      </c>
      <c r="I1025" s="95">
        <f t="shared" si="177"/>
        <v>293060</v>
      </c>
      <c r="J1025" s="95">
        <f t="shared" si="179"/>
        <v>334.54337899543378</v>
      </c>
      <c r="K1025" s="95">
        <f t="shared" si="180"/>
        <v>329.60412804727099</v>
      </c>
      <c r="L1025" s="95">
        <f t="shared" si="181"/>
        <v>1053020.9031933125</v>
      </c>
      <c r="M1025" s="95"/>
      <c r="N1025" s="96">
        <f t="shared" si="182"/>
        <v>1053020.9031933125</v>
      </c>
    </row>
    <row r="1026" spans="1:14" x14ac:dyDescent="0.25">
      <c r="F1026" s="78"/>
    </row>
  </sheetData>
  <mergeCells count="31">
    <mergeCell ref="M13:M15"/>
    <mergeCell ref="N13:N15"/>
    <mergeCell ref="G9:I9"/>
    <mergeCell ref="G1:L1"/>
    <mergeCell ref="G4:I4"/>
    <mergeCell ref="G2:L2"/>
    <mergeCell ref="K13:K15"/>
    <mergeCell ref="L13:L15"/>
    <mergeCell ref="A1:C1"/>
    <mergeCell ref="G12:J12"/>
    <mergeCell ref="A13:A15"/>
    <mergeCell ref="B13:B15"/>
    <mergeCell ref="C13:C15"/>
    <mergeCell ref="D13:D15"/>
    <mergeCell ref="E13:E15"/>
    <mergeCell ref="J13:J15"/>
    <mergeCell ref="D1:F1"/>
    <mergeCell ref="G3:L3"/>
    <mergeCell ref="G11:I11"/>
    <mergeCell ref="G10:I10"/>
    <mergeCell ref="G5:I5"/>
    <mergeCell ref="G6:I6"/>
    <mergeCell ref="G7:I7"/>
    <mergeCell ref="G8:I8"/>
    <mergeCell ref="B19:C19"/>
    <mergeCell ref="H13:H15"/>
    <mergeCell ref="I13:I15"/>
    <mergeCell ref="F13:F15"/>
    <mergeCell ref="G13:G15"/>
    <mergeCell ref="B17:C17"/>
    <mergeCell ref="B18:C18"/>
  </mergeCells>
  <pageMargins left="0.19685039370078741" right="0.15748031496062992" top="0.39370078740157483" bottom="0.39370078740157483" header="0.31496062992125984" footer="0.31496062992125984"/>
  <pageSetup paperSize="8" scale="65" fitToHeight="0" orientation="landscape" r:id="rId1"/>
  <headerFooter differentOddEven="1">
    <oddHeader>&amp;R&amp;D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28"/>
  <sheetViews>
    <sheetView showGridLines="0" showZeros="0" view="pageBreakPreview" zoomScale="75" zoomScaleNormal="100" zoomScaleSheetLayoutView="75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J17" sqref="J17"/>
    </sheetView>
  </sheetViews>
  <sheetFormatPr defaultColWidth="8.85546875" defaultRowHeight="15" x14ac:dyDescent="0.25"/>
  <cols>
    <col min="1" max="1" width="17.7109375" style="10" customWidth="1"/>
    <col min="2" max="2" width="19.7109375" style="44" customWidth="1"/>
    <col min="3" max="3" width="12.7109375" style="44" customWidth="1"/>
    <col min="4" max="4" width="10" style="44" customWidth="1"/>
    <col min="5" max="5" width="15.28515625" style="44" customWidth="1"/>
    <col min="6" max="6" width="17.7109375" style="118" customWidth="1"/>
    <col min="7" max="7" width="9.42578125" style="44" customWidth="1"/>
    <col min="8" max="8" width="17.85546875" style="16" customWidth="1"/>
    <col min="9" max="9" width="17" style="16" customWidth="1"/>
    <col min="10" max="10" width="17.28515625" style="16" customWidth="1"/>
    <col min="11" max="11" width="16.5703125" style="16" customWidth="1"/>
    <col min="12" max="12" width="16.28515625" style="16" customWidth="1"/>
    <col min="13" max="13" width="17.140625" style="16" customWidth="1"/>
    <col min="14" max="14" width="18.42578125" style="16" customWidth="1"/>
    <col min="15" max="15" width="10.85546875" style="10" customWidth="1"/>
    <col min="16" max="16" width="8.85546875" style="10"/>
    <col min="17" max="17" width="12.42578125" style="10" customWidth="1"/>
    <col min="18" max="18" width="13.28515625" style="10" customWidth="1"/>
    <col min="19" max="19" width="10.7109375" style="10" customWidth="1"/>
    <col min="20" max="20" width="8.85546875" style="10"/>
    <col min="21" max="21" width="13.140625" style="10" customWidth="1"/>
    <col min="22" max="22" width="15.140625" style="10" customWidth="1"/>
    <col min="23" max="23" width="12.28515625" style="10" customWidth="1"/>
    <col min="24" max="24" width="8.85546875" style="10"/>
    <col min="25" max="25" width="11.85546875" style="10" customWidth="1"/>
    <col min="26" max="16384" width="8.85546875" style="10"/>
  </cols>
  <sheetData>
    <row r="1" spans="1:16" x14ac:dyDescent="0.25">
      <c r="A1" s="252" t="s">
        <v>907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6" s="17" customFormat="1" ht="45.6" customHeight="1" x14ac:dyDescent="0.25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6" ht="26.45" customHeight="1" x14ac:dyDescent="0.25"/>
    <row r="4" spans="1:16" ht="15.75" x14ac:dyDescent="0.25">
      <c r="G4" s="253" t="s">
        <v>917</v>
      </c>
      <c r="H4" s="253"/>
      <c r="I4" s="253"/>
      <c r="J4" s="42">
        <v>3782400800</v>
      </c>
      <c r="K4" s="33" t="s">
        <v>916</v>
      </c>
      <c r="L4" s="173">
        <v>10</v>
      </c>
      <c r="N4" s="18"/>
    </row>
    <row r="5" spans="1:16" ht="39.6" customHeight="1" x14ac:dyDescent="0.25">
      <c r="F5" s="119"/>
      <c r="G5" s="257" t="s">
        <v>921</v>
      </c>
      <c r="H5" s="258"/>
      <c r="I5" s="258"/>
      <c r="J5" s="174">
        <f>I17+(J4*L4)/100</f>
        <v>2034203966.655</v>
      </c>
      <c r="L5" s="174">
        <f>J4*L4/100</f>
        <v>378240080</v>
      </c>
    </row>
    <row r="6" spans="1:16" ht="15.75" x14ac:dyDescent="0.25">
      <c r="G6" s="246" t="s">
        <v>708</v>
      </c>
      <c r="H6" s="247"/>
      <c r="I6" s="247"/>
      <c r="J6" s="20">
        <v>0.55000000000000004</v>
      </c>
    </row>
    <row r="7" spans="1:16" ht="15.75" x14ac:dyDescent="0.25">
      <c r="F7" s="119"/>
      <c r="G7" s="246" t="s">
        <v>709</v>
      </c>
      <c r="H7" s="247"/>
      <c r="I7" s="247"/>
      <c r="J7" s="19">
        <f>J5*(100%-J6)</f>
        <v>915391784.9947499</v>
      </c>
      <c r="K7" s="21" t="s">
        <v>710</v>
      </c>
      <c r="L7" s="19">
        <f>J5*J6</f>
        <v>1118812181.6602502</v>
      </c>
      <c r="M7" s="22"/>
    </row>
    <row r="8" spans="1:16" ht="15.75" x14ac:dyDescent="0.25">
      <c r="C8" s="46"/>
      <c r="G8" s="246" t="s">
        <v>711</v>
      </c>
      <c r="H8" s="247"/>
      <c r="I8" s="247"/>
      <c r="J8" s="20">
        <v>0.6</v>
      </c>
      <c r="K8" s="21" t="s">
        <v>712</v>
      </c>
      <c r="L8" s="23">
        <v>0.6</v>
      </c>
      <c r="M8" s="24"/>
    </row>
    <row r="9" spans="1:16" ht="15.75" x14ac:dyDescent="0.25">
      <c r="G9" s="246" t="s">
        <v>712</v>
      </c>
      <c r="H9" s="247"/>
      <c r="I9" s="247"/>
      <c r="J9" s="20">
        <v>0.3</v>
      </c>
      <c r="K9" s="21" t="s">
        <v>713</v>
      </c>
      <c r="L9" s="23">
        <v>0.4</v>
      </c>
      <c r="M9" s="24"/>
    </row>
    <row r="10" spans="1:16" ht="15.75" x14ac:dyDescent="0.25">
      <c r="E10" s="46"/>
      <c r="G10" s="246" t="s">
        <v>713</v>
      </c>
      <c r="H10" s="247"/>
      <c r="I10" s="247"/>
      <c r="J10" s="20">
        <v>0.1</v>
      </c>
      <c r="K10" s="21" t="s">
        <v>714</v>
      </c>
      <c r="L10" s="25">
        <f>E18-E21-E43</f>
        <v>2258507</v>
      </c>
      <c r="M10" s="24"/>
      <c r="O10" s="106"/>
    </row>
    <row r="11" spans="1:16" ht="18.75" x14ac:dyDescent="0.3">
      <c r="B11" s="76"/>
      <c r="C11" s="77"/>
      <c r="D11" s="77"/>
      <c r="E11" s="109"/>
      <c r="F11" s="120"/>
      <c r="G11" s="244" t="s">
        <v>715</v>
      </c>
      <c r="H11" s="245"/>
      <c r="I11" s="245"/>
      <c r="J11" s="26">
        <v>1.3</v>
      </c>
      <c r="K11" s="21" t="s">
        <v>716</v>
      </c>
      <c r="L11" s="27">
        <f>D18-D21-D43</f>
        <v>27840.216592999997</v>
      </c>
      <c r="M11" s="28"/>
      <c r="O11" s="106"/>
    </row>
    <row r="12" spans="1:16" ht="15.75" x14ac:dyDescent="0.25">
      <c r="A12" s="111"/>
      <c r="B12" s="76"/>
      <c r="C12" s="75"/>
      <c r="D12" s="77"/>
      <c r="E12" s="110"/>
      <c r="F12" s="121"/>
      <c r="G12" s="232"/>
      <c r="H12" s="232"/>
      <c r="I12" s="232"/>
      <c r="J12" s="232"/>
      <c r="K12" s="29"/>
      <c r="L12" s="29"/>
      <c r="M12" s="29"/>
      <c r="N12" s="36" t="s">
        <v>854</v>
      </c>
    </row>
    <row r="13" spans="1:16" ht="14.45" customHeight="1" x14ac:dyDescent="0.25">
      <c r="A13" s="259" t="s">
        <v>923</v>
      </c>
      <c r="B13" s="236" t="s">
        <v>0</v>
      </c>
      <c r="C13" s="260" t="s">
        <v>701</v>
      </c>
      <c r="D13" s="236" t="s">
        <v>705</v>
      </c>
      <c r="E13" s="236" t="s">
        <v>904</v>
      </c>
      <c r="F13" s="261" t="s">
        <v>717</v>
      </c>
      <c r="G13" s="264" t="s">
        <v>718</v>
      </c>
      <c r="H13" s="266" t="s">
        <v>719</v>
      </c>
      <c r="I13" s="266" t="s">
        <v>720</v>
      </c>
      <c r="J13" s="267" t="s">
        <v>721</v>
      </c>
      <c r="K13" s="266" t="s">
        <v>722</v>
      </c>
      <c r="L13" s="265" t="s">
        <v>707</v>
      </c>
      <c r="M13" s="266" t="s">
        <v>706</v>
      </c>
      <c r="N13" s="265" t="s">
        <v>723</v>
      </c>
    </row>
    <row r="14" spans="1:16" ht="14.45" customHeight="1" x14ac:dyDescent="0.25">
      <c r="A14" s="259"/>
      <c r="B14" s="236"/>
      <c r="C14" s="238"/>
      <c r="D14" s="236"/>
      <c r="E14" s="236"/>
      <c r="F14" s="262"/>
      <c r="G14" s="229"/>
      <c r="H14" s="226"/>
      <c r="I14" s="226"/>
      <c r="J14" s="241"/>
      <c r="K14" s="226"/>
      <c r="L14" s="255"/>
      <c r="M14" s="226"/>
      <c r="N14" s="255"/>
    </row>
    <row r="15" spans="1:16" ht="99.75" customHeight="1" thickBot="1" x14ac:dyDescent="0.3">
      <c r="A15" s="259"/>
      <c r="B15" s="236"/>
      <c r="C15" s="239"/>
      <c r="D15" s="236"/>
      <c r="E15" s="236"/>
      <c r="F15" s="263"/>
      <c r="G15" s="230"/>
      <c r="H15" s="227"/>
      <c r="I15" s="227"/>
      <c r="J15" s="242"/>
      <c r="K15" s="227"/>
      <c r="L15" s="256"/>
      <c r="M15" s="227"/>
      <c r="N15" s="256"/>
    </row>
    <row r="16" spans="1:16" s="30" customFormat="1" ht="15.75" thickBot="1" x14ac:dyDescent="0.3">
      <c r="A16" s="11">
        <v>1</v>
      </c>
      <c r="B16" s="47">
        <v>2</v>
      </c>
      <c r="C16" s="47">
        <v>3</v>
      </c>
      <c r="D16" s="47">
        <v>4</v>
      </c>
      <c r="E16" s="47">
        <v>5</v>
      </c>
      <c r="F16" s="122">
        <v>6</v>
      </c>
      <c r="G16" s="47">
        <v>7</v>
      </c>
      <c r="H16" s="11" t="s">
        <v>724</v>
      </c>
      <c r="I16" s="11" t="s">
        <v>725</v>
      </c>
      <c r="J16" s="11" t="s">
        <v>924</v>
      </c>
      <c r="K16" s="11">
        <v>11</v>
      </c>
      <c r="L16" s="11">
        <v>12</v>
      </c>
      <c r="M16" s="11">
        <v>13</v>
      </c>
      <c r="N16" s="169">
        <v>14</v>
      </c>
      <c r="O16" s="175"/>
      <c r="P16" s="176"/>
    </row>
    <row r="17" spans="1:17" ht="19.149999999999999" customHeight="1" x14ac:dyDescent="0.25">
      <c r="A17" s="5"/>
      <c r="B17" s="220" t="s">
        <v>702</v>
      </c>
      <c r="C17" s="221"/>
      <c r="D17" s="49"/>
      <c r="E17" s="49"/>
      <c r="F17" s="123">
        <f>F18+F19</f>
        <v>3816233717.8000002</v>
      </c>
      <c r="G17" s="51"/>
      <c r="H17" s="12">
        <f>H18+H19</f>
        <v>2160269831.145</v>
      </c>
      <c r="I17" s="12">
        <f>I18+I19</f>
        <v>1655963886.655</v>
      </c>
      <c r="J17" s="12"/>
      <c r="K17" s="3"/>
      <c r="L17" s="12">
        <f>L18+L19</f>
        <v>915391784.99475038</v>
      </c>
      <c r="M17" s="12">
        <f>M18+M19</f>
        <v>1118812181.6602499</v>
      </c>
      <c r="N17" s="170">
        <f>N18+N19</f>
        <v>2034203966.6550002</v>
      </c>
    </row>
    <row r="18" spans="1:17" ht="19.149999999999999" customHeight="1" x14ac:dyDescent="0.25">
      <c r="A18" s="5"/>
      <c r="B18" s="220" t="s">
        <v>703</v>
      </c>
      <c r="C18" s="221"/>
      <c r="D18" s="52">
        <f>D21+D43+D49+D79+D90+D122+D163+D194+D226+D257+D284+D313+D339+D371+D386+D422+D459+D503+D526+D569+D598+D627+D654+D679+D721+D750+D812+D851+D882+D909+D936+D955+D990+D782</f>
        <v>28489.864392999996</v>
      </c>
      <c r="E18" s="73">
        <f>E21+E43+E49+E79+E90+E122+E163+E194+E226+E257+E284+E313+E339+E371+E386+E422+E459+E503+E526+E569+E598+E627+E654+E679+E721+E750+E812+E851+E882+E909+E936+E955+E990+E782</f>
        <v>3165038</v>
      </c>
      <c r="F18" s="124">
        <f>F21+F43</f>
        <v>2628480704</v>
      </c>
      <c r="G18" s="73"/>
      <c r="H18" s="35">
        <f>H21+H43+H49+H79+H90+H122+H163+H194+H226+H257+H284+H313+H339+H371+H386+H422+H459+H503+H526+H569+H598+H627+H654+H679+H721+H750+H812+H851+H882+H909+H936+H955+H990+H782</f>
        <v>1570077150.3050001</v>
      </c>
      <c r="I18" s="35">
        <f>I21+I43+I49+I79+I90+I122+I163+I194+I226+I257+I284+I313+I339+I371+I386+I422+I459+I503+I526+I569+I598+I627+I654+I679+I721+I750+I812+I851+I882+I909+I936+I955+I990+I782</f>
        <v>1058403553.6950001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1118812181.6602499</v>
      </c>
      <c r="N18" s="170">
        <f>L18+M18</f>
        <v>1118812181.6602499</v>
      </c>
    </row>
    <row r="19" spans="1:17" ht="17.45" customHeight="1" x14ac:dyDescent="0.25">
      <c r="A19" s="5"/>
      <c r="B19" s="220" t="s">
        <v>704</v>
      </c>
      <c r="C19" s="221"/>
      <c r="D19" s="52">
        <f>D22+D44+D50+D80+D91+D123+D164+D195+D227+D258+D285+D314+D340+D372+D387+D423+D460+D504+D527+D570+D599+D628+D655+D680+D722+D751+D813+D852+D883+D910+D937+D956+D991+D783</f>
        <v>28325.422492999998</v>
      </c>
      <c r="E19" s="73">
        <f>E22+E44+E50+E80+E91+E123+E164+E195+E227+E258+E285+E314+E340+E372+E387+E423+E460+E504+E527+E570+E599+E628+E655+E680+E722+E751+E813+E852+E883+E910+E937+E956+E991+E783</f>
        <v>2403551</v>
      </c>
      <c r="F19" s="124">
        <f>F22+F44+F50+F80+F91+F123+F164+F195+F227+F258+F285+F314+F340+F372+F387+F423+F460+F504+F527+F570+F599+F628+F655+F680+F722+F751+F783+F813+F852+F883+F910+F937+F956+F991</f>
        <v>1187753013.8</v>
      </c>
      <c r="G19" s="73"/>
      <c r="H19" s="35">
        <f>H22+H44+H50+H80+H91+H123+H164+H195+H227+H258+H285+H314+H340+H372+H387+H423+H460+H504+H527+H570+H599+H628+H655+H680+H722+H751+H813+H852+H883+H910+H937+H956+H991+H783</f>
        <v>590192680.83999991</v>
      </c>
      <c r="I19" s="35">
        <f>I22+I44+I50+I80+I91+I123+I164+I195+I227+I258+I285+I314+I340+I372+I387+I423+I460+I504+I527+I570+I599+I628+I655+I680+I722+I751+I813+I852+I883+I910+I937+I956+I991+I783</f>
        <v>597560332.95999992</v>
      </c>
      <c r="J19" s="12">
        <f>F19/E19</f>
        <v>494.1659294102767</v>
      </c>
      <c r="K19" s="12">
        <f>SUMIF(K24:K1025,"&gt;0")</f>
        <v>353633.53011502337</v>
      </c>
      <c r="L19" s="12">
        <f>L22+L44+L50+L80+L91+L123+L164+L195+L227+L258+L285+L314+L340+L372+L387+L423+L460+L504+L527+L570+L599+L628+L655+L680+L722+L751+L813+L852+L883+L910+L937+L956+L991+L783</f>
        <v>915391784.99475038</v>
      </c>
      <c r="M19" s="12">
        <f>M22+M44+M50+M80+M91+M123+M164+M195+M227+M258+M285+M314+M340+M372+M387+M423+M460+M504+M527+M570+M599+M628+M655+M680+M722+M751+M813+M852+M883+M910+M937+M956+M991+M783</f>
        <v>0</v>
      </c>
      <c r="N19" s="170">
        <f t="shared" ref="N19:N82" si="0">L19+M19</f>
        <v>915391784.99475038</v>
      </c>
    </row>
    <row r="20" spans="1:17" x14ac:dyDescent="0.25">
      <c r="A20" s="5"/>
      <c r="B20" s="53"/>
      <c r="C20" s="54"/>
      <c r="D20" s="55"/>
      <c r="E20" s="49"/>
      <c r="F20" s="125"/>
      <c r="G20" s="56"/>
      <c r="H20" s="41"/>
      <c r="I20" s="13"/>
      <c r="J20" s="13"/>
      <c r="K20" s="32"/>
      <c r="L20" s="32"/>
      <c r="M20" s="32"/>
      <c r="N20" s="170"/>
    </row>
    <row r="21" spans="1:17" x14ac:dyDescent="0.25">
      <c r="A21" s="33" t="s">
        <v>1</v>
      </c>
      <c r="B21" s="58" t="s">
        <v>2</v>
      </c>
      <c r="C21" s="59"/>
      <c r="D21" s="60">
        <v>571.64089999999987</v>
      </c>
      <c r="E21" s="73">
        <f>E23+E22</f>
        <v>779339</v>
      </c>
      <c r="F21" s="126">
        <f>F23</f>
        <v>2382984371.0999999</v>
      </c>
      <c r="G21" s="61"/>
      <c r="H21" s="14">
        <f>H23</f>
        <v>1191492185.55</v>
      </c>
      <c r="I21" s="14">
        <f>I23</f>
        <v>1191492185.55</v>
      </c>
      <c r="J21" s="14"/>
      <c r="K21" s="5"/>
      <c r="L21" s="5"/>
      <c r="M21" s="14">
        <f>M23</f>
        <v>0</v>
      </c>
      <c r="N21" s="171">
        <f t="shared" si="0"/>
        <v>0</v>
      </c>
    </row>
    <row r="22" spans="1:17" x14ac:dyDescent="0.25">
      <c r="A22" s="33" t="s">
        <v>1</v>
      </c>
      <c r="B22" s="58" t="s">
        <v>3</v>
      </c>
      <c r="C22" s="59"/>
      <c r="D22" s="60">
        <v>448.62889999999987</v>
      </c>
      <c r="E22" s="73">
        <f>SUM(E24:E41)</f>
        <v>140335</v>
      </c>
      <c r="F22" s="126">
        <f>SUM(F24:F41)</f>
        <v>114402071.10000002</v>
      </c>
      <c r="G22" s="61"/>
      <c r="H22" s="14">
        <f>SUM(H24:H41)</f>
        <v>85801553.325000003</v>
      </c>
      <c r="I22" s="14">
        <f>SUM(I24:I41)</f>
        <v>28600517.775000002</v>
      </c>
      <c r="J22" s="14"/>
      <c r="K22" s="5"/>
      <c r="L22" s="14">
        <f>SUM(L24:L41)</f>
        <v>22293339.431538768</v>
      </c>
      <c r="M22" s="15"/>
      <c r="N22" s="171">
        <f t="shared" si="0"/>
        <v>22293339.431538768</v>
      </c>
    </row>
    <row r="23" spans="1:17" x14ac:dyDescent="0.25">
      <c r="A23" s="5"/>
      <c r="B23" s="62" t="s">
        <v>4</v>
      </c>
      <c r="C23" s="63">
        <v>1</v>
      </c>
      <c r="D23" s="64">
        <v>123.01200000000001</v>
      </c>
      <c r="E23" s="98">
        <v>639004</v>
      </c>
      <c r="F23" s="127">
        <v>2382984371.0999999</v>
      </c>
      <c r="G23" s="56">
        <v>50</v>
      </c>
      <c r="H23" s="15">
        <f t="shared" ref="H23:H41" si="1">F23*G23/100</f>
        <v>1191492185.55</v>
      </c>
      <c r="I23" s="15">
        <f t="shared" ref="I23:I41" si="2">F23-H23</f>
        <v>1191492185.55</v>
      </c>
      <c r="J23" s="15"/>
      <c r="K23" s="5"/>
      <c r="L23" s="5"/>
      <c r="M23" s="15">
        <v>0</v>
      </c>
      <c r="N23" s="172">
        <f t="shared" si="0"/>
        <v>0</v>
      </c>
    </row>
    <row r="24" spans="1:17" x14ac:dyDescent="0.25">
      <c r="A24" s="5"/>
      <c r="B24" s="66" t="s">
        <v>5</v>
      </c>
      <c r="C24" s="48">
        <v>4</v>
      </c>
      <c r="D24" s="64">
        <v>64.662199999999999</v>
      </c>
      <c r="E24" s="98">
        <v>11086</v>
      </c>
      <c r="F24" s="127">
        <v>5643787.5</v>
      </c>
      <c r="G24" s="56">
        <v>75</v>
      </c>
      <c r="H24" s="15">
        <f t="shared" si="1"/>
        <v>4232840.625</v>
      </c>
      <c r="I24" s="15">
        <f t="shared" si="2"/>
        <v>1410946.875</v>
      </c>
      <c r="J24" s="15">
        <f t="shared" ref="J24:J41" si="3">F24/E24</f>
        <v>509.09142161284501</v>
      </c>
      <c r="K24" s="15">
        <f t="shared" ref="K24:K41" si="4">$J$11*$J$19-J24</f>
        <v>133.32428662051473</v>
      </c>
      <c r="L24" s="15">
        <f t="shared" ref="L24:L41" si="5">IF(K24&gt;0,$J$7*$J$8*(K24/$K$19),0)+$J$7*$J$9*(E24/$E$19)+$J$7*$J$10*(D24/$D$19)</f>
        <v>1682667.2355920044</v>
      </c>
      <c r="M24" s="15"/>
      <c r="N24" s="172">
        <f>L24+M24</f>
        <v>1682667.2355920044</v>
      </c>
      <c r="O24" s="40"/>
      <c r="P24" s="40"/>
      <c r="Q24" s="40"/>
    </row>
    <row r="25" spans="1:17" x14ac:dyDescent="0.25">
      <c r="A25" s="5"/>
      <c r="B25" s="67" t="s">
        <v>6</v>
      </c>
      <c r="C25" s="48">
        <v>4</v>
      </c>
      <c r="D25" s="68">
        <v>27.565200000000001</v>
      </c>
      <c r="E25" s="98">
        <v>8208</v>
      </c>
      <c r="F25" s="127">
        <v>2636247.4</v>
      </c>
      <c r="G25" s="56">
        <v>75</v>
      </c>
      <c r="H25" s="15">
        <f t="shared" si="1"/>
        <v>1977185.55</v>
      </c>
      <c r="I25" s="15">
        <f t="shared" si="2"/>
        <v>659061.84999999986</v>
      </c>
      <c r="J25" s="15">
        <f t="shared" si="3"/>
        <v>321.18023879142299</v>
      </c>
      <c r="K25" s="15">
        <f t="shared" si="4"/>
        <v>321.23546944193674</v>
      </c>
      <c r="L25" s="15">
        <f t="shared" si="5"/>
        <v>1525803.7982387443</v>
      </c>
      <c r="M25" s="15"/>
      <c r="N25" s="172">
        <f t="shared" si="0"/>
        <v>1525803.7982387443</v>
      </c>
      <c r="O25" s="40"/>
      <c r="P25" s="40"/>
      <c r="Q25" s="40"/>
    </row>
    <row r="26" spans="1:17" x14ac:dyDescent="0.25">
      <c r="A26" s="5"/>
      <c r="B26" s="67" t="s">
        <v>7</v>
      </c>
      <c r="C26" s="48">
        <v>4</v>
      </c>
      <c r="D26" s="68">
        <v>28.389299999999999</v>
      </c>
      <c r="E26" s="98">
        <v>5003</v>
      </c>
      <c r="F26" s="127">
        <v>1544357.1</v>
      </c>
      <c r="G26" s="56">
        <v>75</v>
      </c>
      <c r="H26" s="15">
        <f t="shared" si="1"/>
        <v>1158267.825</v>
      </c>
      <c r="I26" s="15">
        <f t="shared" si="2"/>
        <v>386089.27500000014</v>
      </c>
      <c r="J26" s="15">
        <f t="shared" si="3"/>
        <v>308.68620827503497</v>
      </c>
      <c r="K26" s="15">
        <f t="shared" si="4"/>
        <v>333.72949995832477</v>
      </c>
      <c r="L26" s="15">
        <f t="shared" si="5"/>
        <v>1181684.7302628525</v>
      </c>
      <c r="M26" s="15"/>
      <c r="N26" s="172">
        <f t="shared" si="0"/>
        <v>1181684.7302628525</v>
      </c>
      <c r="O26" s="40"/>
      <c r="P26" s="40"/>
      <c r="Q26" s="40"/>
    </row>
    <row r="27" spans="1:17" x14ac:dyDescent="0.25">
      <c r="A27" s="5"/>
      <c r="B27" s="67" t="s">
        <v>8</v>
      </c>
      <c r="C27" s="48">
        <v>4</v>
      </c>
      <c r="D27" s="68">
        <v>6.0312999999999999</v>
      </c>
      <c r="E27" s="98">
        <v>6946</v>
      </c>
      <c r="F27" s="127">
        <v>5616303.2999999998</v>
      </c>
      <c r="G27" s="56">
        <v>75</v>
      </c>
      <c r="H27" s="15">
        <f t="shared" si="1"/>
        <v>4212227.4749999996</v>
      </c>
      <c r="I27" s="15">
        <f t="shared" si="2"/>
        <v>1404075.8250000002</v>
      </c>
      <c r="J27" s="15">
        <f t="shared" si="3"/>
        <v>808.56655629139073</v>
      </c>
      <c r="K27" s="15">
        <f t="shared" si="4"/>
        <v>-166.15084805803099</v>
      </c>
      <c r="L27" s="15">
        <f t="shared" si="5"/>
        <v>813106.0314213878</v>
      </c>
      <c r="M27" s="15"/>
      <c r="N27" s="172">
        <f t="shared" si="0"/>
        <v>813106.0314213878</v>
      </c>
      <c r="O27" s="40"/>
      <c r="P27" s="40"/>
      <c r="Q27" s="40"/>
    </row>
    <row r="28" spans="1:17" x14ac:dyDescent="0.25">
      <c r="A28" s="5"/>
      <c r="B28" s="66" t="s">
        <v>9</v>
      </c>
      <c r="C28" s="48">
        <v>4</v>
      </c>
      <c r="D28" s="68">
        <v>26.363799999999998</v>
      </c>
      <c r="E28" s="98">
        <v>16126</v>
      </c>
      <c r="F28" s="127">
        <v>19210205.399999999</v>
      </c>
      <c r="G28" s="56">
        <v>75</v>
      </c>
      <c r="H28" s="15">
        <f t="shared" si="1"/>
        <v>14407654.050000001</v>
      </c>
      <c r="I28" s="15">
        <f t="shared" si="2"/>
        <v>4802551.3499999978</v>
      </c>
      <c r="J28" s="15">
        <f t="shared" si="3"/>
        <v>1191.2566910579187</v>
      </c>
      <c r="K28" s="15">
        <f t="shared" si="4"/>
        <v>-548.84098282455898</v>
      </c>
      <c r="L28" s="15">
        <f t="shared" si="5"/>
        <v>1927674.7047338393</v>
      </c>
      <c r="M28" s="15"/>
      <c r="N28" s="172">
        <f t="shared" si="0"/>
        <v>1927674.7047338393</v>
      </c>
      <c r="O28" s="40"/>
      <c r="P28" s="40"/>
      <c r="Q28" s="40"/>
    </row>
    <row r="29" spans="1:17" x14ac:dyDescent="0.25">
      <c r="A29" s="5"/>
      <c r="B29" s="66" t="s">
        <v>10</v>
      </c>
      <c r="C29" s="48">
        <v>4</v>
      </c>
      <c r="D29" s="68">
        <v>26.435999999999996</v>
      </c>
      <c r="E29" s="98">
        <v>3654</v>
      </c>
      <c r="F29" s="127">
        <v>1007272.7</v>
      </c>
      <c r="G29" s="56">
        <v>75</v>
      </c>
      <c r="H29" s="15">
        <f t="shared" si="1"/>
        <v>755454.52500000002</v>
      </c>
      <c r="I29" s="15">
        <f t="shared" si="2"/>
        <v>251818.17499999993</v>
      </c>
      <c r="J29" s="15">
        <f t="shared" si="3"/>
        <v>275.66302681992335</v>
      </c>
      <c r="K29" s="15">
        <f t="shared" si="4"/>
        <v>366.75268141343639</v>
      </c>
      <c r="L29" s="15">
        <f t="shared" si="5"/>
        <v>1072531.3065123735</v>
      </c>
      <c r="M29" s="15"/>
      <c r="N29" s="172">
        <f t="shared" si="0"/>
        <v>1072531.3065123735</v>
      </c>
      <c r="O29" s="40"/>
      <c r="P29" s="40"/>
      <c r="Q29" s="40"/>
    </row>
    <row r="30" spans="1:17" x14ac:dyDescent="0.25">
      <c r="A30" s="5"/>
      <c r="B30" s="66" t="s">
        <v>11</v>
      </c>
      <c r="C30" s="48">
        <v>4</v>
      </c>
      <c r="D30" s="68">
        <v>1.9072</v>
      </c>
      <c r="E30" s="99">
        <v>671</v>
      </c>
      <c r="F30" s="127">
        <v>86165.2</v>
      </c>
      <c r="G30" s="56">
        <v>75</v>
      </c>
      <c r="H30" s="15">
        <f t="shared" si="1"/>
        <v>64623.9</v>
      </c>
      <c r="I30" s="15">
        <f t="shared" si="2"/>
        <v>21541.299999999996</v>
      </c>
      <c r="J30" s="15">
        <f t="shared" si="3"/>
        <v>128.41311475409836</v>
      </c>
      <c r="K30" s="15">
        <f t="shared" si="4"/>
        <v>514.00259347926135</v>
      </c>
      <c r="L30" s="15">
        <f t="shared" si="5"/>
        <v>881135.90893148293</v>
      </c>
      <c r="M30" s="15"/>
      <c r="N30" s="172">
        <f t="shared" si="0"/>
        <v>881135.90893148293</v>
      </c>
      <c r="O30" s="40"/>
      <c r="P30" s="40"/>
      <c r="Q30" s="40"/>
    </row>
    <row r="31" spans="1:17" x14ac:dyDescent="0.25">
      <c r="A31" s="5"/>
      <c r="B31" s="66" t="s">
        <v>12</v>
      </c>
      <c r="C31" s="48">
        <v>4</v>
      </c>
      <c r="D31" s="68">
        <v>7.6560000000000006</v>
      </c>
      <c r="E31" s="98">
        <v>10706</v>
      </c>
      <c r="F31" s="127">
        <v>12104808.5</v>
      </c>
      <c r="G31" s="56">
        <v>75</v>
      </c>
      <c r="H31" s="15">
        <f t="shared" si="1"/>
        <v>9078606.375</v>
      </c>
      <c r="I31" s="15">
        <f t="shared" si="2"/>
        <v>3026202.125</v>
      </c>
      <c r="J31" s="15">
        <f t="shared" si="3"/>
        <v>1130.6565010274612</v>
      </c>
      <c r="K31" s="15">
        <f t="shared" si="4"/>
        <v>-488.24079279410148</v>
      </c>
      <c r="L31" s="15">
        <f t="shared" si="5"/>
        <v>1247955.0814341363</v>
      </c>
      <c r="M31" s="15"/>
      <c r="N31" s="172">
        <f t="shared" si="0"/>
        <v>1247955.0814341363</v>
      </c>
      <c r="O31" s="40"/>
      <c r="P31" s="40"/>
      <c r="Q31" s="40"/>
    </row>
    <row r="32" spans="1:17" x14ac:dyDescent="0.25">
      <c r="A32" s="5"/>
      <c r="B32" s="66" t="s">
        <v>13</v>
      </c>
      <c r="C32" s="48">
        <v>4</v>
      </c>
      <c r="D32" s="68">
        <v>12.143800000000001</v>
      </c>
      <c r="E32" s="98">
        <v>1840</v>
      </c>
      <c r="F32" s="127">
        <v>346917.4</v>
      </c>
      <c r="G32" s="56">
        <v>75</v>
      </c>
      <c r="H32" s="15">
        <f t="shared" si="1"/>
        <v>260188.05</v>
      </c>
      <c r="I32" s="15">
        <f t="shared" si="2"/>
        <v>86729.350000000035</v>
      </c>
      <c r="J32" s="15">
        <f t="shared" si="3"/>
        <v>188.54206521739133</v>
      </c>
      <c r="K32" s="15">
        <f t="shared" si="4"/>
        <v>453.87364301596841</v>
      </c>
      <c r="L32" s="15">
        <f t="shared" si="5"/>
        <v>954394.06716349837</v>
      </c>
      <c r="M32" s="15"/>
      <c r="N32" s="172">
        <f t="shared" si="0"/>
        <v>954394.06716349837</v>
      </c>
      <c r="O32" s="40"/>
      <c r="P32" s="40"/>
      <c r="Q32" s="40"/>
    </row>
    <row r="33" spans="1:17" x14ac:dyDescent="0.25">
      <c r="A33" s="5"/>
      <c r="B33" s="66" t="s">
        <v>14</v>
      </c>
      <c r="C33" s="48">
        <v>4</v>
      </c>
      <c r="D33" s="68">
        <v>30.873799999999999</v>
      </c>
      <c r="E33" s="98">
        <v>19382</v>
      </c>
      <c r="F33" s="127">
        <v>11976444.800000001</v>
      </c>
      <c r="G33" s="56">
        <v>75</v>
      </c>
      <c r="H33" s="15">
        <f t="shared" si="1"/>
        <v>8982333.5999999996</v>
      </c>
      <c r="I33" s="15">
        <f t="shared" si="2"/>
        <v>2994111.2000000011</v>
      </c>
      <c r="J33" s="15">
        <f t="shared" si="3"/>
        <v>617.91583943865442</v>
      </c>
      <c r="K33" s="15">
        <f t="shared" si="4"/>
        <v>24.499868794705321</v>
      </c>
      <c r="L33" s="15">
        <f t="shared" si="5"/>
        <v>2352314.9080198212</v>
      </c>
      <c r="M33" s="15"/>
      <c r="N33" s="172">
        <f t="shared" si="0"/>
        <v>2352314.9080198212</v>
      </c>
      <c r="O33" s="40"/>
      <c r="P33" s="40"/>
      <c r="Q33" s="40"/>
    </row>
    <row r="34" spans="1:17" x14ac:dyDescent="0.25">
      <c r="A34" s="5"/>
      <c r="B34" s="66" t="s">
        <v>15</v>
      </c>
      <c r="C34" s="48">
        <v>4</v>
      </c>
      <c r="D34" s="68">
        <v>23.783200000000001</v>
      </c>
      <c r="E34" s="98">
        <v>5208</v>
      </c>
      <c r="F34" s="127">
        <v>1690609.6</v>
      </c>
      <c r="G34" s="56">
        <v>75</v>
      </c>
      <c r="H34" s="15">
        <f t="shared" si="1"/>
        <v>1267957.2</v>
      </c>
      <c r="I34" s="15">
        <f t="shared" si="2"/>
        <v>422652.40000000014</v>
      </c>
      <c r="J34" s="15">
        <f t="shared" si="3"/>
        <v>324.6178187403994</v>
      </c>
      <c r="K34" s="15">
        <f t="shared" si="4"/>
        <v>317.79788949296034</v>
      </c>
      <c r="L34" s="15">
        <f t="shared" si="5"/>
        <v>1165477.7785762858</v>
      </c>
      <c r="M34" s="15"/>
      <c r="N34" s="172">
        <f t="shared" si="0"/>
        <v>1165477.7785762858</v>
      </c>
      <c r="O34" s="40"/>
      <c r="P34" s="40"/>
      <c r="Q34" s="40"/>
    </row>
    <row r="35" spans="1:17" x14ac:dyDescent="0.25">
      <c r="A35" s="5"/>
      <c r="B35" s="66" t="s">
        <v>16</v>
      </c>
      <c r="C35" s="48">
        <v>4</v>
      </c>
      <c r="D35" s="68">
        <v>28.336799999999997</v>
      </c>
      <c r="E35" s="98">
        <v>6724</v>
      </c>
      <c r="F35" s="127">
        <v>3066647.7</v>
      </c>
      <c r="G35" s="56">
        <v>75</v>
      </c>
      <c r="H35" s="15">
        <f t="shared" si="1"/>
        <v>2299985.7749999999</v>
      </c>
      <c r="I35" s="15">
        <f t="shared" si="2"/>
        <v>766661.92500000028</v>
      </c>
      <c r="J35" s="15">
        <f t="shared" si="3"/>
        <v>456.07491076740041</v>
      </c>
      <c r="K35" s="15">
        <f t="shared" si="4"/>
        <v>186.34079746595933</v>
      </c>
      <c r="L35" s="15">
        <f t="shared" si="5"/>
        <v>1149235.5467113077</v>
      </c>
      <c r="M35" s="15"/>
      <c r="N35" s="172">
        <f t="shared" si="0"/>
        <v>1149235.5467113077</v>
      </c>
      <c r="O35" s="40"/>
      <c r="P35" s="40"/>
      <c r="Q35" s="40"/>
    </row>
    <row r="36" spans="1:17" x14ac:dyDescent="0.25">
      <c r="A36" s="5"/>
      <c r="B36" s="66" t="s">
        <v>726</v>
      </c>
      <c r="C36" s="48">
        <v>4</v>
      </c>
      <c r="D36" s="68">
        <v>49.459699999999998</v>
      </c>
      <c r="E36" s="98">
        <v>13490</v>
      </c>
      <c r="F36" s="127">
        <v>7958781.4000000004</v>
      </c>
      <c r="G36" s="56">
        <v>75</v>
      </c>
      <c r="H36" s="15">
        <f t="shared" si="1"/>
        <v>5969086.0499999998</v>
      </c>
      <c r="I36" s="15">
        <f t="shared" si="2"/>
        <v>1989695.3500000006</v>
      </c>
      <c r="J36" s="15">
        <f t="shared" si="3"/>
        <v>589.97638250555974</v>
      </c>
      <c r="K36" s="15">
        <f t="shared" si="4"/>
        <v>52.439325727799996</v>
      </c>
      <c r="L36" s="15">
        <f t="shared" si="5"/>
        <v>1782582.2040811135</v>
      </c>
      <c r="M36" s="15"/>
      <c r="N36" s="172">
        <f t="shared" si="0"/>
        <v>1782582.2040811135</v>
      </c>
      <c r="O36" s="40"/>
      <c r="P36" s="40"/>
      <c r="Q36" s="40"/>
    </row>
    <row r="37" spans="1:17" x14ac:dyDescent="0.25">
      <c r="A37" s="5"/>
      <c r="B37" s="66" t="s">
        <v>17</v>
      </c>
      <c r="C37" s="48">
        <v>4</v>
      </c>
      <c r="D37" s="68">
        <v>27.454499999999999</v>
      </c>
      <c r="E37" s="98">
        <v>9056</v>
      </c>
      <c r="F37" s="127">
        <v>17724298</v>
      </c>
      <c r="G37" s="56">
        <v>75</v>
      </c>
      <c r="H37" s="15">
        <f t="shared" si="1"/>
        <v>13293223.5</v>
      </c>
      <c r="I37" s="15">
        <f t="shared" si="2"/>
        <v>4431074.5</v>
      </c>
      <c r="J37" s="15">
        <f t="shared" si="3"/>
        <v>1957.1883833922261</v>
      </c>
      <c r="K37" s="15">
        <f t="shared" si="4"/>
        <v>-1314.7726751588664</v>
      </c>
      <c r="L37" s="15">
        <f t="shared" si="5"/>
        <v>1123417.2077343848</v>
      </c>
      <c r="M37" s="15"/>
      <c r="N37" s="172">
        <f t="shared" si="0"/>
        <v>1123417.2077343848</v>
      </c>
      <c r="O37" s="40"/>
      <c r="P37" s="40"/>
      <c r="Q37" s="40"/>
    </row>
    <row r="38" spans="1:17" x14ac:dyDescent="0.25">
      <c r="A38" s="5"/>
      <c r="B38" s="66" t="s">
        <v>18</v>
      </c>
      <c r="C38" s="48">
        <v>4</v>
      </c>
      <c r="D38" s="68">
        <v>15.19</v>
      </c>
      <c r="E38" s="98">
        <v>2829</v>
      </c>
      <c r="F38" s="127">
        <v>963242.2</v>
      </c>
      <c r="G38" s="56">
        <v>75</v>
      </c>
      <c r="H38" s="15">
        <f t="shared" si="1"/>
        <v>722431.65</v>
      </c>
      <c r="I38" s="15">
        <f t="shared" si="2"/>
        <v>240810.54999999993</v>
      </c>
      <c r="J38" s="15">
        <f t="shared" si="3"/>
        <v>340.48858253799926</v>
      </c>
      <c r="K38" s="15">
        <f t="shared" si="4"/>
        <v>301.92712569536047</v>
      </c>
      <c r="L38" s="15">
        <f t="shared" si="5"/>
        <v>841245.50835650717</v>
      </c>
      <c r="M38" s="15"/>
      <c r="N38" s="172">
        <f t="shared" si="0"/>
        <v>841245.50835650717</v>
      </c>
      <c r="O38" s="40"/>
      <c r="P38" s="40"/>
      <c r="Q38" s="40"/>
    </row>
    <row r="39" spans="1:17" x14ac:dyDescent="0.25">
      <c r="A39" s="5"/>
      <c r="B39" s="66" t="s">
        <v>19</v>
      </c>
      <c r="C39" s="48">
        <v>4</v>
      </c>
      <c r="D39" s="69">
        <v>44.8202</v>
      </c>
      <c r="E39" s="98">
        <v>10414</v>
      </c>
      <c r="F39" s="127">
        <v>5744784</v>
      </c>
      <c r="G39" s="56">
        <v>75</v>
      </c>
      <c r="H39" s="15">
        <f t="shared" si="1"/>
        <v>4308588</v>
      </c>
      <c r="I39" s="15">
        <f t="shared" si="2"/>
        <v>1436196</v>
      </c>
      <c r="J39" s="15">
        <f t="shared" si="3"/>
        <v>551.64048396389478</v>
      </c>
      <c r="K39" s="15">
        <f t="shared" si="4"/>
        <v>90.775224269464957</v>
      </c>
      <c r="L39" s="15">
        <f t="shared" si="5"/>
        <v>1475680.8270749873</v>
      </c>
      <c r="M39" s="15"/>
      <c r="N39" s="172">
        <f t="shared" si="0"/>
        <v>1475680.8270749873</v>
      </c>
      <c r="O39" s="40"/>
      <c r="P39" s="40"/>
      <c r="Q39" s="40"/>
    </row>
    <row r="40" spans="1:17" x14ac:dyDescent="0.25">
      <c r="A40" s="5"/>
      <c r="B40" s="66" t="s">
        <v>20</v>
      </c>
      <c r="C40" s="48">
        <v>4</v>
      </c>
      <c r="D40" s="68">
        <v>14.4329</v>
      </c>
      <c r="E40" s="98">
        <v>5420</v>
      </c>
      <c r="F40" s="127">
        <v>8229039</v>
      </c>
      <c r="G40" s="56">
        <v>75</v>
      </c>
      <c r="H40" s="15">
        <f t="shared" si="1"/>
        <v>6171779.25</v>
      </c>
      <c r="I40" s="15">
        <f t="shared" si="2"/>
        <v>2057259.75</v>
      </c>
      <c r="J40" s="15">
        <f t="shared" si="3"/>
        <v>1518.2728782287822</v>
      </c>
      <c r="K40" s="15">
        <f t="shared" si="4"/>
        <v>-875.85716999542251</v>
      </c>
      <c r="L40" s="15">
        <f t="shared" si="5"/>
        <v>665904.44245768338</v>
      </c>
      <c r="M40" s="15"/>
      <c r="N40" s="172">
        <f t="shared" si="0"/>
        <v>665904.44245768338</v>
      </c>
      <c r="O40" s="40"/>
      <c r="P40" s="40"/>
      <c r="Q40" s="40"/>
    </row>
    <row r="41" spans="1:17" x14ac:dyDescent="0.25">
      <c r="A41" s="5"/>
      <c r="B41" s="66" t="s">
        <v>21</v>
      </c>
      <c r="C41" s="48">
        <v>4</v>
      </c>
      <c r="D41" s="70">
        <v>13.123000000000001</v>
      </c>
      <c r="E41" s="98">
        <v>3572</v>
      </c>
      <c r="F41" s="127">
        <v>8852159.9000000004</v>
      </c>
      <c r="G41" s="56">
        <v>75</v>
      </c>
      <c r="H41" s="15">
        <f t="shared" si="1"/>
        <v>6639119.9249999998</v>
      </c>
      <c r="I41" s="15">
        <f t="shared" si="2"/>
        <v>2213039.9750000006</v>
      </c>
      <c r="J41" s="15">
        <f t="shared" si="3"/>
        <v>2478.2082586786114</v>
      </c>
      <c r="K41" s="15">
        <f t="shared" si="4"/>
        <v>-1835.7925504452517</v>
      </c>
      <c r="L41" s="15">
        <f t="shared" si="5"/>
        <v>450528.14423636103</v>
      </c>
      <c r="M41" s="15"/>
      <c r="N41" s="172">
        <f t="shared" si="0"/>
        <v>450528.14423636103</v>
      </c>
      <c r="O41" s="40"/>
      <c r="P41" s="40"/>
      <c r="Q41" s="40"/>
    </row>
    <row r="42" spans="1:17" x14ac:dyDescent="0.25">
      <c r="A42" s="5"/>
      <c r="B42" s="66"/>
      <c r="C42" s="48"/>
      <c r="D42" s="70">
        <v>0</v>
      </c>
      <c r="E42" s="100"/>
      <c r="F42" s="125"/>
      <c r="G42" s="57">
        <f>G43+G44</f>
        <v>0</v>
      </c>
      <c r="H42" s="41"/>
      <c r="I42" s="13"/>
      <c r="K42" s="15"/>
      <c r="L42" s="15"/>
      <c r="M42" s="15"/>
      <c r="N42" s="172"/>
      <c r="O42" s="40"/>
      <c r="P42" s="40"/>
      <c r="Q42" s="40"/>
    </row>
    <row r="43" spans="1:17" x14ac:dyDescent="0.25">
      <c r="A43" s="33" t="s">
        <v>22</v>
      </c>
      <c r="B43" s="58" t="s">
        <v>2</v>
      </c>
      <c r="C43" s="59"/>
      <c r="D43" s="7">
        <v>78.006900000000002</v>
      </c>
      <c r="E43" s="101">
        <f>E45+E44</f>
        <v>127192</v>
      </c>
      <c r="F43" s="123">
        <f>F45</f>
        <v>245496332.90000001</v>
      </c>
      <c r="G43" s="56"/>
      <c r="H43" s="12">
        <f>H45</f>
        <v>110473349.80500001</v>
      </c>
      <c r="I43" s="12">
        <f>I45</f>
        <v>135022983.095</v>
      </c>
      <c r="J43" s="12"/>
      <c r="K43" s="15"/>
      <c r="L43" s="15"/>
      <c r="M43" s="14">
        <f>M45</f>
        <v>0</v>
      </c>
      <c r="N43" s="170">
        <f t="shared" si="0"/>
        <v>0</v>
      </c>
      <c r="O43" s="40"/>
      <c r="P43" s="40"/>
      <c r="Q43" s="40"/>
    </row>
    <row r="44" spans="1:17" x14ac:dyDescent="0.25">
      <c r="A44" s="33" t="s">
        <v>22</v>
      </c>
      <c r="B44" s="58" t="s">
        <v>3</v>
      </c>
      <c r="C44" s="59"/>
      <c r="D44" s="7">
        <v>36.576999999999998</v>
      </c>
      <c r="E44" s="101">
        <f>SUM(E46:E47)</f>
        <v>4709</v>
      </c>
      <c r="F44" s="123">
        <f>SUM(F46:F47)</f>
        <v>904482.89999999991</v>
      </c>
      <c r="G44" s="56"/>
      <c r="H44" s="12">
        <f>SUM(H46:H47)</f>
        <v>678362.17500000005</v>
      </c>
      <c r="I44" s="12">
        <f>SUM(I46:I47)</f>
        <v>226120.72499999998</v>
      </c>
      <c r="J44" s="12"/>
      <c r="K44" s="15"/>
      <c r="L44" s="12">
        <f>SUM(L46:L47)</f>
        <v>1979326.294330481</v>
      </c>
      <c r="M44" s="15"/>
      <c r="N44" s="170">
        <f t="shared" si="0"/>
        <v>1979326.294330481</v>
      </c>
      <c r="O44" s="40"/>
      <c r="P44" s="40"/>
      <c r="Q44" s="40"/>
    </row>
    <row r="45" spans="1:17" x14ac:dyDescent="0.25">
      <c r="A45" s="5"/>
      <c r="B45" s="66" t="s">
        <v>4</v>
      </c>
      <c r="C45" s="48">
        <v>1</v>
      </c>
      <c r="D45" s="70">
        <v>41.429900000000004</v>
      </c>
      <c r="E45" s="98">
        <v>122483</v>
      </c>
      <c r="F45" s="128">
        <v>245496332.90000001</v>
      </c>
      <c r="G45" s="56">
        <v>45</v>
      </c>
      <c r="H45" s="15">
        <f>F45*G45/100</f>
        <v>110473349.80500001</v>
      </c>
      <c r="I45" s="15">
        <f>F45-H45</f>
        <v>135022983.095</v>
      </c>
      <c r="J45" s="15"/>
      <c r="K45" s="15"/>
      <c r="L45" s="15"/>
      <c r="M45" s="15">
        <v>0</v>
      </c>
      <c r="N45" s="172">
        <f t="shared" si="0"/>
        <v>0</v>
      </c>
      <c r="O45" s="40"/>
      <c r="P45" s="40"/>
      <c r="Q45" s="40"/>
    </row>
    <row r="46" spans="1:17" x14ac:dyDescent="0.25">
      <c r="A46" s="5"/>
      <c r="B46" s="66" t="s">
        <v>23</v>
      </c>
      <c r="C46" s="48">
        <v>4</v>
      </c>
      <c r="D46" s="70">
        <v>26.770200000000003</v>
      </c>
      <c r="E46" s="98">
        <v>3369</v>
      </c>
      <c r="F46" s="128">
        <v>538554.6</v>
      </c>
      <c r="G46" s="56">
        <v>75</v>
      </c>
      <c r="H46" s="15">
        <f>F46*G46/100</f>
        <v>403915.95</v>
      </c>
      <c r="I46" s="15">
        <f>F46-H46</f>
        <v>134638.64999999997</v>
      </c>
      <c r="J46" s="15">
        <f>F46/E46</f>
        <v>159.85592163846837</v>
      </c>
      <c r="K46" s="15">
        <f>$J$11*$J$19-J46</f>
        <v>482.55978659489136</v>
      </c>
      <c r="L46" s="15">
        <f>IF(K46&gt;0,$J$7*$J$8*(K46/$K$19),0)+$J$7*$J$9*(E46/$E$19)+$J$7*$J$10*(D46/$D$19)</f>
        <v>1220910.9399068831</v>
      </c>
      <c r="M46" s="15"/>
      <c r="N46" s="172">
        <f t="shared" si="0"/>
        <v>1220910.9399068831</v>
      </c>
      <c r="O46" s="40"/>
      <c r="P46" s="40"/>
      <c r="Q46" s="40"/>
    </row>
    <row r="47" spans="1:17" x14ac:dyDescent="0.25">
      <c r="A47" s="5"/>
      <c r="B47" s="66" t="s">
        <v>24</v>
      </c>
      <c r="C47" s="48">
        <v>4</v>
      </c>
      <c r="D47" s="70">
        <v>9.8067999999999991</v>
      </c>
      <c r="E47" s="98">
        <v>1340</v>
      </c>
      <c r="F47" s="128">
        <v>365928.3</v>
      </c>
      <c r="G47" s="56">
        <v>75</v>
      </c>
      <c r="H47" s="15">
        <f>F47*G47/100</f>
        <v>274446.22499999998</v>
      </c>
      <c r="I47" s="15">
        <f>F47-H47</f>
        <v>91482.075000000012</v>
      </c>
      <c r="J47" s="15">
        <f>F47/E47</f>
        <v>273.08082089552238</v>
      </c>
      <c r="K47" s="15">
        <f>$J$11*$J$19-J47</f>
        <v>369.33488733783736</v>
      </c>
      <c r="L47" s="15">
        <f>IF(K47&gt;0,$J$7*$J$8*(K47/$K$19),0)+$J$7*$J$9*(E47/$E$19)+$J$7*$J$10*(D47/$D$19)</f>
        <v>758415.35442359804</v>
      </c>
      <c r="M47" s="15"/>
      <c r="N47" s="172">
        <f t="shared" si="0"/>
        <v>758415.35442359804</v>
      </c>
      <c r="O47" s="40"/>
      <c r="P47" s="40"/>
      <c r="Q47" s="40"/>
    </row>
    <row r="48" spans="1:17" x14ac:dyDescent="0.25">
      <c r="A48" s="5"/>
      <c r="B48" s="66"/>
      <c r="C48" s="48"/>
      <c r="D48" s="70">
        <v>0</v>
      </c>
      <c r="E48" s="100"/>
      <c r="F48" s="129"/>
      <c r="G48" s="56"/>
      <c r="H48" s="116"/>
      <c r="I48" s="117"/>
      <c r="J48" s="117"/>
      <c r="K48" s="15"/>
      <c r="L48" s="15"/>
      <c r="M48" s="15"/>
      <c r="N48" s="172"/>
      <c r="O48" s="40"/>
      <c r="P48" s="40"/>
      <c r="Q48" s="40"/>
    </row>
    <row r="49" spans="1:17" x14ac:dyDescent="0.25">
      <c r="A49" s="33" t="s">
        <v>25</v>
      </c>
      <c r="B49" s="58" t="s">
        <v>2</v>
      </c>
      <c r="C49" s="59"/>
      <c r="D49" s="7">
        <v>887.6182</v>
      </c>
      <c r="E49" s="101">
        <f>E50</f>
        <v>80844</v>
      </c>
      <c r="F49" s="123"/>
      <c r="G49" s="56"/>
      <c r="H49" s="12">
        <f>H51</f>
        <v>11628670.225000001</v>
      </c>
      <c r="I49" s="12">
        <f>I51</f>
        <v>-11628670.225000001</v>
      </c>
      <c r="J49" s="12"/>
      <c r="K49" s="15"/>
      <c r="L49" s="15"/>
      <c r="M49" s="14">
        <f>M51</f>
        <v>38297201.598775856</v>
      </c>
      <c r="N49" s="170">
        <f t="shared" si="0"/>
        <v>38297201.598775856</v>
      </c>
      <c r="O49" s="40"/>
      <c r="P49" s="40"/>
      <c r="Q49" s="40"/>
    </row>
    <row r="50" spans="1:17" x14ac:dyDescent="0.25">
      <c r="A50" s="33" t="s">
        <v>25</v>
      </c>
      <c r="B50" s="58" t="s">
        <v>3</v>
      </c>
      <c r="C50" s="59"/>
      <c r="D50" s="7">
        <v>887.6182</v>
      </c>
      <c r="E50" s="101">
        <f>SUM(E52:E77)</f>
        <v>80844</v>
      </c>
      <c r="F50" s="123">
        <f>SUM(F52:F77)</f>
        <v>46514680.900000006</v>
      </c>
      <c r="G50" s="56"/>
      <c r="H50" s="12">
        <f>SUM(H52:H77)</f>
        <v>26497622.645</v>
      </c>
      <c r="I50" s="12">
        <f>SUM(I52:I77)</f>
        <v>20017058.254999995</v>
      </c>
      <c r="J50" s="12"/>
      <c r="K50" s="15"/>
      <c r="L50" s="12">
        <f>SUM(L52:L77)</f>
        <v>23128044.89941879</v>
      </c>
      <c r="M50" s="14"/>
      <c r="N50" s="170">
        <f t="shared" si="0"/>
        <v>23128044.89941879</v>
      </c>
      <c r="O50" s="40"/>
      <c r="P50" s="40"/>
      <c r="Q50" s="40"/>
    </row>
    <row r="51" spans="1:17" x14ac:dyDescent="0.25">
      <c r="A51" s="5"/>
      <c r="B51" s="66" t="s">
        <v>26</v>
      </c>
      <c r="C51" s="48">
        <v>2</v>
      </c>
      <c r="D51" s="70">
        <v>0</v>
      </c>
      <c r="E51" s="100"/>
      <c r="F51" s="130"/>
      <c r="G51" s="56">
        <v>25</v>
      </c>
      <c r="H51" s="15">
        <f>F50*G51/100</f>
        <v>11628670.225000001</v>
      </c>
      <c r="I51" s="15">
        <f t="shared" ref="I51:I77" si="6">F51-H51</f>
        <v>-11628670.225000001</v>
      </c>
      <c r="J51" s="15"/>
      <c r="K51" s="15"/>
      <c r="L51" s="15"/>
      <c r="M51" s="15">
        <f>($L$7*$L$8*E49/$L$10)+($L$7*$L$9*D49/$L$11)</f>
        <v>38297201.598775856</v>
      </c>
      <c r="N51" s="172">
        <f t="shared" si="0"/>
        <v>38297201.598775856</v>
      </c>
      <c r="O51" s="40"/>
      <c r="P51" s="40"/>
      <c r="Q51" s="40"/>
    </row>
    <row r="52" spans="1:17" x14ac:dyDescent="0.25">
      <c r="A52" s="5"/>
      <c r="B52" s="66" t="s">
        <v>25</v>
      </c>
      <c r="C52" s="48">
        <v>3</v>
      </c>
      <c r="D52" s="69">
        <v>51.925899999999999</v>
      </c>
      <c r="E52" s="98">
        <v>11374</v>
      </c>
      <c r="F52" s="131">
        <v>15251614.6</v>
      </c>
      <c r="G52" s="56">
        <v>20</v>
      </c>
      <c r="H52" s="15">
        <f t="shared" ref="H52:H77" si="7">F52*G52/100</f>
        <v>3050322.92</v>
      </c>
      <c r="I52" s="15">
        <f t="shared" si="6"/>
        <v>12201291.68</v>
      </c>
      <c r="J52" s="15">
        <f t="shared" ref="J52:J77" si="8">F52/E52</f>
        <v>1340.9191665201336</v>
      </c>
      <c r="K52" s="15">
        <f t="shared" ref="K52:K77" si="9">$J$11*$J$19-J52</f>
        <v>-698.50345828677382</v>
      </c>
      <c r="L52" s="15">
        <f t="shared" ref="L52:L77" si="10">IF(K52&gt;0,$J$7*$J$8*(K52/$K$19),0)+$J$7*$J$9*(E52/$E$19)+$J$7*$J$10*(D52/$D$19)</f>
        <v>1467344.266446156</v>
      </c>
      <c r="M52" s="14"/>
      <c r="N52" s="172">
        <f t="shared" si="0"/>
        <v>1467344.266446156</v>
      </c>
      <c r="O52" s="40"/>
      <c r="P52" s="40"/>
      <c r="Q52" s="40"/>
    </row>
    <row r="53" spans="1:17" x14ac:dyDescent="0.25">
      <c r="A53" s="5"/>
      <c r="B53" s="66" t="s">
        <v>27</v>
      </c>
      <c r="C53" s="48">
        <v>4</v>
      </c>
      <c r="D53" s="70">
        <v>16.3126</v>
      </c>
      <c r="E53" s="98">
        <v>1032</v>
      </c>
      <c r="F53" s="131">
        <v>511110</v>
      </c>
      <c r="G53" s="56">
        <v>75</v>
      </c>
      <c r="H53" s="15">
        <f t="shared" si="7"/>
        <v>383332.5</v>
      </c>
      <c r="I53" s="15">
        <f t="shared" si="6"/>
        <v>127777.5</v>
      </c>
      <c r="J53" s="15">
        <f t="shared" si="8"/>
        <v>495.26162790697674</v>
      </c>
      <c r="K53" s="15">
        <f t="shared" si="9"/>
        <v>147.154080326383</v>
      </c>
      <c r="L53" s="15">
        <f t="shared" si="10"/>
        <v>399176.30543834355</v>
      </c>
      <c r="M53" s="15"/>
      <c r="N53" s="172">
        <f t="shared" si="0"/>
        <v>399176.30543834355</v>
      </c>
      <c r="O53" s="40"/>
      <c r="P53" s="40"/>
      <c r="Q53" s="40"/>
    </row>
    <row r="54" spans="1:17" x14ac:dyDescent="0.25">
      <c r="A54" s="5"/>
      <c r="B54" s="66" t="s">
        <v>28</v>
      </c>
      <c r="C54" s="48">
        <v>4</v>
      </c>
      <c r="D54" s="70">
        <v>30.464199999999998</v>
      </c>
      <c r="E54" s="98">
        <v>5235</v>
      </c>
      <c r="F54" s="131">
        <v>2461324.7000000002</v>
      </c>
      <c r="G54" s="56">
        <v>75</v>
      </c>
      <c r="H54" s="15">
        <f t="shared" si="7"/>
        <v>1845993.5249999999</v>
      </c>
      <c r="I54" s="15">
        <f t="shared" si="6"/>
        <v>615331.17500000028</v>
      </c>
      <c r="J54" s="15">
        <f t="shared" si="8"/>
        <v>470.16708691499525</v>
      </c>
      <c r="K54" s="15">
        <f t="shared" si="9"/>
        <v>172.24862131836448</v>
      </c>
      <c r="L54" s="15">
        <f t="shared" si="10"/>
        <v>964098.24640890048</v>
      </c>
      <c r="M54" s="15"/>
      <c r="N54" s="172">
        <f t="shared" si="0"/>
        <v>964098.24640890048</v>
      </c>
      <c r="O54" s="40"/>
      <c r="P54" s="40"/>
      <c r="Q54" s="40"/>
    </row>
    <row r="55" spans="1:17" x14ac:dyDescent="0.25">
      <c r="A55" s="5"/>
      <c r="B55" s="66" t="s">
        <v>29</v>
      </c>
      <c r="C55" s="48">
        <v>4</v>
      </c>
      <c r="D55" s="70">
        <v>21.542500000000004</v>
      </c>
      <c r="E55" s="98">
        <v>1623</v>
      </c>
      <c r="F55" s="131">
        <v>298889.09999999998</v>
      </c>
      <c r="G55" s="56">
        <v>75</v>
      </c>
      <c r="H55" s="15">
        <f t="shared" si="7"/>
        <v>224166.82500000001</v>
      </c>
      <c r="I55" s="15">
        <f t="shared" si="6"/>
        <v>74722.274999999965</v>
      </c>
      <c r="J55" s="15">
        <f t="shared" si="8"/>
        <v>184.15841035120147</v>
      </c>
      <c r="K55" s="15">
        <f t="shared" si="9"/>
        <v>458.25729788215824</v>
      </c>
      <c r="L55" s="15">
        <f t="shared" si="10"/>
        <v>966782.83701606013</v>
      </c>
      <c r="M55" s="15"/>
      <c r="N55" s="172">
        <f t="shared" si="0"/>
        <v>966782.83701606013</v>
      </c>
      <c r="O55" s="40"/>
      <c r="P55" s="40"/>
      <c r="Q55" s="40"/>
    </row>
    <row r="56" spans="1:17" x14ac:dyDescent="0.25">
      <c r="A56" s="5"/>
      <c r="B56" s="66" t="s">
        <v>30</v>
      </c>
      <c r="C56" s="48">
        <v>4</v>
      </c>
      <c r="D56" s="70">
        <v>50.992299999999993</v>
      </c>
      <c r="E56" s="98">
        <v>3875</v>
      </c>
      <c r="F56" s="131">
        <v>1706460.4</v>
      </c>
      <c r="G56" s="56">
        <v>75</v>
      </c>
      <c r="H56" s="15">
        <f t="shared" si="7"/>
        <v>1279845.3</v>
      </c>
      <c r="I56" s="15">
        <f t="shared" si="6"/>
        <v>426615.09999999986</v>
      </c>
      <c r="J56" s="15">
        <f t="shared" si="8"/>
        <v>440.3768774193548</v>
      </c>
      <c r="K56" s="15">
        <f t="shared" si="9"/>
        <v>202.03883081400494</v>
      </c>
      <c r="L56" s="15">
        <f t="shared" si="10"/>
        <v>921319.89670789102</v>
      </c>
      <c r="M56" s="15"/>
      <c r="N56" s="172">
        <f t="shared" si="0"/>
        <v>921319.89670789102</v>
      </c>
      <c r="O56" s="40"/>
      <c r="P56" s="40"/>
      <c r="Q56" s="40"/>
    </row>
    <row r="57" spans="1:17" x14ac:dyDescent="0.25">
      <c r="A57" s="5"/>
      <c r="B57" s="66" t="s">
        <v>31</v>
      </c>
      <c r="C57" s="48">
        <v>4</v>
      </c>
      <c r="D57" s="70">
        <v>19.139800000000001</v>
      </c>
      <c r="E57" s="98">
        <v>1831</v>
      </c>
      <c r="F57" s="131">
        <v>923132.1</v>
      </c>
      <c r="G57" s="56">
        <v>75</v>
      </c>
      <c r="H57" s="15">
        <f t="shared" si="7"/>
        <v>692349.07499999995</v>
      </c>
      <c r="I57" s="15">
        <f t="shared" si="6"/>
        <v>230783.02500000002</v>
      </c>
      <c r="J57" s="15">
        <f t="shared" si="8"/>
        <v>504.16826870562534</v>
      </c>
      <c r="K57" s="15">
        <f t="shared" si="9"/>
        <v>138.2474395277344</v>
      </c>
      <c r="L57" s="15">
        <f t="shared" si="10"/>
        <v>485769.56660907448</v>
      </c>
      <c r="M57" s="15"/>
      <c r="N57" s="172">
        <f t="shared" si="0"/>
        <v>485769.56660907448</v>
      </c>
      <c r="O57" s="40"/>
      <c r="P57" s="40"/>
      <c r="Q57" s="40"/>
    </row>
    <row r="58" spans="1:17" x14ac:dyDescent="0.25">
      <c r="A58" s="5"/>
      <c r="B58" s="66" t="s">
        <v>32</v>
      </c>
      <c r="C58" s="48">
        <v>4</v>
      </c>
      <c r="D58" s="70">
        <v>47.591800000000006</v>
      </c>
      <c r="E58" s="98">
        <v>1735</v>
      </c>
      <c r="F58" s="131">
        <v>384384</v>
      </c>
      <c r="G58" s="56">
        <v>75</v>
      </c>
      <c r="H58" s="15">
        <f t="shared" si="7"/>
        <v>288288</v>
      </c>
      <c r="I58" s="15">
        <f t="shared" si="6"/>
        <v>96096</v>
      </c>
      <c r="J58" s="15">
        <f t="shared" si="8"/>
        <v>221.54697406340057</v>
      </c>
      <c r="K58" s="15">
        <f t="shared" si="9"/>
        <v>420.86873416995917</v>
      </c>
      <c r="L58" s="15">
        <f t="shared" si="10"/>
        <v>1005693.9280779505</v>
      </c>
      <c r="M58" s="15"/>
      <c r="N58" s="172">
        <f t="shared" si="0"/>
        <v>1005693.9280779505</v>
      </c>
      <c r="O58" s="40"/>
      <c r="P58" s="40"/>
      <c r="Q58" s="40"/>
    </row>
    <row r="59" spans="1:17" x14ac:dyDescent="0.25">
      <c r="A59" s="5"/>
      <c r="B59" s="66" t="s">
        <v>727</v>
      </c>
      <c r="C59" s="48">
        <v>4</v>
      </c>
      <c r="D59" s="71">
        <v>28.288899999999998</v>
      </c>
      <c r="E59" s="98">
        <v>1511</v>
      </c>
      <c r="F59" s="131">
        <v>357338.9</v>
      </c>
      <c r="G59" s="56">
        <v>75</v>
      </c>
      <c r="H59" s="15">
        <f t="shared" si="7"/>
        <v>268004.17499999999</v>
      </c>
      <c r="I59" s="15">
        <f t="shared" si="6"/>
        <v>89334.725000000035</v>
      </c>
      <c r="J59" s="15">
        <f t="shared" si="8"/>
        <v>236.49166115155526</v>
      </c>
      <c r="K59" s="15">
        <f t="shared" si="9"/>
        <v>405.92404708180447</v>
      </c>
      <c r="L59" s="15">
        <f t="shared" si="10"/>
        <v>894508.82181804208</v>
      </c>
      <c r="M59" s="15"/>
      <c r="N59" s="172">
        <f t="shared" si="0"/>
        <v>894508.82181804208</v>
      </c>
      <c r="O59" s="40"/>
      <c r="P59" s="40"/>
      <c r="Q59" s="40"/>
    </row>
    <row r="60" spans="1:17" x14ac:dyDescent="0.25">
      <c r="A60" s="5"/>
      <c r="B60" s="66" t="s">
        <v>728</v>
      </c>
      <c r="C60" s="48">
        <v>4</v>
      </c>
      <c r="D60" s="70">
        <v>39.7697</v>
      </c>
      <c r="E60" s="98">
        <v>2308</v>
      </c>
      <c r="F60" s="131">
        <v>342584</v>
      </c>
      <c r="G60" s="56">
        <v>75</v>
      </c>
      <c r="H60" s="15">
        <f t="shared" si="7"/>
        <v>256938</v>
      </c>
      <c r="I60" s="15">
        <f t="shared" si="6"/>
        <v>85646</v>
      </c>
      <c r="J60" s="15">
        <f t="shared" si="8"/>
        <v>148.43327556325823</v>
      </c>
      <c r="K60" s="15">
        <f t="shared" si="9"/>
        <v>493.9824326701015</v>
      </c>
      <c r="L60" s="15">
        <f t="shared" si="10"/>
        <v>1159437.6416749789</v>
      </c>
      <c r="M60" s="15"/>
      <c r="N60" s="172">
        <f t="shared" si="0"/>
        <v>1159437.6416749789</v>
      </c>
      <c r="O60" s="40"/>
      <c r="P60" s="40"/>
      <c r="Q60" s="40"/>
    </row>
    <row r="61" spans="1:17" x14ac:dyDescent="0.25">
      <c r="A61" s="5"/>
      <c r="B61" s="66" t="s">
        <v>33</v>
      </c>
      <c r="C61" s="48">
        <v>4</v>
      </c>
      <c r="D61" s="70">
        <v>25.625900000000001</v>
      </c>
      <c r="E61" s="98">
        <v>2068</v>
      </c>
      <c r="F61" s="131">
        <v>348310.3</v>
      </c>
      <c r="G61" s="56">
        <v>75</v>
      </c>
      <c r="H61" s="15">
        <f t="shared" si="7"/>
        <v>261232.72500000001</v>
      </c>
      <c r="I61" s="15">
        <f t="shared" si="6"/>
        <v>87077.574999999983</v>
      </c>
      <c r="J61" s="15">
        <f t="shared" si="8"/>
        <v>168.42857833655705</v>
      </c>
      <c r="K61" s="15">
        <f t="shared" si="9"/>
        <v>473.98712989680268</v>
      </c>
      <c r="L61" s="15">
        <f t="shared" si="10"/>
        <v>1055252.894988355</v>
      </c>
      <c r="M61" s="15"/>
      <c r="N61" s="172">
        <f t="shared" si="0"/>
        <v>1055252.894988355</v>
      </c>
      <c r="O61" s="40"/>
      <c r="P61" s="40"/>
      <c r="Q61" s="40"/>
    </row>
    <row r="62" spans="1:17" x14ac:dyDescent="0.25">
      <c r="A62" s="5"/>
      <c r="B62" s="66" t="s">
        <v>34</v>
      </c>
      <c r="C62" s="48">
        <v>4</v>
      </c>
      <c r="D62" s="69">
        <v>11.449</v>
      </c>
      <c r="E62" s="98">
        <v>4001</v>
      </c>
      <c r="F62" s="131">
        <v>2764869.3</v>
      </c>
      <c r="G62" s="56">
        <v>75</v>
      </c>
      <c r="H62" s="15">
        <f t="shared" si="7"/>
        <v>2073651.9750000001</v>
      </c>
      <c r="I62" s="15">
        <f t="shared" si="6"/>
        <v>691217.32499999972</v>
      </c>
      <c r="J62" s="15">
        <f t="shared" si="8"/>
        <v>691.04456385903518</v>
      </c>
      <c r="K62" s="15">
        <f t="shared" si="9"/>
        <v>-48.628855625675442</v>
      </c>
      <c r="L62" s="15">
        <f t="shared" si="10"/>
        <v>494133.64587551181</v>
      </c>
      <c r="M62" s="15"/>
      <c r="N62" s="172">
        <f t="shared" si="0"/>
        <v>494133.64587551181</v>
      </c>
      <c r="O62" s="40"/>
      <c r="P62" s="40"/>
      <c r="Q62" s="40"/>
    </row>
    <row r="63" spans="1:17" x14ac:dyDescent="0.25">
      <c r="A63" s="5"/>
      <c r="B63" s="66" t="s">
        <v>35</v>
      </c>
      <c r="C63" s="48">
        <v>4</v>
      </c>
      <c r="D63" s="70">
        <v>50.058299999999996</v>
      </c>
      <c r="E63" s="98">
        <v>3173</v>
      </c>
      <c r="F63" s="131">
        <v>516500.7</v>
      </c>
      <c r="G63" s="56">
        <v>75</v>
      </c>
      <c r="H63" s="15">
        <f t="shared" si="7"/>
        <v>387375.52500000002</v>
      </c>
      <c r="I63" s="15">
        <f t="shared" si="6"/>
        <v>129125.17499999999</v>
      </c>
      <c r="J63" s="15">
        <f t="shared" si="8"/>
        <v>162.77992436180273</v>
      </c>
      <c r="K63" s="15">
        <f t="shared" si="9"/>
        <v>479.63578387155701</v>
      </c>
      <c r="L63" s="15">
        <f t="shared" si="10"/>
        <v>1269235.7290566764</v>
      </c>
      <c r="M63" s="15"/>
      <c r="N63" s="172">
        <f t="shared" si="0"/>
        <v>1269235.7290566764</v>
      </c>
      <c r="O63" s="40"/>
      <c r="P63" s="40"/>
      <c r="Q63" s="40"/>
    </row>
    <row r="64" spans="1:17" x14ac:dyDescent="0.25">
      <c r="A64" s="5"/>
      <c r="B64" s="66" t="s">
        <v>729</v>
      </c>
      <c r="C64" s="48">
        <v>4</v>
      </c>
      <c r="D64" s="70">
        <v>39.081300000000006</v>
      </c>
      <c r="E64" s="98">
        <v>3439</v>
      </c>
      <c r="F64" s="131">
        <v>987011.1</v>
      </c>
      <c r="G64" s="56">
        <v>75</v>
      </c>
      <c r="H64" s="15">
        <f t="shared" si="7"/>
        <v>740258.32499999995</v>
      </c>
      <c r="I64" s="15">
        <f t="shared" si="6"/>
        <v>246752.77500000002</v>
      </c>
      <c r="J64" s="15">
        <f t="shared" si="8"/>
        <v>287.00526315789472</v>
      </c>
      <c r="K64" s="15">
        <f t="shared" si="9"/>
        <v>355.41044507546502</v>
      </c>
      <c r="L64" s="15">
        <f t="shared" si="10"/>
        <v>1071216.4275936813</v>
      </c>
      <c r="M64" s="15"/>
      <c r="N64" s="172">
        <f t="shared" si="0"/>
        <v>1071216.4275936813</v>
      </c>
      <c r="O64" s="40"/>
      <c r="P64" s="40"/>
      <c r="Q64" s="40"/>
    </row>
    <row r="65" spans="1:17" x14ac:dyDescent="0.25">
      <c r="A65" s="5"/>
      <c r="B65" s="66" t="s">
        <v>36</v>
      </c>
      <c r="C65" s="48">
        <v>4</v>
      </c>
      <c r="D65" s="70">
        <v>85.867999999999981</v>
      </c>
      <c r="E65" s="98">
        <v>5264</v>
      </c>
      <c r="F65" s="131">
        <v>2294604.5</v>
      </c>
      <c r="G65" s="56">
        <v>75</v>
      </c>
      <c r="H65" s="15">
        <f t="shared" si="7"/>
        <v>1720953.375</v>
      </c>
      <c r="I65" s="15">
        <f t="shared" si="6"/>
        <v>573651.125</v>
      </c>
      <c r="J65" s="15">
        <f t="shared" si="8"/>
        <v>435.90511018237083</v>
      </c>
      <c r="K65" s="15">
        <f t="shared" si="9"/>
        <v>206.5105980509889</v>
      </c>
      <c r="L65" s="15">
        <f t="shared" si="10"/>
        <v>1199672.8631535692</v>
      </c>
      <c r="M65" s="15"/>
      <c r="N65" s="172">
        <f t="shared" si="0"/>
        <v>1199672.8631535692</v>
      </c>
      <c r="O65" s="40"/>
      <c r="P65" s="40"/>
      <c r="Q65" s="40"/>
    </row>
    <row r="66" spans="1:17" x14ac:dyDescent="0.25">
      <c r="A66" s="5"/>
      <c r="B66" s="66" t="s">
        <v>37</v>
      </c>
      <c r="C66" s="48">
        <v>4</v>
      </c>
      <c r="D66" s="70">
        <v>12.793399999999998</v>
      </c>
      <c r="E66" s="98">
        <v>1873</v>
      </c>
      <c r="F66" s="131">
        <v>989242.7</v>
      </c>
      <c r="G66" s="56">
        <v>75</v>
      </c>
      <c r="H66" s="15">
        <f t="shared" si="7"/>
        <v>741932.02500000002</v>
      </c>
      <c r="I66" s="15">
        <f t="shared" si="6"/>
        <v>247310.67499999993</v>
      </c>
      <c r="J66" s="15">
        <f t="shared" si="8"/>
        <v>528.15947677522684</v>
      </c>
      <c r="K66" s="15">
        <f t="shared" si="9"/>
        <v>114.2562314581329</v>
      </c>
      <c r="L66" s="15">
        <f t="shared" si="10"/>
        <v>432797.42355914094</v>
      </c>
      <c r="M66" s="15"/>
      <c r="N66" s="172">
        <f t="shared" si="0"/>
        <v>432797.42355914094</v>
      </c>
      <c r="O66" s="40"/>
      <c r="P66" s="40"/>
      <c r="Q66" s="40"/>
    </row>
    <row r="67" spans="1:17" x14ac:dyDescent="0.25">
      <c r="A67" s="5"/>
      <c r="B67" s="66" t="s">
        <v>38</v>
      </c>
      <c r="C67" s="48">
        <v>4</v>
      </c>
      <c r="D67" s="70">
        <v>66.075299999999999</v>
      </c>
      <c r="E67" s="98">
        <v>5970</v>
      </c>
      <c r="F67" s="131">
        <v>5830175.4000000004</v>
      </c>
      <c r="G67" s="56">
        <v>75</v>
      </c>
      <c r="H67" s="15">
        <f t="shared" si="7"/>
        <v>4372631.55</v>
      </c>
      <c r="I67" s="15">
        <f t="shared" si="6"/>
        <v>1457543.8500000006</v>
      </c>
      <c r="J67" s="15">
        <f t="shared" si="8"/>
        <v>976.57879396984936</v>
      </c>
      <c r="K67" s="15">
        <f t="shared" si="9"/>
        <v>-334.16308573648962</v>
      </c>
      <c r="L67" s="15">
        <f t="shared" si="10"/>
        <v>895637.23149193288</v>
      </c>
      <c r="M67" s="15"/>
      <c r="N67" s="172">
        <f t="shared" si="0"/>
        <v>895637.23149193288</v>
      </c>
      <c r="O67" s="40"/>
      <c r="P67" s="40"/>
      <c r="Q67" s="40"/>
    </row>
    <row r="68" spans="1:17" x14ac:dyDescent="0.25">
      <c r="A68" s="5"/>
      <c r="B68" s="66" t="s">
        <v>39</v>
      </c>
      <c r="C68" s="48">
        <v>4</v>
      </c>
      <c r="D68" s="70">
        <v>4.5788000000000002</v>
      </c>
      <c r="E68" s="98">
        <v>1502</v>
      </c>
      <c r="F68" s="131">
        <v>619316.6</v>
      </c>
      <c r="G68" s="56">
        <v>75</v>
      </c>
      <c r="H68" s="15">
        <f t="shared" si="7"/>
        <v>464487.45</v>
      </c>
      <c r="I68" s="15">
        <f t="shared" si="6"/>
        <v>154829.14999999997</v>
      </c>
      <c r="J68" s="15">
        <f t="shared" si="8"/>
        <v>412.32796271637812</v>
      </c>
      <c r="K68" s="15">
        <f t="shared" si="9"/>
        <v>230.08774551698161</v>
      </c>
      <c r="L68" s="15">
        <f t="shared" si="10"/>
        <v>543761.91344956239</v>
      </c>
      <c r="M68" s="15"/>
      <c r="N68" s="172">
        <f t="shared" si="0"/>
        <v>543761.91344956239</v>
      </c>
      <c r="O68" s="40"/>
      <c r="P68" s="40"/>
      <c r="Q68" s="40"/>
    </row>
    <row r="69" spans="1:17" x14ac:dyDescent="0.25">
      <c r="A69" s="5"/>
      <c r="B69" s="66" t="s">
        <v>40</v>
      </c>
      <c r="C69" s="48">
        <v>4</v>
      </c>
      <c r="D69" s="70">
        <v>17.041400000000003</v>
      </c>
      <c r="E69" s="98">
        <v>347</v>
      </c>
      <c r="F69" s="131">
        <v>41412.1</v>
      </c>
      <c r="G69" s="56">
        <v>75</v>
      </c>
      <c r="H69" s="15">
        <f t="shared" si="7"/>
        <v>31059.075000000001</v>
      </c>
      <c r="I69" s="15">
        <f t="shared" si="6"/>
        <v>10353.024999999998</v>
      </c>
      <c r="J69" s="15">
        <f t="shared" si="8"/>
        <v>119.34322766570605</v>
      </c>
      <c r="K69" s="15">
        <f t="shared" si="9"/>
        <v>523.07248056765366</v>
      </c>
      <c r="L69" s="15">
        <f t="shared" si="10"/>
        <v>907113.07707353705</v>
      </c>
      <c r="M69" s="15"/>
      <c r="N69" s="172">
        <f t="shared" si="0"/>
        <v>907113.07707353705</v>
      </c>
      <c r="O69" s="40"/>
      <c r="P69" s="40"/>
      <c r="Q69" s="40"/>
    </row>
    <row r="70" spans="1:17" x14ac:dyDescent="0.25">
      <c r="A70" s="5"/>
      <c r="B70" s="66" t="s">
        <v>41</v>
      </c>
      <c r="C70" s="48">
        <v>4</v>
      </c>
      <c r="D70" s="70">
        <v>34.765100000000004</v>
      </c>
      <c r="E70" s="98">
        <v>3503</v>
      </c>
      <c r="F70" s="131">
        <v>724401.8</v>
      </c>
      <c r="G70" s="56">
        <v>75</v>
      </c>
      <c r="H70" s="15">
        <f t="shared" si="7"/>
        <v>543301.35</v>
      </c>
      <c r="I70" s="15">
        <f t="shared" si="6"/>
        <v>181100.45000000007</v>
      </c>
      <c r="J70" s="15">
        <f t="shared" si="8"/>
        <v>206.79469026548674</v>
      </c>
      <c r="K70" s="15">
        <f t="shared" si="9"/>
        <v>435.621017967873</v>
      </c>
      <c r="L70" s="15">
        <f t="shared" si="10"/>
        <v>1189156.6839200843</v>
      </c>
      <c r="M70" s="15"/>
      <c r="N70" s="172">
        <f t="shared" si="0"/>
        <v>1189156.6839200843</v>
      </c>
      <c r="O70" s="40"/>
      <c r="P70" s="40"/>
      <c r="Q70" s="40"/>
    </row>
    <row r="71" spans="1:17" x14ac:dyDescent="0.25">
      <c r="A71" s="5"/>
      <c r="B71" s="66" t="s">
        <v>42</v>
      </c>
      <c r="C71" s="48">
        <v>4</v>
      </c>
      <c r="D71" s="70">
        <v>16.301500000000001</v>
      </c>
      <c r="E71" s="98">
        <v>2581</v>
      </c>
      <c r="F71" s="131">
        <v>2644629.7999999998</v>
      </c>
      <c r="G71" s="56">
        <v>75</v>
      </c>
      <c r="H71" s="15">
        <f t="shared" si="7"/>
        <v>1983472.35</v>
      </c>
      <c r="I71" s="15">
        <f t="shared" si="6"/>
        <v>661157.44999999972</v>
      </c>
      <c r="J71" s="15">
        <f t="shared" si="8"/>
        <v>1024.6531576908174</v>
      </c>
      <c r="K71" s="15">
        <f t="shared" si="9"/>
        <v>-382.23744945745761</v>
      </c>
      <c r="L71" s="15">
        <f t="shared" si="10"/>
        <v>347573.46352482465</v>
      </c>
      <c r="M71" s="15"/>
      <c r="N71" s="172">
        <f t="shared" si="0"/>
        <v>347573.46352482465</v>
      </c>
      <c r="O71" s="40"/>
      <c r="P71" s="40"/>
      <c r="Q71" s="40"/>
    </row>
    <row r="72" spans="1:17" x14ac:dyDescent="0.25">
      <c r="A72" s="5"/>
      <c r="B72" s="66" t="s">
        <v>43</v>
      </c>
      <c r="C72" s="48">
        <v>4</v>
      </c>
      <c r="D72" s="70">
        <v>24.058299999999999</v>
      </c>
      <c r="E72" s="98">
        <v>2872</v>
      </c>
      <c r="F72" s="131">
        <v>659800.1</v>
      </c>
      <c r="G72" s="56">
        <v>75</v>
      </c>
      <c r="H72" s="15">
        <f t="shared" si="7"/>
        <v>494850.07500000001</v>
      </c>
      <c r="I72" s="15">
        <f t="shared" si="6"/>
        <v>164950.02499999997</v>
      </c>
      <c r="J72" s="15">
        <f t="shared" si="8"/>
        <v>229.73541086350974</v>
      </c>
      <c r="K72" s="15">
        <f t="shared" si="9"/>
        <v>412.68029736985</v>
      </c>
      <c r="L72" s="15">
        <f t="shared" si="10"/>
        <v>1046831.0188671352</v>
      </c>
      <c r="M72" s="15"/>
      <c r="N72" s="172">
        <f t="shared" si="0"/>
        <v>1046831.0188671352</v>
      </c>
      <c r="O72" s="40"/>
      <c r="P72" s="40"/>
      <c r="Q72" s="40"/>
    </row>
    <row r="73" spans="1:17" x14ac:dyDescent="0.25">
      <c r="A73" s="5"/>
      <c r="B73" s="66" t="s">
        <v>44</v>
      </c>
      <c r="C73" s="48">
        <v>4</v>
      </c>
      <c r="D73" s="70">
        <v>43.497700000000002</v>
      </c>
      <c r="E73" s="98">
        <v>3457</v>
      </c>
      <c r="F73" s="131">
        <v>638365.19999999995</v>
      </c>
      <c r="G73" s="56">
        <v>75</v>
      </c>
      <c r="H73" s="15">
        <f t="shared" si="7"/>
        <v>478773.9</v>
      </c>
      <c r="I73" s="15">
        <f t="shared" si="6"/>
        <v>159591.29999999993</v>
      </c>
      <c r="J73" s="15">
        <f t="shared" si="8"/>
        <v>184.65872143477003</v>
      </c>
      <c r="K73" s="15">
        <f t="shared" si="9"/>
        <v>457.75698679858971</v>
      </c>
      <c r="L73" s="15">
        <f t="shared" si="10"/>
        <v>1246501.8743656138</v>
      </c>
      <c r="M73" s="15"/>
      <c r="N73" s="172">
        <f t="shared" si="0"/>
        <v>1246501.8743656138</v>
      </c>
      <c r="O73" s="40"/>
      <c r="P73" s="40"/>
      <c r="Q73" s="40"/>
    </row>
    <row r="74" spans="1:17" x14ac:dyDescent="0.25">
      <c r="A74" s="5"/>
      <c r="B74" s="66" t="s">
        <v>45</v>
      </c>
      <c r="C74" s="48">
        <v>4</v>
      </c>
      <c r="D74" s="70">
        <v>21.498699999999999</v>
      </c>
      <c r="E74" s="98">
        <v>1119</v>
      </c>
      <c r="F74" s="131">
        <v>197789.1</v>
      </c>
      <c r="G74" s="56">
        <v>75</v>
      </c>
      <c r="H74" s="15">
        <f t="shared" si="7"/>
        <v>148341.82500000001</v>
      </c>
      <c r="I74" s="15">
        <f t="shared" si="6"/>
        <v>49447.274999999994</v>
      </c>
      <c r="J74" s="15">
        <f t="shared" si="8"/>
        <v>176.75522788203753</v>
      </c>
      <c r="K74" s="15">
        <f t="shared" si="9"/>
        <v>465.66048035132224</v>
      </c>
      <c r="L74" s="15">
        <f t="shared" si="10"/>
        <v>920554.83306736778</v>
      </c>
      <c r="M74" s="15"/>
      <c r="N74" s="172">
        <f t="shared" si="0"/>
        <v>920554.83306736778</v>
      </c>
      <c r="O74" s="40"/>
      <c r="P74" s="40"/>
      <c r="Q74" s="40"/>
    </row>
    <row r="75" spans="1:17" x14ac:dyDescent="0.25">
      <c r="A75" s="5"/>
      <c r="B75" s="66" t="s">
        <v>730</v>
      </c>
      <c r="C75" s="48">
        <v>4</v>
      </c>
      <c r="D75" s="70">
        <v>57.078299999999999</v>
      </c>
      <c r="E75" s="98">
        <v>3228</v>
      </c>
      <c r="F75" s="131">
        <v>1671534.9</v>
      </c>
      <c r="G75" s="56">
        <v>75</v>
      </c>
      <c r="H75" s="15">
        <f t="shared" si="7"/>
        <v>1253651.175</v>
      </c>
      <c r="I75" s="15">
        <f t="shared" si="6"/>
        <v>417883.72499999986</v>
      </c>
      <c r="J75" s="15">
        <f t="shared" si="8"/>
        <v>517.8236988847583</v>
      </c>
      <c r="K75" s="15">
        <f t="shared" si="9"/>
        <v>124.59200934860144</v>
      </c>
      <c r="L75" s="15">
        <f t="shared" si="10"/>
        <v>746780.91285149299</v>
      </c>
      <c r="M75" s="15"/>
      <c r="N75" s="172">
        <f t="shared" si="0"/>
        <v>746780.91285149299</v>
      </c>
      <c r="O75" s="40"/>
      <c r="P75" s="40"/>
      <c r="Q75" s="40"/>
    </row>
    <row r="76" spans="1:17" x14ac:dyDescent="0.25">
      <c r="A76" s="5"/>
      <c r="B76" s="66" t="s">
        <v>46</v>
      </c>
      <c r="C76" s="48">
        <v>4</v>
      </c>
      <c r="D76" s="70">
        <v>44.555800000000005</v>
      </c>
      <c r="E76" s="98">
        <v>820</v>
      </c>
      <c r="F76" s="131">
        <v>243496</v>
      </c>
      <c r="G76" s="56">
        <v>75</v>
      </c>
      <c r="H76" s="15">
        <f t="shared" si="7"/>
        <v>182622</v>
      </c>
      <c r="I76" s="15">
        <f t="shared" si="6"/>
        <v>60874</v>
      </c>
      <c r="J76" s="15">
        <f t="shared" si="8"/>
        <v>296.94634146341463</v>
      </c>
      <c r="K76" s="15">
        <f t="shared" si="9"/>
        <v>345.46936676994511</v>
      </c>
      <c r="L76" s="15">
        <f t="shared" si="10"/>
        <v>774235.0266040921</v>
      </c>
      <c r="M76" s="15"/>
      <c r="N76" s="172">
        <f t="shared" si="0"/>
        <v>774235.0266040921</v>
      </c>
      <c r="O76" s="40"/>
      <c r="P76" s="40"/>
      <c r="Q76" s="40"/>
    </row>
    <row r="77" spans="1:17" x14ac:dyDescent="0.25">
      <c r="A77" s="5"/>
      <c r="B77" s="66" t="s">
        <v>47</v>
      </c>
      <c r="C77" s="48">
        <v>4</v>
      </c>
      <c r="D77" s="70">
        <v>27.263699999999996</v>
      </c>
      <c r="E77" s="98">
        <v>5103</v>
      </c>
      <c r="F77" s="131">
        <v>3106383.5</v>
      </c>
      <c r="G77" s="56">
        <v>75</v>
      </c>
      <c r="H77" s="15">
        <f t="shared" si="7"/>
        <v>2329787.625</v>
      </c>
      <c r="I77" s="15">
        <f t="shared" si="6"/>
        <v>776595.875</v>
      </c>
      <c r="J77" s="15">
        <f t="shared" si="8"/>
        <v>608.7367234959828</v>
      </c>
      <c r="K77" s="15">
        <f t="shared" si="9"/>
        <v>33.678984737376936</v>
      </c>
      <c r="L77" s="15">
        <f t="shared" si="10"/>
        <v>723458.36977881182</v>
      </c>
      <c r="M77" s="15"/>
      <c r="N77" s="172">
        <f t="shared" si="0"/>
        <v>723458.36977881182</v>
      </c>
      <c r="O77" s="40"/>
      <c r="P77" s="40"/>
      <c r="Q77" s="40"/>
    </row>
    <row r="78" spans="1:17" x14ac:dyDescent="0.25">
      <c r="A78" s="5"/>
      <c r="B78" s="66"/>
      <c r="C78" s="48"/>
      <c r="D78" s="70">
        <v>0</v>
      </c>
      <c r="E78" s="100"/>
      <c r="F78" s="132"/>
      <c r="G78" s="56"/>
      <c r="H78" s="41"/>
      <c r="I78" s="13"/>
      <c r="J78" s="13"/>
      <c r="K78" s="15"/>
      <c r="L78" s="15"/>
      <c r="M78" s="15"/>
      <c r="N78" s="172"/>
      <c r="O78" s="40"/>
      <c r="P78" s="40"/>
      <c r="Q78" s="40"/>
    </row>
    <row r="79" spans="1:17" x14ac:dyDescent="0.25">
      <c r="A79" s="33" t="s">
        <v>48</v>
      </c>
      <c r="B79" s="58" t="s">
        <v>2</v>
      </c>
      <c r="C79" s="59"/>
      <c r="D79" s="7">
        <v>294.53949999999998</v>
      </c>
      <c r="E79" s="101">
        <f>E80</f>
        <v>26797</v>
      </c>
      <c r="F79" s="123"/>
      <c r="G79" s="56"/>
      <c r="H79" s="12">
        <f>H81</f>
        <v>3002917.7749999999</v>
      </c>
      <c r="I79" s="12">
        <f>I81</f>
        <v>-3002917.7749999999</v>
      </c>
      <c r="J79" s="12"/>
      <c r="K79" s="15"/>
      <c r="L79" s="15"/>
      <c r="M79" s="14">
        <f>M81</f>
        <v>12699421.310372151</v>
      </c>
      <c r="N79" s="170">
        <f t="shared" si="0"/>
        <v>12699421.310372151</v>
      </c>
      <c r="O79" s="40"/>
      <c r="P79" s="40"/>
      <c r="Q79" s="40"/>
    </row>
    <row r="80" spans="1:17" x14ac:dyDescent="0.25">
      <c r="A80" s="33" t="s">
        <v>48</v>
      </c>
      <c r="B80" s="58" t="s">
        <v>3</v>
      </c>
      <c r="C80" s="59"/>
      <c r="D80" s="7">
        <v>294.53949999999998</v>
      </c>
      <c r="E80" s="101">
        <f>SUM(E82:E88)</f>
        <v>26797</v>
      </c>
      <c r="F80" s="123">
        <f>SUM(F82:F88)</f>
        <v>12011671.1</v>
      </c>
      <c r="G80" s="56"/>
      <c r="H80" s="12">
        <f>SUM(H82:H88)</f>
        <v>3901362.4099999997</v>
      </c>
      <c r="I80" s="12">
        <f>SUM(I82:I88)</f>
        <v>8110308.6899999995</v>
      </c>
      <c r="J80" s="12"/>
      <c r="K80" s="15"/>
      <c r="L80" s="12">
        <f>SUM(L82:L88)</f>
        <v>8365883.0439544097</v>
      </c>
      <c r="M80" s="15"/>
      <c r="N80" s="170">
        <f t="shared" si="0"/>
        <v>8365883.0439544097</v>
      </c>
      <c r="O80" s="40"/>
      <c r="P80" s="40"/>
      <c r="Q80" s="40"/>
    </row>
    <row r="81" spans="1:17" x14ac:dyDescent="0.25">
      <c r="A81" s="5"/>
      <c r="B81" s="66" t="s">
        <v>26</v>
      </c>
      <c r="C81" s="48">
        <v>2</v>
      </c>
      <c r="D81" s="70">
        <v>0</v>
      </c>
      <c r="E81" s="100"/>
      <c r="F81" s="130"/>
      <c r="G81" s="56">
        <v>25</v>
      </c>
      <c r="H81" s="15">
        <f>F80*G81/100</f>
        <v>3002917.7749999999</v>
      </c>
      <c r="I81" s="15">
        <f t="shared" ref="I81:I88" si="11">F81-H81</f>
        <v>-3002917.7749999999</v>
      </c>
      <c r="J81" s="15"/>
      <c r="K81" s="15"/>
      <c r="L81" s="15"/>
      <c r="M81" s="15">
        <f>($L$7*$L$8*E79/$L$10)+($L$7*$L$9*D79/$L$11)</f>
        <v>12699421.310372151</v>
      </c>
      <c r="N81" s="172">
        <f t="shared" si="0"/>
        <v>12699421.310372151</v>
      </c>
      <c r="O81" s="40"/>
      <c r="P81" s="40"/>
      <c r="Q81" s="40"/>
    </row>
    <row r="82" spans="1:17" x14ac:dyDescent="0.25">
      <c r="A82" s="5"/>
      <c r="B82" s="66" t="s">
        <v>49</v>
      </c>
      <c r="C82" s="48">
        <v>4</v>
      </c>
      <c r="D82" s="70">
        <v>73.437700000000007</v>
      </c>
      <c r="E82" s="98">
        <v>5098</v>
      </c>
      <c r="F82" s="133">
        <v>742611.7</v>
      </c>
      <c r="G82" s="56">
        <v>75</v>
      </c>
      <c r="H82" s="15">
        <f t="shared" ref="H82:H88" si="12">F82*G82/100</f>
        <v>556958.77500000002</v>
      </c>
      <c r="I82" s="15">
        <f t="shared" si="11"/>
        <v>185652.92499999993</v>
      </c>
      <c r="J82" s="15">
        <f t="shared" ref="J82:J88" si="13">F82/E82</f>
        <v>145.66726167124361</v>
      </c>
      <c r="K82" s="15">
        <f t="shared" ref="K82:K88" si="14">$J$11*$J$19-J82</f>
        <v>496.7484465621161</v>
      </c>
      <c r="L82" s="15">
        <f t="shared" ref="L82:L88" si="15">IF(K82&gt;0,$J$7*$J$8*(K82/$K$19),0)+$J$7*$J$9*(E82/$E$19)+$J$7*$J$10*(D82/$D$19)</f>
        <v>1591309.5970954518</v>
      </c>
      <c r="M82" s="15"/>
      <c r="N82" s="172">
        <f t="shared" si="0"/>
        <v>1591309.5970954518</v>
      </c>
      <c r="O82" s="40"/>
      <c r="P82" s="40"/>
      <c r="Q82" s="40"/>
    </row>
    <row r="83" spans="1:17" x14ac:dyDescent="0.25">
      <c r="A83" s="5"/>
      <c r="B83" s="66" t="s">
        <v>48</v>
      </c>
      <c r="C83" s="48">
        <v>3</v>
      </c>
      <c r="D83" s="70">
        <v>28.994</v>
      </c>
      <c r="E83" s="98">
        <v>10676</v>
      </c>
      <c r="F83" s="133">
        <v>9286165.3000000007</v>
      </c>
      <c r="G83" s="56">
        <v>20</v>
      </c>
      <c r="H83" s="15">
        <f t="shared" si="12"/>
        <v>1857233.06</v>
      </c>
      <c r="I83" s="15">
        <f t="shared" si="11"/>
        <v>7428932.2400000002</v>
      </c>
      <c r="J83" s="15">
        <f t="shared" si="13"/>
        <v>869.81690708130395</v>
      </c>
      <c r="K83" s="15">
        <f t="shared" si="14"/>
        <v>-227.40119884794422</v>
      </c>
      <c r="L83" s="15">
        <f t="shared" si="15"/>
        <v>1313485.3810060818</v>
      </c>
      <c r="M83" s="15"/>
      <c r="N83" s="172">
        <f t="shared" ref="N83:N146" si="16">L83+M83</f>
        <v>1313485.3810060818</v>
      </c>
      <c r="O83" s="40"/>
      <c r="P83" s="40"/>
      <c r="Q83" s="40"/>
    </row>
    <row r="84" spans="1:17" x14ac:dyDescent="0.25">
      <c r="A84" s="5"/>
      <c r="B84" s="66" t="s">
        <v>731</v>
      </c>
      <c r="C84" s="48">
        <v>4</v>
      </c>
      <c r="D84" s="70">
        <v>59.187299999999993</v>
      </c>
      <c r="E84" s="98">
        <v>3460</v>
      </c>
      <c r="F84" s="133">
        <v>321071.7</v>
      </c>
      <c r="G84" s="56">
        <v>75</v>
      </c>
      <c r="H84" s="15">
        <f t="shared" si="12"/>
        <v>240803.77499999999</v>
      </c>
      <c r="I84" s="15">
        <f t="shared" si="11"/>
        <v>80267.925000000017</v>
      </c>
      <c r="J84" s="15">
        <f t="shared" si="13"/>
        <v>92.795289017341048</v>
      </c>
      <c r="K84" s="15">
        <f t="shared" si="14"/>
        <v>549.62041921601872</v>
      </c>
      <c r="L84" s="15">
        <f t="shared" si="15"/>
        <v>1440223.542466694</v>
      </c>
      <c r="M84" s="15"/>
      <c r="N84" s="172">
        <f t="shared" si="16"/>
        <v>1440223.542466694</v>
      </c>
      <c r="O84" s="40"/>
      <c r="P84" s="40"/>
      <c r="Q84" s="40"/>
    </row>
    <row r="85" spans="1:17" x14ac:dyDescent="0.25">
      <c r="A85" s="5"/>
      <c r="B85" s="66" t="s">
        <v>50</v>
      </c>
      <c r="C85" s="48">
        <v>4</v>
      </c>
      <c r="D85" s="70">
        <v>17.118400000000001</v>
      </c>
      <c r="E85" s="98">
        <v>1707</v>
      </c>
      <c r="F85" s="133">
        <v>224060.4</v>
      </c>
      <c r="G85" s="56">
        <v>75</v>
      </c>
      <c r="H85" s="15">
        <f t="shared" si="12"/>
        <v>168045.3</v>
      </c>
      <c r="I85" s="15">
        <f t="shared" si="11"/>
        <v>56015.100000000006</v>
      </c>
      <c r="J85" s="15">
        <f t="shared" si="13"/>
        <v>131.25975395430581</v>
      </c>
      <c r="K85" s="15">
        <f t="shared" si="14"/>
        <v>511.15595427905396</v>
      </c>
      <c r="L85" s="15">
        <f t="shared" si="15"/>
        <v>1044240.8263011313</v>
      </c>
      <c r="M85" s="15"/>
      <c r="N85" s="172">
        <f t="shared" si="16"/>
        <v>1044240.8263011313</v>
      </c>
      <c r="O85" s="40"/>
      <c r="P85" s="40"/>
      <c r="Q85" s="40"/>
    </row>
    <row r="86" spans="1:17" x14ac:dyDescent="0.25">
      <c r="A86" s="5"/>
      <c r="B86" s="66" t="s">
        <v>51</v>
      </c>
      <c r="C86" s="48">
        <v>4</v>
      </c>
      <c r="D86" s="70">
        <v>14.530099999999999</v>
      </c>
      <c r="E86" s="98">
        <v>824</v>
      </c>
      <c r="F86" s="133">
        <v>169015.5</v>
      </c>
      <c r="G86" s="56">
        <v>75</v>
      </c>
      <c r="H86" s="15">
        <f t="shared" si="12"/>
        <v>126761.625</v>
      </c>
      <c r="I86" s="15">
        <f t="shared" si="11"/>
        <v>42253.875</v>
      </c>
      <c r="J86" s="15">
        <f t="shared" si="13"/>
        <v>205.11589805825244</v>
      </c>
      <c r="K86" s="15">
        <f t="shared" si="14"/>
        <v>437.29981017510727</v>
      </c>
      <c r="L86" s="15">
        <f t="shared" si="15"/>
        <v>820281.72298496624</v>
      </c>
      <c r="M86" s="15"/>
      <c r="N86" s="172">
        <f t="shared" si="16"/>
        <v>820281.72298496624</v>
      </c>
      <c r="O86" s="40"/>
      <c r="P86" s="40"/>
      <c r="Q86" s="40"/>
    </row>
    <row r="87" spans="1:17" x14ac:dyDescent="0.25">
      <c r="A87" s="5"/>
      <c r="B87" s="66" t="s">
        <v>52</v>
      </c>
      <c r="C87" s="48">
        <v>4</v>
      </c>
      <c r="D87" s="70">
        <v>44.297600000000003</v>
      </c>
      <c r="E87" s="98">
        <v>1069</v>
      </c>
      <c r="F87" s="133">
        <v>230108.79999999999</v>
      </c>
      <c r="G87" s="56">
        <v>75</v>
      </c>
      <c r="H87" s="15">
        <f t="shared" si="12"/>
        <v>172581.6</v>
      </c>
      <c r="I87" s="15">
        <f t="shared" si="11"/>
        <v>57527.199999999983</v>
      </c>
      <c r="J87" s="15">
        <f t="shared" si="13"/>
        <v>215.25612722170251</v>
      </c>
      <c r="K87" s="15">
        <f t="shared" si="14"/>
        <v>427.15958101165722</v>
      </c>
      <c r="L87" s="15">
        <f t="shared" si="15"/>
        <v>928724.72914354457</v>
      </c>
      <c r="M87" s="15"/>
      <c r="N87" s="172">
        <f t="shared" si="16"/>
        <v>928724.72914354457</v>
      </c>
      <c r="O87" s="40"/>
      <c r="P87" s="40"/>
      <c r="Q87" s="40"/>
    </row>
    <row r="88" spans="1:17" x14ac:dyDescent="0.25">
      <c r="A88" s="5"/>
      <c r="B88" s="66" t="s">
        <v>53</v>
      </c>
      <c r="C88" s="48">
        <v>4</v>
      </c>
      <c r="D88" s="70">
        <v>56.974399999999996</v>
      </c>
      <c r="E88" s="98">
        <v>3963</v>
      </c>
      <c r="F88" s="133">
        <v>1038637.7</v>
      </c>
      <c r="G88" s="56">
        <v>75</v>
      </c>
      <c r="H88" s="15">
        <f t="shared" si="12"/>
        <v>778978.27500000002</v>
      </c>
      <c r="I88" s="15">
        <f t="shared" si="11"/>
        <v>259659.42499999993</v>
      </c>
      <c r="J88" s="15">
        <f t="shared" si="13"/>
        <v>262.08369921776432</v>
      </c>
      <c r="K88" s="15">
        <f t="shared" si="14"/>
        <v>380.33200901559542</v>
      </c>
      <c r="L88" s="15">
        <f t="shared" si="15"/>
        <v>1227617.2449565397</v>
      </c>
      <c r="M88" s="15"/>
      <c r="N88" s="172">
        <f t="shared" si="16"/>
        <v>1227617.2449565397</v>
      </c>
      <c r="O88" s="40"/>
      <c r="P88" s="40"/>
      <c r="Q88" s="40"/>
    </row>
    <row r="89" spans="1:17" x14ac:dyDescent="0.25">
      <c r="A89" s="5"/>
      <c r="B89" s="66"/>
      <c r="C89" s="48"/>
      <c r="D89" s="70">
        <v>0</v>
      </c>
      <c r="E89" s="100"/>
      <c r="F89" s="134"/>
      <c r="G89" s="56"/>
      <c r="H89" s="41"/>
      <c r="I89" s="13"/>
      <c r="K89" s="15"/>
      <c r="L89" s="15"/>
      <c r="M89" s="15"/>
      <c r="N89" s="172"/>
      <c r="O89" s="40"/>
      <c r="P89" s="40"/>
      <c r="Q89" s="40"/>
    </row>
    <row r="90" spans="1:17" x14ac:dyDescent="0.25">
      <c r="A90" s="33" t="s">
        <v>54</v>
      </c>
      <c r="B90" s="58" t="s">
        <v>2</v>
      </c>
      <c r="C90" s="59"/>
      <c r="D90" s="7">
        <v>814.44230000000016</v>
      </c>
      <c r="E90" s="101">
        <f>E91</f>
        <v>72733</v>
      </c>
      <c r="F90" s="123"/>
      <c r="G90" s="56"/>
      <c r="H90" s="12">
        <f>H92</f>
        <v>7471365.7499999991</v>
      </c>
      <c r="I90" s="12">
        <f>I92</f>
        <v>-7471365.7499999991</v>
      </c>
      <c r="J90" s="12"/>
      <c r="K90" s="15"/>
      <c r="L90" s="15"/>
      <c r="M90" s="14">
        <f>M92</f>
        <v>34710115.187691674</v>
      </c>
      <c r="N90" s="170">
        <f t="shared" si="16"/>
        <v>34710115.187691674</v>
      </c>
      <c r="O90" s="40"/>
      <c r="P90" s="40"/>
      <c r="Q90" s="40"/>
    </row>
    <row r="91" spans="1:17" x14ac:dyDescent="0.25">
      <c r="A91" s="33" t="s">
        <v>54</v>
      </c>
      <c r="B91" s="58" t="s">
        <v>3</v>
      </c>
      <c r="C91" s="59"/>
      <c r="D91" s="7">
        <v>814.44230000000016</v>
      </c>
      <c r="E91" s="101">
        <f>SUM(E93:E120)</f>
        <v>72733</v>
      </c>
      <c r="F91" s="123">
        <f>SUM(F93:F120)</f>
        <v>29885462.999999996</v>
      </c>
      <c r="G91" s="56"/>
      <c r="H91" s="12">
        <f>SUM(H93:H120)</f>
        <v>13875178.895000001</v>
      </c>
      <c r="I91" s="12">
        <f>SUM(I93:I120)</f>
        <v>16010284.105</v>
      </c>
      <c r="J91" s="12"/>
      <c r="K91" s="15"/>
      <c r="L91" s="12">
        <f>SUM(L93:L120)</f>
        <v>29344301.065731157</v>
      </c>
      <c r="M91" s="15"/>
      <c r="N91" s="170">
        <f t="shared" si="16"/>
        <v>29344301.065731157</v>
      </c>
      <c r="O91" s="40"/>
      <c r="P91" s="40"/>
      <c r="Q91" s="40"/>
    </row>
    <row r="92" spans="1:17" x14ac:dyDescent="0.25">
      <c r="A92" s="5"/>
      <c r="B92" s="66" t="s">
        <v>26</v>
      </c>
      <c r="C92" s="48">
        <v>2</v>
      </c>
      <c r="D92" s="70">
        <v>0</v>
      </c>
      <c r="E92" s="100"/>
      <c r="F92" s="130"/>
      <c r="G92" s="56">
        <v>25</v>
      </c>
      <c r="H92" s="15">
        <f>F91*G92/100</f>
        <v>7471365.7499999991</v>
      </c>
      <c r="I92" s="15">
        <f t="shared" ref="I92:I120" si="17">F92-H92</f>
        <v>-7471365.7499999991</v>
      </c>
      <c r="J92" s="15"/>
      <c r="K92" s="15"/>
      <c r="L92" s="15"/>
      <c r="M92" s="15">
        <f>($L$7*$L$8*E90/$L$10)+($L$7*$L$9*D90/$L$11)</f>
        <v>34710115.187691674</v>
      </c>
      <c r="N92" s="172">
        <f t="shared" si="16"/>
        <v>34710115.187691674</v>
      </c>
      <c r="O92" s="40"/>
      <c r="P92" s="40"/>
      <c r="Q92" s="40"/>
    </row>
    <row r="93" spans="1:17" x14ac:dyDescent="0.25">
      <c r="A93" s="5"/>
      <c r="B93" s="66" t="s">
        <v>732</v>
      </c>
      <c r="C93" s="48">
        <v>4</v>
      </c>
      <c r="D93" s="70">
        <v>27.557100000000002</v>
      </c>
      <c r="E93" s="98">
        <v>2295</v>
      </c>
      <c r="F93" s="135">
        <v>429691.3</v>
      </c>
      <c r="G93" s="56">
        <v>75</v>
      </c>
      <c r="H93" s="15">
        <f t="shared" ref="H93:H120" si="18">F93*G93/100</f>
        <v>322268.47499999998</v>
      </c>
      <c r="I93" s="15">
        <f t="shared" si="17"/>
        <v>107422.82500000001</v>
      </c>
      <c r="J93" s="15">
        <f t="shared" ref="J93:J120" si="19">F93/E93</f>
        <v>187.22932461873637</v>
      </c>
      <c r="K93" s="15">
        <f t="shared" ref="K93:K120" si="20">$J$11*$J$19-J93</f>
        <v>455.18638361462337</v>
      </c>
      <c r="L93" s="15">
        <f t="shared" ref="L93:L120" si="21">IF(K93&gt;0,$J$7*$J$8*(K93/$K$19),0)+$J$7*$J$9*(E93/$E$19)+$J$7*$J$10*(D93/$D$19)</f>
        <v>1058230.0131067834</v>
      </c>
      <c r="M93" s="15"/>
      <c r="N93" s="172">
        <f t="shared" si="16"/>
        <v>1058230.0131067834</v>
      </c>
      <c r="O93" s="40"/>
      <c r="P93" s="40"/>
      <c r="Q93" s="40"/>
    </row>
    <row r="94" spans="1:17" x14ac:dyDescent="0.25">
      <c r="A94" s="5"/>
      <c r="B94" s="66" t="s">
        <v>55</v>
      </c>
      <c r="C94" s="48">
        <v>4</v>
      </c>
      <c r="D94" s="70">
        <v>15.863399999999999</v>
      </c>
      <c r="E94" s="98">
        <v>675</v>
      </c>
      <c r="F94" s="135">
        <v>121258.1</v>
      </c>
      <c r="G94" s="56">
        <v>75</v>
      </c>
      <c r="H94" s="15">
        <f t="shared" si="18"/>
        <v>90943.574999999997</v>
      </c>
      <c r="I94" s="15">
        <f t="shared" si="17"/>
        <v>30314.525000000009</v>
      </c>
      <c r="J94" s="15">
        <f t="shared" si="19"/>
        <v>179.64162962962965</v>
      </c>
      <c r="K94" s="15">
        <f t="shared" si="20"/>
        <v>462.77407860373012</v>
      </c>
      <c r="L94" s="15">
        <f t="shared" si="21"/>
        <v>847131.13948316255</v>
      </c>
      <c r="M94" s="15"/>
      <c r="N94" s="172">
        <f t="shared" si="16"/>
        <v>847131.13948316255</v>
      </c>
      <c r="O94" s="40"/>
      <c r="P94" s="40"/>
      <c r="Q94" s="40"/>
    </row>
    <row r="95" spans="1:17" x14ac:dyDescent="0.25">
      <c r="A95" s="5"/>
      <c r="B95" s="66" t="s">
        <v>733</v>
      </c>
      <c r="C95" s="48">
        <v>4</v>
      </c>
      <c r="D95" s="70">
        <v>26.978499999999997</v>
      </c>
      <c r="E95" s="98">
        <v>2208</v>
      </c>
      <c r="F95" s="135">
        <v>732526.9</v>
      </c>
      <c r="G95" s="56">
        <v>75</v>
      </c>
      <c r="H95" s="15">
        <f t="shared" si="18"/>
        <v>549395.17500000005</v>
      </c>
      <c r="I95" s="15">
        <f t="shared" si="17"/>
        <v>183131.72499999998</v>
      </c>
      <c r="J95" s="15">
        <f t="shared" si="19"/>
        <v>331.76037137681158</v>
      </c>
      <c r="K95" s="15">
        <f t="shared" si="20"/>
        <v>310.65533685654816</v>
      </c>
      <c r="L95" s="15">
        <f t="shared" si="21"/>
        <v>821946.0126151538</v>
      </c>
      <c r="M95" s="15"/>
      <c r="N95" s="172">
        <f t="shared" si="16"/>
        <v>821946.0126151538</v>
      </c>
      <c r="O95" s="40"/>
      <c r="P95" s="40"/>
      <c r="Q95" s="40"/>
    </row>
    <row r="96" spans="1:17" x14ac:dyDescent="0.25">
      <c r="A96" s="5"/>
      <c r="B96" s="66" t="s">
        <v>734</v>
      </c>
      <c r="C96" s="48">
        <v>4</v>
      </c>
      <c r="D96" s="70">
        <v>25.1053</v>
      </c>
      <c r="E96" s="98">
        <v>1937</v>
      </c>
      <c r="F96" s="135">
        <v>255890.7</v>
      </c>
      <c r="G96" s="56">
        <v>75</v>
      </c>
      <c r="H96" s="15">
        <f t="shared" si="18"/>
        <v>191918.02499999999</v>
      </c>
      <c r="I96" s="15">
        <f t="shared" si="17"/>
        <v>63972.675000000017</v>
      </c>
      <c r="J96" s="15">
        <f t="shared" si="19"/>
        <v>132.10671140939598</v>
      </c>
      <c r="K96" s="15">
        <f t="shared" si="20"/>
        <v>510.30899682396375</v>
      </c>
      <c r="L96" s="15">
        <f t="shared" si="21"/>
        <v>1095015.2722289737</v>
      </c>
      <c r="M96" s="15"/>
      <c r="N96" s="172">
        <f t="shared" si="16"/>
        <v>1095015.2722289737</v>
      </c>
      <c r="O96" s="40"/>
      <c r="P96" s="40"/>
      <c r="Q96" s="40"/>
    </row>
    <row r="97" spans="1:17" x14ac:dyDescent="0.25">
      <c r="A97" s="5"/>
      <c r="B97" s="66" t="s">
        <v>56</v>
      </c>
      <c r="C97" s="48">
        <v>4</v>
      </c>
      <c r="D97" s="70">
        <v>19.769200000000001</v>
      </c>
      <c r="E97" s="98">
        <v>1170</v>
      </c>
      <c r="F97" s="135">
        <v>222512.8</v>
      </c>
      <c r="G97" s="56">
        <v>75</v>
      </c>
      <c r="H97" s="15">
        <f t="shared" si="18"/>
        <v>166884.6</v>
      </c>
      <c r="I97" s="15">
        <f t="shared" si="17"/>
        <v>55628.199999999983</v>
      </c>
      <c r="J97" s="15">
        <f t="shared" si="19"/>
        <v>190.18188034188034</v>
      </c>
      <c r="K97" s="15">
        <f t="shared" si="20"/>
        <v>452.23382789147939</v>
      </c>
      <c r="L97" s="15">
        <f t="shared" si="21"/>
        <v>899939.42101097864</v>
      </c>
      <c r="M97" s="15"/>
      <c r="N97" s="172">
        <f t="shared" si="16"/>
        <v>899939.42101097864</v>
      </c>
      <c r="O97" s="40"/>
      <c r="P97" s="40"/>
      <c r="Q97" s="40"/>
    </row>
    <row r="98" spans="1:17" x14ac:dyDescent="0.25">
      <c r="A98" s="5"/>
      <c r="B98" s="66" t="s">
        <v>54</v>
      </c>
      <c r="C98" s="48">
        <v>3</v>
      </c>
      <c r="D98" s="69">
        <v>8.8294999999999995</v>
      </c>
      <c r="E98" s="98">
        <v>8272</v>
      </c>
      <c r="F98" s="135">
        <v>15525306.1</v>
      </c>
      <c r="G98" s="56">
        <v>20</v>
      </c>
      <c r="H98" s="15">
        <f t="shared" si="18"/>
        <v>3105061.22</v>
      </c>
      <c r="I98" s="15">
        <f t="shared" si="17"/>
        <v>12420244.879999999</v>
      </c>
      <c r="J98" s="15">
        <f t="shared" si="19"/>
        <v>1876.8503505802707</v>
      </c>
      <c r="K98" s="15">
        <f t="shared" si="20"/>
        <v>-1234.434642346911</v>
      </c>
      <c r="L98" s="15">
        <f t="shared" si="21"/>
        <v>973650.99401919241</v>
      </c>
      <c r="M98" s="15"/>
      <c r="N98" s="172">
        <f t="shared" si="16"/>
        <v>973650.99401919241</v>
      </c>
      <c r="O98" s="40"/>
      <c r="P98" s="40"/>
      <c r="Q98" s="40"/>
    </row>
    <row r="99" spans="1:17" x14ac:dyDescent="0.25">
      <c r="A99" s="5"/>
      <c r="B99" s="66" t="s">
        <v>28</v>
      </c>
      <c r="C99" s="48">
        <v>4</v>
      </c>
      <c r="D99" s="70">
        <v>13.193199999999997</v>
      </c>
      <c r="E99" s="98">
        <v>814</v>
      </c>
      <c r="F99" s="135">
        <v>64060</v>
      </c>
      <c r="G99" s="56">
        <v>75</v>
      </c>
      <c r="H99" s="15">
        <f t="shared" si="18"/>
        <v>48045</v>
      </c>
      <c r="I99" s="15">
        <f t="shared" si="17"/>
        <v>16015</v>
      </c>
      <c r="J99" s="15">
        <f t="shared" si="19"/>
        <v>78.697788697788695</v>
      </c>
      <c r="K99" s="15">
        <f t="shared" si="20"/>
        <v>563.71791953557101</v>
      </c>
      <c r="L99" s="15">
        <f t="shared" si="21"/>
        <v>1011161.1274194205</v>
      </c>
      <c r="M99" s="15"/>
      <c r="N99" s="172">
        <f t="shared" si="16"/>
        <v>1011161.1274194205</v>
      </c>
      <c r="O99" s="40"/>
      <c r="P99" s="40"/>
      <c r="Q99" s="40"/>
    </row>
    <row r="100" spans="1:17" x14ac:dyDescent="0.25">
      <c r="A100" s="5"/>
      <c r="B100" s="66" t="s">
        <v>735</v>
      </c>
      <c r="C100" s="48">
        <v>4</v>
      </c>
      <c r="D100" s="70">
        <v>48.523900000000005</v>
      </c>
      <c r="E100" s="98">
        <v>4017</v>
      </c>
      <c r="F100" s="135">
        <v>463029.5</v>
      </c>
      <c r="G100" s="56">
        <v>75</v>
      </c>
      <c r="H100" s="15">
        <f t="shared" si="18"/>
        <v>347272.125</v>
      </c>
      <c r="I100" s="15">
        <f t="shared" si="17"/>
        <v>115757.375</v>
      </c>
      <c r="J100" s="15">
        <f t="shared" si="19"/>
        <v>115.26748817525517</v>
      </c>
      <c r="K100" s="15">
        <f t="shared" si="20"/>
        <v>527.14822005810458</v>
      </c>
      <c r="L100" s="15">
        <f t="shared" si="21"/>
        <v>1434500.6518127972</v>
      </c>
      <c r="M100" s="15"/>
      <c r="N100" s="172">
        <f t="shared" si="16"/>
        <v>1434500.6518127972</v>
      </c>
      <c r="O100" s="40"/>
      <c r="P100" s="40"/>
      <c r="Q100" s="40"/>
    </row>
    <row r="101" spans="1:17" x14ac:dyDescent="0.25">
      <c r="A101" s="5"/>
      <c r="B101" s="66" t="s">
        <v>57</v>
      </c>
      <c r="C101" s="48">
        <v>4</v>
      </c>
      <c r="D101" s="70">
        <v>23.2666</v>
      </c>
      <c r="E101" s="98">
        <v>1891</v>
      </c>
      <c r="F101" s="135">
        <v>184143.7</v>
      </c>
      <c r="G101" s="56">
        <v>75</v>
      </c>
      <c r="H101" s="15">
        <f t="shared" si="18"/>
        <v>138107.77499999999</v>
      </c>
      <c r="I101" s="15">
        <f t="shared" si="17"/>
        <v>46035.925000000017</v>
      </c>
      <c r="J101" s="15">
        <f t="shared" si="19"/>
        <v>97.37900581702803</v>
      </c>
      <c r="K101" s="15">
        <f t="shared" si="20"/>
        <v>545.03670241633176</v>
      </c>
      <c r="L101" s="15">
        <f t="shared" si="21"/>
        <v>1137753.6955685546</v>
      </c>
      <c r="M101" s="15"/>
      <c r="N101" s="172">
        <f t="shared" si="16"/>
        <v>1137753.6955685546</v>
      </c>
      <c r="O101" s="40"/>
      <c r="P101" s="40"/>
      <c r="Q101" s="40"/>
    </row>
    <row r="102" spans="1:17" x14ac:dyDescent="0.25">
      <c r="A102" s="5"/>
      <c r="B102" s="66" t="s">
        <v>58</v>
      </c>
      <c r="C102" s="48">
        <v>4</v>
      </c>
      <c r="D102" s="70">
        <v>50.768900000000002</v>
      </c>
      <c r="E102" s="98">
        <v>3500</v>
      </c>
      <c r="F102" s="135">
        <v>359182.5</v>
      </c>
      <c r="G102" s="56">
        <v>75</v>
      </c>
      <c r="H102" s="15">
        <f t="shared" si="18"/>
        <v>269386.875</v>
      </c>
      <c r="I102" s="15">
        <f t="shared" si="17"/>
        <v>89795.625</v>
      </c>
      <c r="J102" s="15">
        <f t="shared" si="19"/>
        <v>102.62357142857142</v>
      </c>
      <c r="K102" s="15">
        <f t="shared" si="20"/>
        <v>539.79213680478836</v>
      </c>
      <c r="L102" s="15">
        <f t="shared" si="21"/>
        <v>1402323.5273022722</v>
      </c>
      <c r="M102" s="15"/>
      <c r="N102" s="172">
        <f t="shared" si="16"/>
        <v>1402323.5273022722</v>
      </c>
      <c r="O102" s="40"/>
      <c r="P102" s="40"/>
      <c r="Q102" s="40"/>
    </row>
    <row r="103" spans="1:17" x14ac:dyDescent="0.25">
      <c r="A103" s="5"/>
      <c r="B103" s="66" t="s">
        <v>59</v>
      </c>
      <c r="C103" s="48">
        <v>4</v>
      </c>
      <c r="D103" s="70">
        <v>39.664400000000001</v>
      </c>
      <c r="E103" s="98">
        <v>2947</v>
      </c>
      <c r="F103" s="135">
        <v>757521.4</v>
      </c>
      <c r="G103" s="56">
        <v>75</v>
      </c>
      <c r="H103" s="15">
        <f t="shared" si="18"/>
        <v>568141.05000000005</v>
      </c>
      <c r="I103" s="15">
        <f t="shared" si="17"/>
        <v>189380.34999999998</v>
      </c>
      <c r="J103" s="15">
        <f t="shared" si="19"/>
        <v>257.04832032575501</v>
      </c>
      <c r="K103" s="15">
        <f t="shared" si="20"/>
        <v>385.36738790760472</v>
      </c>
      <c r="L103" s="15">
        <f t="shared" si="21"/>
        <v>1063414.1146392538</v>
      </c>
      <c r="M103" s="15"/>
      <c r="N103" s="172">
        <f t="shared" si="16"/>
        <v>1063414.1146392538</v>
      </c>
      <c r="O103" s="40"/>
      <c r="P103" s="40"/>
      <c r="Q103" s="40"/>
    </row>
    <row r="104" spans="1:17" x14ac:dyDescent="0.25">
      <c r="A104" s="5"/>
      <c r="B104" s="66" t="s">
        <v>60</v>
      </c>
      <c r="C104" s="48">
        <v>4</v>
      </c>
      <c r="D104" s="70">
        <v>52.508599999999994</v>
      </c>
      <c r="E104" s="98">
        <v>7501</v>
      </c>
      <c r="F104" s="135">
        <v>1425703.9</v>
      </c>
      <c r="G104" s="56">
        <v>75</v>
      </c>
      <c r="H104" s="15">
        <f t="shared" si="18"/>
        <v>1069277.925</v>
      </c>
      <c r="I104" s="15">
        <f t="shared" si="17"/>
        <v>356425.97499999986</v>
      </c>
      <c r="J104" s="15">
        <f t="shared" si="19"/>
        <v>190.06851086521795</v>
      </c>
      <c r="K104" s="15">
        <f t="shared" si="20"/>
        <v>452.34719736814179</v>
      </c>
      <c r="L104" s="15">
        <f t="shared" si="21"/>
        <v>1729267.2333416631</v>
      </c>
      <c r="M104" s="15"/>
      <c r="N104" s="172">
        <f t="shared" si="16"/>
        <v>1729267.2333416631</v>
      </c>
      <c r="O104" s="40"/>
      <c r="P104" s="40"/>
      <c r="Q104" s="40"/>
    </row>
    <row r="105" spans="1:17" x14ac:dyDescent="0.25">
      <c r="A105" s="5"/>
      <c r="B105" s="66" t="s">
        <v>61</v>
      </c>
      <c r="C105" s="48">
        <v>4</v>
      </c>
      <c r="D105" s="70">
        <v>24.664800000000003</v>
      </c>
      <c r="E105" s="98">
        <v>1501</v>
      </c>
      <c r="F105" s="135">
        <v>863728.6</v>
      </c>
      <c r="G105" s="56">
        <v>75</v>
      </c>
      <c r="H105" s="15">
        <f t="shared" si="18"/>
        <v>647796.44999999995</v>
      </c>
      <c r="I105" s="15">
        <f t="shared" si="17"/>
        <v>215932.15000000002</v>
      </c>
      <c r="J105" s="15">
        <f t="shared" si="19"/>
        <v>575.43544303797466</v>
      </c>
      <c r="K105" s="15">
        <f t="shared" si="20"/>
        <v>66.980265195385073</v>
      </c>
      <c r="L105" s="15">
        <f t="shared" si="21"/>
        <v>355234.14096304314</v>
      </c>
      <c r="M105" s="15"/>
      <c r="N105" s="172">
        <f t="shared" si="16"/>
        <v>355234.14096304314</v>
      </c>
      <c r="O105" s="40"/>
      <c r="P105" s="40"/>
      <c r="Q105" s="40"/>
    </row>
    <row r="106" spans="1:17" x14ac:dyDescent="0.25">
      <c r="A106" s="5"/>
      <c r="B106" s="66" t="s">
        <v>62</v>
      </c>
      <c r="C106" s="48">
        <v>4</v>
      </c>
      <c r="D106" s="70">
        <v>58.643199999999993</v>
      </c>
      <c r="E106" s="98">
        <v>2217</v>
      </c>
      <c r="F106" s="135">
        <v>252421</v>
      </c>
      <c r="G106" s="56">
        <v>75</v>
      </c>
      <c r="H106" s="15">
        <f t="shared" si="18"/>
        <v>189315.75</v>
      </c>
      <c r="I106" s="15">
        <f t="shared" si="17"/>
        <v>63105.25</v>
      </c>
      <c r="J106" s="15">
        <f t="shared" si="19"/>
        <v>113.85701398285973</v>
      </c>
      <c r="K106" s="15">
        <f t="shared" si="20"/>
        <v>528.55869425050003</v>
      </c>
      <c r="L106" s="15">
        <f t="shared" si="21"/>
        <v>1263734.9342270968</v>
      </c>
      <c r="M106" s="15"/>
      <c r="N106" s="172">
        <f t="shared" si="16"/>
        <v>1263734.9342270968</v>
      </c>
      <c r="O106" s="40"/>
      <c r="P106" s="40"/>
      <c r="Q106" s="40"/>
    </row>
    <row r="107" spans="1:17" x14ac:dyDescent="0.25">
      <c r="A107" s="5"/>
      <c r="B107" s="66" t="s">
        <v>63</v>
      </c>
      <c r="C107" s="48">
        <v>4</v>
      </c>
      <c r="D107" s="70">
        <v>46.1038</v>
      </c>
      <c r="E107" s="98">
        <v>4020</v>
      </c>
      <c r="F107" s="135">
        <v>865095.3</v>
      </c>
      <c r="G107" s="56">
        <v>75</v>
      </c>
      <c r="H107" s="15">
        <f t="shared" si="18"/>
        <v>648821.47499999998</v>
      </c>
      <c r="I107" s="15">
        <f t="shared" si="17"/>
        <v>216273.82500000007</v>
      </c>
      <c r="J107" s="15">
        <f t="shared" si="19"/>
        <v>215.19783582089553</v>
      </c>
      <c r="K107" s="15">
        <f t="shared" si="20"/>
        <v>427.2178724124642</v>
      </c>
      <c r="L107" s="15">
        <f t="shared" si="21"/>
        <v>1271818.6325688523</v>
      </c>
      <c r="M107" s="15"/>
      <c r="N107" s="172">
        <f t="shared" si="16"/>
        <v>1271818.6325688523</v>
      </c>
      <c r="O107" s="40"/>
      <c r="P107" s="40"/>
      <c r="Q107" s="40"/>
    </row>
    <row r="108" spans="1:17" x14ac:dyDescent="0.25">
      <c r="A108" s="5"/>
      <c r="B108" s="66" t="s">
        <v>64</v>
      </c>
      <c r="C108" s="48">
        <v>4</v>
      </c>
      <c r="D108" s="70">
        <v>22.825799999999997</v>
      </c>
      <c r="E108" s="98">
        <v>1531</v>
      </c>
      <c r="F108" s="135">
        <v>229000.3</v>
      </c>
      <c r="G108" s="56">
        <v>75</v>
      </c>
      <c r="H108" s="15">
        <f t="shared" si="18"/>
        <v>171750.22500000001</v>
      </c>
      <c r="I108" s="15">
        <f t="shared" si="17"/>
        <v>57250.074999999983</v>
      </c>
      <c r="J108" s="15">
        <f t="shared" si="19"/>
        <v>149.57563683866752</v>
      </c>
      <c r="K108" s="15">
        <f t="shared" si="20"/>
        <v>492.84007139469225</v>
      </c>
      <c r="L108" s="15">
        <f t="shared" si="21"/>
        <v>1014129.7946122439</v>
      </c>
      <c r="M108" s="15"/>
      <c r="N108" s="172">
        <f t="shared" si="16"/>
        <v>1014129.7946122439</v>
      </c>
      <c r="O108" s="40"/>
      <c r="P108" s="40"/>
      <c r="Q108" s="40"/>
    </row>
    <row r="109" spans="1:17" x14ac:dyDescent="0.25">
      <c r="A109" s="5"/>
      <c r="B109" s="66" t="s">
        <v>65</v>
      </c>
      <c r="C109" s="48">
        <v>4</v>
      </c>
      <c r="D109" s="70">
        <v>20.625700000000002</v>
      </c>
      <c r="E109" s="98">
        <v>940</v>
      </c>
      <c r="F109" s="135">
        <v>231244.4</v>
      </c>
      <c r="G109" s="56">
        <v>75</v>
      </c>
      <c r="H109" s="15">
        <f t="shared" si="18"/>
        <v>173433.3</v>
      </c>
      <c r="I109" s="15">
        <f t="shared" si="17"/>
        <v>57811.100000000006</v>
      </c>
      <c r="J109" s="15">
        <f t="shared" si="19"/>
        <v>246.00468085106382</v>
      </c>
      <c r="K109" s="15">
        <f t="shared" si="20"/>
        <v>396.41102738229591</v>
      </c>
      <c r="L109" s="15">
        <f t="shared" si="21"/>
        <v>789729.26649792562</v>
      </c>
      <c r="M109" s="15"/>
      <c r="N109" s="172">
        <f t="shared" si="16"/>
        <v>789729.26649792562</v>
      </c>
      <c r="O109" s="40"/>
      <c r="P109" s="40"/>
      <c r="Q109" s="40"/>
    </row>
    <row r="110" spans="1:17" x14ac:dyDescent="0.25">
      <c r="A110" s="5"/>
      <c r="B110" s="66" t="s">
        <v>66</v>
      </c>
      <c r="C110" s="48">
        <v>4</v>
      </c>
      <c r="D110" s="70">
        <v>55.96</v>
      </c>
      <c r="E110" s="98">
        <v>4370</v>
      </c>
      <c r="F110" s="135">
        <v>1223917</v>
      </c>
      <c r="G110" s="56">
        <v>75</v>
      </c>
      <c r="H110" s="15">
        <f t="shared" si="18"/>
        <v>917937.75</v>
      </c>
      <c r="I110" s="15">
        <f t="shared" si="17"/>
        <v>305979.25</v>
      </c>
      <c r="J110" s="15">
        <f t="shared" si="19"/>
        <v>280.07254004576657</v>
      </c>
      <c r="K110" s="15">
        <f t="shared" si="20"/>
        <v>362.34316818759316</v>
      </c>
      <c r="L110" s="15">
        <f t="shared" si="21"/>
        <v>1242901.9491228804</v>
      </c>
      <c r="M110" s="15"/>
      <c r="N110" s="172">
        <f t="shared" si="16"/>
        <v>1242901.9491228804</v>
      </c>
      <c r="O110" s="40"/>
      <c r="P110" s="40"/>
      <c r="Q110" s="40"/>
    </row>
    <row r="111" spans="1:17" x14ac:dyDescent="0.25">
      <c r="A111" s="5"/>
      <c r="B111" s="66" t="s">
        <v>67</v>
      </c>
      <c r="C111" s="48">
        <v>4</v>
      </c>
      <c r="D111" s="70">
        <v>11.875299999999999</v>
      </c>
      <c r="E111" s="98">
        <v>4912</v>
      </c>
      <c r="F111" s="135">
        <v>3137000.8</v>
      </c>
      <c r="G111" s="56">
        <v>75</v>
      </c>
      <c r="H111" s="15">
        <f t="shared" si="18"/>
        <v>2352750.6</v>
      </c>
      <c r="I111" s="15">
        <f t="shared" si="17"/>
        <v>784250.19999999972</v>
      </c>
      <c r="J111" s="15">
        <f t="shared" si="19"/>
        <v>638.64022801302929</v>
      </c>
      <c r="K111" s="15">
        <f t="shared" si="20"/>
        <v>3.7754802203304507</v>
      </c>
      <c r="L111" s="15">
        <f t="shared" si="21"/>
        <v>605461.32480420382</v>
      </c>
      <c r="M111" s="15"/>
      <c r="N111" s="172">
        <f t="shared" si="16"/>
        <v>605461.32480420382</v>
      </c>
      <c r="O111" s="40"/>
      <c r="P111" s="40"/>
      <c r="Q111" s="40"/>
    </row>
    <row r="112" spans="1:17" x14ac:dyDescent="0.25">
      <c r="A112" s="5"/>
      <c r="B112" s="66" t="s">
        <v>68</v>
      </c>
      <c r="C112" s="48">
        <v>4</v>
      </c>
      <c r="D112" s="70">
        <v>31.241099999999999</v>
      </c>
      <c r="E112" s="98">
        <v>1459</v>
      </c>
      <c r="F112" s="135">
        <v>310148.2</v>
      </c>
      <c r="G112" s="56">
        <v>75</v>
      </c>
      <c r="H112" s="15">
        <f t="shared" si="18"/>
        <v>232611.15</v>
      </c>
      <c r="I112" s="15">
        <f t="shared" si="17"/>
        <v>77537.050000000017</v>
      </c>
      <c r="J112" s="15">
        <f t="shared" si="19"/>
        <v>212.57587388622346</v>
      </c>
      <c r="K112" s="15">
        <f t="shared" si="20"/>
        <v>429.83983434713628</v>
      </c>
      <c r="L112" s="15">
        <f t="shared" si="21"/>
        <v>935252.25269385229</v>
      </c>
      <c r="M112" s="15"/>
      <c r="N112" s="172">
        <f t="shared" si="16"/>
        <v>935252.25269385229</v>
      </c>
      <c r="O112" s="40"/>
      <c r="P112" s="40"/>
      <c r="Q112" s="40"/>
    </row>
    <row r="113" spans="1:17" x14ac:dyDescent="0.25">
      <c r="A113" s="5"/>
      <c r="B113" s="66" t="s">
        <v>69</v>
      </c>
      <c r="C113" s="48">
        <v>4</v>
      </c>
      <c r="D113" s="70">
        <v>24.530700000000003</v>
      </c>
      <c r="E113" s="98">
        <v>1429</v>
      </c>
      <c r="F113" s="135">
        <v>282084.59999999998</v>
      </c>
      <c r="G113" s="56">
        <v>75</v>
      </c>
      <c r="H113" s="15">
        <f t="shared" si="18"/>
        <v>211563.45</v>
      </c>
      <c r="I113" s="15">
        <f t="shared" si="17"/>
        <v>70521.149999999965</v>
      </c>
      <c r="J113" s="15">
        <f t="shared" si="19"/>
        <v>197.39999999999998</v>
      </c>
      <c r="K113" s="15">
        <f t="shared" si="20"/>
        <v>445.01570823335976</v>
      </c>
      <c r="L113" s="15">
        <f t="shared" si="21"/>
        <v>933708.56954974832</v>
      </c>
      <c r="M113" s="15"/>
      <c r="N113" s="172">
        <f t="shared" si="16"/>
        <v>933708.56954974832</v>
      </c>
      <c r="O113" s="40"/>
      <c r="P113" s="40"/>
      <c r="Q113" s="40"/>
    </row>
    <row r="114" spans="1:17" x14ac:dyDescent="0.25">
      <c r="A114" s="5"/>
      <c r="B114" s="66" t="s">
        <v>70</v>
      </c>
      <c r="C114" s="48">
        <v>4</v>
      </c>
      <c r="D114" s="70">
        <v>16.540599999999998</v>
      </c>
      <c r="E114" s="98">
        <v>682</v>
      </c>
      <c r="F114" s="135">
        <v>77150.100000000006</v>
      </c>
      <c r="G114" s="56">
        <v>75</v>
      </c>
      <c r="H114" s="15">
        <f t="shared" si="18"/>
        <v>57862.574999999997</v>
      </c>
      <c r="I114" s="15">
        <f t="shared" si="17"/>
        <v>19287.525000000009</v>
      </c>
      <c r="J114" s="15">
        <f t="shared" si="19"/>
        <v>113.1233137829912</v>
      </c>
      <c r="K114" s="15">
        <f t="shared" si="20"/>
        <v>529.29239445036853</v>
      </c>
      <c r="L114" s="15">
        <f t="shared" si="21"/>
        <v>953430.311123166</v>
      </c>
      <c r="M114" s="15"/>
      <c r="N114" s="172">
        <f t="shared" si="16"/>
        <v>953430.311123166</v>
      </c>
      <c r="O114" s="40"/>
      <c r="P114" s="40"/>
      <c r="Q114" s="40"/>
    </row>
    <row r="115" spans="1:17" x14ac:dyDescent="0.25">
      <c r="A115" s="5"/>
      <c r="B115" s="66" t="s">
        <v>855</v>
      </c>
      <c r="C115" s="48">
        <v>4</v>
      </c>
      <c r="D115" s="70">
        <v>24.329000000000001</v>
      </c>
      <c r="E115" s="98">
        <v>1692</v>
      </c>
      <c r="F115" s="135">
        <v>331609.2</v>
      </c>
      <c r="G115" s="56">
        <v>75</v>
      </c>
      <c r="H115" s="15">
        <f t="shared" si="18"/>
        <v>248706.9</v>
      </c>
      <c r="I115" s="15">
        <f t="shared" si="17"/>
        <v>82902.300000000017</v>
      </c>
      <c r="J115" s="15">
        <f t="shared" si="19"/>
        <v>195.98652482269503</v>
      </c>
      <c r="K115" s="15">
        <f t="shared" si="20"/>
        <v>446.42918341066468</v>
      </c>
      <c r="L115" s="15">
        <f t="shared" si="21"/>
        <v>965301.07678078476</v>
      </c>
      <c r="M115" s="15"/>
      <c r="N115" s="172">
        <f t="shared" si="16"/>
        <v>965301.07678078476</v>
      </c>
      <c r="O115" s="40"/>
      <c r="P115" s="40"/>
      <c r="Q115" s="40"/>
    </row>
    <row r="116" spans="1:17" x14ac:dyDescent="0.25">
      <c r="A116" s="5"/>
      <c r="B116" s="66" t="s">
        <v>736</v>
      </c>
      <c r="C116" s="48">
        <v>4</v>
      </c>
      <c r="D116" s="70">
        <v>26.3277</v>
      </c>
      <c r="E116" s="98">
        <v>2296</v>
      </c>
      <c r="F116" s="135">
        <v>241587.5</v>
      </c>
      <c r="G116" s="56">
        <v>75</v>
      </c>
      <c r="H116" s="15">
        <f t="shared" si="18"/>
        <v>181190.625</v>
      </c>
      <c r="I116" s="15">
        <f t="shared" si="17"/>
        <v>60396.875</v>
      </c>
      <c r="J116" s="15">
        <f t="shared" si="19"/>
        <v>105.22103658536585</v>
      </c>
      <c r="K116" s="15">
        <f t="shared" si="20"/>
        <v>537.19467164799391</v>
      </c>
      <c r="L116" s="15">
        <f t="shared" si="21"/>
        <v>1181739.8772103123</v>
      </c>
      <c r="M116" s="15"/>
      <c r="N116" s="172">
        <f t="shared" si="16"/>
        <v>1181739.8772103123</v>
      </c>
      <c r="O116" s="40"/>
      <c r="P116" s="40"/>
      <c r="Q116" s="40"/>
    </row>
    <row r="117" spans="1:17" x14ac:dyDescent="0.25">
      <c r="A117" s="5"/>
      <c r="B117" s="66" t="s">
        <v>737</v>
      </c>
      <c r="C117" s="48">
        <v>4</v>
      </c>
      <c r="D117" s="70">
        <v>20.367199999999997</v>
      </c>
      <c r="E117" s="98">
        <v>987</v>
      </c>
      <c r="F117" s="135">
        <v>115918.7</v>
      </c>
      <c r="G117" s="56">
        <v>75</v>
      </c>
      <c r="H117" s="15">
        <f t="shared" si="18"/>
        <v>86939.024999999994</v>
      </c>
      <c r="I117" s="15">
        <f t="shared" si="17"/>
        <v>28979.675000000003</v>
      </c>
      <c r="J117" s="15">
        <f t="shared" si="19"/>
        <v>117.44549138804457</v>
      </c>
      <c r="K117" s="15">
        <f t="shared" si="20"/>
        <v>524.97021684531512</v>
      </c>
      <c r="L117" s="15">
        <f t="shared" si="21"/>
        <v>993931.61633833114</v>
      </c>
      <c r="M117" s="15"/>
      <c r="N117" s="172">
        <f t="shared" si="16"/>
        <v>993931.61633833114</v>
      </c>
      <c r="O117" s="40"/>
      <c r="P117" s="40"/>
      <c r="Q117" s="40"/>
    </row>
    <row r="118" spans="1:17" x14ac:dyDescent="0.25">
      <c r="A118" s="5"/>
      <c r="B118" s="66" t="s">
        <v>71</v>
      </c>
      <c r="C118" s="48">
        <v>4</v>
      </c>
      <c r="D118" s="70">
        <v>25.795300000000001</v>
      </c>
      <c r="E118" s="98">
        <v>2839</v>
      </c>
      <c r="F118" s="135">
        <v>413286.2</v>
      </c>
      <c r="G118" s="56">
        <v>75</v>
      </c>
      <c r="H118" s="15">
        <f t="shared" si="18"/>
        <v>309964.65000000002</v>
      </c>
      <c r="I118" s="15">
        <f t="shared" si="17"/>
        <v>103321.54999999999</v>
      </c>
      <c r="J118" s="15">
        <f t="shared" si="19"/>
        <v>145.57456851003874</v>
      </c>
      <c r="K118" s="15">
        <f t="shared" si="20"/>
        <v>496.84113972332102</v>
      </c>
      <c r="L118" s="15">
        <f t="shared" si="21"/>
        <v>1179385.8948153413</v>
      </c>
      <c r="M118" s="15"/>
      <c r="N118" s="172">
        <f t="shared" si="16"/>
        <v>1179385.8948153413</v>
      </c>
      <c r="O118" s="40"/>
      <c r="P118" s="40"/>
      <c r="Q118" s="40"/>
    </row>
    <row r="119" spans="1:17" x14ac:dyDescent="0.25">
      <c r="A119" s="5"/>
      <c r="B119" s="66" t="s">
        <v>72</v>
      </c>
      <c r="C119" s="48">
        <v>4</v>
      </c>
      <c r="D119" s="70">
        <v>27.845200000000002</v>
      </c>
      <c r="E119" s="98">
        <v>2656</v>
      </c>
      <c r="F119" s="135">
        <v>473799.2</v>
      </c>
      <c r="G119" s="56">
        <v>75</v>
      </c>
      <c r="H119" s="15">
        <f t="shared" si="18"/>
        <v>355349.4</v>
      </c>
      <c r="I119" s="15">
        <f t="shared" si="17"/>
        <v>118449.79999999999</v>
      </c>
      <c r="J119" s="15">
        <f t="shared" si="19"/>
        <v>178.38825301204821</v>
      </c>
      <c r="K119" s="15">
        <f t="shared" si="20"/>
        <v>464.02745522131153</v>
      </c>
      <c r="L119" s="15">
        <f t="shared" si="21"/>
        <v>1114138.3315322562</v>
      </c>
      <c r="M119" s="15"/>
      <c r="N119" s="172">
        <f t="shared" si="16"/>
        <v>1114138.3315322562</v>
      </c>
      <c r="O119" s="40"/>
      <c r="P119" s="40"/>
      <c r="Q119" s="40"/>
    </row>
    <row r="120" spans="1:17" x14ac:dyDescent="0.25">
      <c r="A120" s="5"/>
      <c r="B120" s="66" t="s">
        <v>73</v>
      </c>
      <c r="C120" s="48">
        <v>4</v>
      </c>
      <c r="D120" s="70">
        <v>24.738299999999999</v>
      </c>
      <c r="E120" s="98">
        <v>1975</v>
      </c>
      <c r="F120" s="135">
        <v>296645</v>
      </c>
      <c r="G120" s="56">
        <v>75</v>
      </c>
      <c r="H120" s="15">
        <f t="shared" si="18"/>
        <v>222483.75</v>
      </c>
      <c r="I120" s="15">
        <f t="shared" si="17"/>
        <v>74161.25</v>
      </c>
      <c r="J120" s="15">
        <f t="shared" si="19"/>
        <v>150.19999999999999</v>
      </c>
      <c r="K120" s="15">
        <f t="shared" si="20"/>
        <v>492.21570823335975</v>
      </c>
      <c r="L120" s="15">
        <f t="shared" si="21"/>
        <v>1070069.890342914</v>
      </c>
      <c r="M120" s="15"/>
      <c r="N120" s="172">
        <f t="shared" si="16"/>
        <v>1070069.890342914</v>
      </c>
      <c r="O120" s="40"/>
      <c r="P120" s="40"/>
      <c r="Q120" s="40"/>
    </row>
    <row r="121" spans="1:17" x14ac:dyDescent="0.25">
      <c r="A121" s="5"/>
      <c r="B121" s="66"/>
      <c r="C121" s="48"/>
      <c r="D121" s="70">
        <v>0</v>
      </c>
      <c r="E121" s="100"/>
      <c r="F121" s="134"/>
      <c r="G121" s="56"/>
      <c r="H121" s="41"/>
      <c r="I121" s="13"/>
      <c r="K121" s="15"/>
      <c r="L121" s="15"/>
      <c r="M121" s="15"/>
      <c r="N121" s="172"/>
      <c r="O121" s="40"/>
      <c r="P121" s="40"/>
      <c r="Q121" s="40"/>
    </row>
    <row r="122" spans="1:17" x14ac:dyDescent="0.25">
      <c r="A122" s="33" t="s">
        <v>74</v>
      </c>
      <c r="B122" s="58" t="s">
        <v>2</v>
      </c>
      <c r="C122" s="59"/>
      <c r="D122" s="7">
        <v>1545.2835</v>
      </c>
      <c r="E122" s="101">
        <f>E123</f>
        <v>115390</v>
      </c>
      <c r="F122" s="123"/>
      <c r="G122" s="56"/>
      <c r="H122" s="12">
        <f>H124</f>
        <v>21315526.800000001</v>
      </c>
      <c r="I122" s="12">
        <f>I124</f>
        <v>-21315526.800000001</v>
      </c>
      <c r="J122" s="12"/>
      <c r="K122" s="15"/>
      <c r="L122" s="15"/>
      <c r="M122" s="14">
        <f>M124</f>
        <v>59136989.26942572</v>
      </c>
      <c r="N122" s="170">
        <f t="shared" si="16"/>
        <v>59136989.26942572</v>
      </c>
      <c r="O122" s="40"/>
      <c r="P122" s="40"/>
      <c r="Q122" s="40"/>
    </row>
    <row r="123" spans="1:17" x14ac:dyDescent="0.25">
      <c r="A123" s="33" t="s">
        <v>74</v>
      </c>
      <c r="B123" s="58" t="s">
        <v>3</v>
      </c>
      <c r="C123" s="59"/>
      <c r="D123" s="7">
        <v>1545.2835</v>
      </c>
      <c r="E123" s="101">
        <f>SUM(E125:E161)</f>
        <v>115390</v>
      </c>
      <c r="F123" s="123">
        <f>SUM(F125:F161)</f>
        <v>85262107.200000003</v>
      </c>
      <c r="G123" s="56"/>
      <c r="H123" s="12">
        <f>SUM(H125:H161)</f>
        <v>41063464.559999995</v>
      </c>
      <c r="I123" s="12">
        <f>SUM(I125:I161)</f>
        <v>44198642.639999986</v>
      </c>
      <c r="J123" s="12"/>
      <c r="K123" s="15"/>
      <c r="L123" s="12">
        <f>SUM(L125:L161)</f>
        <v>39112688.568905249</v>
      </c>
      <c r="M123" s="15"/>
      <c r="N123" s="170">
        <f t="shared" si="16"/>
        <v>39112688.568905249</v>
      </c>
      <c r="O123" s="40"/>
      <c r="P123" s="40"/>
      <c r="Q123" s="40"/>
    </row>
    <row r="124" spans="1:17" x14ac:dyDescent="0.25">
      <c r="A124" s="5"/>
      <c r="B124" s="66" t="s">
        <v>26</v>
      </c>
      <c r="C124" s="48">
        <v>2</v>
      </c>
      <c r="D124" s="70">
        <v>0</v>
      </c>
      <c r="E124" s="100"/>
      <c r="F124" s="130"/>
      <c r="G124" s="56">
        <v>25</v>
      </c>
      <c r="H124" s="15">
        <f>F123*G124/100</f>
        <v>21315526.800000001</v>
      </c>
      <c r="I124" s="15">
        <f t="shared" ref="I124:I161" si="22">F124-H124</f>
        <v>-21315526.800000001</v>
      </c>
      <c r="J124" s="15"/>
      <c r="K124" s="15"/>
      <c r="L124" s="15"/>
      <c r="M124" s="15">
        <f>($L$7*$L$8*E122/$L$10)+($L$7*$L$9*D122/$L$11)</f>
        <v>59136989.26942572</v>
      </c>
      <c r="N124" s="172">
        <f t="shared" si="16"/>
        <v>59136989.26942572</v>
      </c>
      <c r="O124" s="40"/>
      <c r="P124" s="40"/>
      <c r="Q124" s="40"/>
    </row>
    <row r="125" spans="1:17" x14ac:dyDescent="0.25">
      <c r="A125" s="5"/>
      <c r="B125" s="66" t="s">
        <v>75</v>
      </c>
      <c r="C125" s="48">
        <v>4</v>
      </c>
      <c r="D125" s="70">
        <v>62.27</v>
      </c>
      <c r="E125" s="98">
        <v>1361</v>
      </c>
      <c r="F125" s="136">
        <v>751936.3</v>
      </c>
      <c r="G125" s="56">
        <v>75</v>
      </c>
      <c r="H125" s="15">
        <f t="shared" ref="H125:H161" si="23">F125*G125/100</f>
        <v>563952.22499999998</v>
      </c>
      <c r="I125" s="15">
        <f t="shared" si="22"/>
        <v>187984.07500000007</v>
      </c>
      <c r="J125" s="15">
        <f t="shared" ref="J125:J161" si="24">F125/E125</f>
        <v>552.48809698750927</v>
      </c>
      <c r="K125" s="15">
        <f t="shared" ref="K125:K161" si="25">$J$11*$J$19-J125</f>
        <v>89.927611245850471</v>
      </c>
      <c r="L125" s="15">
        <f t="shared" ref="L125:L161" si="26">IF(K125&gt;0,$J$7*$J$8*(K125/$K$19),0)+$J$7*$J$9*(E125/$E$19)+$J$7*$J$10*(D125/$D$19)</f>
        <v>496407.02457035077</v>
      </c>
      <c r="M125" s="15"/>
      <c r="N125" s="172">
        <f t="shared" si="16"/>
        <v>496407.02457035077</v>
      </c>
      <c r="O125" s="40"/>
      <c r="P125" s="40"/>
      <c r="Q125" s="40"/>
    </row>
    <row r="126" spans="1:17" x14ac:dyDescent="0.25">
      <c r="A126" s="5"/>
      <c r="B126" s="66" t="s">
        <v>76</v>
      </c>
      <c r="C126" s="48">
        <v>4</v>
      </c>
      <c r="D126" s="70">
        <v>60.540000000000006</v>
      </c>
      <c r="E126" s="98">
        <v>2491</v>
      </c>
      <c r="F126" s="136">
        <v>792097.7</v>
      </c>
      <c r="G126" s="56">
        <v>75</v>
      </c>
      <c r="H126" s="15">
        <f t="shared" si="23"/>
        <v>594073.27500000002</v>
      </c>
      <c r="I126" s="15">
        <f t="shared" si="22"/>
        <v>198024.42499999993</v>
      </c>
      <c r="J126" s="15">
        <f t="shared" si="24"/>
        <v>317.98382175832995</v>
      </c>
      <c r="K126" s="15">
        <f t="shared" si="25"/>
        <v>324.43188647502978</v>
      </c>
      <c r="L126" s="15">
        <f t="shared" si="26"/>
        <v>984137.37510707544</v>
      </c>
      <c r="M126" s="15"/>
      <c r="N126" s="172">
        <f t="shared" si="16"/>
        <v>984137.37510707544</v>
      </c>
      <c r="O126" s="40"/>
      <c r="P126" s="40"/>
      <c r="Q126" s="40"/>
    </row>
    <row r="127" spans="1:17" x14ac:dyDescent="0.25">
      <c r="A127" s="5"/>
      <c r="B127" s="66" t="s">
        <v>77</v>
      </c>
      <c r="C127" s="48">
        <v>4</v>
      </c>
      <c r="D127" s="70">
        <v>34.874600000000001</v>
      </c>
      <c r="E127" s="98">
        <v>2335</v>
      </c>
      <c r="F127" s="136">
        <v>456129.9</v>
      </c>
      <c r="G127" s="56">
        <v>75</v>
      </c>
      <c r="H127" s="15">
        <f t="shared" si="23"/>
        <v>342097.42499999999</v>
      </c>
      <c r="I127" s="15">
        <f t="shared" si="22"/>
        <v>114032.47500000003</v>
      </c>
      <c r="J127" s="15">
        <f t="shared" si="24"/>
        <v>195.34471092077089</v>
      </c>
      <c r="K127" s="15">
        <f t="shared" si="25"/>
        <v>447.07099731258882</v>
      </c>
      <c r="L127" s="15">
        <f t="shared" si="26"/>
        <v>1073843.9883788531</v>
      </c>
      <c r="M127" s="15"/>
      <c r="N127" s="172">
        <f t="shared" si="16"/>
        <v>1073843.9883788531</v>
      </c>
      <c r="O127" s="40"/>
      <c r="P127" s="40"/>
      <c r="Q127" s="40"/>
    </row>
    <row r="128" spans="1:17" x14ac:dyDescent="0.25">
      <c r="A128" s="5"/>
      <c r="B128" s="66" t="s">
        <v>78</v>
      </c>
      <c r="C128" s="48">
        <v>4</v>
      </c>
      <c r="D128" s="70">
        <v>31.383899999999997</v>
      </c>
      <c r="E128" s="98">
        <v>1502</v>
      </c>
      <c r="F128" s="136">
        <v>210441.1</v>
      </c>
      <c r="G128" s="56">
        <v>75</v>
      </c>
      <c r="H128" s="15">
        <f t="shared" si="23"/>
        <v>157830.82500000001</v>
      </c>
      <c r="I128" s="15">
        <f t="shared" si="22"/>
        <v>52610.274999999994</v>
      </c>
      <c r="J128" s="15">
        <f t="shared" si="24"/>
        <v>140.1072569906791</v>
      </c>
      <c r="K128" s="15">
        <f t="shared" si="25"/>
        <v>502.30845124268063</v>
      </c>
      <c r="L128" s="15">
        <f t="shared" si="26"/>
        <v>1053179.1103562526</v>
      </c>
      <c r="M128" s="15"/>
      <c r="N128" s="172">
        <f t="shared" si="16"/>
        <v>1053179.1103562526</v>
      </c>
      <c r="O128" s="40"/>
      <c r="P128" s="40"/>
      <c r="Q128" s="40"/>
    </row>
    <row r="129" spans="1:17" x14ac:dyDescent="0.25">
      <c r="A129" s="5"/>
      <c r="B129" s="66" t="s">
        <v>738</v>
      </c>
      <c r="C129" s="48">
        <v>4</v>
      </c>
      <c r="D129" s="70">
        <v>25.623899999999999</v>
      </c>
      <c r="E129" s="98">
        <v>1304</v>
      </c>
      <c r="F129" s="136">
        <v>200071.9</v>
      </c>
      <c r="G129" s="56">
        <v>75</v>
      </c>
      <c r="H129" s="15">
        <f t="shared" si="23"/>
        <v>150053.92499999999</v>
      </c>
      <c r="I129" s="15">
        <f t="shared" si="22"/>
        <v>50017.975000000006</v>
      </c>
      <c r="J129" s="15">
        <f t="shared" si="24"/>
        <v>153.42937116564417</v>
      </c>
      <c r="K129" s="15">
        <f t="shared" si="25"/>
        <v>488.98633706771557</v>
      </c>
      <c r="L129" s="15">
        <f t="shared" si="26"/>
        <v>991251.22866006312</v>
      </c>
      <c r="M129" s="15"/>
      <c r="N129" s="172">
        <f t="shared" si="16"/>
        <v>991251.22866006312</v>
      </c>
      <c r="O129" s="40"/>
      <c r="P129" s="40"/>
      <c r="Q129" s="40"/>
    </row>
    <row r="130" spans="1:17" x14ac:dyDescent="0.25">
      <c r="A130" s="5"/>
      <c r="B130" s="66" t="s">
        <v>739</v>
      </c>
      <c r="C130" s="48">
        <v>4</v>
      </c>
      <c r="D130" s="70">
        <v>39.855800000000002</v>
      </c>
      <c r="E130" s="98">
        <v>2091</v>
      </c>
      <c r="F130" s="136">
        <v>228509.9</v>
      </c>
      <c r="G130" s="56">
        <v>75</v>
      </c>
      <c r="H130" s="15">
        <f t="shared" si="23"/>
        <v>171382.42499999999</v>
      </c>
      <c r="I130" s="15">
        <f t="shared" si="22"/>
        <v>57127.475000000006</v>
      </c>
      <c r="J130" s="15">
        <f t="shared" si="24"/>
        <v>109.28259206121473</v>
      </c>
      <c r="K130" s="15">
        <f t="shared" si="25"/>
        <v>533.13311617214504</v>
      </c>
      <c r="L130" s="15">
        <f t="shared" si="26"/>
        <v>1195728.2556757787</v>
      </c>
      <c r="M130" s="15"/>
      <c r="N130" s="172">
        <f t="shared" si="16"/>
        <v>1195728.2556757787</v>
      </c>
      <c r="O130" s="40"/>
      <c r="P130" s="40"/>
      <c r="Q130" s="40"/>
    </row>
    <row r="131" spans="1:17" x14ac:dyDescent="0.25">
      <c r="A131" s="5"/>
      <c r="B131" s="66" t="s">
        <v>740</v>
      </c>
      <c r="C131" s="48">
        <v>4</v>
      </c>
      <c r="D131" s="70">
        <v>24.169999999999998</v>
      </c>
      <c r="E131" s="98">
        <v>1501</v>
      </c>
      <c r="F131" s="136">
        <v>469311</v>
      </c>
      <c r="G131" s="56">
        <v>75</v>
      </c>
      <c r="H131" s="15">
        <f t="shared" si="23"/>
        <v>351983.25</v>
      </c>
      <c r="I131" s="15">
        <f t="shared" si="22"/>
        <v>117327.75</v>
      </c>
      <c r="J131" s="15">
        <f t="shared" si="24"/>
        <v>312.66555629580279</v>
      </c>
      <c r="K131" s="15">
        <f t="shared" si="25"/>
        <v>329.75015193755695</v>
      </c>
      <c r="L131" s="15">
        <f t="shared" si="26"/>
        <v>761748.08753720101</v>
      </c>
      <c r="M131" s="15"/>
      <c r="N131" s="172">
        <f t="shared" si="16"/>
        <v>761748.08753720101</v>
      </c>
      <c r="O131" s="40"/>
      <c r="P131" s="40"/>
      <c r="Q131" s="40"/>
    </row>
    <row r="132" spans="1:17" x14ac:dyDescent="0.25">
      <c r="A132" s="5"/>
      <c r="B132" s="66" t="s">
        <v>79</v>
      </c>
      <c r="C132" s="48">
        <v>4</v>
      </c>
      <c r="D132" s="70">
        <v>31.63</v>
      </c>
      <c r="E132" s="98">
        <v>2438</v>
      </c>
      <c r="F132" s="136">
        <v>210467.3</v>
      </c>
      <c r="G132" s="56">
        <v>75</v>
      </c>
      <c r="H132" s="15">
        <f t="shared" si="23"/>
        <v>157850.47500000001</v>
      </c>
      <c r="I132" s="15">
        <f t="shared" si="22"/>
        <v>52616.824999999983</v>
      </c>
      <c r="J132" s="15">
        <f t="shared" si="24"/>
        <v>86.32785069729286</v>
      </c>
      <c r="K132" s="15">
        <f t="shared" si="25"/>
        <v>556.08785753606685</v>
      </c>
      <c r="L132" s="15">
        <f t="shared" si="26"/>
        <v>1244442.8747085189</v>
      </c>
      <c r="M132" s="15"/>
      <c r="N132" s="172">
        <f t="shared" si="16"/>
        <v>1244442.8747085189</v>
      </c>
      <c r="O132" s="40"/>
      <c r="P132" s="40"/>
      <c r="Q132" s="40"/>
    </row>
    <row r="133" spans="1:17" x14ac:dyDescent="0.25">
      <c r="A133" s="5"/>
      <c r="B133" s="66" t="s">
        <v>80</v>
      </c>
      <c r="C133" s="48">
        <v>4</v>
      </c>
      <c r="D133" s="70">
        <v>11.828699999999998</v>
      </c>
      <c r="E133" s="98">
        <v>696</v>
      </c>
      <c r="F133" s="136">
        <v>247326.4</v>
      </c>
      <c r="G133" s="56">
        <v>75</v>
      </c>
      <c r="H133" s="15">
        <f t="shared" si="23"/>
        <v>185494.8</v>
      </c>
      <c r="I133" s="15">
        <f t="shared" si="22"/>
        <v>61831.600000000006</v>
      </c>
      <c r="J133" s="15">
        <f t="shared" si="24"/>
        <v>355.35402298850573</v>
      </c>
      <c r="K133" s="15">
        <f t="shared" si="25"/>
        <v>287.061685244854</v>
      </c>
      <c r="L133" s="15">
        <f t="shared" si="26"/>
        <v>563589.25114869908</v>
      </c>
      <c r="M133" s="15"/>
      <c r="N133" s="172">
        <f t="shared" si="16"/>
        <v>563589.25114869908</v>
      </c>
      <c r="O133" s="40"/>
      <c r="P133" s="40"/>
      <c r="Q133" s="40"/>
    </row>
    <row r="134" spans="1:17" x14ac:dyDescent="0.25">
      <c r="A134" s="5"/>
      <c r="B134" s="66" t="s">
        <v>81</v>
      </c>
      <c r="C134" s="48">
        <v>4</v>
      </c>
      <c r="D134" s="70">
        <v>33.254300000000001</v>
      </c>
      <c r="E134" s="98">
        <v>1925</v>
      </c>
      <c r="F134" s="136">
        <v>609811.19999999995</v>
      </c>
      <c r="G134" s="56">
        <v>75</v>
      </c>
      <c r="H134" s="15">
        <f t="shared" si="23"/>
        <v>457358.4</v>
      </c>
      <c r="I134" s="15">
        <f t="shared" si="22"/>
        <v>152452.79999999993</v>
      </c>
      <c r="J134" s="15">
        <f t="shared" si="24"/>
        <v>316.78503896103894</v>
      </c>
      <c r="K134" s="15">
        <f t="shared" si="25"/>
        <v>325.6306692723208</v>
      </c>
      <c r="L134" s="15">
        <f t="shared" si="26"/>
        <v>833151.83057223388</v>
      </c>
      <c r="M134" s="15"/>
      <c r="N134" s="172">
        <f t="shared" si="16"/>
        <v>833151.83057223388</v>
      </c>
      <c r="O134" s="40"/>
      <c r="P134" s="40"/>
      <c r="Q134" s="40"/>
    </row>
    <row r="135" spans="1:17" x14ac:dyDescent="0.25">
      <c r="A135" s="5"/>
      <c r="B135" s="66" t="s">
        <v>82</v>
      </c>
      <c r="C135" s="48">
        <v>4</v>
      </c>
      <c r="D135" s="70">
        <v>34.46</v>
      </c>
      <c r="E135" s="98">
        <v>2003</v>
      </c>
      <c r="F135" s="136">
        <v>2444983.5</v>
      </c>
      <c r="G135" s="56">
        <v>75</v>
      </c>
      <c r="H135" s="15">
        <f t="shared" si="23"/>
        <v>1833737.625</v>
      </c>
      <c r="I135" s="15">
        <f t="shared" si="22"/>
        <v>611245.875</v>
      </c>
      <c r="J135" s="15">
        <f t="shared" si="24"/>
        <v>1220.6607588617073</v>
      </c>
      <c r="K135" s="15">
        <f t="shared" si="25"/>
        <v>-578.2450506283476</v>
      </c>
      <c r="L135" s="15">
        <f t="shared" si="26"/>
        <v>340216.88493135356</v>
      </c>
      <c r="M135" s="15"/>
      <c r="N135" s="172">
        <f t="shared" si="16"/>
        <v>340216.88493135356</v>
      </c>
      <c r="O135" s="40"/>
      <c r="P135" s="40"/>
      <c r="Q135" s="40"/>
    </row>
    <row r="136" spans="1:17" x14ac:dyDescent="0.25">
      <c r="A136" s="5"/>
      <c r="B136" s="66" t="s">
        <v>877</v>
      </c>
      <c r="C136" s="48">
        <v>3</v>
      </c>
      <c r="D136" s="70">
        <v>34.15</v>
      </c>
      <c r="E136" s="98">
        <v>36945</v>
      </c>
      <c r="F136" s="136">
        <v>57207789.600000001</v>
      </c>
      <c r="G136" s="56">
        <v>35</v>
      </c>
      <c r="H136" s="15">
        <f t="shared" si="23"/>
        <v>20022726.359999999</v>
      </c>
      <c r="I136" s="15">
        <f t="shared" si="22"/>
        <v>37185063.240000002</v>
      </c>
      <c r="J136" s="15">
        <f t="shared" si="24"/>
        <v>1548.4582379212343</v>
      </c>
      <c r="K136" s="15">
        <f t="shared" si="25"/>
        <v>-906.04252968787455</v>
      </c>
      <c r="L136" s="15">
        <f t="shared" si="26"/>
        <v>4331510.5938849803</v>
      </c>
      <c r="M136" s="15"/>
      <c r="N136" s="172">
        <f t="shared" si="16"/>
        <v>4331510.5938849803</v>
      </c>
      <c r="O136" s="40"/>
      <c r="P136" s="40"/>
      <c r="Q136" s="40"/>
    </row>
    <row r="137" spans="1:17" x14ac:dyDescent="0.25">
      <c r="A137" s="5"/>
      <c r="B137" s="66" t="s">
        <v>741</v>
      </c>
      <c r="C137" s="48">
        <v>4</v>
      </c>
      <c r="D137" s="70">
        <v>34.1</v>
      </c>
      <c r="E137" s="98">
        <v>1163</v>
      </c>
      <c r="F137" s="136">
        <v>120716.4</v>
      </c>
      <c r="G137" s="56">
        <v>75</v>
      </c>
      <c r="H137" s="15">
        <f t="shared" si="23"/>
        <v>90537.3</v>
      </c>
      <c r="I137" s="15">
        <f t="shared" si="22"/>
        <v>30179.099999999991</v>
      </c>
      <c r="J137" s="15">
        <f t="shared" si="24"/>
        <v>103.79742046431642</v>
      </c>
      <c r="K137" s="15">
        <f t="shared" si="25"/>
        <v>538.61828776904326</v>
      </c>
      <c r="L137" s="15">
        <f t="shared" si="26"/>
        <v>1079617.8120502357</v>
      </c>
      <c r="M137" s="15"/>
      <c r="N137" s="172">
        <f t="shared" si="16"/>
        <v>1079617.8120502357</v>
      </c>
      <c r="O137" s="40"/>
      <c r="P137" s="40"/>
      <c r="Q137" s="40"/>
    </row>
    <row r="138" spans="1:17" x14ac:dyDescent="0.25">
      <c r="A138" s="5"/>
      <c r="B138" s="66" t="s">
        <v>83</v>
      </c>
      <c r="C138" s="48">
        <v>4</v>
      </c>
      <c r="D138" s="70">
        <v>69.12</v>
      </c>
      <c r="E138" s="98">
        <v>5694</v>
      </c>
      <c r="F138" s="136">
        <v>1227670.1000000001</v>
      </c>
      <c r="G138" s="56">
        <v>75</v>
      </c>
      <c r="H138" s="15">
        <f t="shared" si="23"/>
        <v>920752.57499999995</v>
      </c>
      <c r="I138" s="15">
        <f t="shared" si="22"/>
        <v>306917.52500000014</v>
      </c>
      <c r="J138" s="15">
        <f t="shared" si="24"/>
        <v>215.607674745346</v>
      </c>
      <c r="K138" s="15">
        <f t="shared" si="25"/>
        <v>426.80803348801373</v>
      </c>
      <c r="L138" s="15">
        <f t="shared" si="26"/>
        <v>1536826.2265788268</v>
      </c>
      <c r="M138" s="15"/>
      <c r="N138" s="172">
        <f t="shared" si="16"/>
        <v>1536826.2265788268</v>
      </c>
      <c r="O138" s="40"/>
      <c r="P138" s="40"/>
      <c r="Q138" s="40"/>
    </row>
    <row r="139" spans="1:17" x14ac:dyDescent="0.25">
      <c r="A139" s="5"/>
      <c r="B139" s="66" t="s">
        <v>742</v>
      </c>
      <c r="C139" s="48">
        <v>4</v>
      </c>
      <c r="D139" s="70">
        <v>26.168200000000002</v>
      </c>
      <c r="E139" s="98">
        <v>1503</v>
      </c>
      <c r="F139" s="136">
        <v>147735.4</v>
      </c>
      <c r="G139" s="56">
        <v>75</v>
      </c>
      <c r="H139" s="15">
        <f t="shared" si="23"/>
        <v>110801.55</v>
      </c>
      <c r="I139" s="15">
        <f t="shared" si="22"/>
        <v>36933.849999999991</v>
      </c>
      <c r="J139" s="15">
        <f t="shared" si="24"/>
        <v>98.293679308050557</v>
      </c>
      <c r="K139" s="15">
        <f t="shared" si="25"/>
        <v>544.12202892530922</v>
      </c>
      <c r="L139" s="15">
        <f t="shared" si="26"/>
        <v>1101379.2797587195</v>
      </c>
      <c r="M139" s="15"/>
      <c r="N139" s="172">
        <f t="shared" si="16"/>
        <v>1101379.2797587195</v>
      </c>
      <c r="O139" s="40"/>
      <c r="P139" s="40"/>
      <c r="Q139" s="40"/>
    </row>
    <row r="140" spans="1:17" x14ac:dyDescent="0.25">
      <c r="A140" s="5"/>
      <c r="B140" s="66" t="s">
        <v>84</v>
      </c>
      <c r="C140" s="48">
        <v>4</v>
      </c>
      <c r="D140" s="70">
        <v>85.18</v>
      </c>
      <c r="E140" s="98">
        <v>4604</v>
      </c>
      <c r="F140" s="136">
        <v>1018854</v>
      </c>
      <c r="G140" s="56">
        <v>75</v>
      </c>
      <c r="H140" s="15">
        <f t="shared" si="23"/>
        <v>764140.5</v>
      </c>
      <c r="I140" s="15">
        <f t="shared" si="22"/>
        <v>254713.5</v>
      </c>
      <c r="J140" s="15">
        <f t="shared" si="24"/>
        <v>221.29756733275411</v>
      </c>
      <c r="K140" s="15">
        <f t="shared" si="25"/>
        <v>421.11814090060562</v>
      </c>
      <c r="L140" s="15">
        <f t="shared" si="26"/>
        <v>1455352.3291958738</v>
      </c>
      <c r="M140" s="15"/>
      <c r="N140" s="172">
        <f t="shared" si="16"/>
        <v>1455352.3291958738</v>
      </c>
      <c r="O140" s="40"/>
      <c r="P140" s="40"/>
      <c r="Q140" s="40"/>
    </row>
    <row r="141" spans="1:17" x14ac:dyDescent="0.25">
      <c r="A141" s="5"/>
      <c r="B141" s="66" t="s">
        <v>85</v>
      </c>
      <c r="C141" s="48">
        <v>4</v>
      </c>
      <c r="D141" s="70">
        <v>34.762</v>
      </c>
      <c r="E141" s="98">
        <v>1847</v>
      </c>
      <c r="F141" s="136">
        <v>229890.2</v>
      </c>
      <c r="G141" s="56">
        <v>75</v>
      </c>
      <c r="H141" s="15">
        <f t="shared" si="23"/>
        <v>172417.65</v>
      </c>
      <c r="I141" s="15">
        <f t="shared" si="22"/>
        <v>57472.550000000017</v>
      </c>
      <c r="J141" s="15">
        <f t="shared" si="24"/>
        <v>124.46681104493774</v>
      </c>
      <c r="K141" s="15">
        <f t="shared" si="25"/>
        <v>517.94889718842205</v>
      </c>
      <c r="L141" s="15">
        <f t="shared" si="26"/>
        <v>1127805.5329681383</v>
      </c>
      <c r="M141" s="15"/>
      <c r="N141" s="172">
        <f t="shared" si="16"/>
        <v>1127805.5329681383</v>
      </c>
      <c r="O141" s="40"/>
      <c r="P141" s="40"/>
      <c r="Q141" s="40"/>
    </row>
    <row r="142" spans="1:17" x14ac:dyDescent="0.25">
      <c r="A142" s="5"/>
      <c r="B142" s="66" t="s">
        <v>86</v>
      </c>
      <c r="C142" s="48">
        <v>4</v>
      </c>
      <c r="D142" s="70">
        <v>46.627399999999994</v>
      </c>
      <c r="E142" s="98">
        <v>1632</v>
      </c>
      <c r="F142" s="136">
        <v>403599.9</v>
      </c>
      <c r="G142" s="56">
        <v>75</v>
      </c>
      <c r="H142" s="15">
        <f t="shared" si="23"/>
        <v>302699.92499999999</v>
      </c>
      <c r="I142" s="15">
        <f t="shared" si="22"/>
        <v>100899.97500000003</v>
      </c>
      <c r="J142" s="15">
        <f t="shared" si="24"/>
        <v>247.30386029411767</v>
      </c>
      <c r="K142" s="15">
        <f t="shared" si="25"/>
        <v>395.11184793924207</v>
      </c>
      <c r="L142" s="15">
        <f t="shared" si="26"/>
        <v>950805.50466681668</v>
      </c>
      <c r="M142" s="15"/>
      <c r="N142" s="172">
        <f t="shared" si="16"/>
        <v>950805.50466681668</v>
      </c>
      <c r="O142" s="40"/>
      <c r="P142" s="40"/>
      <c r="Q142" s="40"/>
    </row>
    <row r="143" spans="1:17" x14ac:dyDescent="0.25">
      <c r="A143" s="5"/>
      <c r="B143" s="66" t="s">
        <v>87</v>
      </c>
      <c r="C143" s="48">
        <v>4</v>
      </c>
      <c r="D143" s="70">
        <v>61.2</v>
      </c>
      <c r="E143" s="98">
        <v>2190</v>
      </c>
      <c r="F143" s="136">
        <v>983787.2</v>
      </c>
      <c r="G143" s="56">
        <v>75</v>
      </c>
      <c r="H143" s="15">
        <f t="shared" si="23"/>
        <v>737840.4</v>
      </c>
      <c r="I143" s="15">
        <f t="shared" si="22"/>
        <v>245946.79999999993</v>
      </c>
      <c r="J143" s="15">
        <f t="shared" si="24"/>
        <v>449.21789954337896</v>
      </c>
      <c r="K143" s="15">
        <f t="shared" si="25"/>
        <v>193.19780868998077</v>
      </c>
      <c r="L143" s="15">
        <f t="shared" si="26"/>
        <v>748057.38023932697</v>
      </c>
      <c r="M143" s="15"/>
      <c r="N143" s="172">
        <f t="shared" si="16"/>
        <v>748057.38023932697</v>
      </c>
      <c r="O143" s="40"/>
      <c r="P143" s="40"/>
      <c r="Q143" s="40"/>
    </row>
    <row r="144" spans="1:17" x14ac:dyDescent="0.25">
      <c r="A144" s="5"/>
      <c r="B144" s="66" t="s">
        <v>88</v>
      </c>
      <c r="C144" s="48">
        <v>4</v>
      </c>
      <c r="D144" s="70">
        <v>47.41</v>
      </c>
      <c r="E144" s="98">
        <v>2875</v>
      </c>
      <c r="F144" s="136">
        <v>7360139.4000000004</v>
      </c>
      <c r="G144" s="56">
        <v>75</v>
      </c>
      <c r="H144" s="15">
        <f t="shared" si="23"/>
        <v>5520104.5499999998</v>
      </c>
      <c r="I144" s="15">
        <f t="shared" si="22"/>
        <v>1840034.8500000006</v>
      </c>
      <c r="J144" s="15">
        <f t="shared" si="24"/>
        <v>2560.0484869565221</v>
      </c>
      <c r="K144" s="15">
        <f t="shared" si="25"/>
        <v>-1917.6327787231623</v>
      </c>
      <c r="L144" s="15">
        <f t="shared" si="26"/>
        <v>481697.65231512149</v>
      </c>
      <c r="M144" s="15"/>
      <c r="N144" s="172">
        <f t="shared" si="16"/>
        <v>481697.65231512149</v>
      </c>
      <c r="O144" s="40"/>
      <c r="P144" s="40"/>
      <c r="Q144" s="40"/>
    </row>
    <row r="145" spans="1:17" x14ac:dyDescent="0.25">
      <c r="A145" s="5"/>
      <c r="B145" s="66" t="s">
        <v>89</v>
      </c>
      <c r="C145" s="48">
        <v>4</v>
      </c>
      <c r="D145" s="70">
        <v>17.339500000000001</v>
      </c>
      <c r="E145" s="98">
        <v>837</v>
      </c>
      <c r="F145" s="136">
        <v>97785.1</v>
      </c>
      <c r="G145" s="56">
        <v>75</v>
      </c>
      <c r="H145" s="15">
        <f t="shared" si="23"/>
        <v>73338.824999999997</v>
      </c>
      <c r="I145" s="15">
        <f t="shared" si="22"/>
        <v>24446.275000000009</v>
      </c>
      <c r="J145" s="15">
        <f t="shared" si="24"/>
        <v>116.82807646356034</v>
      </c>
      <c r="K145" s="15">
        <f t="shared" si="25"/>
        <v>525.58763176979937</v>
      </c>
      <c r="L145" s="15">
        <f t="shared" si="26"/>
        <v>967967.68833783688</v>
      </c>
      <c r="M145" s="15"/>
      <c r="N145" s="172">
        <f t="shared" si="16"/>
        <v>967967.68833783688</v>
      </c>
      <c r="O145" s="40"/>
      <c r="P145" s="40"/>
      <c r="Q145" s="40"/>
    </row>
    <row r="146" spans="1:17" x14ac:dyDescent="0.25">
      <c r="A146" s="5"/>
      <c r="B146" s="66" t="s">
        <v>90</v>
      </c>
      <c r="C146" s="48">
        <v>4</v>
      </c>
      <c r="D146" s="70">
        <v>17.34</v>
      </c>
      <c r="E146" s="98">
        <v>725</v>
      </c>
      <c r="F146" s="136">
        <v>49834.2</v>
      </c>
      <c r="G146" s="56">
        <v>75</v>
      </c>
      <c r="H146" s="15">
        <f t="shared" si="23"/>
        <v>37375.65</v>
      </c>
      <c r="I146" s="15">
        <f t="shared" si="22"/>
        <v>12458.549999999996</v>
      </c>
      <c r="J146" s="15">
        <f t="shared" si="24"/>
        <v>68.736827586206886</v>
      </c>
      <c r="K146" s="15">
        <f t="shared" si="25"/>
        <v>573.67888064715282</v>
      </c>
      <c r="L146" s="15">
        <f t="shared" si="26"/>
        <v>1029864.2009467212</v>
      </c>
      <c r="M146" s="15"/>
      <c r="N146" s="172">
        <f t="shared" si="16"/>
        <v>1029864.2009467212</v>
      </c>
      <c r="O146" s="40"/>
      <c r="P146" s="40"/>
      <c r="Q146" s="40"/>
    </row>
    <row r="147" spans="1:17" x14ac:dyDescent="0.25">
      <c r="A147" s="5"/>
      <c r="B147" s="66" t="s">
        <v>91</v>
      </c>
      <c r="C147" s="48">
        <v>4</v>
      </c>
      <c r="D147" s="70">
        <v>26.2576</v>
      </c>
      <c r="E147" s="98">
        <v>1501</v>
      </c>
      <c r="F147" s="136">
        <v>481794.7</v>
      </c>
      <c r="G147" s="56">
        <v>75</v>
      </c>
      <c r="H147" s="15">
        <f t="shared" si="23"/>
        <v>361346.02500000002</v>
      </c>
      <c r="I147" s="15">
        <f t="shared" si="22"/>
        <v>120448.67499999999</v>
      </c>
      <c r="J147" s="15">
        <f t="shared" si="24"/>
        <v>320.98247834776816</v>
      </c>
      <c r="K147" s="15">
        <f t="shared" si="25"/>
        <v>321.43322988559157</v>
      </c>
      <c r="L147" s="15">
        <f t="shared" si="26"/>
        <v>755577.40547397314</v>
      </c>
      <c r="M147" s="15"/>
      <c r="N147" s="172">
        <f t="shared" ref="N147:N210" si="27">L147+M147</f>
        <v>755577.40547397314</v>
      </c>
      <c r="O147" s="40"/>
      <c r="P147" s="40"/>
      <c r="Q147" s="40"/>
    </row>
    <row r="148" spans="1:17" x14ac:dyDescent="0.25">
      <c r="A148" s="5"/>
      <c r="B148" s="66" t="s">
        <v>92</v>
      </c>
      <c r="C148" s="48">
        <v>4</v>
      </c>
      <c r="D148" s="70">
        <v>61.502499999999998</v>
      </c>
      <c r="E148" s="98">
        <v>2294</v>
      </c>
      <c r="F148" s="136">
        <v>1066663.6000000001</v>
      </c>
      <c r="G148" s="56">
        <v>75</v>
      </c>
      <c r="H148" s="15">
        <f t="shared" si="23"/>
        <v>799997.7</v>
      </c>
      <c r="I148" s="15">
        <f t="shared" si="22"/>
        <v>266665.90000000014</v>
      </c>
      <c r="J148" s="15">
        <f t="shared" si="24"/>
        <v>464.97977332170882</v>
      </c>
      <c r="K148" s="15">
        <f t="shared" si="25"/>
        <v>177.43593491165092</v>
      </c>
      <c r="L148" s="15">
        <f t="shared" si="26"/>
        <v>736437.40974699683</v>
      </c>
      <c r="M148" s="15"/>
      <c r="N148" s="172">
        <f t="shared" si="27"/>
        <v>736437.40974699683</v>
      </c>
      <c r="O148" s="40"/>
      <c r="P148" s="40"/>
      <c r="Q148" s="40"/>
    </row>
    <row r="149" spans="1:17" x14ac:dyDescent="0.25">
      <c r="A149" s="5"/>
      <c r="B149" s="66" t="s">
        <v>743</v>
      </c>
      <c r="C149" s="48">
        <v>4</v>
      </c>
      <c r="D149" s="70">
        <v>22.879899999999999</v>
      </c>
      <c r="E149" s="98">
        <v>627</v>
      </c>
      <c r="F149" s="136">
        <v>127680.8</v>
      </c>
      <c r="G149" s="56">
        <v>75</v>
      </c>
      <c r="H149" s="15">
        <f t="shared" si="23"/>
        <v>95760.6</v>
      </c>
      <c r="I149" s="15">
        <f t="shared" si="22"/>
        <v>31920.199999999997</v>
      </c>
      <c r="J149" s="15">
        <f t="shared" si="24"/>
        <v>203.63763955342904</v>
      </c>
      <c r="K149" s="15">
        <f t="shared" si="25"/>
        <v>438.7780686799307</v>
      </c>
      <c r="L149" s="15">
        <f t="shared" si="26"/>
        <v>827053.43723866483</v>
      </c>
      <c r="M149" s="15"/>
      <c r="N149" s="172">
        <f t="shared" si="27"/>
        <v>827053.43723866483</v>
      </c>
      <c r="O149" s="40"/>
      <c r="P149" s="40"/>
      <c r="Q149" s="40"/>
    </row>
    <row r="150" spans="1:17" x14ac:dyDescent="0.25">
      <c r="A150" s="5"/>
      <c r="B150" s="66" t="s">
        <v>93</v>
      </c>
      <c r="C150" s="48">
        <v>4</v>
      </c>
      <c r="D150" s="70">
        <v>31.273200000000003</v>
      </c>
      <c r="E150" s="98">
        <v>571</v>
      </c>
      <c r="F150" s="136">
        <v>341359.4</v>
      </c>
      <c r="G150" s="56">
        <v>75</v>
      </c>
      <c r="H150" s="15">
        <f t="shared" si="23"/>
        <v>256019.55</v>
      </c>
      <c r="I150" s="15">
        <f t="shared" si="22"/>
        <v>85339.850000000035</v>
      </c>
      <c r="J150" s="15">
        <f t="shared" si="24"/>
        <v>597.82732049036781</v>
      </c>
      <c r="K150" s="15">
        <f t="shared" si="25"/>
        <v>44.588387742991927</v>
      </c>
      <c r="L150" s="15">
        <f t="shared" si="26"/>
        <v>235556.1499062606</v>
      </c>
      <c r="M150" s="15"/>
      <c r="N150" s="172">
        <f t="shared" si="27"/>
        <v>235556.1499062606</v>
      </c>
      <c r="O150" s="40"/>
      <c r="P150" s="40"/>
      <c r="Q150" s="40"/>
    </row>
    <row r="151" spans="1:17" x14ac:dyDescent="0.25">
      <c r="A151" s="5"/>
      <c r="B151" s="66" t="s">
        <v>94</v>
      </c>
      <c r="C151" s="48">
        <v>4</v>
      </c>
      <c r="D151" s="70">
        <v>58.628599999999992</v>
      </c>
      <c r="E151" s="98">
        <v>3958</v>
      </c>
      <c r="F151" s="136">
        <v>511999.9</v>
      </c>
      <c r="G151" s="56">
        <v>75</v>
      </c>
      <c r="H151" s="15">
        <f t="shared" si="23"/>
        <v>383999.92499999999</v>
      </c>
      <c r="I151" s="15">
        <f t="shared" si="22"/>
        <v>127999.97500000003</v>
      </c>
      <c r="J151" s="15">
        <f t="shared" si="24"/>
        <v>129.35823648307226</v>
      </c>
      <c r="K151" s="15">
        <f t="shared" si="25"/>
        <v>513.0574717502875</v>
      </c>
      <c r="L151" s="15">
        <f t="shared" si="26"/>
        <v>1438530.3248810405</v>
      </c>
      <c r="M151" s="15"/>
      <c r="N151" s="172">
        <f t="shared" si="27"/>
        <v>1438530.3248810405</v>
      </c>
      <c r="O151" s="40"/>
      <c r="P151" s="40"/>
      <c r="Q151" s="40"/>
    </row>
    <row r="152" spans="1:17" x14ac:dyDescent="0.25">
      <c r="A152" s="5"/>
      <c r="B152" s="66" t="s">
        <v>95</v>
      </c>
      <c r="C152" s="48">
        <v>4</v>
      </c>
      <c r="D152" s="70">
        <v>76.844499999999996</v>
      </c>
      <c r="E152" s="98">
        <v>3196</v>
      </c>
      <c r="F152" s="136">
        <v>1293677.2</v>
      </c>
      <c r="G152" s="56">
        <v>75</v>
      </c>
      <c r="H152" s="15">
        <f t="shared" si="23"/>
        <v>970257.9</v>
      </c>
      <c r="I152" s="15">
        <f t="shared" si="22"/>
        <v>323419.29999999993</v>
      </c>
      <c r="J152" s="15">
        <f t="shared" si="24"/>
        <v>404.78010012515642</v>
      </c>
      <c r="K152" s="15">
        <f t="shared" si="25"/>
        <v>237.63560810820331</v>
      </c>
      <c r="L152" s="15">
        <f t="shared" si="26"/>
        <v>982573.319726752</v>
      </c>
      <c r="M152" s="15"/>
      <c r="N152" s="172">
        <f t="shared" si="27"/>
        <v>982573.319726752</v>
      </c>
      <c r="O152" s="40"/>
      <c r="P152" s="40"/>
      <c r="Q152" s="40"/>
    </row>
    <row r="153" spans="1:17" x14ac:dyDescent="0.25">
      <c r="A153" s="5"/>
      <c r="B153" s="66" t="s">
        <v>96</v>
      </c>
      <c r="C153" s="48">
        <v>4</v>
      </c>
      <c r="D153" s="70">
        <v>38.180500000000002</v>
      </c>
      <c r="E153" s="98">
        <v>2255</v>
      </c>
      <c r="F153" s="136">
        <v>307195.09999999998</v>
      </c>
      <c r="G153" s="56">
        <v>75</v>
      </c>
      <c r="H153" s="15">
        <f t="shared" si="23"/>
        <v>230396.32500000001</v>
      </c>
      <c r="I153" s="15">
        <f t="shared" si="22"/>
        <v>76798.774999999965</v>
      </c>
      <c r="J153" s="15">
        <f t="shared" si="24"/>
        <v>136.22842572062083</v>
      </c>
      <c r="K153" s="15">
        <f t="shared" si="25"/>
        <v>506.18728251273888</v>
      </c>
      <c r="L153" s="15">
        <f t="shared" si="26"/>
        <v>1167201.9063045206</v>
      </c>
      <c r="M153" s="15"/>
      <c r="N153" s="172">
        <f t="shared" si="27"/>
        <v>1167201.9063045206</v>
      </c>
      <c r="O153" s="40"/>
      <c r="P153" s="40"/>
      <c r="Q153" s="40"/>
    </row>
    <row r="154" spans="1:17" x14ac:dyDescent="0.25">
      <c r="A154" s="5"/>
      <c r="B154" s="66" t="s">
        <v>97</v>
      </c>
      <c r="C154" s="48">
        <v>4</v>
      </c>
      <c r="D154" s="70">
        <v>50.358499999999999</v>
      </c>
      <c r="E154" s="98">
        <v>3132</v>
      </c>
      <c r="F154" s="136">
        <v>1116781.2</v>
      </c>
      <c r="G154" s="56">
        <v>75</v>
      </c>
      <c r="H154" s="15">
        <f t="shared" si="23"/>
        <v>837585.9</v>
      </c>
      <c r="I154" s="15">
        <f t="shared" si="22"/>
        <v>279195.29999999993</v>
      </c>
      <c r="J154" s="15">
        <f t="shared" si="24"/>
        <v>356.57126436781607</v>
      </c>
      <c r="K154" s="15">
        <f t="shared" si="25"/>
        <v>285.84444386554367</v>
      </c>
      <c r="L154" s="15">
        <f t="shared" si="26"/>
        <v>964540.35663614818</v>
      </c>
      <c r="M154" s="15"/>
      <c r="N154" s="172">
        <f t="shared" si="27"/>
        <v>964540.35663614818</v>
      </c>
      <c r="O154" s="40"/>
      <c r="P154" s="40"/>
      <c r="Q154" s="40"/>
    </row>
    <row r="155" spans="1:17" x14ac:dyDescent="0.25">
      <c r="A155" s="5"/>
      <c r="B155" s="66" t="s">
        <v>98</v>
      </c>
      <c r="C155" s="48">
        <v>4</v>
      </c>
      <c r="D155" s="70">
        <v>109.09</v>
      </c>
      <c r="E155" s="98">
        <v>5751</v>
      </c>
      <c r="F155" s="136">
        <v>2027454.8</v>
      </c>
      <c r="G155" s="56">
        <v>75</v>
      </c>
      <c r="H155" s="15">
        <f t="shared" si="23"/>
        <v>1520591.1</v>
      </c>
      <c r="I155" s="15">
        <f t="shared" si="22"/>
        <v>506863.69999999995</v>
      </c>
      <c r="J155" s="15">
        <f t="shared" si="24"/>
        <v>352.53952356111984</v>
      </c>
      <c r="K155" s="15">
        <f t="shared" si="25"/>
        <v>289.8761846722399</v>
      </c>
      <c r="L155" s="15">
        <f t="shared" si="26"/>
        <v>1459838.1789548458</v>
      </c>
      <c r="M155" s="15"/>
      <c r="N155" s="172">
        <f t="shared" si="27"/>
        <v>1459838.1789548458</v>
      </c>
      <c r="O155" s="40"/>
      <c r="P155" s="40"/>
      <c r="Q155" s="40"/>
    </row>
    <row r="156" spans="1:17" x14ac:dyDescent="0.25">
      <c r="A156" s="5"/>
      <c r="B156" s="66" t="s">
        <v>99</v>
      </c>
      <c r="C156" s="48">
        <v>4</v>
      </c>
      <c r="D156" s="70">
        <v>26.459899999999998</v>
      </c>
      <c r="E156" s="98">
        <v>1536</v>
      </c>
      <c r="F156" s="136">
        <v>157821.20000000001</v>
      </c>
      <c r="G156" s="56">
        <v>75</v>
      </c>
      <c r="H156" s="15">
        <f t="shared" si="23"/>
        <v>118365.9</v>
      </c>
      <c r="I156" s="15">
        <f t="shared" si="22"/>
        <v>39455.300000000017</v>
      </c>
      <c r="J156" s="15">
        <f t="shared" si="24"/>
        <v>102.74817708333335</v>
      </c>
      <c r="K156" s="15">
        <f t="shared" si="25"/>
        <v>539.66753115002643</v>
      </c>
      <c r="L156" s="15">
        <f t="shared" si="26"/>
        <v>1099174.0116063203</v>
      </c>
      <c r="M156" s="15"/>
      <c r="N156" s="172">
        <f t="shared" si="27"/>
        <v>1099174.0116063203</v>
      </c>
      <c r="O156" s="40"/>
      <c r="P156" s="40"/>
      <c r="Q156" s="40"/>
    </row>
    <row r="157" spans="1:17" x14ac:dyDescent="0.25">
      <c r="A157" s="5"/>
      <c r="B157" s="66" t="s">
        <v>744</v>
      </c>
      <c r="C157" s="48">
        <v>4</v>
      </c>
      <c r="D157" s="70">
        <v>17.317799999999998</v>
      </c>
      <c r="E157" s="98">
        <v>980</v>
      </c>
      <c r="F157" s="136">
        <v>154803.29999999999</v>
      </c>
      <c r="G157" s="56">
        <v>75</v>
      </c>
      <c r="H157" s="15">
        <f t="shared" si="23"/>
        <v>116102.47500000001</v>
      </c>
      <c r="I157" s="15">
        <f t="shared" si="22"/>
        <v>38700.824999999983</v>
      </c>
      <c r="J157" s="15">
        <f t="shared" si="24"/>
        <v>157.96255102040814</v>
      </c>
      <c r="K157" s="15">
        <f t="shared" si="25"/>
        <v>484.45315721295162</v>
      </c>
      <c r="L157" s="15">
        <f t="shared" si="26"/>
        <v>920349.2670471262</v>
      </c>
      <c r="M157" s="15"/>
      <c r="N157" s="172">
        <f t="shared" si="27"/>
        <v>920349.2670471262</v>
      </c>
      <c r="O157" s="40"/>
      <c r="P157" s="40"/>
      <c r="Q157" s="40"/>
    </row>
    <row r="158" spans="1:17" x14ac:dyDescent="0.25">
      <c r="A158" s="5"/>
      <c r="B158" s="66" t="s">
        <v>100</v>
      </c>
      <c r="C158" s="48">
        <v>4</v>
      </c>
      <c r="D158" s="70">
        <v>34.703099999999999</v>
      </c>
      <c r="E158" s="98">
        <v>1910</v>
      </c>
      <c r="F158" s="136">
        <v>236647.6</v>
      </c>
      <c r="G158" s="56">
        <v>75</v>
      </c>
      <c r="H158" s="15">
        <f t="shared" si="23"/>
        <v>177485.7</v>
      </c>
      <c r="I158" s="15">
        <f t="shared" si="22"/>
        <v>59161.899999999994</v>
      </c>
      <c r="J158" s="15">
        <f t="shared" si="24"/>
        <v>123.89926701570681</v>
      </c>
      <c r="K158" s="15">
        <f t="shared" si="25"/>
        <v>518.51644121765298</v>
      </c>
      <c r="L158" s="15">
        <f t="shared" si="26"/>
        <v>1135694.7098027861</v>
      </c>
      <c r="M158" s="15"/>
      <c r="N158" s="172">
        <f t="shared" si="27"/>
        <v>1135694.7098027861</v>
      </c>
      <c r="O158" s="40"/>
      <c r="P158" s="40"/>
      <c r="Q158" s="40"/>
    </row>
    <row r="159" spans="1:17" x14ac:dyDescent="0.25">
      <c r="A159" s="5"/>
      <c r="B159" s="66" t="s">
        <v>101</v>
      </c>
      <c r="C159" s="48">
        <v>4</v>
      </c>
      <c r="D159" s="70">
        <v>43.419999999999995</v>
      </c>
      <c r="E159" s="98">
        <v>2823</v>
      </c>
      <c r="F159" s="136">
        <v>341875</v>
      </c>
      <c r="G159" s="56">
        <v>75</v>
      </c>
      <c r="H159" s="15">
        <f t="shared" si="23"/>
        <v>256406.25</v>
      </c>
      <c r="I159" s="15">
        <f t="shared" si="22"/>
        <v>85468.75</v>
      </c>
      <c r="J159" s="15">
        <f t="shared" si="24"/>
        <v>121.10343606092809</v>
      </c>
      <c r="K159" s="15">
        <f t="shared" si="25"/>
        <v>521.31227217243168</v>
      </c>
      <c r="L159" s="15">
        <f t="shared" si="26"/>
        <v>1272522.0922302729</v>
      </c>
      <c r="M159" s="15"/>
      <c r="N159" s="172">
        <f t="shared" si="27"/>
        <v>1272522.0922302729</v>
      </c>
      <c r="O159" s="40"/>
      <c r="P159" s="40"/>
      <c r="Q159" s="40"/>
    </row>
    <row r="160" spans="1:17" x14ac:dyDescent="0.25">
      <c r="A160" s="5"/>
      <c r="B160" s="66" t="s">
        <v>102</v>
      </c>
      <c r="C160" s="48">
        <v>4</v>
      </c>
      <c r="D160" s="70">
        <v>49.62</v>
      </c>
      <c r="E160" s="98">
        <v>3032</v>
      </c>
      <c r="F160" s="136">
        <v>360446.7</v>
      </c>
      <c r="G160" s="56">
        <v>75</v>
      </c>
      <c r="H160" s="15">
        <f t="shared" si="23"/>
        <v>270335.02500000002</v>
      </c>
      <c r="I160" s="15">
        <f t="shared" si="22"/>
        <v>90111.674999999988</v>
      </c>
      <c r="J160" s="15">
        <f t="shared" si="24"/>
        <v>118.88083773087071</v>
      </c>
      <c r="K160" s="15">
        <f t="shared" si="25"/>
        <v>523.53487050248907</v>
      </c>
      <c r="L160" s="15">
        <f t="shared" si="26"/>
        <v>1319889.8520950372</v>
      </c>
      <c r="M160" s="15"/>
      <c r="N160" s="172">
        <f t="shared" si="27"/>
        <v>1319889.8520950372</v>
      </c>
      <c r="O160" s="40"/>
      <c r="P160" s="40"/>
      <c r="Q160" s="40"/>
    </row>
    <row r="161" spans="1:17" x14ac:dyDescent="0.25">
      <c r="A161" s="5"/>
      <c r="B161" s="66" t="s">
        <v>103</v>
      </c>
      <c r="C161" s="48">
        <v>4</v>
      </c>
      <c r="D161" s="70">
        <v>35.459099999999999</v>
      </c>
      <c r="E161" s="98">
        <v>2162</v>
      </c>
      <c r="F161" s="136">
        <v>1267019</v>
      </c>
      <c r="G161" s="56">
        <v>75</v>
      </c>
      <c r="H161" s="15">
        <f t="shared" si="23"/>
        <v>950264.25</v>
      </c>
      <c r="I161" s="15">
        <f t="shared" si="22"/>
        <v>316754.75</v>
      </c>
      <c r="J161" s="15">
        <f t="shared" si="24"/>
        <v>586.0402405180389</v>
      </c>
      <c r="K161" s="15">
        <f t="shared" si="25"/>
        <v>56.375467715320838</v>
      </c>
      <c r="L161" s="15">
        <f t="shared" si="26"/>
        <v>449170.03466552787</v>
      </c>
      <c r="M161" s="15"/>
      <c r="N161" s="172">
        <f t="shared" si="27"/>
        <v>449170.03466552787</v>
      </c>
      <c r="O161" s="40"/>
      <c r="P161" s="40"/>
      <c r="Q161" s="40"/>
    </row>
    <row r="162" spans="1:17" x14ac:dyDescent="0.25">
      <c r="A162" s="5"/>
      <c r="B162" s="66"/>
      <c r="C162" s="48"/>
      <c r="D162" s="70">
        <v>0</v>
      </c>
      <c r="E162" s="100"/>
      <c r="F162" s="134"/>
      <c r="G162" s="56"/>
      <c r="H162" s="41"/>
      <c r="I162" s="13"/>
      <c r="K162" s="15"/>
      <c r="L162" s="15"/>
      <c r="M162" s="15"/>
      <c r="N162" s="172"/>
      <c r="O162" s="40"/>
      <c r="P162" s="40"/>
      <c r="Q162" s="40"/>
    </row>
    <row r="163" spans="1:17" x14ac:dyDescent="0.25">
      <c r="A163" s="33" t="s">
        <v>104</v>
      </c>
      <c r="B163" s="58" t="s">
        <v>2</v>
      </c>
      <c r="C163" s="59"/>
      <c r="D163" s="7">
        <v>867.85669999999993</v>
      </c>
      <c r="E163" s="101">
        <f>E164</f>
        <v>57342</v>
      </c>
      <c r="F163" s="123"/>
      <c r="G163" s="56"/>
      <c r="H163" s="12">
        <f>H165</f>
        <v>4740023.0999999987</v>
      </c>
      <c r="I163" s="12">
        <f>I165</f>
        <v>-4740023.0999999987</v>
      </c>
      <c r="J163" s="12"/>
      <c r="K163" s="15"/>
      <c r="L163" s="15"/>
      <c r="M163" s="14">
        <f>M165</f>
        <v>30994131.526566274</v>
      </c>
      <c r="N163" s="170">
        <f t="shared" si="27"/>
        <v>30994131.526566274</v>
      </c>
      <c r="O163" s="40"/>
      <c r="P163" s="40"/>
      <c r="Q163" s="40"/>
    </row>
    <row r="164" spans="1:17" x14ac:dyDescent="0.25">
      <c r="A164" s="33" t="s">
        <v>104</v>
      </c>
      <c r="B164" s="58" t="s">
        <v>3</v>
      </c>
      <c r="C164" s="59"/>
      <c r="D164" s="7">
        <v>867.85669999999993</v>
      </c>
      <c r="E164" s="101">
        <f>SUM(E166:E192)</f>
        <v>57342</v>
      </c>
      <c r="F164" s="123">
        <f>SUM(F166:F192)</f>
        <v>18960092.399999995</v>
      </c>
      <c r="G164" s="56"/>
      <c r="H164" s="12">
        <f>SUM(H166:H192)</f>
        <v>10373659.095000003</v>
      </c>
      <c r="I164" s="12">
        <f>SUM(I166:I192)</f>
        <v>8586433.3049999978</v>
      </c>
      <c r="J164" s="12"/>
      <c r="K164" s="15"/>
      <c r="L164" s="12">
        <f>SUM(L166:L192)</f>
        <v>26418913.371311288</v>
      </c>
      <c r="M164" s="15"/>
      <c r="N164" s="170">
        <f t="shared" si="27"/>
        <v>26418913.371311288</v>
      </c>
      <c r="O164" s="40"/>
      <c r="P164" s="40"/>
      <c r="Q164" s="40"/>
    </row>
    <row r="165" spans="1:17" x14ac:dyDescent="0.25">
      <c r="A165" s="5"/>
      <c r="B165" s="66" t="s">
        <v>26</v>
      </c>
      <c r="C165" s="48">
        <v>2</v>
      </c>
      <c r="D165" s="70">
        <v>0</v>
      </c>
      <c r="E165" s="102"/>
      <c r="F165" s="130"/>
      <c r="G165" s="56">
        <v>25</v>
      </c>
      <c r="H165" s="15">
        <f>F164*G165/100</f>
        <v>4740023.0999999987</v>
      </c>
      <c r="I165" s="15">
        <f t="shared" ref="I165:I192" si="28">F165-H165</f>
        <v>-4740023.0999999987</v>
      </c>
      <c r="J165" s="15"/>
      <c r="K165" s="15"/>
      <c r="L165" s="15"/>
      <c r="M165" s="15">
        <f>($L$7*$L$8*E163/$L$10)+($L$7*$L$9*D163/$L$11)</f>
        <v>30994131.526566274</v>
      </c>
      <c r="N165" s="172">
        <f t="shared" si="27"/>
        <v>30994131.526566274</v>
      </c>
      <c r="O165" s="40"/>
      <c r="P165" s="40"/>
      <c r="Q165" s="40"/>
    </row>
    <row r="166" spans="1:17" x14ac:dyDescent="0.25">
      <c r="A166" s="5"/>
      <c r="B166" s="66" t="s">
        <v>105</v>
      </c>
      <c r="C166" s="48">
        <v>4</v>
      </c>
      <c r="D166" s="70">
        <v>26.908499999999997</v>
      </c>
      <c r="E166" s="98">
        <v>1516</v>
      </c>
      <c r="F166" s="137">
        <v>291293.09999999998</v>
      </c>
      <c r="G166" s="56">
        <v>75</v>
      </c>
      <c r="H166" s="15">
        <f t="shared" ref="H166:H192" si="29">F166*G166/100</f>
        <v>218469.82500000001</v>
      </c>
      <c r="I166" s="15">
        <f t="shared" si="28"/>
        <v>72823.274999999965</v>
      </c>
      <c r="J166" s="15">
        <f t="shared" ref="J166:J192" si="30">F166/E166</f>
        <v>192.14584432717677</v>
      </c>
      <c r="K166" s="15">
        <f t="shared" ref="K166:K192" si="31">$J$11*$J$19-J166</f>
        <v>450.26986390618299</v>
      </c>
      <c r="L166" s="15">
        <f t="shared" ref="L166:L192" si="32">IF(K166&gt;0,$J$7*$J$8*(K166/$K$19),0)+$J$7*$J$9*(E166/$E$19)+$J$7*$J$10*(D166/$D$19)</f>
        <v>959493.40737996087</v>
      </c>
      <c r="M166" s="15"/>
      <c r="N166" s="172">
        <f t="shared" si="27"/>
        <v>959493.40737996087</v>
      </c>
      <c r="O166" s="40"/>
      <c r="P166" s="40"/>
      <c r="Q166" s="40"/>
    </row>
    <row r="167" spans="1:17" x14ac:dyDescent="0.25">
      <c r="A167" s="5"/>
      <c r="B167" s="66" t="s">
        <v>149</v>
      </c>
      <c r="C167" s="48">
        <v>4</v>
      </c>
      <c r="D167" s="70">
        <v>43.430900000000001</v>
      </c>
      <c r="E167" s="98">
        <v>3093</v>
      </c>
      <c r="F167" s="137">
        <v>1276911.3</v>
      </c>
      <c r="G167" s="56">
        <v>75</v>
      </c>
      <c r="H167" s="15">
        <f t="shared" si="29"/>
        <v>957683.47499999998</v>
      </c>
      <c r="I167" s="15">
        <f t="shared" si="28"/>
        <v>319227.82500000007</v>
      </c>
      <c r="J167" s="15">
        <f t="shared" si="30"/>
        <v>412.83908826382157</v>
      </c>
      <c r="K167" s="15">
        <f t="shared" si="31"/>
        <v>229.57661996953817</v>
      </c>
      <c r="L167" s="15">
        <f t="shared" si="32"/>
        <v>850305.86666700942</v>
      </c>
      <c r="M167" s="15"/>
      <c r="N167" s="172">
        <f t="shared" si="27"/>
        <v>850305.86666700942</v>
      </c>
      <c r="O167" s="40"/>
      <c r="P167" s="40"/>
      <c r="Q167" s="40"/>
    </row>
    <row r="168" spans="1:17" x14ac:dyDescent="0.25">
      <c r="A168" s="5"/>
      <c r="B168" s="66" t="s">
        <v>106</v>
      </c>
      <c r="C168" s="48">
        <v>4</v>
      </c>
      <c r="D168" s="70">
        <v>26.584299999999995</v>
      </c>
      <c r="E168" s="98">
        <v>3346</v>
      </c>
      <c r="F168" s="137">
        <v>904637.7</v>
      </c>
      <c r="G168" s="56">
        <v>75</v>
      </c>
      <c r="H168" s="15">
        <f t="shared" si="29"/>
        <v>678478.27500000002</v>
      </c>
      <c r="I168" s="15">
        <f t="shared" si="28"/>
        <v>226159.42499999993</v>
      </c>
      <c r="J168" s="15">
        <f t="shared" si="30"/>
        <v>270.36392707710701</v>
      </c>
      <c r="K168" s="15">
        <f t="shared" si="31"/>
        <v>372.05178115625273</v>
      </c>
      <c r="L168" s="15">
        <f t="shared" si="32"/>
        <v>1046050.1849705111</v>
      </c>
      <c r="M168" s="15"/>
      <c r="N168" s="172">
        <f t="shared" si="27"/>
        <v>1046050.1849705111</v>
      </c>
      <c r="O168" s="40"/>
      <c r="P168" s="40"/>
      <c r="Q168" s="40"/>
    </row>
    <row r="169" spans="1:17" x14ac:dyDescent="0.25">
      <c r="A169" s="5"/>
      <c r="B169" s="66" t="s">
        <v>857</v>
      </c>
      <c r="C169" s="48">
        <v>3</v>
      </c>
      <c r="D169" s="70">
        <v>2.4799000000000002</v>
      </c>
      <c r="E169" s="98">
        <v>4960</v>
      </c>
      <c r="F169" s="137">
        <v>6993473.0999999996</v>
      </c>
      <c r="G169" s="56">
        <v>20</v>
      </c>
      <c r="H169" s="15">
        <f t="shared" si="29"/>
        <v>1398694.62</v>
      </c>
      <c r="I169" s="15">
        <f t="shared" si="28"/>
        <v>5594778.4799999995</v>
      </c>
      <c r="J169" s="15">
        <f t="shared" si="30"/>
        <v>1409.9744153225806</v>
      </c>
      <c r="K169" s="15">
        <f t="shared" si="31"/>
        <v>-767.55870708922089</v>
      </c>
      <c r="L169" s="15">
        <f t="shared" si="32"/>
        <v>574718.70528709632</v>
      </c>
      <c r="M169" s="15"/>
      <c r="N169" s="172">
        <f t="shared" si="27"/>
        <v>574718.70528709632</v>
      </c>
      <c r="O169" s="40"/>
      <c r="P169" s="40"/>
      <c r="Q169" s="40"/>
    </row>
    <row r="170" spans="1:17" x14ac:dyDescent="0.25">
      <c r="A170" s="5"/>
      <c r="B170" s="66" t="s">
        <v>107</v>
      </c>
      <c r="C170" s="48">
        <v>4</v>
      </c>
      <c r="D170" s="70">
        <v>32.512800000000006</v>
      </c>
      <c r="E170" s="98">
        <v>1869</v>
      </c>
      <c r="F170" s="137">
        <v>188670.6</v>
      </c>
      <c r="G170" s="56">
        <v>75</v>
      </c>
      <c r="H170" s="15">
        <f t="shared" si="29"/>
        <v>141502.95000000001</v>
      </c>
      <c r="I170" s="15">
        <f t="shared" si="28"/>
        <v>47167.649999999994</v>
      </c>
      <c r="J170" s="15">
        <f t="shared" si="30"/>
        <v>100.94735152487962</v>
      </c>
      <c r="K170" s="15">
        <f t="shared" si="31"/>
        <v>541.46835670848009</v>
      </c>
      <c r="L170" s="15">
        <f t="shared" si="32"/>
        <v>1159578.9359282323</v>
      </c>
      <c r="M170" s="15"/>
      <c r="N170" s="172">
        <f t="shared" si="27"/>
        <v>1159578.9359282323</v>
      </c>
      <c r="O170" s="40"/>
      <c r="P170" s="40"/>
      <c r="Q170" s="40"/>
    </row>
    <row r="171" spans="1:17" x14ac:dyDescent="0.25">
      <c r="A171" s="5"/>
      <c r="B171" s="66" t="s">
        <v>745</v>
      </c>
      <c r="C171" s="48">
        <v>4</v>
      </c>
      <c r="D171" s="70">
        <v>24.204699999999999</v>
      </c>
      <c r="E171" s="98">
        <v>1232</v>
      </c>
      <c r="F171" s="137">
        <v>235268.3</v>
      </c>
      <c r="G171" s="56">
        <v>75</v>
      </c>
      <c r="H171" s="15">
        <f t="shared" si="29"/>
        <v>176451.22500000001</v>
      </c>
      <c r="I171" s="15">
        <f t="shared" si="28"/>
        <v>58817.074999999983</v>
      </c>
      <c r="J171" s="15">
        <f t="shared" si="30"/>
        <v>190.96452922077921</v>
      </c>
      <c r="K171" s="15">
        <f t="shared" si="31"/>
        <v>451.4511790125805</v>
      </c>
      <c r="L171" s="15">
        <f t="shared" si="32"/>
        <v>920141.87051817775</v>
      </c>
      <c r="M171" s="15"/>
      <c r="N171" s="172">
        <f t="shared" si="27"/>
        <v>920141.87051817775</v>
      </c>
      <c r="O171" s="40"/>
      <c r="P171" s="40"/>
      <c r="Q171" s="40"/>
    </row>
    <row r="172" spans="1:17" x14ac:dyDescent="0.25">
      <c r="A172" s="5"/>
      <c r="B172" s="66" t="s">
        <v>108</v>
      </c>
      <c r="C172" s="48">
        <v>4</v>
      </c>
      <c r="D172" s="70">
        <v>34.141199999999998</v>
      </c>
      <c r="E172" s="98">
        <v>2128</v>
      </c>
      <c r="F172" s="137">
        <v>388407.8</v>
      </c>
      <c r="G172" s="56">
        <v>75</v>
      </c>
      <c r="H172" s="15">
        <f t="shared" si="29"/>
        <v>291305.84999999998</v>
      </c>
      <c r="I172" s="15">
        <f t="shared" si="28"/>
        <v>97101.950000000012</v>
      </c>
      <c r="J172" s="15">
        <f t="shared" si="30"/>
        <v>182.52246240601502</v>
      </c>
      <c r="K172" s="15">
        <f t="shared" si="31"/>
        <v>459.89324582734469</v>
      </c>
      <c r="L172" s="15">
        <f t="shared" si="32"/>
        <v>1067737.5747692094</v>
      </c>
      <c r="M172" s="15"/>
      <c r="N172" s="172">
        <f t="shared" si="27"/>
        <v>1067737.5747692094</v>
      </c>
      <c r="O172" s="40"/>
      <c r="P172" s="40"/>
      <c r="Q172" s="40"/>
    </row>
    <row r="173" spans="1:17" x14ac:dyDescent="0.25">
      <c r="A173" s="5"/>
      <c r="B173" s="66" t="s">
        <v>746</v>
      </c>
      <c r="C173" s="48">
        <v>4</v>
      </c>
      <c r="D173" s="70">
        <v>13.6663</v>
      </c>
      <c r="E173" s="98">
        <v>650</v>
      </c>
      <c r="F173" s="137">
        <v>175077.4</v>
      </c>
      <c r="G173" s="56">
        <v>75</v>
      </c>
      <c r="H173" s="15">
        <f t="shared" si="29"/>
        <v>131308.04999999999</v>
      </c>
      <c r="I173" s="15">
        <f t="shared" si="28"/>
        <v>43769.350000000006</v>
      </c>
      <c r="J173" s="15">
        <f t="shared" si="30"/>
        <v>269.34984615384616</v>
      </c>
      <c r="K173" s="15">
        <f t="shared" si="31"/>
        <v>373.06586207951358</v>
      </c>
      <c r="L173" s="15">
        <f t="shared" si="32"/>
        <v>697846.84020723437</v>
      </c>
      <c r="M173" s="15"/>
      <c r="N173" s="172">
        <f t="shared" si="27"/>
        <v>697846.84020723437</v>
      </c>
      <c r="O173" s="40"/>
      <c r="P173" s="40"/>
      <c r="Q173" s="40"/>
    </row>
    <row r="174" spans="1:17" x14ac:dyDescent="0.25">
      <c r="A174" s="5"/>
      <c r="B174" s="66" t="s">
        <v>109</v>
      </c>
      <c r="C174" s="48">
        <v>4</v>
      </c>
      <c r="D174" s="70">
        <v>47.553799999999995</v>
      </c>
      <c r="E174" s="98">
        <v>3033</v>
      </c>
      <c r="F174" s="137">
        <v>895416.6</v>
      </c>
      <c r="G174" s="56">
        <v>75</v>
      </c>
      <c r="H174" s="15">
        <f t="shared" si="29"/>
        <v>671562.45</v>
      </c>
      <c r="I174" s="15">
        <f t="shared" si="28"/>
        <v>223854.15000000002</v>
      </c>
      <c r="J174" s="15">
        <f t="shared" si="30"/>
        <v>295.22472799208703</v>
      </c>
      <c r="K174" s="15">
        <f t="shared" si="31"/>
        <v>347.19098024127271</v>
      </c>
      <c r="L174" s="15">
        <f t="shared" si="32"/>
        <v>1039443.6704855547</v>
      </c>
      <c r="M174" s="15"/>
      <c r="N174" s="172">
        <f t="shared" si="27"/>
        <v>1039443.6704855547</v>
      </c>
      <c r="O174" s="40"/>
      <c r="P174" s="40"/>
      <c r="Q174" s="40"/>
    </row>
    <row r="175" spans="1:17" x14ac:dyDescent="0.25">
      <c r="A175" s="5"/>
      <c r="B175" s="66" t="s">
        <v>110</v>
      </c>
      <c r="C175" s="48">
        <v>4</v>
      </c>
      <c r="D175" s="70">
        <v>45.8063</v>
      </c>
      <c r="E175" s="98">
        <v>2325</v>
      </c>
      <c r="F175" s="137">
        <v>226730.1</v>
      </c>
      <c r="G175" s="56">
        <v>75</v>
      </c>
      <c r="H175" s="15">
        <f t="shared" si="29"/>
        <v>170047.57500000001</v>
      </c>
      <c r="I175" s="15">
        <f t="shared" si="28"/>
        <v>56682.524999999994</v>
      </c>
      <c r="J175" s="15">
        <f t="shared" si="30"/>
        <v>97.518322580645162</v>
      </c>
      <c r="K175" s="15">
        <f t="shared" si="31"/>
        <v>544.89738565271455</v>
      </c>
      <c r="L175" s="15">
        <f t="shared" si="32"/>
        <v>1259965.4341584763</v>
      </c>
      <c r="M175" s="15"/>
      <c r="N175" s="172">
        <f t="shared" si="27"/>
        <v>1259965.4341584763</v>
      </c>
      <c r="O175" s="40"/>
      <c r="P175" s="40"/>
      <c r="Q175" s="40"/>
    </row>
    <row r="176" spans="1:17" x14ac:dyDescent="0.25">
      <c r="A176" s="5"/>
      <c r="B176" s="66" t="s">
        <v>111</v>
      </c>
      <c r="C176" s="48">
        <v>4</v>
      </c>
      <c r="D176" s="70">
        <v>48.502000000000002</v>
      </c>
      <c r="E176" s="98">
        <v>3304</v>
      </c>
      <c r="F176" s="137">
        <v>571055.19999999995</v>
      </c>
      <c r="G176" s="56">
        <v>75</v>
      </c>
      <c r="H176" s="15">
        <f t="shared" si="29"/>
        <v>428291.4</v>
      </c>
      <c r="I176" s="15">
        <f t="shared" si="28"/>
        <v>142763.79999999993</v>
      </c>
      <c r="J176" s="15">
        <f t="shared" si="30"/>
        <v>172.8375302663438</v>
      </c>
      <c r="K176" s="15">
        <f t="shared" si="31"/>
        <v>469.5781779670159</v>
      </c>
      <c r="L176" s="15">
        <f t="shared" si="32"/>
        <v>1263552.9720945938</v>
      </c>
      <c r="M176" s="15"/>
      <c r="N176" s="172">
        <f t="shared" si="27"/>
        <v>1263552.9720945938</v>
      </c>
      <c r="O176" s="40"/>
      <c r="P176" s="40"/>
      <c r="Q176" s="40"/>
    </row>
    <row r="177" spans="1:17" x14ac:dyDescent="0.25">
      <c r="A177" s="5"/>
      <c r="B177" s="66" t="s">
        <v>747</v>
      </c>
      <c r="C177" s="48">
        <v>4</v>
      </c>
      <c r="D177" s="70">
        <v>18.323800000000002</v>
      </c>
      <c r="E177" s="98">
        <v>962</v>
      </c>
      <c r="F177" s="137">
        <v>362768.2</v>
      </c>
      <c r="G177" s="56">
        <v>75</v>
      </c>
      <c r="H177" s="15">
        <f t="shared" si="29"/>
        <v>272076.15000000002</v>
      </c>
      <c r="I177" s="15">
        <f t="shared" si="28"/>
        <v>90692.049999999988</v>
      </c>
      <c r="J177" s="15">
        <f t="shared" si="30"/>
        <v>377.09792099792099</v>
      </c>
      <c r="K177" s="15">
        <f t="shared" si="31"/>
        <v>265.31778723543874</v>
      </c>
      <c r="L177" s="15">
        <f t="shared" si="32"/>
        <v>581200.3866759286</v>
      </c>
      <c r="M177" s="15"/>
      <c r="N177" s="172">
        <f t="shared" si="27"/>
        <v>581200.3866759286</v>
      </c>
      <c r="O177" s="40"/>
      <c r="P177" s="40"/>
      <c r="Q177" s="40"/>
    </row>
    <row r="178" spans="1:17" x14ac:dyDescent="0.25">
      <c r="A178" s="5"/>
      <c r="B178" s="66" t="s">
        <v>112</v>
      </c>
      <c r="C178" s="48">
        <v>4</v>
      </c>
      <c r="D178" s="70">
        <v>37.853900000000003</v>
      </c>
      <c r="E178" s="98">
        <v>1807</v>
      </c>
      <c r="F178" s="137">
        <v>593896.5</v>
      </c>
      <c r="G178" s="56">
        <v>75</v>
      </c>
      <c r="H178" s="15">
        <f t="shared" si="29"/>
        <v>445422.375</v>
      </c>
      <c r="I178" s="15">
        <f t="shared" si="28"/>
        <v>148474.125</v>
      </c>
      <c r="J178" s="15">
        <f t="shared" si="30"/>
        <v>328.66436081903709</v>
      </c>
      <c r="K178" s="15">
        <f t="shared" si="31"/>
        <v>313.75134741432265</v>
      </c>
      <c r="L178" s="15">
        <f t="shared" si="32"/>
        <v>816084.25802057411</v>
      </c>
      <c r="M178" s="15"/>
      <c r="N178" s="172">
        <f t="shared" si="27"/>
        <v>816084.25802057411</v>
      </c>
      <c r="O178" s="40"/>
      <c r="P178" s="40"/>
      <c r="Q178" s="40"/>
    </row>
    <row r="179" spans="1:17" x14ac:dyDescent="0.25">
      <c r="A179" s="5"/>
      <c r="B179" s="66" t="s">
        <v>113</v>
      </c>
      <c r="C179" s="48">
        <v>4</v>
      </c>
      <c r="D179" s="70">
        <v>68.959999999999994</v>
      </c>
      <c r="E179" s="98">
        <v>4307</v>
      </c>
      <c r="F179" s="137">
        <v>708589.7</v>
      </c>
      <c r="G179" s="56">
        <v>75</v>
      </c>
      <c r="H179" s="15">
        <f t="shared" si="29"/>
        <v>531442.27500000002</v>
      </c>
      <c r="I179" s="15">
        <f t="shared" si="28"/>
        <v>177147.42499999993</v>
      </c>
      <c r="J179" s="15">
        <f t="shared" si="30"/>
        <v>164.52047829115392</v>
      </c>
      <c r="K179" s="15">
        <f t="shared" si="31"/>
        <v>477.89522994220579</v>
      </c>
      <c r="L179" s="15">
        <f t="shared" si="32"/>
        <v>1457182.0885433832</v>
      </c>
      <c r="M179" s="15"/>
      <c r="N179" s="172">
        <f t="shared" si="27"/>
        <v>1457182.0885433832</v>
      </c>
      <c r="O179" s="40"/>
      <c r="P179" s="40"/>
      <c r="Q179" s="40"/>
    </row>
    <row r="180" spans="1:17" x14ac:dyDescent="0.25">
      <c r="A180" s="5"/>
      <c r="B180" s="66" t="s">
        <v>748</v>
      </c>
      <c r="C180" s="48">
        <v>4</v>
      </c>
      <c r="D180" s="70">
        <v>23.719200000000001</v>
      </c>
      <c r="E180" s="98">
        <v>1001</v>
      </c>
      <c r="F180" s="137">
        <v>180326.9</v>
      </c>
      <c r="G180" s="56">
        <v>75</v>
      </c>
      <c r="H180" s="15">
        <f t="shared" si="29"/>
        <v>135245.17499999999</v>
      </c>
      <c r="I180" s="15">
        <f t="shared" si="28"/>
        <v>45081.725000000006</v>
      </c>
      <c r="J180" s="15">
        <f t="shared" si="30"/>
        <v>180.14675324675324</v>
      </c>
      <c r="K180" s="15">
        <f t="shared" si="31"/>
        <v>462.2689549866065</v>
      </c>
      <c r="L180" s="15">
        <f t="shared" si="32"/>
        <v>908981.29134630202</v>
      </c>
      <c r="M180" s="15"/>
      <c r="N180" s="172">
        <f t="shared" si="27"/>
        <v>908981.29134630202</v>
      </c>
      <c r="O180" s="40"/>
      <c r="P180" s="40"/>
      <c r="Q180" s="40"/>
    </row>
    <row r="181" spans="1:17" x14ac:dyDescent="0.25">
      <c r="A181" s="5"/>
      <c r="B181" s="66" t="s">
        <v>114</v>
      </c>
      <c r="C181" s="48">
        <v>4</v>
      </c>
      <c r="D181" s="70">
        <v>39.612299999999998</v>
      </c>
      <c r="E181" s="98">
        <v>2720</v>
      </c>
      <c r="F181" s="137">
        <v>328552.59999999998</v>
      </c>
      <c r="G181" s="56">
        <v>75</v>
      </c>
      <c r="H181" s="15">
        <f t="shared" si="29"/>
        <v>246414.45</v>
      </c>
      <c r="I181" s="15">
        <f t="shared" si="28"/>
        <v>82138.149999999965</v>
      </c>
      <c r="J181" s="15">
        <f t="shared" si="30"/>
        <v>120.79139705882352</v>
      </c>
      <c r="K181" s="15">
        <f t="shared" si="31"/>
        <v>521.62431117453616</v>
      </c>
      <c r="L181" s="15">
        <f t="shared" si="32"/>
        <v>1248933.1368450099</v>
      </c>
      <c r="M181" s="15"/>
      <c r="N181" s="172">
        <f t="shared" si="27"/>
        <v>1248933.1368450099</v>
      </c>
      <c r="O181" s="40"/>
      <c r="P181" s="40"/>
      <c r="Q181" s="40"/>
    </row>
    <row r="182" spans="1:17" x14ac:dyDescent="0.25">
      <c r="A182" s="5"/>
      <c r="B182" s="66" t="s">
        <v>115</v>
      </c>
      <c r="C182" s="48">
        <v>4</v>
      </c>
      <c r="D182" s="70">
        <v>14.54</v>
      </c>
      <c r="E182" s="98">
        <v>1550</v>
      </c>
      <c r="F182" s="137">
        <v>314107.3</v>
      </c>
      <c r="G182" s="56">
        <v>75</v>
      </c>
      <c r="H182" s="15">
        <f t="shared" si="29"/>
        <v>235580.47500000001</v>
      </c>
      <c r="I182" s="15">
        <f t="shared" si="28"/>
        <v>78526.824999999983</v>
      </c>
      <c r="J182" s="15">
        <f t="shared" si="30"/>
        <v>202.64987096774192</v>
      </c>
      <c r="K182" s="15">
        <f t="shared" si="31"/>
        <v>439.76583726561785</v>
      </c>
      <c r="L182" s="15">
        <f t="shared" si="32"/>
        <v>907092.82554403483</v>
      </c>
      <c r="M182" s="15"/>
      <c r="N182" s="172">
        <f t="shared" si="27"/>
        <v>907092.82554403483</v>
      </c>
      <c r="O182" s="40"/>
      <c r="P182" s="40"/>
      <c r="Q182" s="40"/>
    </row>
    <row r="183" spans="1:17" x14ac:dyDescent="0.25">
      <c r="A183" s="5"/>
      <c r="B183" s="66" t="s">
        <v>116</v>
      </c>
      <c r="C183" s="48">
        <v>4</v>
      </c>
      <c r="D183" s="70">
        <v>48.664899999999996</v>
      </c>
      <c r="E183" s="98">
        <v>3001</v>
      </c>
      <c r="F183" s="137">
        <v>1912399.9</v>
      </c>
      <c r="G183" s="56">
        <v>75</v>
      </c>
      <c r="H183" s="15">
        <f t="shared" si="29"/>
        <v>1434299.925</v>
      </c>
      <c r="I183" s="15">
        <f t="shared" si="28"/>
        <v>478099.97499999986</v>
      </c>
      <c r="J183" s="15">
        <f t="shared" si="30"/>
        <v>637.25421526157947</v>
      </c>
      <c r="K183" s="15">
        <f t="shared" si="31"/>
        <v>5.1614929717802625</v>
      </c>
      <c r="L183" s="15">
        <f t="shared" si="32"/>
        <v>508165.64354050509</v>
      </c>
      <c r="M183" s="15"/>
      <c r="N183" s="172">
        <f t="shared" si="27"/>
        <v>508165.64354050509</v>
      </c>
      <c r="O183" s="40"/>
      <c r="P183" s="40"/>
      <c r="Q183" s="40"/>
    </row>
    <row r="184" spans="1:17" x14ac:dyDescent="0.25">
      <c r="A184" s="5"/>
      <c r="B184" s="66" t="s">
        <v>117</v>
      </c>
      <c r="C184" s="48">
        <v>4</v>
      </c>
      <c r="D184" s="70">
        <v>32.5428</v>
      </c>
      <c r="E184" s="98">
        <v>1501</v>
      </c>
      <c r="F184" s="137">
        <v>246759.6</v>
      </c>
      <c r="G184" s="56">
        <v>75</v>
      </c>
      <c r="H184" s="15">
        <f t="shared" si="29"/>
        <v>185069.7</v>
      </c>
      <c r="I184" s="15">
        <f t="shared" si="28"/>
        <v>61689.899999999994</v>
      </c>
      <c r="J184" s="15">
        <f t="shared" si="30"/>
        <v>164.39680213191207</v>
      </c>
      <c r="K184" s="15">
        <f t="shared" si="31"/>
        <v>478.01890610144767</v>
      </c>
      <c r="L184" s="15">
        <f t="shared" si="32"/>
        <v>1019085.5068553318</v>
      </c>
      <c r="M184" s="15"/>
      <c r="N184" s="172">
        <f t="shared" si="27"/>
        <v>1019085.5068553318</v>
      </c>
      <c r="O184" s="40"/>
      <c r="P184" s="40"/>
      <c r="Q184" s="40"/>
    </row>
    <row r="185" spans="1:17" x14ac:dyDescent="0.25">
      <c r="A185" s="5"/>
      <c r="B185" s="66" t="s">
        <v>118</v>
      </c>
      <c r="C185" s="48">
        <v>4</v>
      </c>
      <c r="D185" s="70">
        <v>18.128499999999999</v>
      </c>
      <c r="E185" s="98">
        <v>1523</v>
      </c>
      <c r="F185" s="137">
        <v>267265.90000000002</v>
      </c>
      <c r="G185" s="56">
        <v>75</v>
      </c>
      <c r="H185" s="15">
        <f t="shared" si="29"/>
        <v>200449.42499999999</v>
      </c>
      <c r="I185" s="15">
        <f t="shared" si="28"/>
        <v>66816.475000000035</v>
      </c>
      <c r="J185" s="15">
        <f t="shared" si="30"/>
        <v>175.48647406434671</v>
      </c>
      <c r="K185" s="15">
        <f t="shared" si="31"/>
        <v>466.92923416901306</v>
      </c>
      <c r="L185" s="15">
        <f t="shared" si="32"/>
        <v>957792.88351017109</v>
      </c>
      <c r="M185" s="15"/>
      <c r="N185" s="172">
        <f t="shared" si="27"/>
        <v>957792.88351017109</v>
      </c>
      <c r="O185" s="40"/>
      <c r="P185" s="40"/>
      <c r="Q185" s="40"/>
    </row>
    <row r="186" spans="1:17" x14ac:dyDescent="0.25">
      <c r="A186" s="5"/>
      <c r="B186" s="66" t="s">
        <v>749</v>
      </c>
      <c r="C186" s="48">
        <v>4</v>
      </c>
      <c r="D186" s="70">
        <v>44.192900000000002</v>
      </c>
      <c r="E186" s="98">
        <v>2138</v>
      </c>
      <c r="F186" s="137">
        <v>187071.7</v>
      </c>
      <c r="G186" s="56">
        <v>75</v>
      </c>
      <c r="H186" s="15">
        <f t="shared" si="29"/>
        <v>140303.77499999999</v>
      </c>
      <c r="I186" s="15">
        <f t="shared" si="28"/>
        <v>46767.925000000017</v>
      </c>
      <c r="J186" s="15">
        <f t="shared" si="30"/>
        <v>87.498456501403183</v>
      </c>
      <c r="K186" s="15">
        <f t="shared" si="31"/>
        <v>554.91725173195653</v>
      </c>
      <c r="L186" s="15">
        <f t="shared" si="32"/>
        <v>1248947.7914664592</v>
      </c>
      <c r="M186" s="15"/>
      <c r="N186" s="172">
        <f t="shared" si="27"/>
        <v>1248947.7914664592</v>
      </c>
      <c r="O186" s="40"/>
      <c r="P186" s="40"/>
      <c r="Q186" s="40"/>
    </row>
    <row r="187" spans="1:17" x14ac:dyDescent="0.25">
      <c r="A187" s="5"/>
      <c r="B187" s="66" t="s">
        <v>750</v>
      </c>
      <c r="C187" s="48">
        <v>4</v>
      </c>
      <c r="D187" s="70">
        <v>23.693400000000004</v>
      </c>
      <c r="E187" s="98">
        <v>950</v>
      </c>
      <c r="F187" s="137">
        <v>139236.9</v>
      </c>
      <c r="G187" s="56">
        <v>75</v>
      </c>
      <c r="H187" s="15">
        <f t="shared" si="29"/>
        <v>104427.675</v>
      </c>
      <c r="I187" s="15">
        <f t="shared" si="28"/>
        <v>34809.224999999991</v>
      </c>
      <c r="J187" s="15">
        <f t="shared" si="30"/>
        <v>146.56515789473684</v>
      </c>
      <c r="K187" s="15">
        <f t="shared" si="31"/>
        <v>495.8505503386229</v>
      </c>
      <c r="L187" s="15">
        <f t="shared" si="32"/>
        <v>955227.13731124846</v>
      </c>
      <c r="M187" s="15"/>
      <c r="N187" s="172">
        <f t="shared" si="27"/>
        <v>955227.13731124846</v>
      </c>
      <c r="O187" s="40"/>
      <c r="P187" s="40"/>
      <c r="Q187" s="40"/>
    </row>
    <row r="188" spans="1:17" x14ac:dyDescent="0.25">
      <c r="A188" s="5"/>
      <c r="B188" s="66" t="s">
        <v>119</v>
      </c>
      <c r="C188" s="48">
        <v>4</v>
      </c>
      <c r="D188" s="70">
        <v>21.2636</v>
      </c>
      <c r="E188" s="98">
        <v>1234</v>
      </c>
      <c r="F188" s="137">
        <v>243509.5</v>
      </c>
      <c r="G188" s="56">
        <v>75</v>
      </c>
      <c r="H188" s="15">
        <f t="shared" si="29"/>
        <v>182632.125</v>
      </c>
      <c r="I188" s="15">
        <f t="shared" si="28"/>
        <v>60877.375</v>
      </c>
      <c r="J188" s="15">
        <f t="shared" si="30"/>
        <v>197.33346839546192</v>
      </c>
      <c r="K188" s="15">
        <f t="shared" si="31"/>
        <v>445.08223983789782</v>
      </c>
      <c r="L188" s="15">
        <f t="shared" si="32"/>
        <v>900973.91423740389</v>
      </c>
      <c r="M188" s="15"/>
      <c r="N188" s="172">
        <f t="shared" si="27"/>
        <v>900973.91423740389</v>
      </c>
      <c r="O188" s="40"/>
      <c r="P188" s="40"/>
      <c r="Q188" s="40"/>
    </row>
    <row r="189" spans="1:17" x14ac:dyDescent="0.25">
      <c r="A189" s="5"/>
      <c r="B189" s="66" t="s">
        <v>120</v>
      </c>
      <c r="C189" s="48">
        <v>4</v>
      </c>
      <c r="D189" s="70">
        <v>25.954899999999999</v>
      </c>
      <c r="E189" s="98">
        <v>1866</v>
      </c>
      <c r="F189" s="137">
        <v>294787.8</v>
      </c>
      <c r="G189" s="56">
        <v>75</v>
      </c>
      <c r="H189" s="15">
        <f t="shared" si="29"/>
        <v>221090.85</v>
      </c>
      <c r="I189" s="15">
        <f t="shared" si="28"/>
        <v>73696.949999999983</v>
      </c>
      <c r="J189" s="15">
        <f t="shared" si="30"/>
        <v>157.97845659163985</v>
      </c>
      <c r="K189" s="15">
        <f t="shared" si="31"/>
        <v>484.43725164171985</v>
      </c>
      <c r="L189" s="15">
        <f t="shared" si="32"/>
        <v>1049466.9147868659</v>
      </c>
      <c r="M189" s="15"/>
      <c r="N189" s="172">
        <f t="shared" si="27"/>
        <v>1049466.9147868659</v>
      </c>
      <c r="O189" s="40"/>
      <c r="P189" s="40"/>
      <c r="Q189" s="40"/>
    </row>
    <row r="190" spans="1:17" x14ac:dyDescent="0.25">
      <c r="A190" s="5"/>
      <c r="B190" s="66" t="s">
        <v>121</v>
      </c>
      <c r="C190" s="48">
        <v>4</v>
      </c>
      <c r="D190" s="70">
        <v>44.142299999999999</v>
      </c>
      <c r="E190" s="98">
        <v>2673</v>
      </c>
      <c r="F190" s="137">
        <v>511354.8</v>
      </c>
      <c r="G190" s="56">
        <v>75</v>
      </c>
      <c r="H190" s="15">
        <f t="shared" si="29"/>
        <v>383516.1</v>
      </c>
      <c r="I190" s="15">
        <f t="shared" si="28"/>
        <v>127838.70000000001</v>
      </c>
      <c r="J190" s="15">
        <f t="shared" si="30"/>
        <v>191.30370370370369</v>
      </c>
      <c r="K190" s="15">
        <f t="shared" si="31"/>
        <v>451.11200452965602</v>
      </c>
      <c r="L190" s="15">
        <f t="shared" si="32"/>
        <v>1148688.7157692036</v>
      </c>
      <c r="M190" s="15"/>
      <c r="N190" s="172">
        <f t="shared" si="27"/>
        <v>1148688.7157692036</v>
      </c>
      <c r="O190" s="40"/>
      <c r="P190" s="40"/>
      <c r="Q190" s="40"/>
    </row>
    <row r="191" spans="1:17" x14ac:dyDescent="0.25">
      <c r="A191" s="5"/>
      <c r="B191" s="66" t="s">
        <v>122</v>
      </c>
      <c r="C191" s="48">
        <v>4</v>
      </c>
      <c r="D191" s="70">
        <v>25.907800000000002</v>
      </c>
      <c r="E191" s="98">
        <v>1152</v>
      </c>
      <c r="F191" s="137">
        <v>258792.5</v>
      </c>
      <c r="G191" s="56">
        <v>75</v>
      </c>
      <c r="H191" s="15">
        <f t="shared" si="29"/>
        <v>194094.375</v>
      </c>
      <c r="I191" s="15">
        <f t="shared" si="28"/>
        <v>64698.125</v>
      </c>
      <c r="J191" s="15">
        <f t="shared" si="30"/>
        <v>224.64626736111111</v>
      </c>
      <c r="K191" s="15">
        <f t="shared" si="31"/>
        <v>417.76944087224865</v>
      </c>
      <c r="L191" s="15">
        <f t="shared" si="32"/>
        <v>864193.62099974987</v>
      </c>
      <c r="M191" s="15"/>
      <c r="N191" s="172">
        <f t="shared" si="27"/>
        <v>864193.62099974987</v>
      </c>
      <c r="O191" s="40"/>
      <c r="P191" s="40"/>
      <c r="Q191" s="40"/>
    </row>
    <row r="192" spans="1:17" x14ac:dyDescent="0.25">
      <c r="A192" s="5"/>
      <c r="B192" s="66" t="s">
        <v>751</v>
      </c>
      <c r="C192" s="48">
        <v>4</v>
      </c>
      <c r="D192" s="70">
        <v>34.5657</v>
      </c>
      <c r="E192" s="98">
        <v>1501</v>
      </c>
      <c r="F192" s="137">
        <v>263731.40000000002</v>
      </c>
      <c r="G192" s="56">
        <v>75</v>
      </c>
      <c r="H192" s="15">
        <f t="shared" si="29"/>
        <v>197798.55</v>
      </c>
      <c r="I192" s="15">
        <f t="shared" si="28"/>
        <v>65932.850000000035</v>
      </c>
      <c r="J192" s="15">
        <f t="shared" si="30"/>
        <v>175.70379746835445</v>
      </c>
      <c r="K192" s="15">
        <f t="shared" si="31"/>
        <v>466.71191076500531</v>
      </c>
      <c r="L192" s="15">
        <f t="shared" si="32"/>
        <v>1008061.7933930566</v>
      </c>
      <c r="M192" s="15"/>
      <c r="N192" s="172">
        <f t="shared" si="27"/>
        <v>1008061.7933930566</v>
      </c>
      <c r="O192" s="40"/>
      <c r="P192" s="40"/>
      <c r="Q192" s="40"/>
    </row>
    <row r="193" spans="1:17" x14ac:dyDescent="0.25">
      <c r="A193" s="5"/>
      <c r="B193" s="66"/>
      <c r="C193" s="48"/>
      <c r="D193" s="70">
        <v>0</v>
      </c>
      <c r="E193" s="100"/>
      <c r="F193" s="134"/>
      <c r="G193" s="56"/>
      <c r="H193" s="41"/>
      <c r="I193" s="13"/>
      <c r="K193" s="15"/>
      <c r="L193" s="15"/>
      <c r="M193" s="15"/>
      <c r="N193" s="172"/>
      <c r="O193" s="40"/>
      <c r="P193" s="40"/>
      <c r="Q193" s="40"/>
    </row>
    <row r="194" spans="1:17" x14ac:dyDescent="0.25">
      <c r="A194" s="33" t="s">
        <v>123</v>
      </c>
      <c r="B194" s="58" t="s">
        <v>2</v>
      </c>
      <c r="C194" s="59"/>
      <c r="D194" s="7">
        <v>753.54510000000005</v>
      </c>
      <c r="E194" s="101">
        <f>E195</f>
        <v>71072</v>
      </c>
      <c r="F194" s="123"/>
      <c r="G194" s="56"/>
      <c r="H194" s="12">
        <f>H196</f>
        <v>7023560.0000000028</v>
      </c>
      <c r="I194" s="12">
        <f>I196</f>
        <v>-7023560.0000000028</v>
      </c>
      <c r="J194" s="12"/>
      <c r="K194" s="15"/>
      <c r="L194" s="15"/>
      <c r="M194" s="14">
        <f>M196</f>
        <v>33237514.542166412</v>
      </c>
      <c r="N194" s="170">
        <f t="shared" si="27"/>
        <v>33237514.542166412</v>
      </c>
      <c r="O194" s="40"/>
      <c r="P194" s="40"/>
      <c r="Q194" s="40"/>
    </row>
    <row r="195" spans="1:17" x14ac:dyDescent="0.25">
      <c r="A195" s="33" t="s">
        <v>123</v>
      </c>
      <c r="B195" s="58" t="s">
        <v>3</v>
      </c>
      <c r="C195" s="59"/>
      <c r="D195" s="7">
        <v>753.54510000000005</v>
      </c>
      <c r="E195" s="101">
        <f>SUM(E197:E224)</f>
        <v>71072</v>
      </c>
      <c r="F195" s="123">
        <f>SUM(F197:F224)</f>
        <v>28094240.000000011</v>
      </c>
      <c r="G195" s="56"/>
      <c r="H195" s="12">
        <f>SUM(H197:H224)</f>
        <v>11021404.389999999</v>
      </c>
      <c r="I195" s="12">
        <f>SUM(I197:I224)</f>
        <v>17072835.609999999</v>
      </c>
      <c r="J195" s="12"/>
      <c r="K195" s="15"/>
      <c r="L195" s="12">
        <f>SUM(L197:L224)</f>
        <v>30615316.273527648</v>
      </c>
      <c r="M195" s="15"/>
      <c r="N195" s="170">
        <f t="shared" si="27"/>
        <v>30615316.273527648</v>
      </c>
      <c r="O195" s="40"/>
      <c r="P195" s="40"/>
      <c r="Q195" s="40"/>
    </row>
    <row r="196" spans="1:17" x14ac:dyDescent="0.25">
      <c r="A196" s="5"/>
      <c r="B196" s="66" t="s">
        <v>26</v>
      </c>
      <c r="C196" s="48">
        <v>2</v>
      </c>
      <c r="D196" s="70">
        <v>0</v>
      </c>
      <c r="E196" s="102"/>
      <c r="F196" s="130"/>
      <c r="G196" s="56">
        <v>25</v>
      </c>
      <c r="H196" s="15">
        <f>F195*G196/100</f>
        <v>7023560.0000000028</v>
      </c>
      <c r="I196" s="15">
        <f t="shared" ref="I196:I224" si="33">F196-H196</f>
        <v>-7023560.0000000028</v>
      </c>
      <c r="J196" s="15"/>
      <c r="K196" s="15"/>
      <c r="L196" s="15"/>
      <c r="M196" s="15">
        <f>($L$7*$L$8*E194/$L$10)+($L$7*$L$9*D194/$L$11)</f>
        <v>33237514.542166412</v>
      </c>
      <c r="N196" s="172">
        <f t="shared" si="27"/>
        <v>33237514.542166412</v>
      </c>
      <c r="O196" s="40"/>
      <c r="P196" s="40"/>
      <c r="Q196" s="40"/>
    </row>
    <row r="197" spans="1:17" x14ac:dyDescent="0.25">
      <c r="A197" s="5"/>
      <c r="B197" s="66" t="s">
        <v>124</v>
      </c>
      <c r="C197" s="48">
        <v>4</v>
      </c>
      <c r="D197" s="70">
        <v>15.2896</v>
      </c>
      <c r="E197" s="98">
        <v>1783</v>
      </c>
      <c r="F197" s="138">
        <v>268180.90000000002</v>
      </c>
      <c r="G197" s="56">
        <v>75</v>
      </c>
      <c r="H197" s="15">
        <f t="shared" ref="H197:H224" si="34">F197*G197/100</f>
        <v>201135.67499999999</v>
      </c>
      <c r="I197" s="15">
        <f t="shared" si="33"/>
        <v>67045.225000000035</v>
      </c>
      <c r="J197" s="15">
        <f t="shared" ref="J197:J224" si="35">F197/E197</f>
        <v>150.40992708917557</v>
      </c>
      <c r="K197" s="15">
        <f t="shared" ref="K197:K224" si="36">$J$11*$J$19-J197</f>
        <v>492.0057811441842</v>
      </c>
      <c r="L197" s="15">
        <f t="shared" ref="L197:L224" si="37">IF(K197&gt;0,$J$7*$J$8*(K197/$K$19),0)+$J$7*$J$9*(E197/$E$19)+$J$7*$J$10*(D197/$D$19)</f>
        <v>1017271.5692439483</v>
      </c>
      <c r="M197" s="15"/>
      <c r="N197" s="172">
        <f t="shared" si="27"/>
        <v>1017271.5692439483</v>
      </c>
      <c r="O197" s="40"/>
      <c r="P197" s="40"/>
      <c r="Q197" s="40"/>
    </row>
    <row r="198" spans="1:17" x14ac:dyDescent="0.25">
      <c r="A198" s="5"/>
      <c r="B198" s="66" t="s">
        <v>125</v>
      </c>
      <c r="C198" s="48">
        <v>4</v>
      </c>
      <c r="D198" s="70">
        <v>59.804700000000004</v>
      </c>
      <c r="E198" s="98">
        <v>3205</v>
      </c>
      <c r="F198" s="138">
        <v>566244.9</v>
      </c>
      <c r="G198" s="56">
        <v>75</v>
      </c>
      <c r="H198" s="15">
        <f t="shared" si="34"/>
        <v>424683.67499999999</v>
      </c>
      <c r="I198" s="15">
        <f t="shared" si="33"/>
        <v>141561.22500000003</v>
      </c>
      <c r="J198" s="15">
        <f t="shared" si="35"/>
        <v>176.67547581903275</v>
      </c>
      <c r="K198" s="15">
        <f t="shared" si="36"/>
        <v>465.74023241432701</v>
      </c>
      <c r="L198" s="15">
        <f t="shared" si="37"/>
        <v>1282807.8471804073</v>
      </c>
      <c r="M198" s="15"/>
      <c r="N198" s="172">
        <f t="shared" si="27"/>
        <v>1282807.8471804073</v>
      </c>
      <c r="O198" s="40"/>
      <c r="P198" s="40"/>
      <c r="Q198" s="40"/>
    </row>
    <row r="199" spans="1:17" x14ac:dyDescent="0.25">
      <c r="A199" s="5"/>
      <c r="B199" s="66" t="s">
        <v>126</v>
      </c>
      <c r="C199" s="48">
        <v>4</v>
      </c>
      <c r="D199" s="70">
        <v>15.4596</v>
      </c>
      <c r="E199" s="98">
        <v>1004</v>
      </c>
      <c r="F199" s="138">
        <v>101719</v>
      </c>
      <c r="G199" s="56">
        <v>75</v>
      </c>
      <c r="H199" s="15">
        <f t="shared" si="34"/>
        <v>76289.25</v>
      </c>
      <c r="I199" s="15">
        <f t="shared" si="33"/>
        <v>25429.75</v>
      </c>
      <c r="J199" s="15">
        <f t="shared" si="35"/>
        <v>101.31374501992032</v>
      </c>
      <c r="K199" s="15">
        <f t="shared" si="36"/>
        <v>541.10196321343938</v>
      </c>
      <c r="L199" s="15">
        <f t="shared" si="37"/>
        <v>1005068.6016956513</v>
      </c>
      <c r="M199" s="15"/>
      <c r="N199" s="172">
        <f t="shared" si="27"/>
        <v>1005068.6016956513</v>
      </c>
      <c r="O199" s="40"/>
      <c r="P199" s="40"/>
      <c r="Q199" s="40"/>
    </row>
    <row r="200" spans="1:17" x14ac:dyDescent="0.25">
      <c r="A200" s="5"/>
      <c r="B200" s="66" t="s">
        <v>127</v>
      </c>
      <c r="C200" s="48">
        <v>4</v>
      </c>
      <c r="D200" s="70">
        <v>11.678699999999999</v>
      </c>
      <c r="E200" s="98">
        <v>979</v>
      </c>
      <c r="F200" s="138">
        <v>57159.4</v>
      </c>
      <c r="G200" s="56">
        <v>75</v>
      </c>
      <c r="H200" s="15">
        <f t="shared" si="34"/>
        <v>42869.55</v>
      </c>
      <c r="I200" s="15">
        <f t="shared" si="33"/>
        <v>14289.849999999999</v>
      </c>
      <c r="J200" s="15">
        <f t="shared" si="35"/>
        <v>58.38549540347293</v>
      </c>
      <c r="K200" s="15">
        <f t="shared" si="36"/>
        <v>584.03021282988675</v>
      </c>
      <c r="L200" s="15">
        <f t="shared" si="37"/>
        <v>1056666.2002474433</v>
      </c>
      <c r="M200" s="15"/>
      <c r="N200" s="172">
        <f t="shared" si="27"/>
        <v>1056666.2002474433</v>
      </c>
      <c r="O200" s="40"/>
      <c r="P200" s="40"/>
      <c r="Q200" s="40"/>
    </row>
    <row r="201" spans="1:17" x14ac:dyDescent="0.25">
      <c r="A201" s="5"/>
      <c r="B201" s="66" t="s">
        <v>123</v>
      </c>
      <c r="C201" s="48">
        <v>3</v>
      </c>
      <c r="D201" s="70">
        <v>42.328599999999994</v>
      </c>
      <c r="E201" s="98">
        <v>14498</v>
      </c>
      <c r="F201" s="138">
        <v>18271410.199999999</v>
      </c>
      <c r="G201" s="56">
        <v>20</v>
      </c>
      <c r="H201" s="15">
        <f t="shared" si="34"/>
        <v>3654282.04</v>
      </c>
      <c r="I201" s="15">
        <f t="shared" si="33"/>
        <v>14617128.16</v>
      </c>
      <c r="J201" s="15">
        <f t="shared" si="35"/>
        <v>1260.2710856669885</v>
      </c>
      <c r="K201" s="15">
        <f t="shared" si="36"/>
        <v>-617.85537743362875</v>
      </c>
      <c r="L201" s="15">
        <f t="shared" si="37"/>
        <v>1793261.0831557778</v>
      </c>
      <c r="M201" s="15"/>
      <c r="N201" s="172">
        <f t="shared" si="27"/>
        <v>1793261.0831557778</v>
      </c>
      <c r="O201" s="40"/>
      <c r="P201" s="40"/>
      <c r="Q201" s="40"/>
    </row>
    <row r="202" spans="1:17" x14ac:dyDescent="0.25">
      <c r="A202" s="5"/>
      <c r="B202" s="66" t="s">
        <v>128</v>
      </c>
      <c r="C202" s="48">
        <v>4</v>
      </c>
      <c r="D202" s="70">
        <v>31.614599999999999</v>
      </c>
      <c r="E202" s="98">
        <v>1312</v>
      </c>
      <c r="F202" s="138">
        <v>117595</v>
      </c>
      <c r="G202" s="56">
        <v>75</v>
      </c>
      <c r="H202" s="15">
        <f t="shared" si="34"/>
        <v>88196.25</v>
      </c>
      <c r="I202" s="15">
        <f t="shared" si="33"/>
        <v>29398.75</v>
      </c>
      <c r="J202" s="15">
        <f t="shared" si="35"/>
        <v>89.630335365853654</v>
      </c>
      <c r="K202" s="15">
        <f t="shared" si="36"/>
        <v>552.78537286750611</v>
      </c>
      <c r="L202" s="15">
        <f t="shared" si="37"/>
        <v>1110612.9100069166</v>
      </c>
      <c r="M202" s="15"/>
      <c r="N202" s="172">
        <f t="shared" si="27"/>
        <v>1110612.9100069166</v>
      </c>
      <c r="O202" s="40"/>
      <c r="P202" s="40"/>
      <c r="Q202" s="40"/>
    </row>
    <row r="203" spans="1:17" x14ac:dyDescent="0.25">
      <c r="A203" s="5"/>
      <c r="B203" s="66" t="s">
        <v>129</v>
      </c>
      <c r="C203" s="48">
        <v>4</v>
      </c>
      <c r="D203" s="70">
        <v>10.417100000000001</v>
      </c>
      <c r="E203" s="98">
        <v>690</v>
      </c>
      <c r="F203" s="138">
        <v>62150.6</v>
      </c>
      <c r="G203" s="56">
        <v>75</v>
      </c>
      <c r="H203" s="15">
        <f t="shared" si="34"/>
        <v>46612.95</v>
      </c>
      <c r="I203" s="15">
        <f t="shared" si="33"/>
        <v>15537.650000000001</v>
      </c>
      <c r="J203" s="15">
        <f t="shared" si="35"/>
        <v>90.073333333333338</v>
      </c>
      <c r="K203" s="15">
        <f t="shared" si="36"/>
        <v>552.34237490002636</v>
      </c>
      <c r="L203" s="15">
        <f t="shared" si="37"/>
        <v>970354.42505028052</v>
      </c>
      <c r="M203" s="15"/>
      <c r="N203" s="172">
        <f t="shared" si="27"/>
        <v>970354.42505028052</v>
      </c>
      <c r="O203" s="40"/>
      <c r="P203" s="40"/>
      <c r="Q203" s="40"/>
    </row>
    <row r="204" spans="1:17" x14ac:dyDescent="0.25">
      <c r="A204" s="5"/>
      <c r="B204" s="66" t="s">
        <v>752</v>
      </c>
      <c r="C204" s="48">
        <v>4</v>
      </c>
      <c r="D204" s="70">
        <v>38.0578</v>
      </c>
      <c r="E204" s="98">
        <v>2543</v>
      </c>
      <c r="F204" s="138">
        <v>1836540.1</v>
      </c>
      <c r="G204" s="56">
        <v>75</v>
      </c>
      <c r="H204" s="15">
        <f t="shared" si="34"/>
        <v>1377405.075</v>
      </c>
      <c r="I204" s="15">
        <f t="shared" si="33"/>
        <v>459135.02500000014</v>
      </c>
      <c r="J204" s="15">
        <f t="shared" si="35"/>
        <v>722.19429807314202</v>
      </c>
      <c r="K204" s="15">
        <f t="shared" si="36"/>
        <v>-79.778589839782285</v>
      </c>
      <c r="L204" s="15">
        <f t="shared" si="37"/>
        <v>413541.54249941703</v>
      </c>
      <c r="M204" s="15"/>
      <c r="N204" s="172">
        <f t="shared" si="27"/>
        <v>413541.54249941703</v>
      </c>
      <c r="O204" s="40"/>
      <c r="P204" s="40"/>
      <c r="Q204" s="40"/>
    </row>
    <row r="205" spans="1:17" x14ac:dyDescent="0.25">
      <c r="A205" s="5"/>
      <c r="B205" s="66" t="s">
        <v>130</v>
      </c>
      <c r="C205" s="48">
        <v>4</v>
      </c>
      <c r="D205" s="70">
        <v>16.581199999999999</v>
      </c>
      <c r="E205" s="98">
        <v>1370</v>
      </c>
      <c r="F205" s="138">
        <v>165701.6</v>
      </c>
      <c r="G205" s="56">
        <v>75</v>
      </c>
      <c r="H205" s="15">
        <f t="shared" si="34"/>
        <v>124276.2</v>
      </c>
      <c r="I205" s="15">
        <f t="shared" si="33"/>
        <v>41425.400000000009</v>
      </c>
      <c r="J205" s="15">
        <f t="shared" si="35"/>
        <v>120.95007299270074</v>
      </c>
      <c r="K205" s="15">
        <f t="shared" si="36"/>
        <v>521.46563524065903</v>
      </c>
      <c r="L205" s="15">
        <f t="shared" si="37"/>
        <v>1020013.0143325786</v>
      </c>
      <c r="M205" s="15"/>
      <c r="N205" s="172">
        <f t="shared" si="27"/>
        <v>1020013.0143325786</v>
      </c>
      <c r="O205" s="40"/>
      <c r="P205" s="40"/>
      <c r="Q205" s="40"/>
    </row>
    <row r="206" spans="1:17" x14ac:dyDescent="0.25">
      <c r="A206" s="5"/>
      <c r="B206" s="66" t="s">
        <v>131</v>
      </c>
      <c r="C206" s="48">
        <v>4</v>
      </c>
      <c r="D206" s="70">
        <v>25.100100000000005</v>
      </c>
      <c r="E206" s="98">
        <v>1687</v>
      </c>
      <c r="F206" s="138">
        <v>214375.1</v>
      </c>
      <c r="G206" s="56">
        <v>75</v>
      </c>
      <c r="H206" s="15">
        <f t="shared" si="34"/>
        <v>160781.32500000001</v>
      </c>
      <c r="I206" s="15">
        <f t="shared" si="33"/>
        <v>53593.774999999994</v>
      </c>
      <c r="J206" s="15">
        <f t="shared" si="35"/>
        <v>127.07474807350326</v>
      </c>
      <c r="K206" s="15">
        <f t="shared" si="36"/>
        <v>515.34096015985642</v>
      </c>
      <c r="L206" s="15">
        <f t="shared" si="37"/>
        <v>1074249.9760641046</v>
      </c>
      <c r="M206" s="15"/>
      <c r="N206" s="172">
        <f t="shared" si="27"/>
        <v>1074249.9760641046</v>
      </c>
      <c r="O206" s="40"/>
      <c r="P206" s="40"/>
      <c r="Q206" s="40"/>
    </row>
    <row r="207" spans="1:17" x14ac:dyDescent="0.25">
      <c r="A207" s="5"/>
      <c r="B207" s="66" t="s">
        <v>132</v>
      </c>
      <c r="C207" s="48">
        <v>4</v>
      </c>
      <c r="D207" s="70">
        <v>26.023400000000002</v>
      </c>
      <c r="E207" s="98">
        <v>2480</v>
      </c>
      <c r="F207" s="138">
        <v>332292.09999999998</v>
      </c>
      <c r="G207" s="56">
        <v>75</v>
      </c>
      <c r="H207" s="15">
        <f t="shared" si="34"/>
        <v>249219.07500000001</v>
      </c>
      <c r="I207" s="15">
        <f t="shared" si="33"/>
        <v>83073.024999999965</v>
      </c>
      <c r="J207" s="15">
        <f t="shared" si="35"/>
        <v>133.98874999999998</v>
      </c>
      <c r="K207" s="15">
        <f t="shared" si="36"/>
        <v>508.42695823335976</v>
      </c>
      <c r="L207" s="15">
        <f t="shared" si="37"/>
        <v>1157099.6860192905</v>
      </c>
      <c r="M207" s="15"/>
      <c r="N207" s="172">
        <f t="shared" si="27"/>
        <v>1157099.6860192905</v>
      </c>
      <c r="O207" s="40"/>
      <c r="P207" s="40"/>
      <c r="Q207" s="40"/>
    </row>
    <row r="208" spans="1:17" x14ac:dyDescent="0.25">
      <c r="A208" s="5"/>
      <c r="B208" s="66" t="s">
        <v>133</v>
      </c>
      <c r="C208" s="48">
        <v>4</v>
      </c>
      <c r="D208" s="70">
        <v>18.456199999999999</v>
      </c>
      <c r="E208" s="98">
        <v>1572</v>
      </c>
      <c r="F208" s="138">
        <v>236222</v>
      </c>
      <c r="G208" s="56">
        <v>75</v>
      </c>
      <c r="H208" s="15">
        <f t="shared" si="34"/>
        <v>177166.5</v>
      </c>
      <c r="I208" s="15">
        <f t="shared" si="33"/>
        <v>59055.5</v>
      </c>
      <c r="J208" s="15">
        <f t="shared" si="35"/>
        <v>150.26844783715012</v>
      </c>
      <c r="K208" s="15">
        <f t="shared" si="36"/>
        <v>492.14726039620962</v>
      </c>
      <c r="L208" s="15">
        <f t="shared" si="37"/>
        <v>1003617.0057871433</v>
      </c>
      <c r="M208" s="15"/>
      <c r="N208" s="172">
        <f t="shared" si="27"/>
        <v>1003617.0057871433</v>
      </c>
      <c r="O208" s="40"/>
      <c r="P208" s="40"/>
      <c r="Q208" s="40"/>
    </row>
    <row r="209" spans="1:17" x14ac:dyDescent="0.25">
      <c r="A209" s="5"/>
      <c r="B209" s="66" t="s">
        <v>134</v>
      </c>
      <c r="C209" s="48">
        <v>4</v>
      </c>
      <c r="D209" s="70">
        <v>18.093399999999999</v>
      </c>
      <c r="E209" s="98">
        <v>1595</v>
      </c>
      <c r="F209" s="138">
        <v>422313.9</v>
      </c>
      <c r="G209" s="56">
        <v>75</v>
      </c>
      <c r="H209" s="15">
        <f t="shared" si="34"/>
        <v>316735.42499999999</v>
      </c>
      <c r="I209" s="15">
        <f t="shared" si="33"/>
        <v>105578.47500000003</v>
      </c>
      <c r="J209" s="15">
        <f t="shared" si="35"/>
        <v>264.77360501567398</v>
      </c>
      <c r="K209" s="15">
        <f t="shared" si="36"/>
        <v>377.64210321768576</v>
      </c>
      <c r="L209" s="15">
        <f t="shared" si="37"/>
        <v>827232.23652925692</v>
      </c>
      <c r="M209" s="15"/>
      <c r="N209" s="172">
        <f t="shared" si="27"/>
        <v>827232.23652925692</v>
      </c>
      <c r="O209" s="40"/>
      <c r="P209" s="40"/>
      <c r="Q209" s="40"/>
    </row>
    <row r="210" spans="1:17" x14ac:dyDescent="0.25">
      <c r="A210" s="5"/>
      <c r="B210" s="66" t="s">
        <v>135</v>
      </c>
      <c r="C210" s="48">
        <v>4</v>
      </c>
      <c r="D210" s="70">
        <v>32.839999999999996</v>
      </c>
      <c r="E210" s="98">
        <v>1925</v>
      </c>
      <c r="F210" s="138">
        <v>376967.8</v>
      </c>
      <c r="G210" s="56">
        <v>75</v>
      </c>
      <c r="H210" s="15">
        <f t="shared" si="34"/>
        <v>282725.84999999998</v>
      </c>
      <c r="I210" s="15">
        <f t="shared" si="33"/>
        <v>94241.950000000012</v>
      </c>
      <c r="J210" s="15">
        <f t="shared" si="35"/>
        <v>195.82742857142856</v>
      </c>
      <c r="K210" s="15">
        <f t="shared" si="36"/>
        <v>446.58827966193121</v>
      </c>
      <c r="L210" s="15">
        <f t="shared" si="37"/>
        <v>1019674.5412526748</v>
      </c>
      <c r="M210" s="15"/>
      <c r="N210" s="172">
        <f t="shared" si="27"/>
        <v>1019674.5412526748</v>
      </c>
      <c r="O210" s="40"/>
      <c r="P210" s="40"/>
      <c r="Q210" s="40"/>
    </row>
    <row r="211" spans="1:17" x14ac:dyDescent="0.25">
      <c r="A211" s="5"/>
      <c r="B211" s="66" t="s">
        <v>136</v>
      </c>
      <c r="C211" s="48">
        <v>4</v>
      </c>
      <c r="D211" s="70">
        <v>12.6798</v>
      </c>
      <c r="E211" s="98">
        <v>901</v>
      </c>
      <c r="F211" s="138">
        <v>168125.6</v>
      </c>
      <c r="G211" s="56">
        <v>75</v>
      </c>
      <c r="H211" s="15">
        <f t="shared" si="34"/>
        <v>126094.2</v>
      </c>
      <c r="I211" s="15">
        <f t="shared" si="33"/>
        <v>42031.400000000009</v>
      </c>
      <c r="J211" s="15">
        <f t="shared" si="35"/>
        <v>186.59889012208657</v>
      </c>
      <c r="K211" s="15">
        <f t="shared" si="36"/>
        <v>455.81681811127316</v>
      </c>
      <c r="L211" s="15">
        <f t="shared" si="37"/>
        <v>851858.86635865422</v>
      </c>
      <c r="M211" s="15"/>
      <c r="N211" s="172">
        <f t="shared" ref="N211:N255" si="38">L211+M211</f>
        <v>851858.86635865422</v>
      </c>
      <c r="O211" s="40"/>
      <c r="P211" s="40"/>
      <c r="Q211" s="40"/>
    </row>
    <row r="212" spans="1:17" x14ac:dyDescent="0.25">
      <c r="A212" s="5"/>
      <c r="B212" s="66" t="s">
        <v>137</v>
      </c>
      <c r="C212" s="48">
        <v>4</v>
      </c>
      <c r="D212" s="70">
        <v>7.3449</v>
      </c>
      <c r="E212" s="98">
        <v>1168</v>
      </c>
      <c r="F212" s="138">
        <v>176070.8</v>
      </c>
      <c r="G212" s="56">
        <v>75</v>
      </c>
      <c r="H212" s="15">
        <f t="shared" si="34"/>
        <v>132053.1</v>
      </c>
      <c r="I212" s="15">
        <f t="shared" si="33"/>
        <v>44017.699999999983</v>
      </c>
      <c r="J212" s="15">
        <f t="shared" si="35"/>
        <v>150.74554794520546</v>
      </c>
      <c r="K212" s="15">
        <f t="shared" si="36"/>
        <v>491.67016028815431</v>
      </c>
      <c r="L212" s="15">
        <f t="shared" si="37"/>
        <v>920808.67016403819</v>
      </c>
      <c r="M212" s="15"/>
      <c r="N212" s="172">
        <f t="shared" si="38"/>
        <v>920808.67016403819</v>
      </c>
      <c r="O212" s="40"/>
      <c r="P212" s="40"/>
      <c r="Q212" s="40"/>
    </row>
    <row r="213" spans="1:17" x14ac:dyDescent="0.25">
      <c r="A213" s="5"/>
      <c r="B213" s="66" t="s">
        <v>138</v>
      </c>
      <c r="C213" s="48">
        <v>4</v>
      </c>
      <c r="D213" s="70">
        <v>45.099099999999993</v>
      </c>
      <c r="E213" s="98">
        <v>3012</v>
      </c>
      <c r="F213" s="138">
        <v>676553.4</v>
      </c>
      <c r="G213" s="56">
        <v>75</v>
      </c>
      <c r="H213" s="15">
        <f t="shared" si="34"/>
        <v>507415.05</v>
      </c>
      <c r="I213" s="15">
        <f t="shared" si="33"/>
        <v>169138.35000000003</v>
      </c>
      <c r="J213" s="15">
        <f t="shared" si="35"/>
        <v>224.61932270916336</v>
      </c>
      <c r="K213" s="15">
        <f t="shared" si="36"/>
        <v>417.79638552419635</v>
      </c>
      <c r="L213" s="15">
        <f t="shared" si="37"/>
        <v>1138770.0905235279</v>
      </c>
      <c r="M213" s="15"/>
      <c r="N213" s="172">
        <f t="shared" si="38"/>
        <v>1138770.0905235279</v>
      </c>
      <c r="O213" s="40"/>
      <c r="P213" s="40"/>
      <c r="Q213" s="40"/>
    </row>
    <row r="214" spans="1:17" x14ac:dyDescent="0.25">
      <c r="A214" s="5"/>
      <c r="B214" s="66" t="s">
        <v>139</v>
      </c>
      <c r="C214" s="48">
        <v>4</v>
      </c>
      <c r="D214" s="70">
        <v>16.179600000000001</v>
      </c>
      <c r="E214" s="98">
        <v>1640</v>
      </c>
      <c r="F214" s="138">
        <v>368120.1</v>
      </c>
      <c r="G214" s="56">
        <v>75</v>
      </c>
      <c r="H214" s="15">
        <f t="shared" si="34"/>
        <v>276090.07500000001</v>
      </c>
      <c r="I214" s="15">
        <f t="shared" si="33"/>
        <v>92030.024999999965</v>
      </c>
      <c r="J214" s="15">
        <f t="shared" si="35"/>
        <v>224.46347560975607</v>
      </c>
      <c r="K214" s="15">
        <f t="shared" si="36"/>
        <v>417.95223262360366</v>
      </c>
      <c r="L214" s="15">
        <f t="shared" si="37"/>
        <v>888795.32779656106</v>
      </c>
      <c r="M214" s="15"/>
      <c r="N214" s="172">
        <f t="shared" si="38"/>
        <v>888795.32779656106</v>
      </c>
      <c r="O214" s="40"/>
      <c r="P214" s="40"/>
      <c r="Q214" s="40"/>
    </row>
    <row r="215" spans="1:17" x14ac:dyDescent="0.25">
      <c r="A215" s="5"/>
      <c r="B215" s="66" t="s">
        <v>753</v>
      </c>
      <c r="C215" s="48">
        <v>4</v>
      </c>
      <c r="D215" s="70">
        <v>32.394000000000005</v>
      </c>
      <c r="E215" s="98">
        <v>2517</v>
      </c>
      <c r="F215" s="138">
        <v>304951</v>
      </c>
      <c r="G215" s="56">
        <v>75</v>
      </c>
      <c r="H215" s="15">
        <f t="shared" si="34"/>
        <v>228713.25</v>
      </c>
      <c r="I215" s="15">
        <f t="shared" si="33"/>
        <v>76237.75</v>
      </c>
      <c r="J215" s="15">
        <f t="shared" si="35"/>
        <v>121.15653555820421</v>
      </c>
      <c r="K215" s="15">
        <f t="shared" si="36"/>
        <v>521.25917267515547</v>
      </c>
      <c r="L215" s="15">
        <f t="shared" si="37"/>
        <v>1201844.9263896318</v>
      </c>
      <c r="M215" s="15"/>
      <c r="N215" s="172">
        <f t="shared" si="38"/>
        <v>1201844.9263896318</v>
      </c>
      <c r="O215" s="40"/>
      <c r="P215" s="40"/>
      <c r="Q215" s="40"/>
    </row>
    <row r="216" spans="1:17" x14ac:dyDescent="0.25">
      <c r="A216" s="5"/>
      <c r="B216" s="66" t="s">
        <v>140</v>
      </c>
      <c r="C216" s="48">
        <v>4</v>
      </c>
      <c r="D216" s="70">
        <v>25.742600000000003</v>
      </c>
      <c r="E216" s="98">
        <v>1608</v>
      </c>
      <c r="F216" s="138">
        <v>164889.1</v>
      </c>
      <c r="G216" s="56">
        <v>75</v>
      </c>
      <c r="H216" s="15">
        <f t="shared" si="34"/>
        <v>123666.825</v>
      </c>
      <c r="I216" s="15">
        <f t="shared" si="33"/>
        <v>41222.275000000009</v>
      </c>
      <c r="J216" s="15">
        <f t="shared" si="35"/>
        <v>102.54297263681592</v>
      </c>
      <c r="K216" s="15">
        <f t="shared" si="36"/>
        <v>539.87273559654386</v>
      </c>
      <c r="L216" s="15">
        <f t="shared" si="37"/>
        <v>1105400.9769397513</v>
      </c>
      <c r="M216" s="15"/>
      <c r="N216" s="172">
        <f t="shared" si="38"/>
        <v>1105400.9769397513</v>
      </c>
      <c r="O216" s="40"/>
      <c r="P216" s="40"/>
      <c r="Q216" s="40"/>
    </row>
    <row r="217" spans="1:17" x14ac:dyDescent="0.25">
      <c r="A217" s="5"/>
      <c r="B217" s="66" t="s">
        <v>141</v>
      </c>
      <c r="C217" s="48">
        <v>4</v>
      </c>
      <c r="D217" s="70">
        <v>45.363399999999999</v>
      </c>
      <c r="E217" s="98">
        <v>2420</v>
      </c>
      <c r="F217" s="138">
        <v>472483.7</v>
      </c>
      <c r="G217" s="56">
        <v>75</v>
      </c>
      <c r="H217" s="15">
        <f t="shared" si="34"/>
        <v>354362.77500000002</v>
      </c>
      <c r="I217" s="15">
        <f t="shared" si="33"/>
        <v>118120.92499999999</v>
      </c>
      <c r="J217" s="15">
        <f t="shared" si="35"/>
        <v>195.24119834710746</v>
      </c>
      <c r="K217" s="15">
        <f t="shared" si="36"/>
        <v>447.17450988625228</v>
      </c>
      <c r="L217" s="15">
        <f t="shared" si="37"/>
        <v>1117613.0461167207</v>
      </c>
      <c r="M217" s="15"/>
      <c r="N217" s="172">
        <f t="shared" si="38"/>
        <v>1117613.0461167207</v>
      </c>
      <c r="O217" s="40"/>
      <c r="P217" s="40"/>
      <c r="Q217" s="40"/>
    </row>
    <row r="218" spans="1:17" x14ac:dyDescent="0.25">
      <c r="A218" s="5"/>
      <c r="B218" s="66" t="s">
        <v>754</v>
      </c>
      <c r="C218" s="48">
        <v>4</v>
      </c>
      <c r="D218" s="70">
        <v>39.507899999999999</v>
      </c>
      <c r="E218" s="98">
        <v>2251</v>
      </c>
      <c r="F218" s="138">
        <v>398712.3</v>
      </c>
      <c r="G218" s="56">
        <v>75</v>
      </c>
      <c r="H218" s="15">
        <f t="shared" si="34"/>
        <v>299034.22499999998</v>
      </c>
      <c r="I218" s="15">
        <f t="shared" si="33"/>
        <v>99678.075000000012</v>
      </c>
      <c r="J218" s="15">
        <f t="shared" si="35"/>
        <v>177.12674366948022</v>
      </c>
      <c r="K218" s="15">
        <f t="shared" si="36"/>
        <v>465.28896456387952</v>
      </c>
      <c r="L218" s="15">
        <f t="shared" si="37"/>
        <v>1107514.6728734723</v>
      </c>
      <c r="M218" s="15"/>
      <c r="N218" s="172">
        <f t="shared" si="38"/>
        <v>1107514.6728734723</v>
      </c>
      <c r="O218" s="40"/>
      <c r="P218" s="40"/>
      <c r="Q218" s="40"/>
    </row>
    <row r="219" spans="1:17" x14ac:dyDescent="0.25">
      <c r="A219" s="5"/>
      <c r="B219" s="66" t="s">
        <v>755</v>
      </c>
      <c r="C219" s="48">
        <v>4</v>
      </c>
      <c r="D219" s="70">
        <v>49.061099999999996</v>
      </c>
      <c r="E219" s="98">
        <v>7160</v>
      </c>
      <c r="F219" s="138">
        <v>903992.5</v>
      </c>
      <c r="G219" s="56">
        <v>75</v>
      </c>
      <c r="H219" s="15">
        <f t="shared" si="34"/>
        <v>677994.375</v>
      </c>
      <c r="I219" s="15">
        <f t="shared" si="33"/>
        <v>225998.125</v>
      </c>
      <c r="J219" s="15">
        <f t="shared" si="35"/>
        <v>126.25593575418995</v>
      </c>
      <c r="K219" s="15">
        <f t="shared" si="36"/>
        <v>516.15977247916976</v>
      </c>
      <c r="L219" s="15">
        <f t="shared" si="37"/>
        <v>1778273.5734115939</v>
      </c>
      <c r="M219" s="15"/>
      <c r="N219" s="172">
        <f t="shared" si="38"/>
        <v>1778273.5734115939</v>
      </c>
      <c r="O219" s="40"/>
      <c r="P219" s="40"/>
      <c r="Q219" s="40"/>
    </row>
    <row r="220" spans="1:17" x14ac:dyDescent="0.25">
      <c r="A220" s="5"/>
      <c r="B220" s="66" t="s">
        <v>143</v>
      </c>
      <c r="C220" s="48">
        <v>4</v>
      </c>
      <c r="D220" s="70">
        <v>15.988299999999999</v>
      </c>
      <c r="E220" s="98">
        <v>1395</v>
      </c>
      <c r="F220" s="138">
        <v>170834</v>
      </c>
      <c r="G220" s="56">
        <v>75</v>
      </c>
      <c r="H220" s="15">
        <f t="shared" si="34"/>
        <v>128125.5</v>
      </c>
      <c r="I220" s="15">
        <f t="shared" si="33"/>
        <v>42708.5</v>
      </c>
      <c r="J220" s="15">
        <f t="shared" si="35"/>
        <v>122.46164874551971</v>
      </c>
      <c r="K220" s="15">
        <f t="shared" si="36"/>
        <v>519.95405948784003</v>
      </c>
      <c r="L220" s="15">
        <f t="shared" si="37"/>
        <v>1018605.656840448</v>
      </c>
      <c r="M220" s="15"/>
      <c r="N220" s="172">
        <f t="shared" si="38"/>
        <v>1018605.656840448</v>
      </c>
      <c r="O220" s="40"/>
      <c r="P220" s="40"/>
      <c r="Q220" s="40"/>
    </row>
    <row r="221" spans="1:17" x14ac:dyDescent="0.25">
      <c r="A221" s="5"/>
      <c r="B221" s="66" t="s">
        <v>756</v>
      </c>
      <c r="C221" s="48">
        <v>4</v>
      </c>
      <c r="D221" s="70">
        <v>22.875599999999999</v>
      </c>
      <c r="E221" s="98">
        <v>2262</v>
      </c>
      <c r="F221" s="138">
        <v>369758.7</v>
      </c>
      <c r="G221" s="56">
        <v>75</v>
      </c>
      <c r="H221" s="15">
        <f t="shared" si="34"/>
        <v>277319.02500000002</v>
      </c>
      <c r="I221" s="15">
        <f t="shared" si="33"/>
        <v>92439.674999999988</v>
      </c>
      <c r="J221" s="15">
        <f t="shared" si="35"/>
        <v>163.46538461538461</v>
      </c>
      <c r="K221" s="15">
        <f t="shared" si="36"/>
        <v>478.95032361797513</v>
      </c>
      <c r="L221" s="15">
        <f t="shared" si="37"/>
        <v>1076238.6464059148</v>
      </c>
      <c r="M221" s="15"/>
      <c r="N221" s="172">
        <f t="shared" si="38"/>
        <v>1076238.6464059148</v>
      </c>
      <c r="O221" s="40"/>
      <c r="P221" s="40"/>
      <c r="Q221" s="40"/>
    </row>
    <row r="222" spans="1:17" x14ac:dyDescent="0.25">
      <c r="A222" s="5"/>
      <c r="B222" s="66" t="s">
        <v>144</v>
      </c>
      <c r="C222" s="48">
        <v>4</v>
      </c>
      <c r="D222" s="70">
        <v>21.118200000000002</v>
      </c>
      <c r="E222" s="98">
        <v>2685</v>
      </c>
      <c r="F222" s="138">
        <v>273894.59999999998</v>
      </c>
      <c r="G222" s="56">
        <v>75</v>
      </c>
      <c r="H222" s="15">
        <f t="shared" si="34"/>
        <v>205420.95</v>
      </c>
      <c r="I222" s="15">
        <f t="shared" si="33"/>
        <v>68473.649999999965</v>
      </c>
      <c r="J222" s="15">
        <f t="shared" si="35"/>
        <v>102.00916201117317</v>
      </c>
      <c r="K222" s="15">
        <f t="shared" si="36"/>
        <v>540.40654622218653</v>
      </c>
      <c r="L222" s="15">
        <f t="shared" si="37"/>
        <v>1214337.9422002018</v>
      </c>
      <c r="M222" s="15"/>
      <c r="N222" s="172">
        <f t="shared" si="38"/>
        <v>1214337.9422002018</v>
      </c>
      <c r="O222" s="40"/>
      <c r="P222" s="40"/>
      <c r="Q222" s="40"/>
    </row>
    <row r="223" spans="1:17" x14ac:dyDescent="0.25">
      <c r="A223" s="5"/>
      <c r="B223" s="66" t="s">
        <v>145</v>
      </c>
      <c r="C223" s="48">
        <v>4</v>
      </c>
      <c r="D223" s="70">
        <v>37.408799999999999</v>
      </c>
      <c r="E223" s="98">
        <v>4038</v>
      </c>
      <c r="F223" s="138">
        <v>454543.6</v>
      </c>
      <c r="G223" s="56">
        <v>75</v>
      </c>
      <c r="H223" s="15">
        <f t="shared" si="34"/>
        <v>340907.7</v>
      </c>
      <c r="I223" s="15">
        <f t="shared" si="33"/>
        <v>113635.89999999997</v>
      </c>
      <c r="J223" s="15">
        <f t="shared" si="35"/>
        <v>112.56651807825655</v>
      </c>
      <c r="K223" s="15">
        <f t="shared" si="36"/>
        <v>529.8491901551032</v>
      </c>
      <c r="L223" s="15">
        <f t="shared" si="37"/>
        <v>1405174.3004696467</v>
      </c>
      <c r="M223" s="15"/>
      <c r="N223" s="172">
        <f t="shared" si="38"/>
        <v>1405174.3004696467</v>
      </c>
      <c r="O223" s="40"/>
      <c r="P223" s="40"/>
      <c r="Q223" s="40"/>
    </row>
    <row r="224" spans="1:17" x14ac:dyDescent="0.25">
      <c r="A224" s="5"/>
      <c r="B224" s="66" t="s">
        <v>146</v>
      </c>
      <c r="C224" s="48">
        <v>4</v>
      </c>
      <c r="D224" s="70">
        <v>21.036799999999999</v>
      </c>
      <c r="E224" s="98">
        <v>1372</v>
      </c>
      <c r="F224" s="138">
        <v>162438</v>
      </c>
      <c r="G224" s="56">
        <v>75</v>
      </c>
      <c r="H224" s="15">
        <f t="shared" si="34"/>
        <v>121828.5</v>
      </c>
      <c r="I224" s="15">
        <f t="shared" si="33"/>
        <v>40609.5</v>
      </c>
      <c r="J224" s="15">
        <f t="shared" si="35"/>
        <v>118.39504373177843</v>
      </c>
      <c r="K224" s="15">
        <f t="shared" si="36"/>
        <v>524.02066450158134</v>
      </c>
      <c r="L224" s="15">
        <f t="shared" si="37"/>
        <v>1038608.9379725953</v>
      </c>
      <c r="M224" s="15"/>
      <c r="N224" s="172">
        <f t="shared" si="38"/>
        <v>1038608.9379725953</v>
      </c>
      <c r="O224" s="40"/>
      <c r="P224" s="40"/>
      <c r="Q224" s="40"/>
    </row>
    <row r="225" spans="1:17" x14ac:dyDescent="0.25">
      <c r="A225" s="5"/>
      <c r="B225" s="66"/>
      <c r="C225" s="48"/>
      <c r="D225" s="70">
        <v>0</v>
      </c>
      <c r="E225" s="100"/>
      <c r="F225" s="132"/>
      <c r="G225" s="57">
        <f>G226+G227</f>
        <v>0</v>
      </c>
      <c r="H225" s="41"/>
      <c r="I225" s="13"/>
      <c r="K225" s="15"/>
      <c r="L225" s="15"/>
      <c r="M225" s="15"/>
      <c r="N225" s="172"/>
      <c r="O225" s="40"/>
      <c r="P225" s="40"/>
      <c r="Q225" s="40"/>
    </row>
    <row r="226" spans="1:17" x14ac:dyDescent="0.25">
      <c r="A226" s="33" t="s">
        <v>147</v>
      </c>
      <c r="B226" s="58" t="s">
        <v>2</v>
      </c>
      <c r="C226" s="59"/>
      <c r="D226" s="72">
        <f>D227</f>
        <v>1185.1591000000001</v>
      </c>
      <c r="E226" s="101">
        <f>E227</f>
        <v>85574</v>
      </c>
      <c r="F226" s="123"/>
      <c r="G226" s="51"/>
      <c r="H226" s="12">
        <f>H228</f>
        <v>9393478.5750000011</v>
      </c>
      <c r="I226" s="12">
        <f>I228</f>
        <v>-9393478.5750000011</v>
      </c>
      <c r="J226" s="12"/>
      <c r="K226" s="15"/>
      <c r="L226" s="15"/>
      <c r="M226" s="14">
        <f>M228</f>
        <v>44485980.556012131</v>
      </c>
      <c r="N226" s="170">
        <f t="shared" si="38"/>
        <v>44485980.556012131</v>
      </c>
      <c r="O226" s="40"/>
      <c r="P226" s="40"/>
      <c r="Q226" s="40"/>
    </row>
    <row r="227" spans="1:17" x14ac:dyDescent="0.25">
      <c r="A227" s="33" t="s">
        <v>147</v>
      </c>
      <c r="B227" s="58" t="s">
        <v>3</v>
      </c>
      <c r="C227" s="59"/>
      <c r="D227" s="72">
        <f>SUM(D229:D255)</f>
        <v>1185.1591000000001</v>
      </c>
      <c r="E227" s="101">
        <f>SUM(E229:E255)</f>
        <v>85574</v>
      </c>
      <c r="F227" s="123">
        <f>SUM(F229:F255)</f>
        <v>37573914.300000004</v>
      </c>
      <c r="G227" s="56"/>
      <c r="H227" s="12">
        <f>SUM(H229:H255)</f>
        <v>15489285.109999998</v>
      </c>
      <c r="I227" s="12">
        <f>SUM(I229:I255)</f>
        <v>22084629.190000001</v>
      </c>
      <c r="J227" s="12"/>
      <c r="K227" s="15"/>
      <c r="L227" s="12">
        <f>SUM(L229:L255)</f>
        <v>30996042.68699678</v>
      </c>
      <c r="M227" s="15"/>
      <c r="N227" s="170">
        <f t="shared" si="38"/>
        <v>30996042.68699678</v>
      </c>
      <c r="O227" s="40"/>
      <c r="P227" s="40"/>
      <c r="Q227" s="40"/>
    </row>
    <row r="228" spans="1:17" x14ac:dyDescent="0.25">
      <c r="A228" s="5"/>
      <c r="B228" s="66" t="s">
        <v>26</v>
      </c>
      <c r="C228" s="48">
        <v>2</v>
      </c>
      <c r="D228" s="70">
        <v>0</v>
      </c>
      <c r="E228" s="102"/>
      <c r="F228" s="139"/>
      <c r="G228" s="56">
        <v>25</v>
      </c>
      <c r="H228" s="15">
        <f>F227*G228/100+F228</f>
        <v>9393478.5750000011</v>
      </c>
      <c r="I228" s="15">
        <f t="shared" ref="I228:I255" si="39">F228-H228</f>
        <v>-9393478.5750000011</v>
      </c>
      <c r="J228" s="15"/>
      <c r="K228" s="15"/>
      <c r="L228" s="15"/>
      <c r="M228" s="15">
        <f>($L$7*$L$8*E226/$L$10)+($L$7*$L$9*D226/$L$11)</f>
        <v>44485980.556012131</v>
      </c>
      <c r="N228" s="172">
        <f t="shared" si="38"/>
        <v>44485980.556012131</v>
      </c>
      <c r="O228" s="40"/>
      <c r="P228" s="40"/>
      <c r="Q228" s="40"/>
    </row>
    <row r="229" spans="1:17" x14ac:dyDescent="0.25">
      <c r="A229" s="5"/>
      <c r="B229" s="66" t="s">
        <v>148</v>
      </c>
      <c r="C229" s="48">
        <v>4</v>
      </c>
      <c r="D229" s="70">
        <f>40.607+12.97</f>
        <v>53.576999999999998</v>
      </c>
      <c r="E229" s="98">
        <v>2092</v>
      </c>
      <c r="F229" s="139">
        <v>405625.4</v>
      </c>
      <c r="G229" s="56">
        <v>75</v>
      </c>
      <c r="H229" s="15">
        <f t="shared" ref="H229:H255" si="40">F229*G229/100</f>
        <v>304219.05</v>
      </c>
      <c r="I229" s="15">
        <f t="shared" si="39"/>
        <v>101406.35000000003</v>
      </c>
      <c r="J229" s="15">
        <f t="shared" ref="J229:J255" si="41">F229/E229</f>
        <v>193.89359464627151</v>
      </c>
      <c r="K229" s="15">
        <f t="shared" ref="K229:K255" si="42">$J$11*$J$19-J229</f>
        <v>448.52211358708826</v>
      </c>
      <c r="L229" s="15">
        <f t="shared" ref="L229:L255" si="43">IF(K229&gt;0,$J$7*$J$8*(K229/$K$19),0)+$J$7*$J$9*(E229/$E$19)+$J$7*$J$10*(D229/$D$19)</f>
        <v>1108774.2857875086</v>
      </c>
      <c r="M229" s="15"/>
      <c r="N229" s="172">
        <f t="shared" si="38"/>
        <v>1108774.2857875086</v>
      </c>
      <c r="O229" s="40"/>
      <c r="P229" s="40"/>
      <c r="Q229" s="40"/>
    </row>
    <row r="230" spans="1:17" x14ac:dyDescent="0.25">
      <c r="A230" s="5"/>
      <c r="B230" s="66" t="s">
        <v>149</v>
      </c>
      <c r="C230" s="48">
        <v>4</v>
      </c>
      <c r="D230" s="70">
        <f>32.3264+4.94</f>
        <v>37.266399999999997</v>
      </c>
      <c r="E230" s="98">
        <v>2318</v>
      </c>
      <c r="F230" s="139">
        <v>304047.59999999998</v>
      </c>
      <c r="G230" s="56">
        <v>75</v>
      </c>
      <c r="H230" s="15">
        <f t="shared" si="40"/>
        <v>228035.7</v>
      </c>
      <c r="I230" s="15">
        <f t="shared" si="39"/>
        <v>76011.899999999965</v>
      </c>
      <c r="J230" s="15">
        <f t="shared" si="41"/>
        <v>131.16807592752372</v>
      </c>
      <c r="K230" s="15">
        <f t="shared" si="42"/>
        <v>511.24763230583602</v>
      </c>
      <c r="L230" s="15">
        <f t="shared" si="43"/>
        <v>1179305.1994706688</v>
      </c>
      <c r="M230" s="15"/>
      <c r="N230" s="172">
        <f t="shared" si="38"/>
        <v>1179305.1994706688</v>
      </c>
      <c r="O230" s="40"/>
      <c r="P230" s="40"/>
      <c r="Q230" s="40"/>
    </row>
    <row r="231" spans="1:17" x14ac:dyDescent="0.25">
      <c r="A231" s="5"/>
      <c r="B231" s="66" t="s">
        <v>150</v>
      </c>
      <c r="C231" s="48">
        <v>4</v>
      </c>
      <c r="D231" s="70">
        <v>42.942499999999995</v>
      </c>
      <c r="E231" s="98">
        <v>4246</v>
      </c>
      <c r="F231" s="139">
        <v>1607733.2</v>
      </c>
      <c r="G231" s="56">
        <v>75</v>
      </c>
      <c r="H231" s="15">
        <f t="shared" si="40"/>
        <v>1205799.8999999999</v>
      </c>
      <c r="I231" s="15">
        <f t="shared" si="39"/>
        <v>401933.30000000005</v>
      </c>
      <c r="J231" s="15">
        <f t="shared" si="41"/>
        <v>378.64653791804051</v>
      </c>
      <c r="K231" s="15">
        <f t="shared" si="42"/>
        <v>263.76917031531923</v>
      </c>
      <c r="L231" s="15">
        <f t="shared" si="43"/>
        <v>1033568.5435078969</v>
      </c>
      <c r="M231" s="15"/>
      <c r="N231" s="172">
        <f t="shared" si="38"/>
        <v>1033568.5435078969</v>
      </c>
      <c r="O231" s="40"/>
      <c r="P231" s="40"/>
      <c r="Q231" s="40"/>
    </row>
    <row r="232" spans="1:17" x14ac:dyDescent="0.25">
      <c r="A232" s="5"/>
      <c r="B232" s="66" t="s">
        <v>147</v>
      </c>
      <c r="C232" s="48">
        <v>3</v>
      </c>
      <c r="D232" s="69">
        <v>83.171599999999998</v>
      </c>
      <c r="E232" s="98">
        <v>17553</v>
      </c>
      <c r="F232" s="139">
        <v>23074819.300000001</v>
      </c>
      <c r="G232" s="56">
        <v>20</v>
      </c>
      <c r="H232" s="15">
        <f t="shared" si="40"/>
        <v>4614963.8600000003</v>
      </c>
      <c r="I232" s="15">
        <f t="shared" si="39"/>
        <v>18459855.440000001</v>
      </c>
      <c r="J232" s="15">
        <f t="shared" si="41"/>
        <v>1314.5798040221046</v>
      </c>
      <c r="K232" s="15">
        <f t="shared" si="42"/>
        <v>-672.16409578874482</v>
      </c>
      <c r="L232" s="15">
        <f t="shared" si="43"/>
        <v>2274302.0685107107</v>
      </c>
      <c r="M232" s="15"/>
      <c r="N232" s="172">
        <f t="shared" si="38"/>
        <v>2274302.0685107107</v>
      </c>
      <c r="O232" s="40"/>
      <c r="P232" s="40"/>
      <c r="Q232" s="40"/>
    </row>
    <row r="233" spans="1:17" x14ac:dyDescent="0.25">
      <c r="A233" s="5"/>
      <c r="B233" s="66" t="s">
        <v>151</v>
      </c>
      <c r="C233" s="48">
        <v>4</v>
      </c>
      <c r="D233" s="70">
        <v>49.081599999999995</v>
      </c>
      <c r="E233" s="98">
        <v>3272</v>
      </c>
      <c r="F233" s="139">
        <v>387324.5</v>
      </c>
      <c r="G233" s="56">
        <v>75</v>
      </c>
      <c r="H233" s="15">
        <f t="shared" si="40"/>
        <v>290493.375</v>
      </c>
      <c r="I233" s="15">
        <f t="shared" si="39"/>
        <v>96831.125</v>
      </c>
      <c r="J233" s="15">
        <f t="shared" si="41"/>
        <v>118.37545843520782</v>
      </c>
      <c r="K233" s="15">
        <f t="shared" si="42"/>
        <v>524.04024979815188</v>
      </c>
      <c r="L233" s="15">
        <f t="shared" si="43"/>
        <v>1346356.0024928611</v>
      </c>
      <c r="M233" s="15"/>
      <c r="N233" s="172">
        <f t="shared" si="38"/>
        <v>1346356.0024928611</v>
      </c>
      <c r="O233" s="40"/>
      <c r="P233" s="40"/>
      <c r="Q233" s="40"/>
    </row>
    <row r="234" spans="1:17" x14ac:dyDescent="0.25">
      <c r="A234" s="5"/>
      <c r="B234" s="66" t="s">
        <v>152</v>
      </c>
      <c r="C234" s="48">
        <v>4</v>
      </c>
      <c r="D234" s="70">
        <v>28.877700000000001</v>
      </c>
      <c r="E234" s="98">
        <v>1578</v>
      </c>
      <c r="F234" s="139">
        <v>172240.4</v>
      </c>
      <c r="G234" s="56">
        <v>75</v>
      </c>
      <c r="H234" s="15">
        <f t="shared" si="40"/>
        <v>129180.3</v>
      </c>
      <c r="I234" s="15">
        <f t="shared" si="39"/>
        <v>43060.099999999991</v>
      </c>
      <c r="J234" s="15">
        <f t="shared" si="41"/>
        <v>109.1510773130545</v>
      </c>
      <c r="K234" s="15">
        <f t="shared" si="42"/>
        <v>533.26463092030519</v>
      </c>
      <c r="L234" s="15">
        <f t="shared" si="43"/>
        <v>1101841.8469141177</v>
      </c>
      <c r="M234" s="15"/>
      <c r="N234" s="172">
        <f t="shared" si="38"/>
        <v>1101841.8469141177</v>
      </c>
      <c r="O234" s="40"/>
      <c r="P234" s="40"/>
      <c r="Q234" s="40"/>
    </row>
    <row r="235" spans="1:17" x14ac:dyDescent="0.25">
      <c r="A235" s="5"/>
      <c r="B235" s="66" t="s">
        <v>153</v>
      </c>
      <c r="C235" s="48">
        <v>4</v>
      </c>
      <c r="D235" s="70">
        <v>23.430599999999998</v>
      </c>
      <c r="E235" s="98">
        <v>1105</v>
      </c>
      <c r="F235" s="139">
        <v>307259</v>
      </c>
      <c r="G235" s="56">
        <v>75</v>
      </c>
      <c r="H235" s="15">
        <f t="shared" si="40"/>
        <v>230444.25</v>
      </c>
      <c r="I235" s="15">
        <f t="shared" si="39"/>
        <v>76814.75</v>
      </c>
      <c r="J235" s="15">
        <f t="shared" si="41"/>
        <v>278.06244343891404</v>
      </c>
      <c r="K235" s="15">
        <f t="shared" si="42"/>
        <v>364.35326479444569</v>
      </c>
      <c r="L235" s="15">
        <f t="shared" si="43"/>
        <v>767856.38462724176</v>
      </c>
      <c r="M235" s="15"/>
      <c r="N235" s="172">
        <f t="shared" si="38"/>
        <v>767856.38462724176</v>
      </c>
      <c r="O235" s="40"/>
      <c r="P235" s="40"/>
      <c r="Q235" s="40"/>
    </row>
    <row r="236" spans="1:17" x14ac:dyDescent="0.25">
      <c r="A236" s="5"/>
      <c r="B236" s="66" t="s">
        <v>154</v>
      </c>
      <c r="C236" s="48">
        <v>4</v>
      </c>
      <c r="D236" s="70">
        <v>31.651100000000003</v>
      </c>
      <c r="E236" s="98">
        <v>2746</v>
      </c>
      <c r="F236" s="139">
        <v>437183.8</v>
      </c>
      <c r="G236" s="56">
        <v>75</v>
      </c>
      <c r="H236" s="15">
        <f t="shared" si="40"/>
        <v>327887.84999999998</v>
      </c>
      <c r="I236" s="15">
        <f t="shared" si="39"/>
        <v>109295.95000000001</v>
      </c>
      <c r="J236" s="15">
        <f t="shared" si="41"/>
        <v>159.20750182083029</v>
      </c>
      <c r="K236" s="15">
        <f t="shared" si="42"/>
        <v>483.20820641252942</v>
      </c>
      <c r="L236" s="15">
        <f t="shared" si="43"/>
        <v>1166510.7850834166</v>
      </c>
      <c r="M236" s="15"/>
      <c r="N236" s="172">
        <f t="shared" si="38"/>
        <v>1166510.7850834166</v>
      </c>
      <c r="O236" s="40"/>
      <c r="P236" s="40"/>
      <c r="Q236" s="40"/>
    </row>
    <row r="237" spans="1:17" x14ac:dyDescent="0.25">
      <c r="A237" s="5"/>
      <c r="B237" s="66" t="s">
        <v>155</v>
      </c>
      <c r="C237" s="48">
        <v>4</v>
      </c>
      <c r="D237" s="70">
        <v>33.021000000000001</v>
      </c>
      <c r="E237" s="98">
        <v>1539</v>
      </c>
      <c r="F237" s="139">
        <v>205230.4</v>
      </c>
      <c r="G237" s="56">
        <v>75</v>
      </c>
      <c r="H237" s="15">
        <f t="shared" si="40"/>
        <v>153922.79999999999</v>
      </c>
      <c r="I237" s="15">
        <f t="shared" si="39"/>
        <v>51307.600000000006</v>
      </c>
      <c r="J237" s="15">
        <f t="shared" si="41"/>
        <v>133.35308641975308</v>
      </c>
      <c r="K237" s="15">
        <f t="shared" si="42"/>
        <v>509.06262181360665</v>
      </c>
      <c r="L237" s="15">
        <f t="shared" si="43"/>
        <v>1073187.1862932972</v>
      </c>
      <c r="M237" s="15"/>
      <c r="N237" s="172">
        <f t="shared" si="38"/>
        <v>1073187.1862932972</v>
      </c>
      <c r="O237" s="40"/>
      <c r="P237" s="40"/>
      <c r="Q237" s="40"/>
    </row>
    <row r="238" spans="1:17" x14ac:dyDescent="0.25">
      <c r="A238" s="5"/>
      <c r="B238" s="66" t="s">
        <v>156</v>
      </c>
      <c r="C238" s="48">
        <v>4</v>
      </c>
      <c r="D238" s="70">
        <f>59.4718-12.97</f>
        <v>46.501800000000003</v>
      </c>
      <c r="E238" s="98">
        <v>2022</v>
      </c>
      <c r="F238" s="139">
        <v>230122.4</v>
      </c>
      <c r="G238" s="56">
        <v>75</v>
      </c>
      <c r="H238" s="15">
        <f t="shared" si="40"/>
        <v>172591.8</v>
      </c>
      <c r="I238" s="15">
        <f t="shared" si="39"/>
        <v>57530.600000000006</v>
      </c>
      <c r="J238" s="15">
        <f t="shared" si="41"/>
        <v>113.80929772502472</v>
      </c>
      <c r="K238" s="15">
        <f t="shared" si="42"/>
        <v>528.60641050833499</v>
      </c>
      <c r="L238" s="15">
        <f t="shared" si="43"/>
        <v>1202292.0091259154</v>
      </c>
      <c r="M238" s="15"/>
      <c r="N238" s="172">
        <f t="shared" si="38"/>
        <v>1202292.0091259154</v>
      </c>
      <c r="O238" s="40"/>
      <c r="P238" s="40"/>
      <c r="Q238" s="40"/>
    </row>
    <row r="239" spans="1:17" x14ac:dyDescent="0.25">
      <c r="A239" s="5"/>
      <c r="B239" s="66" t="s">
        <v>157</v>
      </c>
      <c r="C239" s="48">
        <v>4</v>
      </c>
      <c r="D239" s="69">
        <v>36.563699999999997</v>
      </c>
      <c r="E239" s="98">
        <v>5007</v>
      </c>
      <c r="F239" s="139">
        <v>796638.1</v>
      </c>
      <c r="G239" s="56">
        <v>75</v>
      </c>
      <c r="H239" s="15">
        <f t="shared" si="40"/>
        <v>597478.57499999995</v>
      </c>
      <c r="I239" s="15">
        <f t="shared" si="39"/>
        <v>199159.52500000002</v>
      </c>
      <c r="J239" s="15">
        <f t="shared" si="41"/>
        <v>159.10487317755141</v>
      </c>
      <c r="K239" s="15">
        <f t="shared" si="42"/>
        <v>483.3108350558083</v>
      </c>
      <c r="L239" s="15">
        <f t="shared" si="43"/>
        <v>1440876.5954395547</v>
      </c>
      <c r="M239" s="15"/>
      <c r="N239" s="172">
        <f t="shared" si="38"/>
        <v>1440876.5954395547</v>
      </c>
      <c r="O239" s="40"/>
      <c r="P239" s="40"/>
      <c r="Q239" s="40"/>
    </row>
    <row r="240" spans="1:17" x14ac:dyDescent="0.25">
      <c r="A240" s="5"/>
      <c r="B240" s="66" t="s">
        <v>158</v>
      </c>
      <c r="C240" s="48">
        <v>4</v>
      </c>
      <c r="D240" s="70">
        <v>52.251899999999992</v>
      </c>
      <c r="E240" s="98">
        <v>4419</v>
      </c>
      <c r="F240" s="139">
        <v>552057.80000000005</v>
      </c>
      <c r="G240" s="56">
        <v>75</v>
      </c>
      <c r="H240" s="15">
        <f t="shared" si="40"/>
        <v>414043.35</v>
      </c>
      <c r="I240" s="15">
        <f t="shared" si="39"/>
        <v>138014.45000000007</v>
      </c>
      <c r="J240" s="15">
        <f t="shared" si="41"/>
        <v>124.92821905408465</v>
      </c>
      <c r="K240" s="15">
        <f t="shared" si="42"/>
        <v>517.48748917927514</v>
      </c>
      <c r="L240" s="15">
        <f t="shared" si="43"/>
        <v>1477474.6290148278</v>
      </c>
      <c r="M240" s="15"/>
      <c r="N240" s="172">
        <f t="shared" si="38"/>
        <v>1477474.6290148278</v>
      </c>
      <c r="O240" s="40"/>
      <c r="P240" s="40"/>
      <c r="Q240" s="40"/>
    </row>
    <row r="241" spans="1:17" x14ac:dyDescent="0.25">
      <c r="A241" s="5"/>
      <c r="B241" s="66" t="s">
        <v>159</v>
      </c>
      <c r="C241" s="48">
        <v>4</v>
      </c>
      <c r="D241" s="70">
        <v>24.103600000000004</v>
      </c>
      <c r="E241" s="98">
        <v>1110</v>
      </c>
      <c r="F241" s="139">
        <v>209925.6</v>
      </c>
      <c r="G241" s="56">
        <v>75</v>
      </c>
      <c r="H241" s="15">
        <f t="shared" si="40"/>
        <v>157444.20000000001</v>
      </c>
      <c r="I241" s="15">
        <f t="shared" si="39"/>
        <v>52481.399999999994</v>
      </c>
      <c r="J241" s="15">
        <f t="shared" si="41"/>
        <v>189.12216216216217</v>
      </c>
      <c r="K241" s="15">
        <f t="shared" si="42"/>
        <v>453.29354607119757</v>
      </c>
      <c r="L241" s="15">
        <f t="shared" si="43"/>
        <v>908737.46119682549</v>
      </c>
      <c r="M241" s="15"/>
      <c r="N241" s="172">
        <f t="shared" si="38"/>
        <v>908737.46119682549</v>
      </c>
      <c r="O241" s="40"/>
      <c r="P241" s="40"/>
      <c r="Q241" s="40"/>
    </row>
    <row r="242" spans="1:17" x14ac:dyDescent="0.25">
      <c r="A242" s="5"/>
      <c r="B242" s="66" t="s">
        <v>160</v>
      </c>
      <c r="C242" s="48">
        <v>4</v>
      </c>
      <c r="D242" s="70">
        <v>28.624899999999997</v>
      </c>
      <c r="E242" s="98">
        <v>1110</v>
      </c>
      <c r="F242" s="139">
        <v>324657.40000000002</v>
      </c>
      <c r="G242" s="56">
        <v>75</v>
      </c>
      <c r="H242" s="15">
        <f t="shared" si="40"/>
        <v>243493.05</v>
      </c>
      <c r="I242" s="15">
        <f t="shared" si="39"/>
        <v>81164.350000000035</v>
      </c>
      <c r="J242" s="15">
        <f t="shared" si="41"/>
        <v>292.48414414414418</v>
      </c>
      <c r="K242" s="15">
        <f t="shared" si="42"/>
        <v>349.93156408921556</v>
      </c>
      <c r="L242" s="15">
        <f t="shared" si="43"/>
        <v>762815.44004358118</v>
      </c>
      <c r="M242" s="15"/>
      <c r="N242" s="172">
        <f t="shared" si="38"/>
        <v>762815.44004358118</v>
      </c>
      <c r="O242" s="40"/>
      <c r="P242" s="40"/>
      <c r="Q242" s="40"/>
    </row>
    <row r="243" spans="1:17" x14ac:dyDescent="0.25">
      <c r="A243" s="5"/>
      <c r="B243" s="66" t="s">
        <v>757</v>
      </c>
      <c r="C243" s="48">
        <v>4</v>
      </c>
      <c r="D243" s="70">
        <v>32.481199999999994</v>
      </c>
      <c r="E243" s="98">
        <v>2840</v>
      </c>
      <c r="F243" s="139">
        <v>681648</v>
      </c>
      <c r="G243" s="56">
        <v>75</v>
      </c>
      <c r="H243" s="15">
        <f t="shared" si="40"/>
        <v>511236</v>
      </c>
      <c r="I243" s="15">
        <f t="shared" si="39"/>
        <v>170412</v>
      </c>
      <c r="J243" s="15">
        <f t="shared" si="41"/>
        <v>240.01690140845071</v>
      </c>
      <c r="K243" s="15">
        <f t="shared" si="42"/>
        <v>402.398806824909</v>
      </c>
      <c r="L243" s="15">
        <f t="shared" si="43"/>
        <v>1054426.7389752939</v>
      </c>
      <c r="M243" s="15"/>
      <c r="N243" s="172">
        <f t="shared" si="38"/>
        <v>1054426.7389752939</v>
      </c>
      <c r="O243" s="40"/>
      <c r="P243" s="40"/>
      <c r="Q243" s="40"/>
    </row>
    <row r="244" spans="1:17" x14ac:dyDescent="0.25">
      <c r="A244" s="5"/>
      <c r="B244" s="66" t="s">
        <v>161</v>
      </c>
      <c r="C244" s="48">
        <v>4</v>
      </c>
      <c r="D244" s="70">
        <v>58.170500000000004</v>
      </c>
      <c r="E244" s="98">
        <v>3284</v>
      </c>
      <c r="F244" s="139">
        <v>311270.3</v>
      </c>
      <c r="G244" s="56">
        <v>75</v>
      </c>
      <c r="H244" s="15">
        <f t="shared" si="40"/>
        <v>233452.72500000001</v>
      </c>
      <c r="I244" s="15">
        <f t="shared" si="39"/>
        <v>77817.574999999983</v>
      </c>
      <c r="J244" s="15">
        <f t="shared" si="41"/>
        <v>94.783891595615103</v>
      </c>
      <c r="K244" s="15">
        <f t="shared" si="42"/>
        <v>547.63181663774458</v>
      </c>
      <c r="L244" s="15">
        <f t="shared" si="43"/>
        <v>1413740.1494867618</v>
      </c>
      <c r="M244" s="15"/>
      <c r="N244" s="172">
        <f t="shared" si="38"/>
        <v>1413740.1494867618</v>
      </c>
      <c r="O244" s="40"/>
      <c r="P244" s="40"/>
      <c r="Q244" s="40"/>
    </row>
    <row r="245" spans="1:17" x14ac:dyDescent="0.25">
      <c r="A245" s="5"/>
      <c r="B245" s="66" t="s">
        <v>162</v>
      </c>
      <c r="C245" s="48">
        <v>4</v>
      </c>
      <c r="D245" s="70">
        <v>36.376199999999997</v>
      </c>
      <c r="E245" s="98">
        <v>1334</v>
      </c>
      <c r="F245" s="139">
        <v>1139428.1000000001</v>
      </c>
      <c r="G245" s="56">
        <v>75</v>
      </c>
      <c r="H245" s="15">
        <f t="shared" si="40"/>
        <v>854571.07499999995</v>
      </c>
      <c r="I245" s="15">
        <f t="shared" si="39"/>
        <v>284857.02500000014</v>
      </c>
      <c r="J245" s="15">
        <f t="shared" si="41"/>
        <v>854.14400299850081</v>
      </c>
      <c r="K245" s="15">
        <f t="shared" si="42"/>
        <v>-211.72829476514107</v>
      </c>
      <c r="L245" s="15">
        <f t="shared" si="43"/>
        <v>269972.91864149628</v>
      </c>
      <c r="M245" s="15"/>
      <c r="N245" s="172">
        <f t="shared" si="38"/>
        <v>269972.91864149628</v>
      </c>
      <c r="O245" s="40"/>
      <c r="P245" s="40"/>
      <c r="Q245" s="40"/>
    </row>
    <row r="246" spans="1:17" x14ac:dyDescent="0.25">
      <c r="A246" s="5"/>
      <c r="B246" s="66" t="s">
        <v>163</v>
      </c>
      <c r="C246" s="48">
        <v>4</v>
      </c>
      <c r="D246" s="70">
        <v>32.705100000000002</v>
      </c>
      <c r="E246" s="98">
        <v>1708</v>
      </c>
      <c r="F246" s="139">
        <v>197892.6</v>
      </c>
      <c r="G246" s="56">
        <v>75</v>
      </c>
      <c r="H246" s="15">
        <f t="shared" si="40"/>
        <v>148419.45000000001</v>
      </c>
      <c r="I246" s="15">
        <f t="shared" si="39"/>
        <v>49473.149999999994</v>
      </c>
      <c r="J246" s="15">
        <f t="shared" si="41"/>
        <v>115.86217798594848</v>
      </c>
      <c r="K246" s="15">
        <f t="shared" si="42"/>
        <v>526.55353024741123</v>
      </c>
      <c r="L246" s="15">
        <f t="shared" si="43"/>
        <v>1118640.8432919744</v>
      </c>
      <c r="M246" s="15"/>
      <c r="N246" s="172">
        <f t="shared" si="38"/>
        <v>1118640.8432919744</v>
      </c>
      <c r="O246" s="40"/>
      <c r="P246" s="40"/>
      <c r="Q246" s="40"/>
    </row>
    <row r="247" spans="1:17" x14ac:dyDescent="0.25">
      <c r="A247" s="5"/>
      <c r="B247" s="66" t="s">
        <v>164</v>
      </c>
      <c r="C247" s="48">
        <v>4</v>
      </c>
      <c r="D247" s="70">
        <v>35.991799999999998</v>
      </c>
      <c r="E247" s="98">
        <v>2053</v>
      </c>
      <c r="F247" s="139">
        <v>622785.30000000005</v>
      </c>
      <c r="G247" s="56">
        <v>75</v>
      </c>
      <c r="H247" s="15">
        <f t="shared" si="40"/>
        <v>467088.97499999998</v>
      </c>
      <c r="I247" s="15">
        <f t="shared" si="39"/>
        <v>155696.32500000007</v>
      </c>
      <c r="J247" s="15">
        <f t="shared" si="41"/>
        <v>303.35377496346814</v>
      </c>
      <c r="K247" s="15">
        <f t="shared" si="42"/>
        <v>339.0619332698916</v>
      </c>
      <c r="L247" s="15">
        <f t="shared" si="43"/>
        <v>877483.58661305835</v>
      </c>
      <c r="M247" s="15"/>
      <c r="N247" s="172">
        <f t="shared" si="38"/>
        <v>877483.58661305835</v>
      </c>
      <c r="O247" s="40"/>
      <c r="P247" s="40"/>
      <c r="Q247" s="40"/>
    </row>
    <row r="248" spans="1:17" x14ac:dyDescent="0.25">
      <c r="A248" s="5"/>
      <c r="B248" s="66" t="s">
        <v>165</v>
      </c>
      <c r="C248" s="48">
        <v>4</v>
      </c>
      <c r="D248" s="70">
        <v>76.984499999999997</v>
      </c>
      <c r="E248" s="98">
        <v>4397</v>
      </c>
      <c r="F248" s="139">
        <v>760474.5</v>
      </c>
      <c r="G248" s="56">
        <v>75</v>
      </c>
      <c r="H248" s="15">
        <f t="shared" si="40"/>
        <v>570355.875</v>
      </c>
      <c r="I248" s="15">
        <f t="shared" si="39"/>
        <v>190118.625</v>
      </c>
      <c r="J248" s="15">
        <f t="shared" si="41"/>
        <v>172.95303616101887</v>
      </c>
      <c r="K248" s="15">
        <f t="shared" si="42"/>
        <v>469.46267207234087</v>
      </c>
      <c r="L248" s="15">
        <f t="shared" si="43"/>
        <v>1480301.0143643501</v>
      </c>
      <c r="M248" s="15"/>
      <c r="N248" s="172">
        <f t="shared" si="38"/>
        <v>1480301.0143643501</v>
      </c>
      <c r="O248" s="40"/>
      <c r="P248" s="40"/>
      <c r="Q248" s="40"/>
    </row>
    <row r="249" spans="1:17" x14ac:dyDescent="0.25">
      <c r="A249" s="5"/>
      <c r="B249" s="66" t="s">
        <v>758</v>
      </c>
      <c r="C249" s="48">
        <v>4</v>
      </c>
      <c r="D249" s="70">
        <v>37.795300000000005</v>
      </c>
      <c r="E249" s="98">
        <v>2613</v>
      </c>
      <c r="F249" s="139">
        <v>392366.9</v>
      </c>
      <c r="G249" s="56">
        <v>75</v>
      </c>
      <c r="H249" s="15">
        <f t="shared" si="40"/>
        <v>294275.17499999999</v>
      </c>
      <c r="I249" s="15">
        <f t="shared" si="39"/>
        <v>98091.725000000035</v>
      </c>
      <c r="J249" s="15">
        <f t="shared" si="41"/>
        <v>150.15954841178723</v>
      </c>
      <c r="K249" s="15">
        <f t="shared" si="42"/>
        <v>492.25615982157251</v>
      </c>
      <c r="L249" s="15">
        <f t="shared" si="43"/>
        <v>1185223.6233467569</v>
      </c>
      <c r="M249" s="15"/>
      <c r="N249" s="172">
        <f t="shared" si="38"/>
        <v>1185223.6233467569</v>
      </c>
      <c r="O249" s="40"/>
      <c r="P249" s="40"/>
      <c r="Q249" s="40"/>
    </row>
    <row r="250" spans="1:17" x14ac:dyDescent="0.25">
      <c r="A250" s="5"/>
      <c r="B250" s="66" t="s">
        <v>759</v>
      </c>
      <c r="C250" s="48">
        <v>4</v>
      </c>
      <c r="D250" s="70">
        <v>12.696099999999999</v>
      </c>
      <c r="E250" s="98">
        <v>647</v>
      </c>
      <c r="F250" s="139">
        <v>106272</v>
      </c>
      <c r="G250" s="56">
        <v>75</v>
      </c>
      <c r="H250" s="15">
        <f t="shared" si="40"/>
        <v>79704</v>
      </c>
      <c r="I250" s="15">
        <f t="shared" si="39"/>
        <v>26568</v>
      </c>
      <c r="J250" s="15">
        <f t="shared" si="41"/>
        <v>164.2534775888717</v>
      </c>
      <c r="K250" s="15">
        <f t="shared" si="42"/>
        <v>478.16223064448803</v>
      </c>
      <c r="L250" s="15">
        <f t="shared" si="43"/>
        <v>857595.88458183734</v>
      </c>
      <c r="M250" s="15"/>
      <c r="N250" s="172">
        <f t="shared" si="38"/>
        <v>857595.88458183734</v>
      </c>
      <c r="O250" s="40"/>
      <c r="P250" s="40"/>
      <c r="Q250" s="40"/>
    </row>
    <row r="251" spans="1:17" x14ac:dyDescent="0.25">
      <c r="A251" s="5"/>
      <c r="B251" s="66" t="s">
        <v>166</v>
      </c>
      <c r="C251" s="48">
        <v>4</v>
      </c>
      <c r="D251" s="70">
        <v>65.192599999999999</v>
      </c>
      <c r="E251" s="98">
        <v>3982</v>
      </c>
      <c r="F251" s="139">
        <v>1642826.1</v>
      </c>
      <c r="G251" s="56">
        <v>75</v>
      </c>
      <c r="H251" s="15">
        <f t="shared" si="40"/>
        <v>1232119.575</v>
      </c>
      <c r="I251" s="15">
        <f t="shared" si="39"/>
        <v>410706.52500000014</v>
      </c>
      <c r="J251" s="15">
        <f t="shared" si="41"/>
        <v>412.56305876444003</v>
      </c>
      <c r="K251" s="15">
        <f t="shared" si="42"/>
        <v>229.85264946891971</v>
      </c>
      <c r="L251" s="15">
        <f t="shared" si="43"/>
        <v>1022634.4175878846</v>
      </c>
      <c r="M251" s="15"/>
      <c r="N251" s="172">
        <f t="shared" si="38"/>
        <v>1022634.4175878846</v>
      </c>
      <c r="O251" s="40"/>
      <c r="P251" s="40"/>
      <c r="Q251" s="40"/>
    </row>
    <row r="252" spans="1:17" x14ac:dyDescent="0.25">
      <c r="A252" s="5"/>
      <c r="B252" s="66" t="s">
        <v>167</v>
      </c>
      <c r="C252" s="48">
        <v>4</v>
      </c>
      <c r="D252" s="70">
        <v>60.270100000000006</v>
      </c>
      <c r="E252" s="98">
        <v>4161</v>
      </c>
      <c r="F252" s="139">
        <v>866630.4</v>
      </c>
      <c r="G252" s="56">
        <v>75</v>
      </c>
      <c r="H252" s="15">
        <f t="shared" si="40"/>
        <v>649972.80000000005</v>
      </c>
      <c r="I252" s="15">
        <f t="shared" si="39"/>
        <v>216657.59999999998</v>
      </c>
      <c r="J252" s="15">
        <f t="shared" si="41"/>
        <v>208.27454938716656</v>
      </c>
      <c r="K252" s="15">
        <f t="shared" si="42"/>
        <v>434.14115884619321</v>
      </c>
      <c r="L252" s="15">
        <f t="shared" si="43"/>
        <v>1344462.4537678226</v>
      </c>
      <c r="M252" s="15"/>
      <c r="N252" s="172">
        <f t="shared" si="38"/>
        <v>1344462.4537678226</v>
      </c>
      <c r="O252" s="40"/>
      <c r="P252" s="40"/>
      <c r="Q252" s="40"/>
    </row>
    <row r="253" spans="1:17" x14ac:dyDescent="0.25">
      <c r="A253" s="5"/>
      <c r="B253" s="66" t="s">
        <v>168</v>
      </c>
      <c r="C253" s="48">
        <v>4</v>
      </c>
      <c r="D253" s="70">
        <v>65.196699999999993</v>
      </c>
      <c r="E253" s="98">
        <v>1585</v>
      </c>
      <c r="F253" s="139">
        <v>273597.7</v>
      </c>
      <c r="G253" s="56">
        <v>75</v>
      </c>
      <c r="H253" s="15">
        <f t="shared" si="40"/>
        <v>205198.27499999999</v>
      </c>
      <c r="I253" s="15">
        <f t="shared" si="39"/>
        <v>68399.425000000017</v>
      </c>
      <c r="J253" s="15">
        <f t="shared" si="41"/>
        <v>172.61684542586752</v>
      </c>
      <c r="K253" s="15">
        <f t="shared" si="42"/>
        <v>469.79886280749224</v>
      </c>
      <c r="L253" s="15">
        <f t="shared" si="43"/>
        <v>1121443.7179015479</v>
      </c>
      <c r="M253" s="15"/>
      <c r="N253" s="172">
        <f t="shared" si="38"/>
        <v>1121443.7179015479</v>
      </c>
      <c r="O253" s="40"/>
      <c r="P253" s="40"/>
      <c r="Q253" s="40"/>
    </row>
    <row r="254" spans="1:17" x14ac:dyDescent="0.25">
      <c r="A254" s="5"/>
      <c r="B254" s="66" t="s">
        <v>169</v>
      </c>
      <c r="C254" s="48">
        <v>4</v>
      </c>
      <c r="D254" s="70">
        <v>32.4041</v>
      </c>
      <c r="E254" s="98">
        <v>2501</v>
      </c>
      <c r="F254" s="139">
        <v>522820.9</v>
      </c>
      <c r="G254" s="56">
        <v>75</v>
      </c>
      <c r="H254" s="15">
        <f t="shared" si="40"/>
        <v>392115.67499999999</v>
      </c>
      <c r="I254" s="15">
        <f t="shared" si="39"/>
        <v>130705.22500000003</v>
      </c>
      <c r="J254" s="15">
        <f t="shared" si="41"/>
        <v>209.04474210315874</v>
      </c>
      <c r="K254" s="15">
        <f t="shared" si="42"/>
        <v>433.370966130201</v>
      </c>
      <c r="L254" s="15">
        <f t="shared" si="43"/>
        <v>1063548.6153783633</v>
      </c>
      <c r="M254" s="15"/>
      <c r="N254" s="172">
        <f t="shared" si="38"/>
        <v>1063548.6153783633</v>
      </c>
      <c r="O254" s="40"/>
      <c r="P254" s="40"/>
      <c r="Q254" s="40"/>
    </row>
    <row r="255" spans="1:17" x14ac:dyDescent="0.25">
      <c r="A255" s="5"/>
      <c r="B255" s="66" t="s">
        <v>170</v>
      </c>
      <c r="C255" s="48">
        <v>4</v>
      </c>
      <c r="D255" s="70">
        <v>67.829499999999996</v>
      </c>
      <c r="E255" s="98">
        <v>4352</v>
      </c>
      <c r="F255" s="139">
        <v>1041036.6</v>
      </c>
      <c r="G255" s="56">
        <v>75</v>
      </c>
      <c r="H255" s="15">
        <f t="shared" si="40"/>
        <v>780777.45</v>
      </c>
      <c r="I255" s="15">
        <f t="shared" si="39"/>
        <v>260259.15000000002</v>
      </c>
      <c r="J255" s="15">
        <f t="shared" si="41"/>
        <v>239.2087775735294</v>
      </c>
      <c r="K255" s="15">
        <f t="shared" si="42"/>
        <v>403.20693065983033</v>
      </c>
      <c r="L255" s="15">
        <f t="shared" si="43"/>
        <v>1342670.285551209</v>
      </c>
      <c r="M255" s="15"/>
      <c r="N255" s="172">
        <f t="shared" si="38"/>
        <v>1342670.285551209</v>
      </c>
      <c r="O255" s="40"/>
      <c r="P255" s="40"/>
      <c r="Q255" s="40"/>
    </row>
    <row r="256" spans="1:17" x14ac:dyDescent="0.25">
      <c r="A256" s="5"/>
      <c r="B256" s="66"/>
      <c r="C256" s="48"/>
      <c r="D256" s="70">
        <v>0</v>
      </c>
      <c r="E256" s="100"/>
      <c r="F256" s="134"/>
      <c r="G256" s="56"/>
      <c r="H256" s="41"/>
      <c r="I256" s="13"/>
      <c r="K256" s="15"/>
      <c r="L256" s="15"/>
      <c r="M256" s="15"/>
      <c r="N256" s="172"/>
      <c r="O256" s="40"/>
      <c r="P256" s="40"/>
      <c r="Q256" s="40"/>
    </row>
    <row r="257" spans="1:17" x14ac:dyDescent="0.25">
      <c r="A257" s="33" t="s">
        <v>173</v>
      </c>
      <c r="B257" s="58" t="s">
        <v>2</v>
      </c>
      <c r="C257" s="59"/>
      <c r="D257" s="7">
        <v>923.69960000000003</v>
      </c>
      <c r="E257" s="101">
        <f>E258</f>
        <v>55252</v>
      </c>
      <c r="F257" s="123"/>
      <c r="G257" s="56"/>
      <c r="H257" s="12">
        <f>H259</f>
        <v>5286753.3999999994</v>
      </c>
      <c r="I257" s="12">
        <f>I259</f>
        <v>-5286753.3999999994</v>
      </c>
      <c r="J257" s="12"/>
      <c r="K257" s="15"/>
      <c r="L257" s="15"/>
      <c r="M257" s="14">
        <f>M259</f>
        <v>31270590.26288306</v>
      </c>
      <c r="N257" s="170">
        <f t="shared" ref="N257:N320" si="44">L257+M257</f>
        <v>31270590.26288306</v>
      </c>
      <c r="O257" s="40"/>
      <c r="P257" s="40"/>
      <c r="Q257" s="40"/>
    </row>
    <row r="258" spans="1:17" x14ac:dyDescent="0.25">
      <c r="A258" s="33" t="s">
        <v>173</v>
      </c>
      <c r="B258" s="58" t="s">
        <v>3</v>
      </c>
      <c r="C258" s="59"/>
      <c r="D258" s="7">
        <v>923.69960000000003</v>
      </c>
      <c r="E258" s="101">
        <f>SUM(E260:E282)</f>
        <v>55252</v>
      </c>
      <c r="F258" s="123">
        <f>SUM(F260:F282)</f>
        <v>21147013.599999998</v>
      </c>
      <c r="G258" s="56"/>
      <c r="H258" s="12">
        <f>SUM(H260:H282)</f>
        <v>7818552.1300000018</v>
      </c>
      <c r="I258" s="12">
        <f>SUM(I260:I282)</f>
        <v>13328461.470000006</v>
      </c>
      <c r="J258" s="12"/>
      <c r="K258" s="15"/>
      <c r="L258" s="12">
        <f>SUM(L260:L282)</f>
        <v>25202880.312310204</v>
      </c>
      <c r="M258" s="15"/>
      <c r="N258" s="170">
        <f t="shared" si="44"/>
        <v>25202880.312310204</v>
      </c>
      <c r="O258" s="40"/>
      <c r="P258" s="40"/>
      <c r="Q258" s="40"/>
    </row>
    <row r="259" spans="1:17" x14ac:dyDescent="0.25">
      <c r="A259" s="5"/>
      <c r="B259" s="66" t="s">
        <v>26</v>
      </c>
      <c r="C259" s="48">
        <v>2</v>
      </c>
      <c r="D259" s="70">
        <v>0</v>
      </c>
      <c r="E259" s="102"/>
      <c r="F259" s="130"/>
      <c r="G259" s="56">
        <v>25</v>
      </c>
      <c r="H259" s="15">
        <f>F258*G259/100</f>
        <v>5286753.3999999994</v>
      </c>
      <c r="I259" s="15">
        <f t="shared" ref="I259:I282" si="45">F259-H259</f>
        <v>-5286753.3999999994</v>
      </c>
      <c r="J259" s="15"/>
      <c r="K259" s="15"/>
      <c r="L259" s="15"/>
      <c r="M259" s="15">
        <f>($L$7*$L$8*E257/$L$10)+($L$7*$L$9*D257/$L$11)</f>
        <v>31270590.26288306</v>
      </c>
      <c r="N259" s="172">
        <f t="shared" si="44"/>
        <v>31270590.26288306</v>
      </c>
      <c r="O259" s="40"/>
      <c r="P259" s="40"/>
      <c r="Q259" s="40"/>
    </row>
    <row r="260" spans="1:17" x14ac:dyDescent="0.25">
      <c r="A260" s="5"/>
      <c r="B260" s="66" t="s">
        <v>174</v>
      </c>
      <c r="C260" s="48">
        <v>4</v>
      </c>
      <c r="D260" s="70">
        <v>31.286999999999999</v>
      </c>
      <c r="E260" s="98">
        <v>1893</v>
      </c>
      <c r="F260" s="140">
        <v>375420.2</v>
      </c>
      <c r="G260" s="56">
        <v>75</v>
      </c>
      <c r="H260" s="15">
        <f t="shared" ref="H260:H282" si="46">F260*G260/100</f>
        <v>281565.15000000002</v>
      </c>
      <c r="I260" s="15">
        <f t="shared" si="45"/>
        <v>93855.049999999988</v>
      </c>
      <c r="J260" s="15">
        <f t="shared" ref="J260:J282" si="47">F260/E260</f>
        <v>198.32023243528792</v>
      </c>
      <c r="K260" s="15">
        <f t="shared" ref="K260:K282" si="48">$J$11*$J$19-J260</f>
        <v>444.09547579807179</v>
      </c>
      <c r="L260" s="15">
        <f t="shared" ref="L260:L282" si="49">IF(K260&gt;0,$J$7*$J$8*(K260/$K$19),0)+$J$7*$J$9*(E260/$E$19)+$J$7*$J$10*(D260/$D$19)</f>
        <v>1007127.9366381153</v>
      </c>
      <c r="M260" s="15"/>
      <c r="N260" s="172">
        <f t="shared" si="44"/>
        <v>1007127.9366381153</v>
      </c>
      <c r="O260" s="40"/>
      <c r="P260" s="40"/>
      <c r="Q260" s="40"/>
    </row>
    <row r="261" spans="1:17" x14ac:dyDescent="0.25">
      <c r="A261" s="5"/>
      <c r="B261" s="66" t="s">
        <v>760</v>
      </c>
      <c r="C261" s="48">
        <v>4</v>
      </c>
      <c r="D261" s="70">
        <v>45.492799999999995</v>
      </c>
      <c r="E261" s="98">
        <v>2254</v>
      </c>
      <c r="F261" s="140">
        <v>342429.2</v>
      </c>
      <c r="G261" s="56">
        <v>75</v>
      </c>
      <c r="H261" s="15">
        <f t="shared" si="46"/>
        <v>256821.9</v>
      </c>
      <c r="I261" s="15">
        <f t="shared" si="45"/>
        <v>85607.300000000017</v>
      </c>
      <c r="J261" s="15">
        <f t="shared" si="47"/>
        <v>151.92067435669921</v>
      </c>
      <c r="K261" s="15">
        <f t="shared" si="48"/>
        <v>490.4950338766605</v>
      </c>
      <c r="L261" s="15">
        <f t="shared" si="49"/>
        <v>1166346.8535477791</v>
      </c>
      <c r="M261" s="15"/>
      <c r="N261" s="172">
        <f t="shared" si="44"/>
        <v>1166346.8535477791</v>
      </c>
      <c r="O261" s="40"/>
      <c r="P261" s="40"/>
      <c r="Q261" s="40"/>
    </row>
    <row r="262" spans="1:17" x14ac:dyDescent="0.25">
      <c r="A262" s="5"/>
      <c r="B262" s="66" t="s">
        <v>175</v>
      </c>
      <c r="C262" s="48">
        <v>4</v>
      </c>
      <c r="D262" s="70">
        <v>49.9925</v>
      </c>
      <c r="E262" s="98">
        <v>1866</v>
      </c>
      <c r="F262" s="140">
        <v>239420.79999999999</v>
      </c>
      <c r="G262" s="56">
        <v>75</v>
      </c>
      <c r="H262" s="15">
        <f t="shared" si="46"/>
        <v>179565.6</v>
      </c>
      <c r="I262" s="15">
        <f t="shared" si="45"/>
        <v>59855.199999999983</v>
      </c>
      <c r="J262" s="15">
        <f t="shared" si="47"/>
        <v>128.30696677384779</v>
      </c>
      <c r="K262" s="15">
        <f t="shared" si="48"/>
        <v>514.10874145951198</v>
      </c>
      <c r="L262" s="15">
        <f t="shared" si="49"/>
        <v>1173232.5152200931</v>
      </c>
      <c r="M262" s="15"/>
      <c r="N262" s="172">
        <f t="shared" si="44"/>
        <v>1173232.5152200931</v>
      </c>
      <c r="O262" s="40"/>
      <c r="P262" s="40"/>
      <c r="Q262" s="40"/>
    </row>
    <row r="263" spans="1:17" x14ac:dyDescent="0.25">
      <c r="A263" s="5"/>
      <c r="B263" s="66" t="s">
        <v>173</v>
      </c>
      <c r="C263" s="48">
        <v>3</v>
      </c>
      <c r="D263" s="70">
        <v>146.12969999999999</v>
      </c>
      <c r="E263" s="98">
        <v>13945</v>
      </c>
      <c r="F263" s="140">
        <v>14621287.4</v>
      </c>
      <c r="G263" s="56">
        <v>20</v>
      </c>
      <c r="H263" s="15">
        <f t="shared" si="46"/>
        <v>2924257.48</v>
      </c>
      <c r="I263" s="15">
        <f t="shared" si="45"/>
        <v>11697029.92</v>
      </c>
      <c r="J263" s="15">
        <f t="shared" si="47"/>
        <v>1048.4967658659018</v>
      </c>
      <c r="K263" s="15">
        <f t="shared" si="48"/>
        <v>-406.08105763254207</v>
      </c>
      <c r="L263" s="15">
        <f t="shared" si="49"/>
        <v>2065531.7978525604</v>
      </c>
      <c r="M263" s="15"/>
      <c r="N263" s="172">
        <f t="shared" si="44"/>
        <v>2065531.7978525604</v>
      </c>
      <c r="O263" s="40"/>
      <c r="P263" s="40"/>
      <c r="Q263" s="40"/>
    </row>
    <row r="264" spans="1:17" x14ac:dyDescent="0.25">
      <c r="A264" s="5"/>
      <c r="B264" s="66" t="s">
        <v>176</v>
      </c>
      <c r="C264" s="48">
        <v>4</v>
      </c>
      <c r="D264" s="70">
        <v>44.4619</v>
      </c>
      <c r="E264" s="98">
        <v>1656</v>
      </c>
      <c r="F264" s="140">
        <v>302049.2</v>
      </c>
      <c r="G264" s="56">
        <v>75</v>
      </c>
      <c r="H264" s="15">
        <f t="shared" si="46"/>
        <v>226536.9</v>
      </c>
      <c r="I264" s="15">
        <f t="shared" si="45"/>
        <v>75512.300000000017</v>
      </c>
      <c r="J264" s="15">
        <f t="shared" si="47"/>
        <v>182.39685990338165</v>
      </c>
      <c r="K264" s="15">
        <f t="shared" si="48"/>
        <v>460.01884832997808</v>
      </c>
      <c r="L264" s="15">
        <f t="shared" si="49"/>
        <v>1047357.7002048852</v>
      </c>
      <c r="M264" s="15"/>
      <c r="N264" s="172">
        <f t="shared" si="44"/>
        <v>1047357.7002048852</v>
      </c>
      <c r="O264" s="40"/>
      <c r="P264" s="40"/>
      <c r="Q264" s="40"/>
    </row>
    <row r="265" spans="1:17" x14ac:dyDescent="0.25">
      <c r="A265" s="5"/>
      <c r="B265" s="66" t="s">
        <v>177</v>
      </c>
      <c r="C265" s="48">
        <v>4</v>
      </c>
      <c r="D265" s="70">
        <v>12.8087</v>
      </c>
      <c r="E265" s="98">
        <v>666</v>
      </c>
      <c r="F265" s="140">
        <v>336909.9</v>
      </c>
      <c r="G265" s="56">
        <v>75</v>
      </c>
      <c r="H265" s="15">
        <f t="shared" si="46"/>
        <v>252682.42499999999</v>
      </c>
      <c r="I265" s="15">
        <f t="shared" si="45"/>
        <v>84227.475000000035</v>
      </c>
      <c r="J265" s="15">
        <f t="shared" si="47"/>
        <v>505.87072072072078</v>
      </c>
      <c r="K265" s="15">
        <f t="shared" si="48"/>
        <v>136.54498751263895</v>
      </c>
      <c r="L265" s="15">
        <f t="shared" si="49"/>
        <v>329558.2737712813</v>
      </c>
      <c r="M265" s="15"/>
      <c r="N265" s="172">
        <f t="shared" si="44"/>
        <v>329558.2737712813</v>
      </c>
      <c r="O265" s="40"/>
      <c r="P265" s="40"/>
      <c r="Q265" s="40"/>
    </row>
    <row r="266" spans="1:17" x14ac:dyDescent="0.25">
      <c r="A266" s="5"/>
      <c r="B266" s="66" t="s">
        <v>178</v>
      </c>
      <c r="C266" s="48">
        <v>4</v>
      </c>
      <c r="D266" s="70">
        <v>40.336600000000004</v>
      </c>
      <c r="E266" s="98">
        <v>1614</v>
      </c>
      <c r="F266" s="140">
        <v>100751.7</v>
      </c>
      <c r="G266" s="56">
        <v>75</v>
      </c>
      <c r="H266" s="15">
        <f t="shared" si="46"/>
        <v>75563.774999999994</v>
      </c>
      <c r="I266" s="15">
        <f t="shared" si="45"/>
        <v>25187.925000000003</v>
      </c>
      <c r="J266" s="15">
        <f t="shared" si="47"/>
        <v>62.423605947955387</v>
      </c>
      <c r="K266" s="15">
        <f t="shared" si="48"/>
        <v>579.99210228540437</v>
      </c>
      <c r="L266" s="15">
        <f t="shared" si="49"/>
        <v>1215560.0541049344</v>
      </c>
      <c r="M266" s="15"/>
      <c r="N266" s="172">
        <f t="shared" si="44"/>
        <v>1215560.0541049344</v>
      </c>
      <c r="O266" s="40"/>
      <c r="P266" s="40"/>
      <c r="Q266" s="40"/>
    </row>
    <row r="267" spans="1:17" x14ac:dyDescent="0.25">
      <c r="A267" s="5"/>
      <c r="B267" s="66" t="s">
        <v>761</v>
      </c>
      <c r="C267" s="48">
        <v>4</v>
      </c>
      <c r="D267" s="70">
        <v>44.004200000000004</v>
      </c>
      <c r="E267" s="98">
        <v>2280</v>
      </c>
      <c r="F267" s="140">
        <v>333556.40000000002</v>
      </c>
      <c r="G267" s="56">
        <v>75</v>
      </c>
      <c r="H267" s="15">
        <f t="shared" si="46"/>
        <v>250167.3</v>
      </c>
      <c r="I267" s="15">
        <f t="shared" si="45"/>
        <v>83389.100000000035</v>
      </c>
      <c r="J267" s="15">
        <f t="shared" si="47"/>
        <v>146.29666666666668</v>
      </c>
      <c r="K267" s="15">
        <f t="shared" si="48"/>
        <v>496.11904156669306</v>
      </c>
      <c r="L267" s="15">
        <f t="shared" si="49"/>
        <v>1173241.5326838044</v>
      </c>
      <c r="M267" s="15"/>
      <c r="N267" s="172">
        <f t="shared" si="44"/>
        <v>1173241.5326838044</v>
      </c>
      <c r="O267" s="40"/>
      <c r="P267" s="40"/>
      <c r="Q267" s="40"/>
    </row>
    <row r="268" spans="1:17" x14ac:dyDescent="0.25">
      <c r="A268" s="5"/>
      <c r="B268" s="66" t="s">
        <v>179</v>
      </c>
      <c r="C268" s="48">
        <v>4</v>
      </c>
      <c r="D268" s="70">
        <v>55.929899999999996</v>
      </c>
      <c r="E268" s="98">
        <v>5101</v>
      </c>
      <c r="F268" s="140">
        <v>686613.1</v>
      </c>
      <c r="G268" s="56">
        <v>75</v>
      </c>
      <c r="H268" s="15">
        <f t="shared" si="46"/>
        <v>514959.82500000001</v>
      </c>
      <c r="I268" s="15">
        <f t="shared" si="45"/>
        <v>171653.27499999997</v>
      </c>
      <c r="J268" s="15">
        <f t="shared" si="47"/>
        <v>134.60362673985492</v>
      </c>
      <c r="K268" s="15">
        <f t="shared" si="48"/>
        <v>507.81208149350482</v>
      </c>
      <c r="L268" s="15">
        <f t="shared" si="49"/>
        <v>1552255.6051063512</v>
      </c>
      <c r="M268" s="15"/>
      <c r="N268" s="172">
        <f t="shared" si="44"/>
        <v>1552255.6051063512</v>
      </c>
      <c r="O268" s="40"/>
      <c r="P268" s="40"/>
      <c r="Q268" s="40"/>
    </row>
    <row r="269" spans="1:17" x14ac:dyDescent="0.25">
      <c r="A269" s="5"/>
      <c r="B269" s="66" t="s">
        <v>180</v>
      </c>
      <c r="C269" s="48">
        <v>4</v>
      </c>
      <c r="D269" s="70">
        <v>46.283000000000001</v>
      </c>
      <c r="E269" s="98">
        <v>2118</v>
      </c>
      <c r="F269" s="140">
        <v>312534.5</v>
      </c>
      <c r="G269" s="56">
        <v>75</v>
      </c>
      <c r="H269" s="15">
        <f t="shared" si="46"/>
        <v>234400.875</v>
      </c>
      <c r="I269" s="15">
        <f t="shared" si="45"/>
        <v>78133.625</v>
      </c>
      <c r="J269" s="15">
        <f t="shared" si="47"/>
        <v>147.56114258734655</v>
      </c>
      <c r="K269" s="15">
        <f t="shared" si="48"/>
        <v>494.85456564601316</v>
      </c>
      <c r="L269" s="15">
        <f t="shared" si="49"/>
        <v>1160132.7438624897</v>
      </c>
      <c r="M269" s="15"/>
      <c r="N269" s="172">
        <f t="shared" si="44"/>
        <v>1160132.7438624897</v>
      </c>
      <c r="O269" s="40"/>
      <c r="P269" s="40"/>
      <c r="Q269" s="40"/>
    </row>
    <row r="270" spans="1:17" x14ac:dyDescent="0.25">
      <c r="A270" s="5"/>
      <c r="B270" s="66" t="s">
        <v>181</v>
      </c>
      <c r="C270" s="48">
        <v>4</v>
      </c>
      <c r="D270" s="70">
        <v>40.415599999999998</v>
      </c>
      <c r="E270" s="98">
        <v>1579</v>
      </c>
      <c r="F270" s="140">
        <v>167068.4</v>
      </c>
      <c r="G270" s="56">
        <v>75</v>
      </c>
      <c r="H270" s="15">
        <f t="shared" si="46"/>
        <v>125301.3</v>
      </c>
      <c r="I270" s="15">
        <f t="shared" si="45"/>
        <v>41767.099999999991</v>
      </c>
      <c r="J270" s="15">
        <f t="shared" si="47"/>
        <v>105.80645978467383</v>
      </c>
      <c r="K270" s="15">
        <f t="shared" si="48"/>
        <v>536.60924844868589</v>
      </c>
      <c r="L270" s="15">
        <f t="shared" si="49"/>
        <v>1144437.6869950478</v>
      </c>
      <c r="M270" s="15"/>
      <c r="N270" s="172">
        <f t="shared" si="44"/>
        <v>1144437.6869950478</v>
      </c>
      <c r="O270" s="40"/>
      <c r="P270" s="40"/>
      <c r="Q270" s="40"/>
    </row>
    <row r="271" spans="1:17" x14ac:dyDescent="0.25">
      <c r="A271" s="5"/>
      <c r="B271" s="66" t="s">
        <v>182</v>
      </c>
      <c r="C271" s="48">
        <v>4</v>
      </c>
      <c r="D271" s="70">
        <v>11.5463</v>
      </c>
      <c r="E271" s="98">
        <v>774</v>
      </c>
      <c r="F271" s="140">
        <v>33519.1</v>
      </c>
      <c r="G271" s="56">
        <v>75</v>
      </c>
      <c r="H271" s="15">
        <f t="shared" si="46"/>
        <v>25139.325000000001</v>
      </c>
      <c r="I271" s="15">
        <f t="shared" si="45"/>
        <v>8379.7749999999978</v>
      </c>
      <c r="J271" s="15">
        <f t="shared" si="47"/>
        <v>43.306330749354004</v>
      </c>
      <c r="K271" s="15">
        <f t="shared" si="48"/>
        <v>599.10937748400579</v>
      </c>
      <c r="L271" s="15">
        <f t="shared" si="49"/>
        <v>1056235.8063683684</v>
      </c>
      <c r="M271" s="15"/>
      <c r="N271" s="172">
        <f t="shared" si="44"/>
        <v>1056235.8063683684</v>
      </c>
      <c r="O271" s="40"/>
      <c r="P271" s="40"/>
      <c r="Q271" s="40"/>
    </row>
    <row r="272" spans="1:17" x14ac:dyDescent="0.25">
      <c r="A272" s="5"/>
      <c r="B272" s="66" t="s">
        <v>183</v>
      </c>
      <c r="C272" s="48">
        <v>4</v>
      </c>
      <c r="D272" s="70">
        <v>52.649300000000004</v>
      </c>
      <c r="E272" s="98">
        <v>1806</v>
      </c>
      <c r="F272" s="140">
        <v>290287.09999999998</v>
      </c>
      <c r="G272" s="56">
        <v>75</v>
      </c>
      <c r="H272" s="15">
        <f t="shared" si="46"/>
        <v>217715.32500000001</v>
      </c>
      <c r="I272" s="15">
        <f t="shared" si="45"/>
        <v>72571.774999999965</v>
      </c>
      <c r="J272" s="15">
        <f t="shared" si="47"/>
        <v>160.73482834994462</v>
      </c>
      <c r="K272" s="15">
        <f t="shared" si="48"/>
        <v>481.68087988341512</v>
      </c>
      <c r="L272" s="15">
        <f t="shared" si="49"/>
        <v>1124598.8533795371</v>
      </c>
      <c r="M272" s="15"/>
      <c r="N272" s="172">
        <f t="shared" si="44"/>
        <v>1124598.8533795371</v>
      </c>
      <c r="O272" s="40"/>
      <c r="P272" s="40"/>
      <c r="Q272" s="40"/>
    </row>
    <row r="273" spans="1:17" x14ac:dyDescent="0.25">
      <c r="A273" s="5"/>
      <c r="B273" s="66" t="s">
        <v>184</v>
      </c>
      <c r="C273" s="48">
        <v>4</v>
      </c>
      <c r="D273" s="70">
        <v>21.676100000000002</v>
      </c>
      <c r="E273" s="98">
        <v>1867</v>
      </c>
      <c r="F273" s="140">
        <v>278034.59999999998</v>
      </c>
      <c r="G273" s="56">
        <v>75</v>
      </c>
      <c r="H273" s="15">
        <f t="shared" si="46"/>
        <v>208525.95</v>
      </c>
      <c r="I273" s="15">
        <f t="shared" si="45"/>
        <v>69508.649999999965</v>
      </c>
      <c r="J273" s="15">
        <f t="shared" si="47"/>
        <v>148.92051419389392</v>
      </c>
      <c r="K273" s="15">
        <f t="shared" si="48"/>
        <v>493.49519403946579</v>
      </c>
      <c r="L273" s="15">
        <f t="shared" si="49"/>
        <v>1049821.4506693163</v>
      </c>
      <c r="M273" s="15"/>
      <c r="N273" s="172">
        <f t="shared" si="44"/>
        <v>1049821.4506693163</v>
      </c>
      <c r="O273" s="40"/>
      <c r="P273" s="40"/>
      <c r="Q273" s="40"/>
    </row>
    <row r="274" spans="1:17" x14ac:dyDescent="0.25">
      <c r="A274" s="5"/>
      <c r="B274" s="66" t="s">
        <v>185</v>
      </c>
      <c r="C274" s="48">
        <v>4</v>
      </c>
      <c r="D274" s="70">
        <v>42.465600000000009</v>
      </c>
      <c r="E274" s="98">
        <v>3213</v>
      </c>
      <c r="F274" s="140">
        <v>821232.2</v>
      </c>
      <c r="G274" s="56">
        <v>75</v>
      </c>
      <c r="H274" s="15">
        <f t="shared" si="46"/>
        <v>615924.15</v>
      </c>
      <c r="I274" s="15">
        <f t="shared" si="45"/>
        <v>205308.04999999993</v>
      </c>
      <c r="J274" s="15">
        <f t="shared" si="47"/>
        <v>255.59670090258325</v>
      </c>
      <c r="K274" s="15">
        <f t="shared" si="48"/>
        <v>386.81900733077646</v>
      </c>
      <c r="L274" s="15">
        <f t="shared" si="49"/>
        <v>1105113.0916615461</v>
      </c>
      <c r="M274" s="15"/>
      <c r="N274" s="172">
        <f t="shared" si="44"/>
        <v>1105113.0916615461</v>
      </c>
      <c r="O274" s="40"/>
      <c r="P274" s="40"/>
      <c r="Q274" s="40"/>
    </row>
    <row r="275" spans="1:17" x14ac:dyDescent="0.25">
      <c r="A275" s="5"/>
      <c r="B275" s="66" t="s">
        <v>186</v>
      </c>
      <c r="C275" s="48">
        <v>4</v>
      </c>
      <c r="D275" s="70">
        <v>18.5396</v>
      </c>
      <c r="E275" s="98">
        <v>1502</v>
      </c>
      <c r="F275" s="140">
        <v>202161.2</v>
      </c>
      <c r="G275" s="56">
        <v>75</v>
      </c>
      <c r="H275" s="15">
        <f t="shared" si="46"/>
        <v>151620.9</v>
      </c>
      <c r="I275" s="15">
        <f t="shared" si="45"/>
        <v>50540.300000000017</v>
      </c>
      <c r="J275" s="15">
        <f t="shared" si="47"/>
        <v>134.59467376830892</v>
      </c>
      <c r="K275" s="15">
        <f t="shared" si="48"/>
        <v>507.82103446505084</v>
      </c>
      <c r="L275" s="15">
        <f t="shared" si="49"/>
        <v>1020231.9261273054</v>
      </c>
      <c r="M275" s="15"/>
      <c r="N275" s="172">
        <f t="shared" si="44"/>
        <v>1020231.9261273054</v>
      </c>
      <c r="O275" s="40"/>
      <c r="P275" s="40"/>
      <c r="Q275" s="40"/>
    </row>
    <row r="276" spans="1:17" x14ac:dyDescent="0.25">
      <c r="A276" s="5"/>
      <c r="B276" s="66" t="s">
        <v>187</v>
      </c>
      <c r="C276" s="48">
        <v>4</v>
      </c>
      <c r="D276" s="70">
        <v>29.806500000000003</v>
      </c>
      <c r="E276" s="98">
        <v>2322</v>
      </c>
      <c r="F276" s="140">
        <v>183486</v>
      </c>
      <c r="G276" s="56">
        <v>75</v>
      </c>
      <c r="H276" s="15">
        <f t="shared" si="46"/>
        <v>137614.5</v>
      </c>
      <c r="I276" s="15">
        <f t="shared" si="45"/>
        <v>45871.5</v>
      </c>
      <c r="J276" s="15">
        <f t="shared" si="47"/>
        <v>79.020671834625318</v>
      </c>
      <c r="K276" s="15">
        <f t="shared" si="48"/>
        <v>563.39503639873442</v>
      </c>
      <c r="L276" s="15">
        <f t="shared" si="49"/>
        <v>1236645.2251243778</v>
      </c>
      <c r="M276" s="15"/>
      <c r="N276" s="172">
        <f t="shared" si="44"/>
        <v>1236645.2251243778</v>
      </c>
      <c r="O276" s="40"/>
      <c r="P276" s="40"/>
      <c r="Q276" s="40"/>
    </row>
    <row r="277" spans="1:17" x14ac:dyDescent="0.25">
      <c r="A277" s="5"/>
      <c r="B277" s="66" t="s">
        <v>188</v>
      </c>
      <c r="C277" s="48">
        <v>4</v>
      </c>
      <c r="D277" s="70">
        <v>30.100700000000003</v>
      </c>
      <c r="E277" s="98">
        <v>1970</v>
      </c>
      <c r="F277" s="140">
        <v>253555.7</v>
      </c>
      <c r="G277" s="56">
        <v>75</v>
      </c>
      <c r="H277" s="15">
        <f t="shared" si="46"/>
        <v>190166.77499999999</v>
      </c>
      <c r="I277" s="15">
        <f t="shared" si="45"/>
        <v>63388.925000000017</v>
      </c>
      <c r="J277" s="15">
        <f t="shared" si="47"/>
        <v>128.70847715736042</v>
      </c>
      <c r="K277" s="15">
        <f t="shared" si="48"/>
        <v>513.70723107599929</v>
      </c>
      <c r="L277" s="15">
        <f t="shared" si="49"/>
        <v>1120207.1664225862</v>
      </c>
      <c r="M277" s="15"/>
      <c r="N277" s="172">
        <f t="shared" si="44"/>
        <v>1120207.1664225862</v>
      </c>
      <c r="O277" s="40"/>
      <c r="P277" s="40"/>
      <c r="Q277" s="40"/>
    </row>
    <row r="278" spans="1:17" x14ac:dyDescent="0.25">
      <c r="A278" s="5"/>
      <c r="B278" s="66" t="s">
        <v>762</v>
      </c>
      <c r="C278" s="48">
        <v>4</v>
      </c>
      <c r="D278" s="70">
        <v>61.915500000000002</v>
      </c>
      <c r="E278" s="98">
        <v>3538</v>
      </c>
      <c r="F278" s="140">
        <v>408449.9</v>
      </c>
      <c r="G278" s="56">
        <v>75</v>
      </c>
      <c r="H278" s="15">
        <f t="shared" si="46"/>
        <v>306337.42499999999</v>
      </c>
      <c r="I278" s="15">
        <f t="shared" si="45"/>
        <v>102112.47500000003</v>
      </c>
      <c r="J278" s="15">
        <f t="shared" si="47"/>
        <v>115.44655172413793</v>
      </c>
      <c r="K278" s="15">
        <f t="shared" si="48"/>
        <v>526.96915650922176</v>
      </c>
      <c r="L278" s="15">
        <f t="shared" si="49"/>
        <v>1422772.0278917006</v>
      </c>
      <c r="M278" s="15"/>
      <c r="N278" s="172">
        <f t="shared" si="44"/>
        <v>1422772.0278917006</v>
      </c>
      <c r="O278" s="40"/>
      <c r="P278" s="40"/>
      <c r="Q278" s="40"/>
    </row>
    <row r="279" spans="1:17" x14ac:dyDescent="0.25">
      <c r="A279" s="5"/>
      <c r="B279" s="66" t="s">
        <v>189</v>
      </c>
      <c r="C279" s="48">
        <v>4</v>
      </c>
      <c r="D279" s="70">
        <v>14.279399999999999</v>
      </c>
      <c r="E279" s="98">
        <v>795</v>
      </c>
      <c r="F279" s="140">
        <v>33441.699999999997</v>
      </c>
      <c r="G279" s="56">
        <v>75</v>
      </c>
      <c r="H279" s="15">
        <f t="shared" si="46"/>
        <v>25081.275000000001</v>
      </c>
      <c r="I279" s="15">
        <f t="shared" si="45"/>
        <v>8360.4249999999956</v>
      </c>
      <c r="J279" s="15">
        <f t="shared" si="47"/>
        <v>42.065031446540878</v>
      </c>
      <c r="K279" s="15">
        <f t="shared" si="48"/>
        <v>600.35067678681889</v>
      </c>
      <c r="L279" s="15">
        <f t="shared" si="49"/>
        <v>1069395.5963475779</v>
      </c>
      <c r="M279" s="15"/>
      <c r="N279" s="172">
        <f t="shared" si="44"/>
        <v>1069395.5963475779</v>
      </c>
      <c r="O279" s="40"/>
      <c r="P279" s="40"/>
      <c r="Q279" s="40"/>
    </row>
    <row r="280" spans="1:17" x14ac:dyDescent="0.25">
      <c r="A280" s="5"/>
      <c r="B280" s="66" t="s">
        <v>190</v>
      </c>
      <c r="C280" s="48">
        <v>4</v>
      </c>
      <c r="D280" s="70">
        <v>23.324099999999998</v>
      </c>
      <c r="E280" s="98">
        <v>736</v>
      </c>
      <c r="F280" s="140">
        <v>64911.199999999997</v>
      </c>
      <c r="G280" s="56">
        <v>75</v>
      </c>
      <c r="H280" s="15">
        <f t="shared" si="46"/>
        <v>48683.4</v>
      </c>
      <c r="I280" s="15">
        <f t="shared" si="45"/>
        <v>16227.799999999996</v>
      </c>
      <c r="J280" s="15">
        <f t="shared" si="47"/>
        <v>88.1945652173913</v>
      </c>
      <c r="K280" s="15">
        <f t="shared" si="48"/>
        <v>554.22114301596844</v>
      </c>
      <c r="L280" s="15">
        <f t="shared" si="49"/>
        <v>1020239.6137806275</v>
      </c>
      <c r="M280" s="15"/>
      <c r="N280" s="172">
        <f t="shared" si="44"/>
        <v>1020239.6137806275</v>
      </c>
      <c r="O280" s="40"/>
      <c r="P280" s="40"/>
      <c r="Q280" s="40"/>
    </row>
    <row r="281" spans="1:17" x14ac:dyDescent="0.25">
      <c r="A281" s="5"/>
      <c r="B281" s="66" t="s">
        <v>763</v>
      </c>
      <c r="C281" s="48">
        <v>4</v>
      </c>
      <c r="D281" s="70">
        <v>42.843400000000003</v>
      </c>
      <c r="E281" s="98">
        <v>1047</v>
      </c>
      <c r="F281" s="140">
        <v>304125</v>
      </c>
      <c r="G281" s="56">
        <v>75</v>
      </c>
      <c r="H281" s="15">
        <f t="shared" si="46"/>
        <v>228093.75</v>
      </c>
      <c r="I281" s="15">
        <f t="shared" si="45"/>
        <v>76031.25</v>
      </c>
      <c r="J281" s="15">
        <f t="shared" si="47"/>
        <v>290.47277936962752</v>
      </c>
      <c r="K281" s="15">
        <f t="shared" si="48"/>
        <v>351.94292886373222</v>
      </c>
      <c r="L281" s="15">
        <f t="shared" si="49"/>
        <v>804691.15096394904</v>
      </c>
      <c r="M281" s="15"/>
      <c r="N281" s="172">
        <f t="shared" si="44"/>
        <v>804691.15096394904</v>
      </c>
      <c r="O281" s="40"/>
      <c r="P281" s="40"/>
      <c r="Q281" s="40"/>
    </row>
    <row r="282" spans="1:17" x14ac:dyDescent="0.25">
      <c r="A282" s="5"/>
      <c r="B282" s="66" t="s">
        <v>191</v>
      </c>
      <c r="C282" s="48">
        <v>4</v>
      </c>
      <c r="D282" s="70">
        <v>17.411200000000001</v>
      </c>
      <c r="E282" s="98">
        <v>710</v>
      </c>
      <c r="F282" s="140">
        <v>455769.1</v>
      </c>
      <c r="G282" s="56">
        <v>75</v>
      </c>
      <c r="H282" s="15">
        <f t="shared" si="46"/>
        <v>341826.82500000001</v>
      </c>
      <c r="I282" s="15">
        <f t="shared" si="45"/>
        <v>113942.27499999997</v>
      </c>
      <c r="J282" s="15">
        <f t="shared" si="47"/>
        <v>641.92830985915487</v>
      </c>
      <c r="K282" s="15">
        <f t="shared" si="48"/>
        <v>0.4873983742048722</v>
      </c>
      <c r="L282" s="15">
        <f t="shared" si="49"/>
        <v>138145.70358596646</v>
      </c>
      <c r="M282" s="15"/>
      <c r="N282" s="172">
        <f t="shared" si="44"/>
        <v>138145.70358596646</v>
      </c>
      <c r="O282" s="40"/>
      <c r="P282" s="40"/>
      <c r="Q282" s="40"/>
    </row>
    <row r="283" spans="1:17" x14ac:dyDescent="0.25">
      <c r="A283" s="5"/>
      <c r="B283" s="66"/>
      <c r="C283" s="48"/>
      <c r="D283" s="70">
        <v>0</v>
      </c>
      <c r="E283" s="100"/>
      <c r="F283" s="134"/>
      <c r="G283" s="56"/>
      <c r="H283" s="41"/>
      <c r="I283" s="13"/>
      <c r="K283" s="15"/>
      <c r="L283" s="15"/>
      <c r="M283" s="15"/>
      <c r="N283" s="172"/>
      <c r="O283" s="40"/>
      <c r="P283" s="40"/>
      <c r="Q283" s="40"/>
    </row>
    <row r="284" spans="1:17" x14ac:dyDescent="0.25">
      <c r="A284" s="33" t="s">
        <v>192</v>
      </c>
      <c r="B284" s="58" t="s">
        <v>2</v>
      </c>
      <c r="C284" s="59"/>
      <c r="D284" s="7">
        <v>687.94550000000004</v>
      </c>
      <c r="E284" s="101">
        <f>E285</f>
        <v>73101</v>
      </c>
      <c r="F284" s="123"/>
      <c r="G284" s="56"/>
      <c r="H284" s="12">
        <f>H286</f>
        <v>9221040.875</v>
      </c>
      <c r="I284" s="12">
        <f>I286</f>
        <v>-9221040.875</v>
      </c>
      <c r="J284" s="12"/>
      <c r="K284" s="15"/>
      <c r="L284" s="15"/>
      <c r="M284" s="14">
        <f>M286</f>
        <v>32786088.375217505</v>
      </c>
      <c r="N284" s="170">
        <f t="shared" si="44"/>
        <v>32786088.375217505</v>
      </c>
      <c r="O284" s="40"/>
      <c r="P284" s="40"/>
      <c r="Q284" s="40"/>
    </row>
    <row r="285" spans="1:17" x14ac:dyDescent="0.25">
      <c r="A285" s="33" t="s">
        <v>192</v>
      </c>
      <c r="B285" s="58" t="s">
        <v>3</v>
      </c>
      <c r="C285" s="59"/>
      <c r="D285" s="7">
        <v>687.94550000000004</v>
      </c>
      <c r="E285" s="101">
        <f>SUM(E287:E311)</f>
        <v>73101</v>
      </c>
      <c r="F285" s="123">
        <f>SUM(F287:F311)</f>
        <v>36884163.5</v>
      </c>
      <c r="G285" s="56"/>
      <c r="H285" s="12">
        <f>SUM(H287:H311)</f>
        <v>21039761.814999998</v>
      </c>
      <c r="I285" s="12">
        <f>SUM(I287:I311)</f>
        <v>15844401.685000001</v>
      </c>
      <c r="J285" s="12"/>
      <c r="K285" s="15"/>
      <c r="L285" s="12">
        <f>SUM(L287:L311)</f>
        <v>24886871.838667918</v>
      </c>
      <c r="M285" s="15"/>
      <c r="N285" s="170">
        <f t="shared" si="44"/>
        <v>24886871.838667918</v>
      </c>
      <c r="O285" s="40"/>
      <c r="P285" s="40"/>
      <c r="Q285" s="40"/>
    </row>
    <row r="286" spans="1:17" x14ac:dyDescent="0.25">
      <c r="A286" s="5"/>
      <c r="B286" s="66" t="s">
        <v>26</v>
      </c>
      <c r="C286" s="48">
        <v>2</v>
      </c>
      <c r="D286" s="70">
        <v>0</v>
      </c>
      <c r="E286" s="102"/>
      <c r="F286" s="130"/>
      <c r="G286" s="56">
        <v>25</v>
      </c>
      <c r="H286" s="15">
        <f>F285*G286/100</f>
        <v>9221040.875</v>
      </c>
      <c r="I286" s="15">
        <f t="shared" ref="I286:I311" si="50">F286-H286</f>
        <v>-9221040.875</v>
      </c>
      <c r="J286" s="15"/>
      <c r="K286" s="15"/>
      <c r="L286" s="15"/>
      <c r="M286" s="15">
        <f>($L$7*$L$8*E284/$L$10)+($L$7*$L$9*D284/$L$11)</f>
        <v>32786088.375217505</v>
      </c>
      <c r="N286" s="172">
        <f t="shared" si="44"/>
        <v>32786088.375217505</v>
      </c>
      <c r="O286" s="40"/>
      <c r="P286" s="40"/>
      <c r="Q286" s="40"/>
    </row>
    <row r="287" spans="1:17" x14ac:dyDescent="0.25">
      <c r="A287" s="5"/>
      <c r="B287" s="66" t="s">
        <v>193</v>
      </c>
      <c r="C287" s="48">
        <v>4</v>
      </c>
      <c r="D287" s="70">
        <v>41.911499999999997</v>
      </c>
      <c r="E287" s="98">
        <v>3531</v>
      </c>
      <c r="F287" s="141">
        <v>762950.7</v>
      </c>
      <c r="G287" s="56">
        <v>75</v>
      </c>
      <c r="H287" s="15">
        <f t="shared" ref="H287:H311" si="51">F287*G287/100</f>
        <v>572213.02500000002</v>
      </c>
      <c r="I287" s="15">
        <f t="shared" si="50"/>
        <v>190737.67499999993</v>
      </c>
      <c r="J287" s="15">
        <f t="shared" ref="J287:J311" si="52">F287/E287</f>
        <v>216.07213254035682</v>
      </c>
      <c r="K287" s="15">
        <f t="shared" ref="K287:K311" si="53">$J$11*$J$19-J287</f>
        <v>426.34357569300289</v>
      </c>
      <c r="L287" s="15">
        <f t="shared" ref="L287:L311" si="54">IF(K287&gt;0,$J$7*$J$8*(K287/$K$19),0)+$J$7*$J$9*(E287/$E$19)+$J$7*$J$10*(D287/$D$19)</f>
        <v>1201041.8451879078</v>
      </c>
      <c r="M287" s="15"/>
      <c r="N287" s="172">
        <f t="shared" si="44"/>
        <v>1201041.8451879078</v>
      </c>
      <c r="O287" s="40"/>
      <c r="P287" s="40"/>
      <c r="Q287" s="40"/>
    </row>
    <row r="288" spans="1:17" x14ac:dyDescent="0.25">
      <c r="A288" s="5"/>
      <c r="B288" s="66" t="s">
        <v>194</v>
      </c>
      <c r="C288" s="48">
        <v>4</v>
      </c>
      <c r="D288" s="70">
        <v>29.248799999999999</v>
      </c>
      <c r="E288" s="98">
        <v>1755</v>
      </c>
      <c r="F288" s="141">
        <v>375214.2</v>
      </c>
      <c r="G288" s="56">
        <v>75</v>
      </c>
      <c r="H288" s="15">
        <f t="shared" si="51"/>
        <v>281410.65000000002</v>
      </c>
      <c r="I288" s="15">
        <f t="shared" si="50"/>
        <v>93803.549999999988</v>
      </c>
      <c r="J288" s="15">
        <f t="shared" si="52"/>
        <v>213.79726495726496</v>
      </c>
      <c r="K288" s="15">
        <f t="shared" si="53"/>
        <v>428.61844327609481</v>
      </c>
      <c r="L288" s="15">
        <f t="shared" si="54"/>
        <v>960736.23432857811</v>
      </c>
      <c r="M288" s="15"/>
      <c r="N288" s="172">
        <f t="shared" si="44"/>
        <v>960736.23432857811</v>
      </c>
      <c r="O288" s="40"/>
      <c r="P288" s="40"/>
      <c r="Q288" s="40"/>
    </row>
    <row r="289" spans="1:17" x14ac:dyDescent="0.25">
      <c r="A289" s="5"/>
      <c r="B289" s="66" t="s">
        <v>764</v>
      </c>
      <c r="C289" s="48">
        <v>4</v>
      </c>
      <c r="D289" s="70">
        <v>30.7044</v>
      </c>
      <c r="E289" s="98">
        <v>3421</v>
      </c>
      <c r="F289" s="141">
        <v>575092.6</v>
      </c>
      <c r="G289" s="56">
        <v>75</v>
      </c>
      <c r="H289" s="15">
        <f t="shared" si="51"/>
        <v>431319.45</v>
      </c>
      <c r="I289" s="15">
        <f t="shared" si="50"/>
        <v>143773.14999999997</v>
      </c>
      <c r="J289" s="15">
        <f t="shared" si="52"/>
        <v>168.1065770242619</v>
      </c>
      <c r="K289" s="15">
        <f t="shared" si="53"/>
        <v>474.30913120909781</v>
      </c>
      <c r="L289" s="15">
        <f t="shared" si="54"/>
        <v>1226752.0852965221</v>
      </c>
      <c r="M289" s="15"/>
      <c r="N289" s="172">
        <f t="shared" si="44"/>
        <v>1226752.0852965221</v>
      </c>
      <c r="O289" s="40"/>
      <c r="P289" s="40"/>
      <c r="Q289" s="40"/>
    </row>
    <row r="290" spans="1:17" x14ac:dyDescent="0.25">
      <c r="A290" s="5"/>
      <c r="B290" s="66" t="s">
        <v>195</v>
      </c>
      <c r="C290" s="48">
        <v>4</v>
      </c>
      <c r="D290" s="70">
        <v>33.053800000000003</v>
      </c>
      <c r="E290" s="98">
        <v>2711</v>
      </c>
      <c r="F290" s="141">
        <v>1398595</v>
      </c>
      <c r="G290" s="56">
        <v>75</v>
      </c>
      <c r="H290" s="15">
        <f t="shared" si="51"/>
        <v>1048946.25</v>
      </c>
      <c r="I290" s="15">
        <f t="shared" si="50"/>
        <v>349648.75</v>
      </c>
      <c r="J290" s="15">
        <f t="shared" si="52"/>
        <v>515.8963482109923</v>
      </c>
      <c r="K290" s="15">
        <f t="shared" si="53"/>
        <v>126.51936002236744</v>
      </c>
      <c r="L290" s="15">
        <f t="shared" si="54"/>
        <v>613064.62216722989</v>
      </c>
      <c r="M290" s="15"/>
      <c r="N290" s="172">
        <f t="shared" si="44"/>
        <v>613064.62216722989</v>
      </c>
      <c r="O290" s="40"/>
      <c r="P290" s="40"/>
      <c r="Q290" s="40"/>
    </row>
    <row r="291" spans="1:17" x14ac:dyDescent="0.25">
      <c r="A291" s="5"/>
      <c r="B291" s="66" t="s">
        <v>196</v>
      </c>
      <c r="C291" s="48">
        <v>4</v>
      </c>
      <c r="D291" s="70">
        <v>24.868099999999998</v>
      </c>
      <c r="E291" s="98">
        <v>2505</v>
      </c>
      <c r="F291" s="141">
        <v>413170.2</v>
      </c>
      <c r="G291" s="56">
        <v>75</v>
      </c>
      <c r="H291" s="15">
        <f t="shared" si="51"/>
        <v>309877.65000000002</v>
      </c>
      <c r="I291" s="15">
        <f t="shared" si="50"/>
        <v>103292.54999999999</v>
      </c>
      <c r="J291" s="15">
        <f t="shared" si="52"/>
        <v>164.93820359281438</v>
      </c>
      <c r="K291" s="15">
        <f t="shared" si="53"/>
        <v>477.47750464054536</v>
      </c>
      <c r="L291" s="15">
        <f t="shared" si="54"/>
        <v>1108154.2851441898</v>
      </c>
      <c r="M291" s="15"/>
      <c r="N291" s="172">
        <f t="shared" si="44"/>
        <v>1108154.2851441898</v>
      </c>
      <c r="O291" s="40"/>
      <c r="P291" s="40"/>
      <c r="Q291" s="40"/>
    </row>
    <row r="292" spans="1:17" x14ac:dyDescent="0.25">
      <c r="A292" s="5"/>
      <c r="B292" s="66" t="s">
        <v>197</v>
      </c>
      <c r="C292" s="48">
        <v>4</v>
      </c>
      <c r="D292" s="70">
        <v>10.051699999999999</v>
      </c>
      <c r="E292" s="98">
        <v>1501</v>
      </c>
      <c r="F292" s="141">
        <v>273108.2</v>
      </c>
      <c r="G292" s="56">
        <v>75</v>
      </c>
      <c r="H292" s="15">
        <f t="shared" si="51"/>
        <v>204831.15</v>
      </c>
      <c r="I292" s="15">
        <f t="shared" si="50"/>
        <v>68277.050000000017</v>
      </c>
      <c r="J292" s="15">
        <f t="shared" si="52"/>
        <v>181.95083277814791</v>
      </c>
      <c r="K292" s="15">
        <f t="shared" si="53"/>
        <v>460.46487545521182</v>
      </c>
      <c r="L292" s="15">
        <f t="shared" si="54"/>
        <v>919137.58565011667</v>
      </c>
      <c r="M292" s="15"/>
      <c r="N292" s="172">
        <f t="shared" si="44"/>
        <v>919137.58565011667</v>
      </c>
      <c r="O292" s="40"/>
      <c r="P292" s="40"/>
      <c r="Q292" s="40"/>
    </row>
    <row r="293" spans="1:17" x14ac:dyDescent="0.25">
      <c r="A293" s="5"/>
      <c r="B293" s="66" t="s">
        <v>192</v>
      </c>
      <c r="C293" s="48">
        <v>3</v>
      </c>
      <c r="D293" s="70">
        <v>43.259900000000002</v>
      </c>
      <c r="E293" s="98">
        <v>8228</v>
      </c>
      <c r="F293" s="141">
        <v>12042474.199999999</v>
      </c>
      <c r="G293" s="56">
        <v>20</v>
      </c>
      <c r="H293" s="15">
        <f t="shared" si="51"/>
        <v>2408494.84</v>
      </c>
      <c r="I293" s="15">
        <f t="shared" si="50"/>
        <v>9633979.3599999994</v>
      </c>
      <c r="J293" s="15">
        <f t="shared" si="52"/>
        <v>1463.5967671366066</v>
      </c>
      <c r="K293" s="15">
        <f t="shared" si="53"/>
        <v>-821.18105890324682</v>
      </c>
      <c r="L293" s="15">
        <f t="shared" si="54"/>
        <v>1079892.3924343472</v>
      </c>
      <c r="M293" s="15"/>
      <c r="N293" s="172">
        <f t="shared" si="44"/>
        <v>1079892.3924343472</v>
      </c>
      <c r="O293" s="40"/>
      <c r="P293" s="40"/>
      <c r="Q293" s="40"/>
    </row>
    <row r="294" spans="1:17" x14ac:dyDescent="0.25">
      <c r="A294" s="5"/>
      <c r="B294" s="66" t="s">
        <v>198</v>
      </c>
      <c r="C294" s="48">
        <v>4</v>
      </c>
      <c r="D294" s="70">
        <v>23.160100000000003</v>
      </c>
      <c r="E294" s="98">
        <v>2589</v>
      </c>
      <c r="F294" s="141">
        <v>501024.2</v>
      </c>
      <c r="G294" s="56">
        <v>75</v>
      </c>
      <c r="H294" s="15">
        <f t="shared" si="51"/>
        <v>375768.15</v>
      </c>
      <c r="I294" s="15">
        <f t="shared" si="50"/>
        <v>125256.04999999999</v>
      </c>
      <c r="J294" s="15">
        <f t="shared" si="52"/>
        <v>193.52035534955581</v>
      </c>
      <c r="K294" s="15">
        <f t="shared" si="53"/>
        <v>448.89535288380392</v>
      </c>
      <c r="L294" s="15">
        <f t="shared" si="54"/>
        <v>1067840.4681452657</v>
      </c>
      <c r="M294" s="15"/>
      <c r="N294" s="172">
        <f t="shared" si="44"/>
        <v>1067840.4681452657</v>
      </c>
      <c r="O294" s="40"/>
      <c r="P294" s="40"/>
      <c r="Q294" s="40"/>
    </row>
    <row r="295" spans="1:17" x14ac:dyDescent="0.25">
      <c r="A295" s="5"/>
      <c r="B295" s="66" t="s">
        <v>199</v>
      </c>
      <c r="C295" s="48">
        <v>4</v>
      </c>
      <c r="D295" s="70">
        <v>15.7385</v>
      </c>
      <c r="E295" s="98">
        <v>1161</v>
      </c>
      <c r="F295" s="141">
        <v>175735.2</v>
      </c>
      <c r="G295" s="56">
        <v>75</v>
      </c>
      <c r="H295" s="15">
        <f t="shared" si="51"/>
        <v>131801.4</v>
      </c>
      <c r="I295" s="15">
        <f t="shared" si="50"/>
        <v>43933.800000000017</v>
      </c>
      <c r="J295" s="15">
        <f t="shared" si="52"/>
        <v>151.36537467700259</v>
      </c>
      <c r="K295" s="15">
        <f t="shared" si="53"/>
        <v>491.05033355635715</v>
      </c>
      <c r="L295" s="15">
        <f t="shared" si="54"/>
        <v>946171.79145903361</v>
      </c>
      <c r="M295" s="15"/>
      <c r="N295" s="172">
        <f t="shared" si="44"/>
        <v>946171.79145903361</v>
      </c>
      <c r="O295" s="40"/>
      <c r="P295" s="40"/>
      <c r="Q295" s="40"/>
    </row>
    <row r="296" spans="1:17" x14ac:dyDescent="0.25">
      <c r="A296" s="5"/>
      <c r="B296" s="66" t="s">
        <v>200</v>
      </c>
      <c r="C296" s="48">
        <v>4</v>
      </c>
      <c r="D296" s="70">
        <v>23.650700000000001</v>
      </c>
      <c r="E296" s="98">
        <v>3235</v>
      </c>
      <c r="F296" s="141">
        <v>1699199.1</v>
      </c>
      <c r="G296" s="56">
        <v>75</v>
      </c>
      <c r="H296" s="15">
        <f t="shared" si="51"/>
        <v>1274399.325</v>
      </c>
      <c r="I296" s="15">
        <f t="shared" si="50"/>
        <v>424799.77500000014</v>
      </c>
      <c r="J296" s="15">
        <f t="shared" si="52"/>
        <v>525.25474497681614</v>
      </c>
      <c r="K296" s="15">
        <f t="shared" si="53"/>
        <v>117.1609632565436</v>
      </c>
      <c r="L296" s="15">
        <f t="shared" si="54"/>
        <v>628011.52654481214</v>
      </c>
      <c r="M296" s="15"/>
      <c r="N296" s="172">
        <f t="shared" si="44"/>
        <v>628011.52654481214</v>
      </c>
      <c r="O296" s="40"/>
      <c r="P296" s="40"/>
      <c r="Q296" s="40"/>
    </row>
    <row r="297" spans="1:17" x14ac:dyDescent="0.25">
      <c r="A297" s="5"/>
      <c r="B297" s="66" t="s">
        <v>201</v>
      </c>
      <c r="C297" s="48">
        <v>4</v>
      </c>
      <c r="D297" s="70">
        <v>66.461000000000013</v>
      </c>
      <c r="E297" s="98">
        <v>5978</v>
      </c>
      <c r="F297" s="141">
        <v>1882672.5</v>
      </c>
      <c r="G297" s="56">
        <v>75</v>
      </c>
      <c r="H297" s="15">
        <f t="shared" si="51"/>
        <v>1412004.375</v>
      </c>
      <c r="I297" s="15">
        <f t="shared" si="50"/>
        <v>470668.125</v>
      </c>
      <c r="J297" s="15">
        <f t="shared" si="52"/>
        <v>314.93350618936097</v>
      </c>
      <c r="K297" s="15">
        <f t="shared" si="53"/>
        <v>327.48220204399877</v>
      </c>
      <c r="L297" s="15">
        <f t="shared" si="54"/>
        <v>1406416.6742438006</v>
      </c>
      <c r="M297" s="15"/>
      <c r="N297" s="172">
        <f t="shared" si="44"/>
        <v>1406416.6742438006</v>
      </c>
      <c r="O297" s="40"/>
      <c r="P297" s="40"/>
      <c r="Q297" s="40"/>
    </row>
    <row r="298" spans="1:17" x14ac:dyDescent="0.25">
      <c r="A298" s="5"/>
      <c r="B298" s="66" t="s">
        <v>202</v>
      </c>
      <c r="C298" s="48">
        <v>4</v>
      </c>
      <c r="D298" s="70">
        <v>49.479700000000008</v>
      </c>
      <c r="E298" s="98">
        <v>4010</v>
      </c>
      <c r="F298" s="141">
        <v>883834.4</v>
      </c>
      <c r="G298" s="56">
        <v>75</v>
      </c>
      <c r="H298" s="15">
        <f t="shared" si="51"/>
        <v>662875.80000000005</v>
      </c>
      <c r="I298" s="15">
        <f t="shared" si="50"/>
        <v>220958.59999999998</v>
      </c>
      <c r="J298" s="15">
        <f t="shared" si="52"/>
        <v>220.40758104738154</v>
      </c>
      <c r="K298" s="15">
        <f t="shared" si="53"/>
        <v>422.0081271859782</v>
      </c>
      <c r="L298" s="15">
        <f t="shared" si="54"/>
        <v>1273494.6127026058</v>
      </c>
      <c r="M298" s="15"/>
      <c r="N298" s="172">
        <f t="shared" si="44"/>
        <v>1273494.6127026058</v>
      </c>
      <c r="O298" s="40"/>
      <c r="P298" s="40"/>
      <c r="Q298" s="40"/>
    </row>
    <row r="299" spans="1:17" x14ac:dyDescent="0.25">
      <c r="A299" s="5"/>
      <c r="B299" s="66" t="s">
        <v>203</v>
      </c>
      <c r="C299" s="48">
        <v>4</v>
      </c>
      <c r="D299" s="70">
        <v>31.819799999999997</v>
      </c>
      <c r="E299" s="98">
        <v>2508</v>
      </c>
      <c r="F299" s="141">
        <v>769515.6</v>
      </c>
      <c r="G299" s="56">
        <v>75</v>
      </c>
      <c r="H299" s="15">
        <f t="shared" si="51"/>
        <v>577136.69999999995</v>
      </c>
      <c r="I299" s="15">
        <f t="shared" si="50"/>
        <v>192378.90000000002</v>
      </c>
      <c r="J299" s="15">
        <f t="shared" si="52"/>
        <v>306.82440191387559</v>
      </c>
      <c r="K299" s="15">
        <f t="shared" si="53"/>
        <v>335.59130631948415</v>
      </c>
      <c r="L299" s="15">
        <f t="shared" si="54"/>
        <v>910596.63974297699</v>
      </c>
      <c r="M299" s="15"/>
      <c r="N299" s="172">
        <f t="shared" si="44"/>
        <v>910596.63974297699</v>
      </c>
      <c r="O299" s="40"/>
      <c r="P299" s="40"/>
      <c r="Q299" s="40"/>
    </row>
    <row r="300" spans="1:17" x14ac:dyDescent="0.25">
      <c r="A300" s="5"/>
      <c r="B300" s="66" t="s">
        <v>765</v>
      </c>
      <c r="C300" s="48">
        <v>4</v>
      </c>
      <c r="D300" s="70">
        <v>13.022600000000001</v>
      </c>
      <c r="E300" s="98">
        <v>1516</v>
      </c>
      <c r="F300" s="141">
        <v>435611</v>
      </c>
      <c r="G300" s="56">
        <v>75</v>
      </c>
      <c r="H300" s="15">
        <f t="shared" si="51"/>
        <v>326708.25</v>
      </c>
      <c r="I300" s="15">
        <f t="shared" si="50"/>
        <v>108902.75</v>
      </c>
      <c r="J300" s="15">
        <f t="shared" si="52"/>
        <v>287.34234828496039</v>
      </c>
      <c r="K300" s="15">
        <f t="shared" si="53"/>
        <v>355.07335994839934</v>
      </c>
      <c r="L300" s="15">
        <f t="shared" si="54"/>
        <v>766766.85781405994</v>
      </c>
      <c r="M300" s="15"/>
      <c r="N300" s="172">
        <f t="shared" si="44"/>
        <v>766766.85781405994</v>
      </c>
      <c r="O300" s="40"/>
      <c r="P300" s="40"/>
      <c r="Q300" s="40"/>
    </row>
    <row r="301" spans="1:17" x14ac:dyDescent="0.25">
      <c r="A301" s="5"/>
      <c r="B301" s="66" t="s">
        <v>204</v>
      </c>
      <c r="C301" s="48">
        <v>4</v>
      </c>
      <c r="D301" s="70">
        <v>32.696100000000001</v>
      </c>
      <c r="E301" s="98">
        <v>2825</v>
      </c>
      <c r="F301" s="141">
        <v>284508.59999999998</v>
      </c>
      <c r="G301" s="56">
        <v>75</v>
      </c>
      <c r="H301" s="15">
        <f t="shared" si="51"/>
        <v>213381.45</v>
      </c>
      <c r="I301" s="15">
        <f t="shared" si="50"/>
        <v>71127.149999999965</v>
      </c>
      <c r="J301" s="15">
        <f t="shared" si="52"/>
        <v>100.71100884955752</v>
      </c>
      <c r="K301" s="15">
        <f t="shared" si="53"/>
        <v>541.70469938380222</v>
      </c>
      <c r="L301" s="15">
        <f t="shared" si="54"/>
        <v>1269766.0811495325</v>
      </c>
      <c r="M301" s="15"/>
      <c r="N301" s="172">
        <f t="shared" si="44"/>
        <v>1269766.0811495325</v>
      </c>
      <c r="O301" s="40"/>
      <c r="P301" s="40"/>
      <c r="Q301" s="40"/>
    </row>
    <row r="302" spans="1:17" x14ac:dyDescent="0.25">
      <c r="A302" s="5"/>
      <c r="B302" s="66" t="s">
        <v>205</v>
      </c>
      <c r="C302" s="48">
        <v>4</v>
      </c>
      <c r="D302" s="70">
        <v>13.414200000000001</v>
      </c>
      <c r="E302" s="98">
        <v>1506</v>
      </c>
      <c r="F302" s="141">
        <v>241097.1</v>
      </c>
      <c r="G302" s="56">
        <v>75</v>
      </c>
      <c r="H302" s="15">
        <f t="shared" si="51"/>
        <v>180822.82500000001</v>
      </c>
      <c r="I302" s="15">
        <f t="shared" si="50"/>
        <v>60274.274999999994</v>
      </c>
      <c r="J302" s="15">
        <f t="shared" si="52"/>
        <v>160.09103585657371</v>
      </c>
      <c r="K302" s="15">
        <f t="shared" si="53"/>
        <v>482.324672376786</v>
      </c>
      <c r="L302" s="15">
        <f t="shared" si="54"/>
        <v>964526.3140345813</v>
      </c>
      <c r="M302" s="15"/>
      <c r="N302" s="172">
        <f t="shared" si="44"/>
        <v>964526.3140345813</v>
      </c>
      <c r="O302" s="40"/>
      <c r="P302" s="40"/>
      <c r="Q302" s="40"/>
    </row>
    <row r="303" spans="1:17" x14ac:dyDescent="0.25">
      <c r="A303" s="5"/>
      <c r="B303" s="66" t="s">
        <v>766</v>
      </c>
      <c r="C303" s="48">
        <v>4</v>
      </c>
      <c r="D303" s="70">
        <v>42.579099999999997</v>
      </c>
      <c r="E303" s="98">
        <v>4164</v>
      </c>
      <c r="F303" s="141">
        <v>415246</v>
      </c>
      <c r="G303" s="56">
        <v>75</v>
      </c>
      <c r="H303" s="15">
        <f t="shared" si="51"/>
        <v>311434.5</v>
      </c>
      <c r="I303" s="15">
        <f t="shared" si="50"/>
        <v>103811.5</v>
      </c>
      <c r="J303" s="15">
        <f t="shared" si="52"/>
        <v>99.722862632084528</v>
      </c>
      <c r="K303" s="15">
        <f t="shared" si="53"/>
        <v>542.69284560127517</v>
      </c>
      <c r="L303" s="15">
        <f t="shared" si="54"/>
        <v>1456226.9925486667</v>
      </c>
      <c r="M303" s="15"/>
      <c r="N303" s="172">
        <f t="shared" si="44"/>
        <v>1456226.9925486667</v>
      </c>
      <c r="O303" s="40"/>
      <c r="P303" s="40"/>
      <c r="Q303" s="40"/>
    </row>
    <row r="304" spans="1:17" x14ac:dyDescent="0.25">
      <c r="A304" s="5"/>
      <c r="B304" s="66" t="s">
        <v>206</v>
      </c>
      <c r="C304" s="48">
        <v>4</v>
      </c>
      <c r="D304" s="70">
        <v>14.5875</v>
      </c>
      <c r="E304" s="98">
        <v>5376</v>
      </c>
      <c r="F304" s="141">
        <v>4572236.3</v>
      </c>
      <c r="G304" s="56">
        <v>75</v>
      </c>
      <c r="H304" s="15">
        <f t="shared" si="51"/>
        <v>3429177.2250000001</v>
      </c>
      <c r="I304" s="15">
        <f t="shared" si="50"/>
        <v>1143059.0749999997</v>
      </c>
      <c r="J304" s="15">
        <f t="shared" si="52"/>
        <v>850.49038318452381</v>
      </c>
      <c r="K304" s="15">
        <f t="shared" si="53"/>
        <v>-208.07467495116407</v>
      </c>
      <c r="L304" s="15">
        <f t="shared" si="54"/>
        <v>661376.84615836607</v>
      </c>
      <c r="M304" s="15"/>
      <c r="N304" s="172">
        <f t="shared" si="44"/>
        <v>661376.84615836607</v>
      </c>
      <c r="O304" s="40"/>
      <c r="P304" s="40"/>
      <c r="Q304" s="40"/>
    </row>
    <row r="305" spans="1:17" x14ac:dyDescent="0.25">
      <c r="A305" s="5"/>
      <c r="B305" s="66" t="s">
        <v>207</v>
      </c>
      <c r="C305" s="48">
        <v>4</v>
      </c>
      <c r="D305" s="70">
        <v>24.872399999999999</v>
      </c>
      <c r="E305" s="98">
        <v>2235</v>
      </c>
      <c r="F305" s="141">
        <v>312031.5</v>
      </c>
      <c r="G305" s="56">
        <v>75</v>
      </c>
      <c r="H305" s="15">
        <f t="shared" si="51"/>
        <v>234023.625</v>
      </c>
      <c r="I305" s="15">
        <f t="shared" si="50"/>
        <v>78007.875</v>
      </c>
      <c r="J305" s="15">
        <f t="shared" si="52"/>
        <v>139.61140939597314</v>
      </c>
      <c r="K305" s="15">
        <f t="shared" si="53"/>
        <v>502.80429883738657</v>
      </c>
      <c r="L305" s="15">
        <f t="shared" si="54"/>
        <v>1116654.8857189757</v>
      </c>
      <c r="M305" s="15"/>
      <c r="N305" s="172">
        <f t="shared" si="44"/>
        <v>1116654.8857189757</v>
      </c>
      <c r="O305" s="40"/>
      <c r="P305" s="40"/>
      <c r="Q305" s="40"/>
    </row>
    <row r="306" spans="1:17" x14ac:dyDescent="0.25">
      <c r="A306" s="5"/>
      <c r="B306" s="66" t="s">
        <v>208</v>
      </c>
      <c r="C306" s="48">
        <v>4</v>
      </c>
      <c r="D306" s="70">
        <v>24.0137</v>
      </c>
      <c r="E306" s="98">
        <v>2207</v>
      </c>
      <c r="F306" s="141">
        <v>440795.7</v>
      </c>
      <c r="G306" s="56">
        <v>75</v>
      </c>
      <c r="H306" s="15">
        <f t="shared" si="51"/>
        <v>330596.77500000002</v>
      </c>
      <c r="I306" s="15">
        <f t="shared" si="50"/>
        <v>110198.92499999999</v>
      </c>
      <c r="J306" s="15">
        <f t="shared" si="52"/>
        <v>199.726189397372</v>
      </c>
      <c r="K306" s="15">
        <f t="shared" si="53"/>
        <v>442.68951883598777</v>
      </c>
      <c r="L306" s="15">
        <f t="shared" si="54"/>
        <v>1017315.2630043661</v>
      </c>
      <c r="M306" s="15"/>
      <c r="N306" s="172">
        <f t="shared" si="44"/>
        <v>1017315.2630043661</v>
      </c>
      <c r="O306" s="40"/>
      <c r="P306" s="40"/>
      <c r="Q306" s="40"/>
    </row>
    <row r="307" spans="1:17" x14ac:dyDescent="0.25">
      <c r="A307" s="5"/>
      <c r="B307" s="66" t="s">
        <v>209</v>
      </c>
      <c r="C307" s="48">
        <v>4</v>
      </c>
      <c r="D307" s="70">
        <v>25.411999999999999</v>
      </c>
      <c r="E307" s="98">
        <v>2512</v>
      </c>
      <c r="F307" s="141">
        <v>6815690.0999999996</v>
      </c>
      <c r="G307" s="56">
        <v>75</v>
      </c>
      <c r="H307" s="15">
        <f t="shared" si="51"/>
        <v>5111767.5750000002</v>
      </c>
      <c r="I307" s="15">
        <f t="shared" si="50"/>
        <v>1703922.5249999994</v>
      </c>
      <c r="J307" s="15">
        <f t="shared" si="52"/>
        <v>2713.2524283439488</v>
      </c>
      <c r="K307" s="15">
        <f t="shared" si="53"/>
        <v>-2070.8367201105893</v>
      </c>
      <c r="L307" s="15">
        <f t="shared" si="54"/>
        <v>369132.24791214068</v>
      </c>
      <c r="M307" s="15"/>
      <c r="N307" s="172">
        <f t="shared" si="44"/>
        <v>369132.24791214068</v>
      </c>
      <c r="O307" s="40"/>
      <c r="P307" s="40"/>
      <c r="Q307" s="40"/>
    </row>
    <row r="308" spans="1:17" x14ac:dyDescent="0.25">
      <c r="A308" s="5"/>
      <c r="B308" s="66" t="s">
        <v>210</v>
      </c>
      <c r="C308" s="48">
        <v>4</v>
      </c>
      <c r="D308" s="70">
        <v>15.786300000000002</v>
      </c>
      <c r="E308" s="98">
        <v>1656</v>
      </c>
      <c r="F308" s="141">
        <v>245624</v>
      </c>
      <c r="G308" s="56">
        <v>75</v>
      </c>
      <c r="H308" s="15">
        <f t="shared" si="51"/>
        <v>184218</v>
      </c>
      <c r="I308" s="15">
        <f t="shared" si="50"/>
        <v>61406</v>
      </c>
      <c r="J308" s="15">
        <f t="shared" si="52"/>
        <v>148.32367149758454</v>
      </c>
      <c r="K308" s="15">
        <f t="shared" si="53"/>
        <v>494.0920367357752</v>
      </c>
      <c r="L308" s="15">
        <f t="shared" si="54"/>
        <v>1007606.5816739023</v>
      </c>
      <c r="M308" s="15"/>
      <c r="N308" s="172">
        <f t="shared" si="44"/>
        <v>1007606.5816739023</v>
      </c>
      <c r="O308" s="40"/>
      <c r="P308" s="40"/>
      <c r="Q308" s="40"/>
    </row>
    <row r="309" spans="1:17" x14ac:dyDescent="0.25">
      <c r="A309" s="5"/>
      <c r="B309" s="66" t="s">
        <v>211</v>
      </c>
      <c r="C309" s="48">
        <v>4</v>
      </c>
      <c r="D309" s="70">
        <v>10.5017</v>
      </c>
      <c r="E309" s="98">
        <v>1172</v>
      </c>
      <c r="F309" s="141">
        <v>143711.5</v>
      </c>
      <c r="G309" s="56">
        <v>75</v>
      </c>
      <c r="H309" s="15">
        <f t="shared" si="51"/>
        <v>107783.625</v>
      </c>
      <c r="I309" s="15">
        <f t="shared" si="50"/>
        <v>35927.875</v>
      </c>
      <c r="J309" s="15">
        <f t="shared" si="52"/>
        <v>122.62073378839591</v>
      </c>
      <c r="K309" s="15">
        <f t="shared" si="53"/>
        <v>519.79497444496383</v>
      </c>
      <c r="L309" s="15">
        <f t="shared" si="54"/>
        <v>975148.70294850762</v>
      </c>
      <c r="M309" s="15"/>
      <c r="N309" s="172">
        <f t="shared" si="44"/>
        <v>975148.70294850762</v>
      </c>
      <c r="O309" s="40"/>
      <c r="P309" s="40"/>
      <c r="Q309" s="40"/>
    </row>
    <row r="310" spans="1:17" x14ac:dyDescent="0.25">
      <c r="A310" s="5"/>
      <c r="B310" s="66" t="s">
        <v>212</v>
      </c>
      <c r="C310" s="48">
        <v>4</v>
      </c>
      <c r="D310" s="70">
        <v>24.389000000000003</v>
      </c>
      <c r="E310" s="98">
        <v>2951</v>
      </c>
      <c r="F310" s="141">
        <v>868396.7</v>
      </c>
      <c r="G310" s="56">
        <v>75</v>
      </c>
      <c r="H310" s="15">
        <f t="shared" si="51"/>
        <v>651297.52500000002</v>
      </c>
      <c r="I310" s="15">
        <f t="shared" si="50"/>
        <v>217099.17499999993</v>
      </c>
      <c r="J310" s="15">
        <f t="shared" si="52"/>
        <v>294.27200948830904</v>
      </c>
      <c r="K310" s="15">
        <f t="shared" si="53"/>
        <v>348.1436987450507</v>
      </c>
      <c r="L310" s="15">
        <f t="shared" si="54"/>
        <v>956692.84121503099</v>
      </c>
      <c r="M310" s="15"/>
      <c r="N310" s="172">
        <f t="shared" si="44"/>
        <v>956692.84121503099</v>
      </c>
      <c r="O310" s="40"/>
      <c r="P310" s="40"/>
      <c r="Q310" s="40"/>
    </row>
    <row r="311" spans="1:17" x14ac:dyDescent="0.25">
      <c r="A311" s="5"/>
      <c r="B311" s="66" t="s">
        <v>767</v>
      </c>
      <c r="C311" s="48">
        <v>4</v>
      </c>
      <c r="D311" s="70">
        <v>23.262899999999998</v>
      </c>
      <c r="E311" s="98">
        <v>1848</v>
      </c>
      <c r="F311" s="141">
        <v>356628.9</v>
      </c>
      <c r="G311" s="56">
        <v>75</v>
      </c>
      <c r="H311" s="15">
        <f t="shared" si="51"/>
        <v>267471.67499999999</v>
      </c>
      <c r="I311" s="15">
        <f t="shared" si="50"/>
        <v>89157.225000000035</v>
      </c>
      <c r="J311" s="15">
        <f t="shared" si="52"/>
        <v>192.9810064935065</v>
      </c>
      <c r="K311" s="15">
        <f t="shared" si="53"/>
        <v>449.43470173985327</v>
      </c>
      <c r="L311" s="15">
        <f t="shared" si="54"/>
        <v>984347.46144240513</v>
      </c>
      <c r="M311" s="15"/>
      <c r="N311" s="172">
        <f t="shared" si="44"/>
        <v>984347.46144240513</v>
      </c>
      <c r="O311" s="40"/>
      <c r="P311" s="40"/>
      <c r="Q311" s="40"/>
    </row>
    <row r="312" spans="1:17" x14ac:dyDescent="0.25">
      <c r="A312" s="5"/>
      <c r="B312" s="66"/>
      <c r="C312" s="48"/>
      <c r="D312" s="70">
        <v>0</v>
      </c>
      <c r="E312" s="100"/>
      <c r="F312" s="134"/>
      <c r="G312" s="56"/>
      <c r="H312" s="41"/>
      <c r="I312" s="13"/>
      <c r="K312" s="15"/>
      <c r="L312" s="15"/>
      <c r="M312" s="15"/>
      <c r="N312" s="172"/>
      <c r="O312" s="40"/>
      <c r="P312" s="40"/>
      <c r="Q312" s="40"/>
    </row>
    <row r="313" spans="1:17" x14ac:dyDescent="0.25">
      <c r="A313" s="33" t="s">
        <v>213</v>
      </c>
      <c r="B313" s="58" t="s">
        <v>2</v>
      </c>
      <c r="C313" s="59"/>
      <c r="D313" s="7">
        <v>644.12480000000005</v>
      </c>
      <c r="E313" s="101">
        <f>E314</f>
        <v>40635</v>
      </c>
      <c r="F313" s="123"/>
      <c r="G313" s="56"/>
      <c r="H313" s="12">
        <f>H315</f>
        <v>5202556.6499999994</v>
      </c>
      <c r="I313" s="12">
        <f>I315</f>
        <v>-5202556.6499999994</v>
      </c>
      <c r="J313" s="12"/>
      <c r="K313" s="15"/>
      <c r="L313" s="15"/>
      <c r="M313" s="14">
        <f>M315</f>
        <v>22431937.290365171</v>
      </c>
      <c r="N313" s="170">
        <f t="shared" si="44"/>
        <v>22431937.290365171</v>
      </c>
      <c r="O313" s="40"/>
      <c r="P313" s="40"/>
      <c r="Q313" s="40"/>
    </row>
    <row r="314" spans="1:17" x14ac:dyDescent="0.25">
      <c r="A314" s="33" t="s">
        <v>213</v>
      </c>
      <c r="B314" s="58" t="s">
        <v>3</v>
      </c>
      <c r="C314" s="59"/>
      <c r="D314" s="7">
        <v>644.12480000000005</v>
      </c>
      <c r="E314" s="101">
        <f>SUM(E316:E337)</f>
        <v>40635</v>
      </c>
      <c r="F314" s="123">
        <f>SUM(F316:F337)</f>
        <v>20810226.599999998</v>
      </c>
      <c r="G314" s="56"/>
      <c r="H314" s="12">
        <f>SUM(H316:H337)</f>
        <v>8236764.7600000007</v>
      </c>
      <c r="I314" s="12">
        <f>SUM(I316:I337)</f>
        <v>12573461.84</v>
      </c>
      <c r="J314" s="12"/>
      <c r="K314" s="15"/>
      <c r="L314" s="12">
        <f>SUM(L316:L337)</f>
        <v>20833780.003308721</v>
      </c>
      <c r="M314" s="15"/>
      <c r="N314" s="170">
        <f t="shared" si="44"/>
        <v>20833780.003308721</v>
      </c>
      <c r="O314" s="40"/>
      <c r="P314" s="40"/>
      <c r="Q314" s="40"/>
    </row>
    <row r="315" spans="1:17" x14ac:dyDescent="0.25">
      <c r="A315" s="5"/>
      <c r="B315" s="66" t="s">
        <v>26</v>
      </c>
      <c r="C315" s="48">
        <v>2</v>
      </c>
      <c r="D315" s="70">
        <v>0</v>
      </c>
      <c r="E315" s="102"/>
      <c r="F315" s="130"/>
      <c r="G315" s="56">
        <v>25</v>
      </c>
      <c r="H315" s="15">
        <f>F314*G315/100</f>
        <v>5202556.6499999994</v>
      </c>
      <c r="I315" s="15">
        <f t="shared" ref="I315:I337" si="55">F315-H315</f>
        <v>-5202556.6499999994</v>
      </c>
      <c r="J315" s="15"/>
      <c r="K315" s="15"/>
      <c r="L315" s="15"/>
      <c r="M315" s="15">
        <f>($L$7*$L$8*E313/$L$10)+($L$7*$L$9*D313/$L$11)</f>
        <v>22431937.290365171</v>
      </c>
      <c r="N315" s="172">
        <f t="shared" si="44"/>
        <v>22431937.290365171</v>
      </c>
      <c r="O315" s="40"/>
      <c r="P315" s="40"/>
      <c r="Q315" s="40"/>
    </row>
    <row r="316" spans="1:17" x14ac:dyDescent="0.25">
      <c r="A316" s="5"/>
      <c r="B316" s="66" t="s">
        <v>214</v>
      </c>
      <c r="C316" s="48">
        <v>4</v>
      </c>
      <c r="D316" s="70">
        <v>39.805700000000002</v>
      </c>
      <c r="E316" s="98">
        <v>1349</v>
      </c>
      <c r="F316" s="142">
        <v>195609.9</v>
      </c>
      <c r="G316" s="56">
        <v>75</v>
      </c>
      <c r="H316" s="15">
        <f t="shared" ref="H316:H337" si="56">F316*G316/100</f>
        <v>146707.42499999999</v>
      </c>
      <c r="I316" s="15">
        <f t="shared" si="55"/>
        <v>48902.475000000006</v>
      </c>
      <c r="J316" s="15">
        <f t="shared" ref="J316:J337" si="57">F316/E316</f>
        <v>145.00363232023722</v>
      </c>
      <c r="K316" s="15">
        <f t="shared" ref="K316:K337" si="58">$J$11*$J$19-J316</f>
        <v>497.41207591312252</v>
      </c>
      <c r="L316" s="15">
        <f t="shared" ref="L316:L337" si="59">IF(K316&gt;0,$J$7*$J$8*(K316/$K$19),0)+$J$7*$J$9*(E316/$E$19)+$J$7*$J$10*(D316/$D$19)</f>
        <v>1055310.1563909664</v>
      </c>
      <c r="M316" s="15"/>
      <c r="N316" s="172">
        <f t="shared" si="44"/>
        <v>1055310.1563909664</v>
      </c>
      <c r="O316" s="40"/>
      <c r="P316" s="40"/>
      <c r="Q316" s="40"/>
    </row>
    <row r="317" spans="1:17" x14ac:dyDescent="0.25">
      <c r="A317" s="5"/>
      <c r="B317" s="66" t="s">
        <v>215</v>
      </c>
      <c r="C317" s="48">
        <v>4</v>
      </c>
      <c r="D317" s="70">
        <v>50.628500000000003</v>
      </c>
      <c r="E317" s="98">
        <v>3106</v>
      </c>
      <c r="F317" s="142">
        <v>632239.4</v>
      </c>
      <c r="G317" s="56">
        <v>75</v>
      </c>
      <c r="H317" s="15">
        <f t="shared" si="56"/>
        <v>474179.55</v>
      </c>
      <c r="I317" s="15">
        <f t="shared" si="55"/>
        <v>158059.85000000003</v>
      </c>
      <c r="J317" s="15">
        <f t="shared" si="57"/>
        <v>203.5542176432711</v>
      </c>
      <c r="K317" s="15">
        <f t="shared" si="58"/>
        <v>438.86149059008864</v>
      </c>
      <c r="L317" s="15">
        <f t="shared" si="59"/>
        <v>1200096.0197059449</v>
      </c>
      <c r="M317" s="15"/>
      <c r="N317" s="172">
        <f t="shared" si="44"/>
        <v>1200096.0197059449</v>
      </c>
      <c r="O317" s="40"/>
      <c r="P317" s="40"/>
      <c r="Q317" s="40"/>
    </row>
    <row r="318" spans="1:17" x14ac:dyDescent="0.25">
      <c r="A318" s="5"/>
      <c r="B318" s="66" t="s">
        <v>54</v>
      </c>
      <c r="C318" s="48">
        <v>4</v>
      </c>
      <c r="D318" s="70">
        <v>17.781400000000001</v>
      </c>
      <c r="E318" s="98">
        <v>713</v>
      </c>
      <c r="F318" s="142">
        <v>93245.7</v>
      </c>
      <c r="G318" s="56">
        <v>75</v>
      </c>
      <c r="H318" s="15">
        <f t="shared" si="56"/>
        <v>69934.274999999994</v>
      </c>
      <c r="I318" s="15">
        <f t="shared" si="55"/>
        <v>23311.425000000003</v>
      </c>
      <c r="J318" s="15">
        <f t="shared" si="57"/>
        <v>130.77938288920055</v>
      </c>
      <c r="K318" s="15">
        <f t="shared" si="58"/>
        <v>511.63632534415922</v>
      </c>
      <c r="L318" s="15">
        <f t="shared" si="59"/>
        <v>933560.12099235808</v>
      </c>
      <c r="M318" s="15"/>
      <c r="N318" s="172">
        <f t="shared" si="44"/>
        <v>933560.12099235808</v>
      </c>
      <c r="O318" s="40"/>
      <c r="P318" s="40"/>
      <c r="Q318" s="40"/>
    </row>
    <row r="319" spans="1:17" x14ac:dyDescent="0.25">
      <c r="A319" s="5"/>
      <c r="B319" s="66" t="s">
        <v>216</v>
      </c>
      <c r="C319" s="48">
        <v>4</v>
      </c>
      <c r="D319" s="70">
        <v>43.372099999999996</v>
      </c>
      <c r="E319" s="98">
        <v>1683</v>
      </c>
      <c r="F319" s="142">
        <v>282471.5</v>
      </c>
      <c r="G319" s="56">
        <v>75</v>
      </c>
      <c r="H319" s="15">
        <f t="shared" si="56"/>
        <v>211853.625</v>
      </c>
      <c r="I319" s="15">
        <f t="shared" si="55"/>
        <v>70617.875</v>
      </c>
      <c r="J319" s="15">
        <f t="shared" si="57"/>
        <v>167.83808674985144</v>
      </c>
      <c r="K319" s="15">
        <f t="shared" si="58"/>
        <v>474.57762148350832</v>
      </c>
      <c r="L319" s="15">
        <f t="shared" si="59"/>
        <v>1069532.1919073332</v>
      </c>
      <c r="M319" s="15"/>
      <c r="N319" s="172">
        <f t="shared" si="44"/>
        <v>1069532.1919073332</v>
      </c>
      <c r="O319" s="40"/>
      <c r="P319" s="40"/>
      <c r="Q319" s="40"/>
    </row>
    <row r="320" spans="1:17" x14ac:dyDescent="0.25">
      <c r="A320" s="5"/>
      <c r="B320" s="66" t="s">
        <v>217</v>
      </c>
      <c r="C320" s="48">
        <v>4</v>
      </c>
      <c r="D320" s="70">
        <v>24.393000000000001</v>
      </c>
      <c r="E320" s="98">
        <v>1031</v>
      </c>
      <c r="F320" s="142">
        <v>1074968.7</v>
      </c>
      <c r="G320" s="56">
        <v>75</v>
      </c>
      <c r="H320" s="15">
        <f t="shared" si="56"/>
        <v>806226.52500000002</v>
      </c>
      <c r="I320" s="15">
        <f t="shared" si="55"/>
        <v>268742.17499999993</v>
      </c>
      <c r="J320" s="15">
        <f t="shared" si="57"/>
        <v>1042.6466537342385</v>
      </c>
      <c r="K320" s="15">
        <f t="shared" si="58"/>
        <v>-400.23094550087876</v>
      </c>
      <c r="L320" s="15">
        <f t="shared" si="59"/>
        <v>196627.60720688172</v>
      </c>
      <c r="M320" s="15"/>
      <c r="N320" s="172">
        <f t="shared" si="44"/>
        <v>196627.60720688172</v>
      </c>
      <c r="O320" s="40"/>
      <c r="P320" s="40"/>
      <c r="Q320" s="40"/>
    </row>
    <row r="321" spans="1:17" x14ac:dyDescent="0.25">
      <c r="A321" s="5"/>
      <c r="B321" s="66" t="s">
        <v>218</v>
      </c>
      <c r="C321" s="48">
        <v>4</v>
      </c>
      <c r="D321" s="70">
        <v>23.819200000000002</v>
      </c>
      <c r="E321" s="98">
        <v>1371</v>
      </c>
      <c r="F321" s="142">
        <v>284676.90000000002</v>
      </c>
      <c r="G321" s="56">
        <v>75</v>
      </c>
      <c r="H321" s="15">
        <f t="shared" si="56"/>
        <v>213507.67499999999</v>
      </c>
      <c r="I321" s="15">
        <f t="shared" si="55"/>
        <v>71169.225000000035</v>
      </c>
      <c r="J321" s="15">
        <f t="shared" si="57"/>
        <v>207.6417943107221</v>
      </c>
      <c r="K321" s="15">
        <f t="shared" si="58"/>
        <v>434.77391392263763</v>
      </c>
      <c r="L321" s="15">
        <f t="shared" si="59"/>
        <v>908875.70297748502</v>
      </c>
      <c r="M321" s="15"/>
      <c r="N321" s="172">
        <f t="shared" ref="N321:N384" si="60">L321+M321</f>
        <v>908875.70297748502</v>
      </c>
      <c r="O321" s="40"/>
      <c r="P321" s="40"/>
      <c r="Q321" s="40"/>
    </row>
    <row r="322" spans="1:17" x14ac:dyDescent="0.25">
      <c r="A322" s="5"/>
      <c r="B322" s="66" t="s">
        <v>219</v>
      </c>
      <c r="C322" s="48">
        <v>4</v>
      </c>
      <c r="D322" s="70">
        <v>26.022399999999998</v>
      </c>
      <c r="E322" s="98">
        <v>1087</v>
      </c>
      <c r="F322" s="142">
        <v>174277.5</v>
      </c>
      <c r="G322" s="56">
        <v>75</v>
      </c>
      <c r="H322" s="15">
        <f t="shared" si="56"/>
        <v>130708.125</v>
      </c>
      <c r="I322" s="15">
        <f t="shared" si="55"/>
        <v>43569.375</v>
      </c>
      <c r="J322" s="15">
        <f t="shared" si="57"/>
        <v>160.32888684452621</v>
      </c>
      <c r="K322" s="15">
        <f t="shared" si="58"/>
        <v>482.08682138883353</v>
      </c>
      <c r="L322" s="15">
        <f t="shared" si="59"/>
        <v>957029.97030394664</v>
      </c>
      <c r="M322" s="15"/>
      <c r="N322" s="172">
        <f t="shared" si="60"/>
        <v>957029.97030394664</v>
      </c>
      <c r="O322" s="40"/>
      <c r="P322" s="40"/>
      <c r="Q322" s="40"/>
    </row>
    <row r="323" spans="1:17" x14ac:dyDescent="0.25">
      <c r="A323" s="5"/>
      <c r="B323" s="66" t="s">
        <v>213</v>
      </c>
      <c r="C323" s="48">
        <v>4</v>
      </c>
      <c r="D323" s="70">
        <v>27.476400000000002</v>
      </c>
      <c r="E323" s="98">
        <v>1537</v>
      </c>
      <c r="F323" s="142">
        <v>258276</v>
      </c>
      <c r="G323" s="56">
        <v>75</v>
      </c>
      <c r="H323" s="15">
        <f t="shared" si="56"/>
        <v>193707</v>
      </c>
      <c r="I323" s="15">
        <f t="shared" si="55"/>
        <v>64569</v>
      </c>
      <c r="J323" s="15">
        <f t="shared" si="57"/>
        <v>168.03903708523097</v>
      </c>
      <c r="K323" s="15">
        <f t="shared" si="58"/>
        <v>474.37667114812876</v>
      </c>
      <c r="L323" s="15">
        <f t="shared" si="59"/>
        <v>1001168.7896979142</v>
      </c>
      <c r="M323" s="15"/>
      <c r="N323" s="172">
        <f t="shared" si="60"/>
        <v>1001168.7896979142</v>
      </c>
      <c r="O323" s="40"/>
      <c r="P323" s="40"/>
      <c r="Q323" s="40"/>
    </row>
    <row r="324" spans="1:17" x14ac:dyDescent="0.25">
      <c r="A324" s="5"/>
      <c r="B324" s="66" t="s">
        <v>220</v>
      </c>
      <c r="C324" s="48">
        <v>4</v>
      </c>
      <c r="D324" s="70">
        <v>15</v>
      </c>
      <c r="E324" s="98">
        <v>525</v>
      </c>
      <c r="F324" s="142">
        <v>72159</v>
      </c>
      <c r="G324" s="56">
        <v>75</v>
      </c>
      <c r="H324" s="15">
        <f t="shared" si="56"/>
        <v>54119.25</v>
      </c>
      <c r="I324" s="15">
        <f t="shared" si="55"/>
        <v>18039.75</v>
      </c>
      <c r="J324" s="15">
        <f t="shared" si="57"/>
        <v>137.44571428571427</v>
      </c>
      <c r="K324" s="15">
        <f t="shared" si="58"/>
        <v>504.96999394764543</v>
      </c>
      <c r="L324" s="15">
        <f t="shared" si="59"/>
        <v>892737.94563535729</v>
      </c>
      <c r="M324" s="15"/>
      <c r="N324" s="172">
        <f t="shared" si="60"/>
        <v>892737.94563535729</v>
      </c>
      <c r="O324" s="40"/>
      <c r="P324" s="40"/>
      <c r="Q324" s="40"/>
    </row>
    <row r="325" spans="1:17" x14ac:dyDescent="0.25">
      <c r="A325" s="5"/>
      <c r="B325" s="66" t="s">
        <v>221</v>
      </c>
      <c r="C325" s="48">
        <v>4</v>
      </c>
      <c r="D325" s="69">
        <v>39.362300000000005</v>
      </c>
      <c r="E325" s="98">
        <v>1719</v>
      </c>
      <c r="F325" s="142">
        <v>206429.8</v>
      </c>
      <c r="G325" s="56">
        <v>75</v>
      </c>
      <c r="H325" s="15">
        <f t="shared" si="56"/>
        <v>154822.35</v>
      </c>
      <c r="I325" s="15">
        <f t="shared" si="55"/>
        <v>51607.449999999983</v>
      </c>
      <c r="J325" s="15">
        <f t="shared" si="57"/>
        <v>120.08714368819081</v>
      </c>
      <c r="K325" s="15">
        <f t="shared" si="58"/>
        <v>522.32856454516889</v>
      </c>
      <c r="L325" s="15">
        <f t="shared" si="59"/>
        <v>1134849.8237889188</v>
      </c>
      <c r="M325" s="15"/>
      <c r="N325" s="172">
        <f t="shared" si="60"/>
        <v>1134849.8237889188</v>
      </c>
      <c r="O325" s="40"/>
      <c r="P325" s="40"/>
      <c r="Q325" s="40"/>
    </row>
    <row r="326" spans="1:17" x14ac:dyDescent="0.25">
      <c r="A326" s="5"/>
      <c r="B326" s="66" t="s">
        <v>132</v>
      </c>
      <c r="C326" s="48">
        <v>4</v>
      </c>
      <c r="D326" s="70">
        <v>32.915100000000002</v>
      </c>
      <c r="E326" s="98">
        <v>812</v>
      </c>
      <c r="F326" s="142">
        <v>173542.39999999999</v>
      </c>
      <c r="G326" s="56">
        <v>75</v>
      </c>
      <c r="H326" s="15">
        <f t="shared" si="56"/>
        <v>130156.8</v>
      </c>
      <c r="I326" s="15">
        <f t="shared" si="55"/>
        <v>43385.599999999991</v>
      </c>
      <c r="J326" s="15">
        <f t="shared" si="57"/>
        <v>213.72216748768471</v>
      </c>
      <c r="K326" s="15">
        <f t="shared" si="58"/>
        <v>428.69354074567502</v>
      </c>
      <c r="L326" s="15">
        <f t="shared" si="59"/>
        <v>864958.84699482424</v>
      </c>
      <c r="M326" s="15"/>
      <c r="N326" s="172">
        <f t="shared" si="60"/>
        <v>864958.84699482424</v>
      </c>
      <c r="O326" s="40"/>
      <c r="P326" s="40"/>
      <c r="Q326" s="40"/>
    </row>
    <row r="327" spans="1:17" x14ac:dyDescent="0.25">
      <c r="A327" s="5"/>
      <c r="B327" s="66" t="s">
        <v>768</v>
      </c>
      <c r="C327" s="48">
        <v>4</v>
      </c>
      <c r="D327" s="70">
        <v>27.975200000000001</v>
      </c>
      <c r="E327" s="98">
        <v>1652</v>
      </c>
      <c r="F327" s="142">
        <v>248590.6</v>
      </c>
      <c r="G327" s="56">
        <v>75</v>
      </c>
      <c r="H327" s="15">
        <f t="shared" si="56"/>
        <v>186442.95</v>
      </c>
      <c r="I327" s="15">
        <f t="shared" si="55"/>
        <v>62147.649999999994</v>
      </c>
      <c r="J327" s="15">
        <f t="shared" si="57"/>
        <v>150.47857142857143</v>
      </c>
      <c r="K327" s="15">
        <f t="shared" si="58"/>
        <v>491.93713680478834</v>
      </c>
      <c r="L327" s="15">
        <f t="shared" si="59"/>
        <v>1043193.5749174026</v>
      </c>
      <c r="M327" s="15"/>
      <c r="N327" s="172">
        <f t="shared" si="60"/>
        <v>1043193.5749174026</v>
      </c>
      <c r="O327" s="40"/>
      <c r="P327" s="40"/>
      <c r="Q327" s="40"/>
    </row>
    <row r="328" spans="1:17" x14ac:dyDescent="0.25">
      <c r="A328" s="5"/>
      <c r="B328" s="66" t="s">
        <v>222</v>
      </c>
      <c r="C328" s="48">
        <v>3</v>
      </c>
      <c r="D328" s="70">
        <v>6.8707000000000011</v>
      </c>
      <c r="E328" s="98">
        <v>9115</v>
      </c>
      <c r="F328" s="142">
        <v>13401645.800000001</v>
      </c>
      <c r="G328" s="56">
        <v>20</v>
      </c>
      <c r="H328" s="15">
        <f t="shared" si="56"/>
        <v>2680329.16</v>
      </c>
      <c r="I328" s="15">
        <f t="shared" si="55"/>
        <v>10721316.640000001</v>
      </c>
      <c r="J328" s="15">
        <f t="shared" si="57"/>
        <v>1470.284783324191</v>
      </c>
      <c r="K328" s="15">
        <f t="shared" si="58"/>
        <v>-827.8690750908313</v>
      </c>
      <c r="L328" s="15">
        <f t="shared" si="59"/>
        <v>1063637.6467026919</v>
      </c>
      <c r="M328" s="15"/>
      <c r="N328" s="172">
        <f t="shared" si="60"/>
        <v>1063637.6467026919</v>
      </c>
      <c r="O328" s="40"/>
      <c r="P328" s="40"/>
      <c r="Q328" s="40"/>
    </row>
    <row r="329" spans="1:17" x14ac:dyDescent="0.25">
      <c r="A329" s="5"/>
      <c r="B329" s="66" t="s">
        <v>223</v>
      </c>
      <c r="C329" s="48">
        <v>4</v>
      </c>
      <c r="D329" s="70">
        <v>14.065399999999999</v>
      </c>
      <c r="E329" s="98">
        <v>588</v>
      </c>
      <c r="F329" s="142">
        <v>77498.399999999994</v>
      </c>
      <c r="G329" s="56">
        <v>75</v>
      </c>
      <c r="H329" s="15">
        <f t="shared" si="56"/>
        <v>58123.8</v>
      </c>
      <c r="I329" s="15">
        <f t="shared" si="55"/>
        <v>19374.599999999991</v>
      </c>
      <c r="J329" s="15">
        <f t="shared" si="57"/>
        <v>131.79999999999998</v>
      </c>
      <c r="K329" s="15">
        <f t="shared" si="58"/>
        <v>510.61570823335978</v>
      </c>
      <c r="L329" s="15">
        <f t="shared" si="59"/>
        <v>905684.12992416834</v>
      </c>
      <c r="M329" s="15"/>
      <c r="N329" s="172">
        <f t="shared" si="60"/>
        <v>905684.12992416834</v>
      </c>
      <c r="O329" s="40"/>
      <c r="P329" s="40"/>
      <c r="Q329" s="40"/>
    </row>
    <row r="330" spans="1:17" x14ac:dyDescent="0.25">
      <c r="A330" s="5"/>
      <c r="B330" s="66" t="s">
        <v>224</v>
      </c>
      <c r="C330" s="48">
        <v>4</v>
      </c>
      <c r="D330" s="70">
        <v>39.993099999999998</v>
      </c>
      <c r="E330" s="98">
        <v>1351</v>
      </c>
      <c r="F330" s="142">
        <v>220977.7</v>
      </c>
      <c r="G330" s="56">
        <v>75</v>
      </c>
      <c r="H330" s="15">
        <f t="shared" si="56"/>
        <v>165733.27499999999</v>
      </c>
      <c r="I330" s="15">
        <f t="shared" si="55"/>
        <v>55244.425000000017</v>
      </c>
      <c r="J330" s="15">
        <f t="shared" si="57"/>
        <v>163.56602516654331</v>
      </c>
      <c r="K330" s="15">
        <f t="shared" si="58"/>
        <v>478.8496830668164</v>
      </c>
      <c r="L330" s="15">
        <f t="shared" si="59"/>
        <v>1027314.6751048713</v>
      </c>
      <c r="M330" s="15"/>
      <c r="N330" s="172">
        <f t="shared" si="60"/>
        <v>1027314.6751048713</v>
      </c>
      <c r="O330" s="40"/>
      <c r="P330" s="40"/>
      <c r="Q330" s="40"/>
    </row>
    <row r="331" spans="1:17" x14ac:dyDescent="0.25">
      <c r="A331" s="5"/>
      <c r="B331" s="66" t="s">
        <v>225</v>
      </c>
      <c r="C331" s="48">
        <v>4</v>
      </c>
      <c r="D331" s="70">
        <v>8.6809999999999992</v>
      </c>
      <c r="E331" s="98">
        <v>1060</v>
      </c>
      <c r="F331" s="142">
        <v>326850.2</v>
      </c>
      <c r="G331" s="56">
        <v>75</v>
      </c>
      <c r="H331" s="15">
        <f t="shared" si="56"/>
        <v>245137.65</v>
      </c>
      <c r="I331" s="15">
        <f t="shared" si="55"/>
        <v>81712.550000000017</v>
      </c>
      <c r="J331" s="15">
        <f t="shared" si="57"/>
        <v>308.34924528301889</v>
      </c>
      <c r="K331" s="15">
        <f t="shared" si="58"/>
        <v>334.06646295034085</v>
      </c>
      <c r="L331" s="15">
        <f t="shared" si="59"/>
        <v>668009.65993252338</v>
      </c>
      <c r="M331" s="15"/>
      <c r="N331" s="172">
        <f t="shared" si="60"/>
        <v>668009.65993252338</v>
      </c>
      <c r="O331" s="40"/>
      <c r="P331" s="40"/>
      <c r="Q331" s="40"/>
    </row>
    <row r="332" spans="1:17" x14ac:dyDescent="0.25">
      <c r="A332" s="5"/>
      <c r="B332" s="66" t="s">
        <v>226</v>
      </c>
      <c r="C332" s="48">
        <v>4</v>
      </c>
      <c r="D332" s="70">
        <v>23.636699999999998</v>
      </c>
      <c r="E332" s="98">
        <v>939</v>
      </c>
      <c r="F332" s="142">
        <v>144189.29999999999</v>
      </c>
      <c r="G332" s="56">
        <v>75</v>
      </c>
      <c r="H332" s="15">
        <f t="shared" si="56"/>
        <v>108141.97500000001</v>
      </c>
      <c r="I332" s="15">
        <f t="shared" si="55"/>
        <v>36047.324999999983</v>
      </c>
      <c r="J332" s="15">
        <f t="shared" si="57"/>
        <v>153.55623003194887</v>
      </c>
      <c r="K332" s="15">
        <f t="shared" si="58"/>
        <v>488.85947820141087</v>
      </c>
      <c r="L332" s="15">
        <f t="shared" si="59"/>
        <v>942929.12667567004</v>
      </c>
      <c r="M332" s="15"/>
      <c r="N332" s="172">
        <f t="shared" si="60"/>
        <v>942929.12667567004</v>
      </c>
      <c r="O332" s="40"/>
      <c r="P332" s="40"/>
      <c r="Q332" s="40"/>
    </row>
    <row r="333" spans="1:17" x14ac:dyDescent="0.25">
      <c r="A333" s="5"/>
      <c r="B333" s="66" t="s">
        <v>227</v>
      </c>
      <c r="C333" s="48">
        <v>4</v>
      </c>
      <c r="D333" s="70">
        <v>35.176200000000001</v>
      </c>
      <c r="E333" s="98">
        <v>1653</v>
      </c>
      <c r="F333" s="142">
        <v>214181.6</v>
      </c>
      <c r="G333" s="56">
        <v>75</v>
      </c>
      <c r="H333" s="15">
        <f t="shared" si="56"/>
        <v>160636.20000000001</v>
      </c>
      <c r="I333" s="15">
        <f t="shared" si="55"/>
        <v>53545.399999999994</v>
      </c>
      <c r="J333" s="15">
        <f t="shared" si="57"/>
        <v>129.57144585601935</v>
      </c>
      <c r="K333" s="15">
        <f t="shared" si="58"/>
        <v>512.84426237734033</v>
      </c>
      <c r="L333" s="15">
        <f t="shared" si="59"/>
        <v>1099050.5396606908</v>
      </c>
      <c r="M333" s="15"/>
      <c r="N333" s="172">
        <f t="shared" si="60"/>
        <v>1099050.5396606908</v>
      </c>
      <c r="O333" s="40"/>
      <c r="P333" s="40"/>
      <c r="Q333" s="40"/>
    </row>
    <row r="334" spans="1:17" x14ac:dyDescent="0.25">
      <c r="A334" s="5"/>
      <c r="B334" s="66" t="s">
        <v>228</v>
      </c>
      <c r="C334" s="48">
        <v>4</v>
      </c>
      <c r="D334" s="70">
        <v>33.835300000000004</v>
      </c>
      <c r="E334" s="98">
        <v>1756</v>
      </c>
      <c r="F334" s="142">
        <v>412718.5</v>
      </c>
      <c r="G334" s="56">
        <v>75</v>
      </c>
      <c r="H334" s="15">
        <f t="shared" si="56"/>
        <v>309538.875</v>
      </c>
      <c r="I334" s="15">
        <f t="shared" si="55"/>
        <v>103179.625</v>
      </c>
      <c r="J334" s="15">
        <f t="shared" si="57"/>
        <v>235.03331435079727</v>
      </c>
      <c r="K334" s="15">
        <f t="shared" si="58"/>
        <v>407.3823938825625</v>
      </c>
      <c r="L334" s="15">
        <f t="shared" si="59"/>
        <v>942690.54804663931</v>
      </c>
      <c r="M334" s="15"/>
      <c r="N334" s="172">
        <f t="shared" si="60"/>
        <v>942690.54804663931</v>
      </c>
      <c r="O334" s="40"/>
      <c r="P334" s="40"/>
      <c r="Q334" s="40"/>
    </row>
    <row r="335" spans="1:17" x14ac:dyDescent="0.25">
      <c r="A335" s="5"/>
      <c r="B335" s="66" t="s">
        <v>769</v>
      </c>
      <c r="C335" s="48">
        <v>4</v>
      </c>
      <c r="D335" s="70">
        <v>47.278100000000009</v>
      </c>
      <c r="E335" s="98">
        <v>3108</v>
      </c>
      <c r="F335" s="142">
        <v>860761.9</v>
      </c>
      <c r="G335" s="56">
        <v>75</v>
      </c>
      <c r="H335" s="15">
        <f t="shared" si="56"/>
        <v>645571.42500000005</v>
      </c>
      <c r="I335" s="15">
        <f t="shared" si="55"/>
        <v>215190.47499999998</v>
      </c>
      <c r="J335" s="15">
        <f t="shared" si="57"/>
        <v>276.95041827541826</v>
      </c>
      <c r="K335" s="15">
        <f t="shared" si="58"/>
        <v>365.46528995794148</v>
      </c>
      <c r="L335" s="15">
        <f t="shared" si="59"/>
        <v>1075503.994568435</v>
      </c>
      <c r="M335" s="15"/>
      <c r="N335" s="172">
        <f t="shared" si="60"/>
        <v>1075503.994568435</v>
      </c>
      <c r="O335" s="40"/>
      <c r="P335" s="40"/>
      <c r="Q335" s="40"/>
    </row>
    <row r="336" spans="1:17" x14ac:dyDescent="0.25">
      <c r="A336" s="5"/>
      <c r="B336" s="66" t="s">
        <v>229</v>
      </c>
      <c r="C336" s="48">
        <v>4</v>
      </c>
      <c r="D336" s="70">
        <v>17.511099999999999</v>
      </c>
      <c r="E336" s="98">
        <v>615</v>
      </c>
      <c r="F336" s="142">
        <v>134258.29999999999</v>
      </c>
      <c r="G336" s="56">
        <v>75</v>
      </c>
      <c r="H336" s="15">
        <f t="shared" si="56"/>
        <v>100693.72500000001</v>
      </c>
      <c r="I336" s="15">
        <f t="shared" si="55"/>
        <v>33564.574999999983</v>
      </c>
      <c r="J336" s="15">
        <f t="shared" si="57"/>
        <v>218.3061788617886</v>
      </c>
      <c r="K336" s="15">
        <f t="shared" si="58"/>
        <v>424.10952937157117</v>
      </c>
      <c r="L336" s="15">
        <f t="shared" si="59"/>
        <v>785550.05220903829</v>
      </c>
      <c r="M336" s="15"/>
      <c r="N336" s="172">
        <f t="shared" si="60"/>
        <v>785550.05220903829</v>
      </c>
      <c r="O336" s="40"/>
      <c r="P336" s="40"/>
      <c r="Q336" s="40"/>
    </row>
    <row r="337" spans="1:17" x14ac:dyDescent="0.25">
      <c r="A337" s="5"/>
      <c r="B337" s="66" t="s">
        <v>230</v>
      </c>
      <c r="C337" s="48">
        <v>4</v>
      </c>
      <c r="D337" s="70">
        <v>48.5259</v>
      </c>
      <c r="E337" s="98">
        <v>3865</v>
      </c>
      <c r="F337" s="142">
        <v>1320657.5</v>
      </c>
      <c r="G337" s="56">
        <v>75</v>
      </c>
      <c r="H337" s="15">
        <f t="shared" si="56"/>
        <v>990493.125</v>
      </c>
      <c r="I337" s="15">
        <f t="shared" si="55"/>
        <v>330164.375</v>
      </c>
      <c r="J337" s="15">
        <f t="shared" si="57"/>
        <v>341.69663648124191</v>
      </c>
      <c r="K337" s="15">
        <f t="shared" si="58"/>
        <v>300.71907175211783</v>
      </c>
      <c r="L337" s="15">
        <f t="shared" si="59"/>
        <v>1065468.8799646555</v>
      </c>
      <c r="M337" s="15"/>
      <c r="N337" s="172">
        <f t="shared" si="60"/>
        <v>1065468.8799646555</v>
      </c>
      <c r="O337" s="40"/>
      <c r="P337" s="40"/>
      <c r="Q337" s="40"/>
    </row>
    <row r="338" spans="1:17" x14ac:dyDescent="0.25">
      <c r="A338" s="5"/>
      <c r="B338" s="66"/>
      <c r="C338" s="48"/>
      <c r="D338" s="70">
        <v>0</v>
      </c>
      <c r="E338" s="100"/>
      <c r="F338" s="134"/>
      <c r="G338" s="56"/>
      <c r="H338" s="41"/>
      <c r="I338" s="13"/>
      <c r="K338" s="15"/>
      <c r="L338" s="15"/>
      <c r="M338" s="15"/>
      <c r="N338" s="172"/>
      <c r="O338" s="40"/>
      <c r="P338" s="40"/>
      <c r="Q338" s="40"/>
    </row>
    <row r="339" spans="1:17" x14ac:dyDescent="0.25">
      <c r="A339" s="33" t="s">
        <v>231</v>
      </c>
      <c r="B339" s="58" t="s">
        <v>2</v>
      </c>
      <c r="C339" s="59"/>
      <c r="D339" s="7">
        <v>999.91469999999981</v>
      </c>
      <c r="E339" s="101">
        <f>E340</f>
        <v>80378</v>
      </c>
      <c r="F339" s="123"/>
      <c r="G339" s="56"/>
      <c r="H339" s="12">
        <f>H341</f>
        <v>9704415.8500000015</v>
      </c>
      <c r="I339" s="12">
        <f>I341</f>
        <v>-9704415.8500000015</v>
      </c>
      <c r="J339" s="12"/>
      <c r="K339" s="15"/>
      <c r="L339" s="15"/>
      <c r="M339" s="14">
        <f>M341</f>
        <v>39963833.798460558</v>
      </c>
      <c r="N339" s="170">
        <f t="shared" si="60"/>
        <v>39963833.798460558</v>
      </c>
      <c r="O339" s="40"/>
      <c r="P339" s="40"/>
      <c r="Q339" s="40"/>
    </row>
    <row r="340" spans="1:17" x14ac:dyDescent="0.25">
      <c r="A340" s="33" t="s">
        <v>231</v>
      </c>
      <c r="B340" s="58" t="s">
        <v>3</v>
      </c>
      <c r="C340" s="59"/>
      <c r="D340" s="7">
        <v>999.91469999999981</v>
      </c>
      <c r="E340" s="101">
        <f>SUM(E342:E369)</f>
        <v>80378</v>
      </c>
      <c r="F340" s="123">
        <f>SUM(F342:F369)</f>
        <v>38817663.400000006</v>
      </c>
      <c r="G340" s="56"/>
      <c r="H340" s="12">
        <f>SUM(H342:H369)</f>
        <v>17259842.469999999</v>
      </c>
      <c r="I340" s="12">
        <f>SUM(I342:I369)</f>
        <v>21557820.929999996</v>
      </c>
      <c r="J340" s="12"/>
      <c r="K340" s="15"/>
      <c r="L340" s="12">
        <f>SUM(L342:L369)</f>
        <v>29740576.956296589</v>
      </c>
      <c r="M340" s="15"/>
      <c r="N340" s="170">
        <f t="shared" si="60"/>
        <v>29740576.956296589</v>
      </c>
      <c r="O340" s="40"/>
      <c r="P340" s="40"/>
      <c r="Q340" s="40"/>
    </row>
    <row r="341" spans="1:17" x14ac:dyDescent="0.25">
      <c r="A341" s="5"/>
      <c r="B341" s="66" t="s">
        <v>26</v>
      </c>
      <c r="C341" s="48">
        <v>2</v>
      </c>
      <c r="D341" s="70">
        <v>0</v>
      </c>
      <c r="E341" s="102"/>
      <c r="F341" s="130"/>
      <c r="G341" s="56">
        <v>25</v>
      </c>
      <c r="H341" s="15">
        <f>F340*G341/100</f>
        <v>9704415.8500000015</v>
      </c>
      <c r="I341" s="15">
        <f t="shared" ref="I341:I369" si="61">F341-H341</f>
        <v>-9704415.8500000015</v>
      </c>
      <c r="J341" s="15"/>
      <c r="K341" s="15"/>
      <c r="L341" s="15"/>
      <c r="M341" s="15">
        <f>($L$7*$L$8*E339/$L$10)+($L$7*$L$9*D339/$L$11)</f>
        <v>39963833.798460558</v>
      </c>
      <c r="N341" s="172">
        <f t="shared" si="60"/>
        <v>39963833.798460558</v>
      </c>
      <c r="O341" s="40"/>
      <c r="P341" s="40"/>
      <c r="Q341" s="40"/>
    </row>
    <row r="342" spans="1:17" x14ac:dyDescent="0.25">
      <c r="A342" s="5"/>
      <c r="B342" s="66" t="s">
        <v>232</v>
      </c>
      <c r="C342" s="48">
        <v>4</v>
      </c>
      <c r="D342" s="70">
        <v>11.5388</v>
      </c>
      <c r="E342" s="98">
        <v>488</v>
      </c>
      <c r="F342" s="143">
        <v>117995.4</v>
      </c>
      <c r="G342" s="56">
        <v>75</v>
      </c>
      <c r="H342" s="15">
        <f t="shared" ref="H342:H369" si="62">F342*G342/100</f>
        <v>88496.55</v>
      </c>
      <c r="I342" s="15">
        <f t="shared" si="61"/>
        <v>29498.849999999991</v>
      </c>
      <c r="J342" s="15">
        <f t="shared" ref="J342:J369" si="63">F342/E342</f>
        <v>241.79385245901639</v>
      </c>
      <c r="K342" s="15">
        <f t="shared" ref="K342:K369" si="64">$J$11*$J$19-J342</f>
        <v>400.62185577434332</v>
      </c>
      <c r="L342" s="15">
        <f t="shared" ref="L342:L369" si="65">IF(K342&gt;0,$J$7*$J$8*(K342/$K$19),0)+$J$7*$J$9*(E342/$E$19)+$J$7*$J$10*(D342/$D$19)</f>
        <v>715259.85400859814</v>
      </c>
      <c r="M342" s="15"/>
      <c r="N342" s="172">
        <f t="shared" si="60"/>
        <v>715259.85400859814</v>
      </c>
      <c r="O342" s="40"/>
      <c r="P342" s="40"/>
      <c r="Q342" s="40"/>
    </row>
    <row r="343" spans="1:17" x14ac:dyDescent="0.25">
      <c r="A343" s="5"/>
      <c r="B343" s="66" t="s">
        <v>233</v>
      </c>
      <c r="C343" s="48">
        <v>4</v>
      </c>
      <c r="D343" s="70">
        <v>28.083100000000002</v>
      </c>
      <c r="E343" s="98">
        <v>1501</v>
      </c>
      <c r="F343" s="143">
        <v>380965.6</v>
      </c>
      <c r="G343" s="56">
        <v>75</v>
      </c>
      <c r="H343" s="15">
        <f t="shared" si="62"/>
        <v>285724.2</v>
      </c>
      <c r="I343" s="15">
        <f t="shared" si="61"/>
        <v>95241.399999999965</v>
      </c>
      <c r="J343" s="15">
        <f t="shared" si="63"/>
        <v>253.80786142571617</v>
      </c>
      <c r="K343" s="15">
        <f t="shared" si="64"/>
        <v>388.60784680764357</v>
      </c>
      <c r="L343" s="15">
        <f t="shared" si="65"/>
        <v>865807.06402265769</v>
      </c>
      <c r="M343" s="15"/>
      <c r="N343" s="172">
        <f t="shared" si="60"/>
        <v>865807.06402265769</v>
      </c>
      <c r="O343" s="40"/>
      <c r="P343" s="40"/>
      <c r="Q343" s="40"/>
    </row>
    <row r="344" spans="1:17" x14ac:dyDescent="0.25">
      <c r="A344" s="5"/>
      <c r="B344" s="66" t="s">
        <v>30</v>
      </c>
      <c r="C344" s="48">
        <v>4</v>
      </c>
      <c r="D344" s="70">
        <v>59.606300000000005</v>
      </c>
      <c r="E344" s="98">
        <v>4856</v>
      </c>
      <c r="F344" s="143">
        <v>876148.4</v>
      </c>
      <c r="G344" s="56">
        <v>75</v>
      </c>
      <c r="H344" s="15">
        <f t="shared" si="62"/>
        <v>657111.30000000005</v>
      </c>
      <c r="I344" s="15">
        <f t="shared" si="61"/>
        <v>219037.09999999998</v>
      </c>
      <c r="J344" s="15">
        <f t="shared" si="63"/>
        <v>180.42594728171335</v>
      </c>
      <c r="K344" s="15">
        <f t="shared" si="64"/>
        <v>461.98976095164642</v>
      </c>
      <c r="L344" s="15">
        <f t="shared" si="65"/>
        <v>1464976.6274107369</v>
      </c>
      <c r="M344" s="15"/>
      <c r="N344" s="172">
        <f t="shared" si="60"/>
        <v>1464976.6274107369</v>
      </c>
      <c r="O344" s="40"/>
      <c r="P344" s="40"/>
      <c r="Q344" s="40"/>
    </row>
    <row r="345" spans="1:17" x14ac:dyDescent="0.25">
      <c r="A345" s="5"/>
      <c r="B345" s="66" t="s">
        <v>234</v>
      </c>
      <c r="C345" s="48">
        <v>4</v>
      </c>
      <c r="D345" s="70">
        <v>51.997199999999999</v>
      </c>
      <c r="E345" s="98">
        <v>3067</v>
      </c>
      <c r="F345" s="143">
        <v>317293.5</v>
      </c>
      <c r="G345" s="56">
        <v>75</v>
      </c>
      <c r="H345" s="15">
        <f t="shared" si="62"/>
        <v>237970.125</v>
      </c>
      <c r="I345" s="15">
        <f t="shared" si="61"/>
        <v>79323.375</v>
      </c>
      <c r="J345" s="15">
        <f t="shared" si="63"/>
        <v>103.45402673622432</v>
      </c>
      <c r="K345" s="15">
        <f t="shared" si="64"/>
        <v>538.96168149713537</v>
      </c>
      <c r="L345" s="15">
        <f t="shared" si="65"/>
        <v>1355530.8424954298</v>
      </c>
      <c r="M345" s="15"/>
      <c r="N345" s="172">
        <f t="shared" si="60"/>
        <v>1355530.8424954298</v>
      </c>
      <c r="O345" s="40"/>
      <c r="P345" s="40"/>
      <c r="Q345" s="40"/>
    </row>
    <row r="346" spans="1:17" x14ac:dyDescent="0.25">
      <c r="A346" s="5"/>
      <c r="B346" s="66" t="s">
        <v>235</v>
      </c>
      <c r="C346" s="48">
        <v>4</v>
      </c>
      <c r="D346" s="70">
        <v>25.761199999999999</v>
      </c>
      <c r="E346" s="98">
        <v>1193</v>
      </c>
      <c r="F346" s="143">
        <v>210260.3</v>
      </c>
      <c r="G346" s="56">
        <v>75</v>
      </c>
      <c r="H346" s="15">
        <f t="shared" si="62"/>
        <v>157695.22500000001</v>
      </c>
      <c r="I346" s="15">
        <f t="shared" si="61"/>
        <v>52565.074999999983</v>
      </c>
      <c r="J346" s="15">
        <f t="shared" si="63"/>
        <v>176.2450125733445</v>
      </c>
      <c r="K346" s="15">
        <f t="shared" si="64"/>
        <v>466.17069566001521</v>
      </c>
      <c r="L346" s="15">
        <f t="shared" si="65"/>
        <v>943577.23046122957</v>
      </c>
      <c r="M346" s="15"/>
      <c r="N346" s="172">
        <f t="shared" si="60"/>
        <v>943577.23046122957</v>
      </c>
      <c r="O346" s="40"/>
      <c r="P346" s="40"/>
      <c r="Q346" s="40"/>
    </row>
    <row r="347" spans="1:17" x14ac:dyDescent="0.25">
      <c r="A347" s="5"/>
      <c r="B347" s="66" t="s">
        <v>231</v>
      </c>
      <c r="C347" s="48">
        <v>4</v>
      </c>
      <c r="D347" s="70">
        <v>32.075200000000002</v>
      </c>
      <c r="E347" s="98">
        <v>2689</v>
      </c>
      <c r="F347" s="143">
        <v>371628.5</v>
      </c>
      <c r="G347" s="56">
        <v>75</v>
      </c>
      <c r="H347" s="15">
        <f t="shared" si="62"/>
        <v>278721.375</v>
      </c>
      <c r="I347" s="15">
        <f t="shared" si="61"/>
        <v>92907.125</v>
      </c>
      <c r="J347" s="15">
        <f t="shared" si="63"/>
        <v>138.20323540349571</v>
      </c>
      <c r="K347" s="15">
        <f t="shared" si="64"/>
        <v>504.21247282986405</v>
      </c>
      <c r="L347" s="15">
        <f t="shared" si="65"/>
        <v>1193990.9492428091</v>
      </c>
      <c r="M347" s="15"/>
      <c r="N347" s="172">
        <f t="shared" si="60"/>
        <v>1193990.9492428091</v>
      </c>
      <c r="O347" s="40"/>
      <c r="P347" s="40"/>
      <c r="Q347" s="40"/>
    </row>
    <row r="348" spans="1:17" x14ac:dyDescent="0.25">
      <c r="A348" s="5"/>
      <c r="B348" s="66" t="s">
        <v>236</v>
      </c>
      <c r="C348" s="48">
        <v>4</v>
      </c>
      <c r="D348" s="70">
        <v>30.424000000000003</v>
      </c>
      <c r="E348" s="98">
        <v>1175</v>
      </c>
      <c r="F348" s="143">
        <v>210363.8</v>
      </c>
      <c r="G348" s="56">
        <v>75</v>
      </c>
      <c r="H348" s="15">
        <f t="shared" si="62"/>
        <v>157772.85</v>
      </c>
      <c r="I348" s="15">
        <f t="shared" si="61"/>
        <v>52590.949999999983</v>
      </c>
      <c r="J348" s="15">
        <f t="shared" si="63"/>
        <v>179.03302127659575</v>
      </c>
      <c r="K348" s="15">
        <f t="shared" si="64"/>
        <v>463.38268695676402</v>
      </c>
      <c r="L348" s="15">
        <f t="shared" si="65"/>
        <v>952259.28768099227</v>
      </c>
      <c r="M348" s="15"/>
      <c r="N348" s="172">
        <f t="shared" si="60"/>
        <v>952259.28768099227</v>
      </c>
      <c r="O348" s="40"/>
      <c r="P348" s="40"/>
      <c r="Q348" s="40"/>
    </row>
    <row r="349" spans="1:17" x14ac:dyDescent="0.25">
      <c r="A349" s="5"/>
      <c r="B349" s="66" t="s">
        <v>237</v>
      </c>
      <c r="C349" s="48">
        <v>4</v>
      </c>
      <c r="D349" s="70">
        <v>44.851599999999998</v>
      </c>
      <c r="E349" s="98">
        <v>2051</v>
      </c>
      <c r="F349" s="143">
        <v>448326.9</v>
      </c>
      <c r="G349" s="56">
        <v>75</v>
      </c>
      <c r="H349" s="15">
        <f t="shared" si="62"/>
        <v>336245.17499999999</v>
      </c>
      <c r="I349" s="15">
        <f t="shared" si="61"/>
        <v>112081.72500000003</v>
      </c>
      <c r="J349" s="15">
        <f t="shared" si="63"/>
        <v>218.58941979522186</v>
      </c>
      <c r="K349" s="15">
        <f t="shared" si="64"/>
        <v>423.82628843813791</v>
      </c>
      <c r="L349" s="15">
        <f t="shared" si="65"/>
        <v>1037536.4228923868</v>
      </c>
      <c r="M349" s="15"/>
      <c r="N349" s="172">
        <f t="shared" si="60"/>
        <v>1037536.4228923868</v>
      </c>
      <c r="O349" s="40"/>
      <c r="P349" s="40"/>
      <c r="Q349" s="40"/>
    </row>
    <row r="350" spans="1:17" x14ac:dyDescent="0.25">
      <c r="A350" s="5"/>
      <c r="B350" s="66" t="s">
        <v>770</v>
      </c>
      <c r="C350" s="48">
        <v>4</v>
      </c>
      <c r="D350" s="70">
        <v>31.656999999999996</v>
      </c>
      <c r="E350" s="98">
        <v>1571</v>
      </c>
      <c r="F350" s="143">
        <v>332808.7</v>
      </c>
      <c r="G350" s="56">
        <v>75</v>
      </c>
      <c r="H350" s="15">
        <f t="shared" si="62"/>
        <v>249606.52499999999</v>
      </c>
      <c r="I350" s="15">
        <f t="shared" si="61"/>
        <v>83202.175000000017</v>
      </c>
      <c r="J350" s="15">
        <f t="shared" si="63"/>
        <v>211.84513049013367</v>
      </c>
      <c r="K350" s="15">
        <f t="shared" si="64"/>
        <v>430.57057774322607</v>
      </c>
      <c r="L350" s="15">
        <f t="shared" si="65"/>
        <v>950527.79853032657</v>
      </c>
      <c r="M350" s="15"/>
      <c r="N350" s="172">
        <f t="shared" si="60"/>
        <v>950527.79853032657</v>
      </c>
      <c r="O350" s="40"/>
      <c r="P350" s="40"/>
      <c r="Q350" s="40"/>
    </row>
    <row r="351" spans="1:17" x14ac:dyDescent="0.25">
      <c r="A351" s="5"/>
      <c r="B351" s="66" t="s">
        <v>771</v>
      </c>
      <c r="C351" s="48">
        <v>4</v>
      </c>
      <c r="D351" s="70">
        <v>21.204299999999996</v>
      </c>
      <c r="E351" s="98">
        <v>1621</v>
      </c>
      <c r="F351" s="143">
        <v>400027.8</v>
      </c>
      <c r="G351" s="56">
        <v>75</v>
      </c>
      <c r="H351" s="15">
        <f t="shared" si="62"/>
        <v>300020.84999999998</v>
      </c>
      <c r="I351" s="15">
        <f t="shared" si="61"/>
        <v>100006.95000000001</v>
      </c>
      <c r="J351" s="15">
        <f t="shared" si="63"/>
        <v>246.77840838988277</v>
      </c>
      <c r="K351" s="15">
        <f t="shared" si="64"/>
        <v>395.63729984347697</v>
      </c>
      <c r="L351" s="15">
        <f t="shared" si="65"/>
        <v>868205.03796172037</v>
      </c>
      <c r="M351" s="15"/>
      <c r="N351" s="172">
        <f t="shared" si="60"/>
        <v>868205.03796172037</v>
      </c>
      <c r="O351" s="40"/>
      <c r="P351" s="40"/>
      <c r="Q351" s="40"/>
    </row>
    <row r="352" spans="1:17" x14ac:dyDescent="0.25">
      <c r="A352" s="5"/>
      <c r="B352" s="66" t="s">
        <v>238</v>
      </c>
      <c r="C352" s="48">
        <v>4</v>
      </c>
      <c r="D352" s="70">
        <v>60.041400000000003</v>
      </c>
      <c r="E352" s="98">
        <v>2186</v>
      </c>
      <c r="F352" s="143">
        <v>314623.8</v>
      </c>
      <c r="G352" s="56">
        <v>75</v>
      </c>
      <c r="H352" s="15">
        <f t="shared" si="62"/>
        <v>235967.85</v>
      </c>
      <c r="I352" s="15">
        <f t="shared" si="61"/>
        <v>78655.949999999983</v>
      </c>
      <c r="J352" s="15">
        <f t="shared" si="63"/>
        <v>143.9267154620311</v>
      </c>
      <c r="K352" s="15">
        <f t="shared" si="64"/>
        <v>498.48899277132864</v>
      </c>
      <c r="L352" s="15">
        <f t="shared" si="65"/>
        <v>1218009.755544856</v>
      </c>
      <c r="M352" s="15"/>
      <c r="N352" s="172">
        <f t="shared" si="60"/>
        <v>1218009.755544856</v>
      </c>
      <c r="O352" s="40"/>
      <c r="P352" s="40"/>
      <c r="Q352" s="40"/>
    </row>
    <row r="353" spans="1:17" x14ac:dyDescent="0.25">
      <c r="A353" s="5"/>
      <c r="B353" s="66" t="s">
        <v>239</v>
      </c>
      <c r="C353" s="48">
        <v>4</v>
      </c>
      <c r="D353" s="70">
        <v>21.527699999999999</v>
      </c>
      <c r="E353" s="98">
        <v>1501</v>
      </c>
      <c r="F353" s="143">
        <v>256471</v>
      </c>
      <c r="G353" s="56">
        <v>75</v>
      </c>
      <c r="H353" s="15">
        <f t="shared" si="62"/>
        <v>192353.25</v>
      </c>
      <c r="I353" s="15">
        <f t="shared" si="61"/>
        <v>64117.75</v>
      </c>
      <c r="J353" s="15">
        <f t="shared" si="63"/>
        <v>170.86675549633577</v>
      </c>
      <c r="K353" s="15">
        <f t="shared" si="64"/>
        <v>471.54895273702397</v>
      </c>
      <c r="L353" s="15">
        <f t="shared" si="65"/>
        <v>973439.43331181933</v>
      </c>
      <c r="M353" s="15"/>
      <c r="N353" s="172">
        <f t="shared" si="60"/>
        <v>973439.43331181933</v>
      </c>
      <c r="O353" s="40"/>
      <c r="P353" s="40"/>
      <c r="Q353" s="40"/>
    </row>
    <row r="354" spans="1:17" x14ac:dyDescent="0.25">
      <c r="A354" s="5"/>
      <c r="B354" s="66" t="s">
        <v>772</v>
      </c>
      <c r="C354" s="48">
        <v>4</v>
      </c>
      <c r="D354" s="70">
        <v>46.965600000000009</v>
      </c>
      <c r="E354" s="98">
        <v>3024</v>
      </c>
      <c r="F354" s="143">
        <v>731714.4</v>
      </c>
      <c r="G354" s="56">
        <v>75</v>
      </c>
      <c r="H354" s="15">
        <f t="shared" si="62"/>
        <v>548785.80000000005</v>
      </c>
      <c r="I354" s="15">
        <f t="shared" si="61"/>
        <v>182928.59999999998</v>
      </c>
      <c r="J354" s="15">
        <f t="shared" si="63"/>
        <v>241.96904761904761</v>
      </c>
      <c r="K354" s="15">
        <f t="shared" si="64"/>
        <v>400.44666061431212</v>
      </c>
      <c r="L354" s="15">
        <f t="shared" si="65"/>
        <v>1119226.9186557378</v>
      </c>
      <c r="M354" s="15"/>
      <c r="N354" s="172">
        <f t="shared" si="60"/>
        <v>1119226.9186557378</v>
      </c>
      <c r="O354" s="40"/>
      <c r="P354" s="40"/>
      <c r="Q354" s="40"/>
    </row>
    <row r="355" spans="1:17" x14ac:dyDescent="0.25">
      <c r="A355" s="5"/>
      <c r="B355" s="66" t="s">
        <v>240</v>
      </c>
      <c r="C355" s="48">
        <v>4</v>
      </c>
      <c r="D355" s="70">
        <v>29.545500000000004</v>
      </c>
      <c r="E355" s="98">
        <v>1355</v>
      </c>
      <c r="F355" s="143">
        <v>157421.70000000001</v>
      </c>
      <c r="G355" s="56">
        <v>75</v>
      </c>
      <c r="H355" s="15">
        <f t="shared" si="62"/>
        <v>118066.27499999999</v>
      </c>
      <c r="I355" s="15">
        <f t="shared" si="61"/>
        <v>39355.425000000017</v>
      </c>
      <c r="J355" s="15">
        <f t="shared" si="63"/>
        <v>116.17837638376385</v>
      </c>
      <c r="K355" s="15">
        <f t="shared" si="64"/>
        <v>526.23733184959588</v>
      </c>
      <c r="L355" s="15">
        <f t="shared" si="65"/>
        <v>1067606.8921218845</v>
      </c>
      <c r="M355" s="15"/>
      <c r="N355" s="172">
        <f t="shared" si="60"/>
        <v>1067606.8921218845</v>
      </c>
      <c r="O355" s="40"/>
      <c r="P355" s="40"/>
      <c r="Q355" s="40"/>
    </row>
    <row r="356" spans="1:17" x14ac:dyDescent="0.25">
      <c r="A356" s="5"/>
      <c r="B356" s="66" t="s">
        <v>241</v>
      </c>
      <c r="C356" s="48">
        <v>4</v>
      </c>
      <c r="D356" s="70">
        <v>52.421900000000001</v>
      </c>
      <c r="E356" s="98">
        <v>3091</v>
      </c>
      <c r="F356" s="143">
        <v>308471.90000000002</v>
      </c>
      <c r="G356" s="56">
        <v>75</v>
      </c>
      <c r="H356" s="15">
        <f t="shared" si="62"/>
        <v>231353.92499999999</v>
      </c>
      <c r="I356" s="15">
        <f t="shared" si="61"/>
        <v>77117.975000000035</v>
      </c>
      <c r="J356" s="15">
        <f t="shared" si="63"/>
        <v>99.796797153024912</v>
      </c>
      <c r="K356" s="15">
        <f t="shared" si="64"/>
        <v>542.61891108033478</v>
      </c>
      <c r="L356" s="15">
        <f t="shared" si="65"/>
        <v>1365325.5762642696</v>
      </c>
      <c r="M356" s="15"/>
      <c r="N356" s="172">
        <f t="shared" si="60"/>
        <v>1365325.5762642696</v>
      </c>
      <c r="O356" s="40"/>
      <c r="P356" s="40"/>
      <c r="Q356" s="40"/>
    </row>
    <row r="357" spans="1:17" x14ac:dyDescent="0.25">
      <c r="A357" s="5"/>
      <c r="B357" s="66" t="s">
        <v>242</v>
      </c>
      <c r="C357" s="48">
        <v>4</v>
      </c>
      <c r="D357" s="70">
        <v>38.638800000000003</v>
      </c>
      <c r="E357" s="98">
        <v>2773</v>
      </c>
      <c r="F357" s="143">
        <v>634560.9</v>
      </c>
      <c r="G357" s="56">
        <v>75</v>
      </c>
      <c r="H357" s="15">
        <f t="shared" si="62"/>
        <v>475920.67499999999</v>
      </c>
      <c r="I357" s="15">
        <f t="shared" si="61"/>
        <v>158640.22500000003</v>
      </c>
      <c r="J357" s="15">
        <f t="shared" si="63"/>
        <v>228.83552109628562</v>
      </c>
      <c r="K357" s="15">
        <f t="shared" si="64"/>
        <v>413.58018713707412</v>
      </c>
      <c r="L357" s="15">
        <f t="shared" si="65"/>
        <v>1084037.1734838535</v>
      </c>
      <c r="M357" s="15"/>
      <c r="N357" s="172">
        <f t="shared" si="60"/>
        <v>1084037.1734838535</v>
      </c>
      <c r="O357" s="40"/>
      <c r="P357" s="40"/>
      <c r="Q357" s="40"/>
    </row>
    <row r="358" spans="1:17" x14ac:dyDescent="0.25">
      <c r="A358" s="5"/>
      <c r="B358" s="66" t="s">
        <v>243</v>
      </c>
      <c r="C358" s="48">
        <v>3</v>
      </c>
      <c r="D358" s="70">
        <v>11.920599999999999</v>
      </c>
      <c r="E358" s="98">
        <v>17088</v>
      </c>
      <c r="F358" s="143">
        <v>21551645.600000001</v>
      </c>
      <c r="G358" s="56">
        <v>20</v>
      </c>
      <c r="H358" s="15">
        <f t="shared" si="62"/>
        <v>4310329.12</v>
      </c>
      <c r="I358" s="15">
        <f t="shared" si="61"/>
        <v>17241316.48</v>
      </c>
      <c r="J358" s="15">
        <f t="shared" si="63"/>
        <v>1261.2152153558054</v>
      </c>
      <c r="K358" s="15">
        <f t="shared" si="64"/>
        <v>-618.79950712244568</v>
      </c>
      <c r="L358" s="15">
        <f t="shared" si="65"/>
        <v>1990911.8972173999</v>
      </c>
      <c r="M358" s="15"/>
      <c r="N358" s="172">
        <f t="shared" si="60"/>
        <v>1990911.8972173999</v>
      </c>
      <c r="O358" s="40"/>
      <c r="P358" s="40"/>
      <c r="Q358" s="40"/>
    </row>
    <row r="359" spans="1:17" x14ac:dyDescent="0.25">
      <c r="A359" s="5"/>
      <c r="B359" s="66" t="s">
        <v>244</v>
      </c>
      <c r="C359" s="48">
        <v>4</v>
      </c>
      <c r="D359" s="70">
        <v>15.653800000000002</v>
      </c>
      <c r="E359" s="98">
        <v>712</v>
      </c>
      <c r="F359" s="143">
        <v>63866.5</v>
      </c>
      <c r="G359" s="56">
        <v>75</v>
      </c>
      <c r="H359" s="15">
        <f t="shared" si="62"/>
        <v>47899.875</v>
      </c>
      <c r="I359" s="15">
        <f t="shared" si="61"/>
        <v>15966.625</v>
      </c>
      <c r="J359" s="15">
        <f t="shared" si="63"/>
        <v>89.700140449438209</v>
      </c>
      <c r="K359" s="15">
        <f t="shared" si="64"/>
        <v>552.71556778392153</v>
      </c>
      <c r="L359" s="15">
        <f t="shared" si="65"/>
        <v>990371.07331485022</v>
      </c>
      <c r="M359" s="15"/>
      <c r="N359" s="172">
        <f t="shared" si="60"/>
        <v>990371.07331485022</v>
      </c>
      <c r="O359" s="40"/>
      <c r="P359" s="40"/>
      <c r="Q359" s="40"/>
    </row>
    <row r="360" spans="1:17" x14ac:dyDescent="0.25">
      <c r="A360" s="5"/>
      <c r="B360" s="66" t="s">
        <v>245</v>
      </c>
      <c r="C360" s="48">
        <v>4</v>
      </c>
      <c r="D360" s="70">
        <v>83.219699999999989</v>
      </c>
      <c r="E360" s="98">
        <v>7487</v>
      </c>
      <c r="F360" s="143">
        <v>1493452.1</v>
      </c>
      <c r="G360" s="56">
        <v>75</v>
      </c>
      <c r="H360" s="15">
        <f t="shared" si="62"/>
        <v>1120089.075</v>
      </c>
      <c r="I360" s="15">
        <f t="shared" si="61"/>
        <v>373363.02500000014</v>
      </c>
      <c r="J360" s="15">
        <f t="shared" si="63"/>
        <v>199.47269934553228</v>
      </c>
      <c r="K360" s="15">
        <f t="shared" si="64"/>
        <v>442.94300888782743</v>
      </c>
      <c r="L360" s="15">
        <f t="shared" si="65"/>
        <v>1812310.8024829675</v>
      </c>
      <c r="M360" s="15"/>
      <c r="N360" s="172">
        <f t="shared" si="60"/>
        <v>1812310.8024829675</v>
      </c>
      <c r="O360" s="40"/>
      <c r="P360" s="40"/>
      <c r="Q360" s="40"/>
    </row>
    <row r="361" spans="1:17" x14ac:dyDescent="0.25">
      <c r="A361" s="5"/>
      <c r="B361" s="66" t="s">
        <v>246</v>
      </c>
      <c r="C361" s="48">
        <v>4</v>
      </c>
      <c r="D361" s="70">
        <v>17.054500000000001</v>
      </c>
      <c r="E361" s="98">
        <v>860</v>
      </c>
      <c r="F361" s="143">
        <v>164424.79999999999</v>
      </c>
      <c r="G361" s="56">
        <v>75</v>
      </c>
      <c r="H361" s="15">
        <f t="shared" si="62"/>
        <v>123318.6</v>
      </c>
      <c r="I361" s="15">
        <f t="shared" si="61"/>
        <v>41106.199999999983</v>
      </c>
      <c r="J361" s="15">
        <f t="shared" si="63"/>
        <v>191.19162790697672</v>
      </c>
      <c r="K361" s="15">
        <f t="shared" si="64"/>
        <v>451.22408032638305</v>
      </c>
      <c r="L361" s="15">
        <f t="shared" si="65"/>
        <v>854179.04885794385</v>
      </c>
      <c r="M361" s="15"/>
      <c r="N361" s="172">
        <f t="shared" si="60"/>
        <v>854179.04885794385</v>
      </c>
      <c r="O361" s="40"/>
      <c r="P361" s="40"/>
      <c r="Q361" s="40"/>
    </row>
    <row r="362" spans="1:17" x14ac:dyDescent="0.25">
      <c r="A362" s="5"/>
      <c r="B362" s="66" t="s">
        <v>247</v>
      </c>
      <c r="C362" s="48">
        <v>4</v>
      </c>
      <c r="D362" s="70">
        <v>28.305500000000002</v>
      </c>
      <c r="E362" s="98">
        <v>1001</v>
      </c>
      <c r="F362" s="143">
        <v>494653.7</v>
      </c>
      <c r="G362" s="56">
        <v>75</v>
      </c>
      <c r="H362" s="15">
        <f t="shared" si="62"/>
        <v>370990.27500000002</v>
      </c>
      <c r="I362" s="15">
        <f t="shared" si="61"/>
        <v>123663.42499999999</v>
      </c>
      <c r="J362" s="15">
        <f t="shared" si="63"/>
        <v>494.15954045954049</v>
      </c>
      <c r="K362" s="15">
        <f t="shared" si="64"/>
        <v>148.25616777381924</v>
      </c>
      <c r="L362" s="15">
        <f t="shared" si="65"/>
        <v>436103.49321894092</v>
      </c>
      <c r="M362" s="15"/>
      <c r="N362" s="172">
        <f t="shared" si="60"/>
        <v>436103.49321894092</v>
      </c>
      <c r="O362" s="40"/>
      <c r="P362" s="40"/>
      <c r="Q362" s="40"/>
    </row>
    <row r="363" spans="1:17" x14ac:dyDescent="0.25">
      <c r="A363" s="5"/>
      <c r="B363" s="66" t="s">
        <v>248</v>
      </c>
      <c r="C363" s="48">
        <v>4</v>
      </c>
      <c r="D363" s="70">
        <v>24.119200000000003</v>
      </c>
      <c r="E363" s="98">
        <v>1761</v>
      </c>
      <c r="F363" s="143">
        <v>792536.9</v>
      </c>
      <c r="G363" s="56">
        <v>75</v>
      </c>
      <c r="H363" s="15">
        <f t="shared" si="62"/>
        <v>594402.67500000005</v>
      </c>
      <c r="I363" s="15">
        <f t="shared" si="61"/>
        <v>198134.22499999998</v>
      </c>
      <c r="J363" s="15">
        <f t="shared" si="63"/>
        <v>450.04934696195346</v>
      </c>
      <c r="K363" s="15">
        <f t="shared" si="64"/>
        <v>192.36636127140628</v>
      </c>
      <c r="L363" s="15">
        <f t="shared" si="65"/>
        <v>577916.77666083409</v>
      </c>
      <c r="M363" s="15"/>
      <c r="N363" s="172">
        <f t="shared" si="60"/>
        <v>577916.77666083409</v>
      </c>
      <c r="O363" s="40"/>
      <c r="P363" s="40"/>
      <c r="Q363" s="40"/>
    </row>
    <row r="364" spans="1:17" x14ac:dyDescent="0.25">
      <c r="A364" s="5"/>
      <c r="B364" s="66" t="s">
        <v>249</v>
      </c>
      <c r="C364" s="48">
        <v>4</v>
      </c>
      <c r="D364" s="70">
        <v>35.9437</v>
      </c>
      <c r="E364" s="98">
        <v>1489</v>
      </c>
      <c r="F364" s="143">
        <v>321781.7</v>
      </c>
      <c r="G364" s="56">
        <v>75</v>
      </c>
      <c r="H364" s="15">
        <f t="shared" si="62"/>
        <v>241336.27499999999</v>
      </c>
      <c r="I364" s="15">
        <f t="shared" si="61"/>
        <v>80445.425000000017</v>
      </c>
      <c r="J364" s="15">
        <f t="shared" si="63"/>
        <v>216.10591000671593</v>
      </c>
      <c r="K364" s="15">
        <f t="shared" si="64"/>
        <v>426.30979822664381</v>
      </c>
      <c r="L364" s="15">
        <f t="shared" si="65"/>
        <v>948394.71064899513</v>
      </c>
      <c r="M364" s="15"/>
      <c r="N364" s="172">
        <f t="shared" si="60"/>
        <v>948394.71064899513</v>
      </c>
      <c r="O364" s="40"/>
      <c r="P364" s="40"/>
      <c r="Q364" s="40"/>
    </row>
    <row r="365" spans="1:17" x14ac:dyDescent="0.25">
      <c r="A365" s="5"/>
      <c r="B365" s="66" t="s">
        <v>773</v>
      </c>
      <c r="C365" s="48">
        <v>4</v>
      </c>
      <c r="D365" s="70">
        <v>23.410100000000003</v>
      </c>
      <c r="E365" s="98">
        <v>798</v>
      </c>
      <c r="F365" s="143">
        <v>96856.5</v>
      </c>
      <c r="G365" s="56">
        <v>75</v>
      </c>
      <c r="H365" s="15">
        <f t="shared" si="62"/>
        <v>72642.375</v>
      </c>
      <c r="I365" s="15">
        <f t="shared" si="61"/>
        <v>24214.125</v>
      </c>
      <c r="J365" s="15">
        <f t="shared" si="63"/>
        <v>121.37406015037594</v>
      </c>
      <c r="K365" s="15">
        <f t="shared" si="64"/>
        <v>521.04164808298378</v>
      </c>
      <c r="L365" s="15">
        <f t="shared" si="65"/>
        <v>976069.63005661219</v>
      </c>
      <c r="M365" s="15"/>
      <c r="N365" s="172">
        <f t="shared" si="60"/>
        <v>976069.63005661219</v>
      </c>
      <c r="O365" s="40"/>
      <c r="P365" s="40"/>
      <c r="Q365" s="40"/>
    </row>
    <row r="366" spans="1:17" x14ac:dyDescent="0.25">
      <c r="A366" s="5"/>
      <c r="B366" s="66" t="s">
        <v>250</v>
      </c>
      <c r="C366" s="48">
        <v>4</v>
      </c>
      <c r="D366" s="70">
        <v>56.730699999999999</v>
      </c>
      <c r="E366" s="98">
        <v>4321</v>
      </c>
      <c r="F366" s="143">
        <v>1228431.3</v>
      </c>
      <c r="G366" s="56">
        <v>75</v>
      </c>
      <c r="H366" s="15">
        <f t="shared" si="62"/>
        <v>921323.47499999998</v>
      </c>
      <c r="I366" s="15">
        <f t="shared" si="61"/>
        <v>307107.82500000007</v>
      </c>
      <c r="J366" s="15">
        <f t="shared" si="63"/>
        <v>284.29328859060405</v>
      </c>
      <c r="K366" s="15">
        <f t="shared" si="64"/>
        <v>358.12241964275569</v>
      </c>
      <c r="L366" s="15">
        <f t="shared" si="65"/>
        <v>1233238.8004847032</v>
      </c>
      <c r="M366" s="15"/>
      <c r="N366" s="172">
        <f t="shared" si="60"/>
        <v>1233238.8004847032</v>
      </c>
      <c r="O366" s="40"/>
      <c r="P366" s="40"/>
      <c r="Q366" s="40"/>
    </row>
    <row r="367" spans="1:17" x14ac:dyDescent="0.25">
      <c r="A367" s="5"/>
      <c r="B367" s="66" t="s">
        <v>774</v>
      </c>
      <c r="C367" s="48">
        <v>4</v>
      </c>
      <c r="D367" s="70">
        <v>43.787799999999997</v>
      </c>
      <c r="E367" s="98">
        <v>4190</v>
      </c>
      <c r="F367" s="143">
        <v>1207344.6000000001</v>
      </c>
      <c r="G367" s="56">
        <v>75</v>
      </c>
      <c r="H367" s="15">
        <f t="shared" si="62"/>
        <v>905508.45</v>
      </c>
      <c r="I367" s="15">
        <f t="shared" si="61"/>
        <v>301836.15000000014</v>
      </c>
      <c r="J367" s="15">
        <f t="shared" si="63"/>
        <v>288.1490692124105</v>
      </c>
      <c r="K367" s="15">
        <f t="shared" si="64"/>
        <v>354.26663902094924</v>
      </c>
      <c r="L367" s="15">
        <f t="shared" si="65"/>
        <v>1170455.3890084056</v>
      </c>
      <c r="M367" s="15"/>
      <c r="N367" s="172">
        <f t="shared" si="60"/>
        <v>1170455.3890084056</v>
      </c>
      <c r="O367" s="40"/>
      <c r="P367" s="40"/>
      <c r="Q367" s="40"/>
    </row>
    <row r="368" spans="1:17" x14ac:dyDescent="0.25">
      <c r="A368" s="5"/>
      <c r="B368" s="66" t="s">
        <v>251</v>
      </c>
      <c r="C368" s="48">
        <v>4</v>
      </c>
      <c r="D368" s="70">
        <v>40.653300000000002</v>
      </c>
      <c r="E368" s="98">
        <v>4176</v>
      </c>
      <c r="F368" s="143">
        <v>4718927</v>
      </c>
      <c r="G368" s="56">
        <v>75</v>
      </c>
      <c r="H368" s="15">
        <f t="shared" si="62"/>
        <v>3539195.25</v>
      </c>
      <c r="I368" s="15">
        <f t="shared" si="61"/>
        <v>1179731.75</v>
      </c>
      <c r="J368" s="15">
        <f t="shared" si="63"/>
        <v>1130.011254789272</v>
      </c>
      <c r="K368" s="15">
        <f t="shared" si="64"/>
        <v>-487.59554655591228</v>
      </c>
      <c r="L368" s="15">
        <f t="shared" si="65"/>
        <v>608507.70164403855</v>
      </c>
      <c r="M368" s="15"/>
      <c r="N368" s="172">
        <f t="shared" si="60"/>
        <v>608507.70164403855</v>
      </c>
      <c r="O368" s="40"/>
      <c r="P368" s="40"/>
      <c r="Q368" s="40"/>
    </row>
    <row r="369" spans="1:17" x14ac:dyDescent="0.25">
      <c r="A369" s="5"/>
      <c r="B369" s="66" t="s">
        <v>252</v>
      </c>
      <c r="C369" s="48">
        <v>4</v>
      </c>
      <c r="D369" s="70">
        <v>32.776199999999996</v>
      </c>
      <c r="E369" s="98">
        <v>2353</v>
      </c>
      <c r="F369" s="143">
        <v>614660.1</v>
      </c>
      <c r="G369" s="56">
        <v>75</v>
      </c>
      <c r="H369" s="15">
        <f t="shared" si="62"/>
        <v>460995.07500000001</v>
      </c>
      <c r="I369" s="15">
        <f t="shared" si="61"/>
        <v>153665.02499999997</v>
      </c>
      <c r="J369" s="15">
        <f t="shared" si="63"/>
        <v>261.22401189970248</v>
      </c>
      <c r="K369" s="15">
        <f t="shared" si="64"/>
        <v>381.19169633365726</v>
      </c>
      <c r="L369" s="15">
        <f t="shared" si="65"/>
        <v>966800.76861159597</v>
      </c>
      <c r="M369" s="15"/>
      <c r="N369" s="172">
        <f t="shared" si="60"/>
        <v>966800.76861159597</v>
      </c>
      <c r="O369" s="40"/>
      <c r="P369" s="40"/>
      <c r="Q369" s="40"/>
    </row>
    <row r="370" spans="1:17" x14ac:dyDescent="0.25">
      <c r="A370" s="5"/>
      <c r="B370" s="66"/>
      <c r="C370" s="48"/>
      <c r="D370" s="70">
        <v>0</v>
      </c>
      <c r="E370" s="100"/>
      <c r="F370" s="134"/>
      <c r="G370" s="56"/>
      <c r="H370" s="41"/>
      <c r="I370" s="13"/>
      <c r="K370" s="15"/>
      <c r="L370" s="15"/>
      <c r="M370" s="15"/>
      <c r="N370" s="172"/>
      <c r="O370" s="40"/>
      <c r="P370" s="40"/>
      <c r="Q370" s="40"/>
    </row>
    <row r="371" spans="1:17" x14ac:dyDescent="0.25">
      <c r="A371" s="33" t="s">
        <v>253</v>
      </c>
      <c r="B371" s="58" t="s">
        <v>2</v>
      </c>
      <c r="C371" s="59"/>
      <c r="D371" s="7">
        <v>327.73879300000004</v>
      </c>
      <c r="E371" s="101">
        <f>E372</f>
        <v>35035</v>
      </c>
      <c r="F371" s="123"/>
      <c r="G371" s="56"/>
      <c r="H371" s="12">
        <f>H373</f>
        <v>4010521.0249999994</v>
      </c>
      <c r="I371" s="12">
        <f>I373</f>
        <v>-4010521.0249999994</v>
      </c>
      <c r="J371" s="12"/>
      <c r="K371" s="15"/>
      <c r="L371" s="15"/>
      <c r="M371" s="14">
        <f>M373</f>
        <v>15681640.973378494</v>
      </c>
      <c r="N371" s="170">
        <f t="shared" si="60"/>
        <v>15681640.973378494</v>
      </c>
      <c r="O371" s="40"/>
      <c r="P371" s="40"/>
      <c r="Q371" s="40"/>
    </row>
    <row r="372" spans="1:17" x14ac:dyDescent="0.25">
      <c r="A372" s="33" t="s">
        <v>253</v>
      </c>
      <c r="B372" s="58" t="s">
        <v>3</v>
      </c>
      <c r="C372" s="59"/>
      <c r="D372" s="7">
        <v>327.73879300000004</v>
      </c>
      <c r="E372" s="101">
        <f>SUM(E374:E384)</f>
        <v>35035</v>
      </c>
      <c r="F372" s="123">
        <f>SUM(F374:F384)</f>
        <v>16042084.099999998</v>
      </c>
      <c r="G372" s="56"/>
      <c r="H372" s="12">
        <f>SUM(H374:H384)</f>
        <v>12031563.074999999</v>
      </c>
      <c r="I372" s="12">
        <f>SUM(I374:I384)</f>
        <v>4010521.0249999994</v>
      </c>
      <c r="J372" s="12"/>
      <c r="K372" s="15"/>
      <c r="L372" s="12">
        <f>SUM(L374:L384)</f>
        <v>9715082.341512464</v>
      </c>
      <c r="M372" s="15"/>
      <c r="N372" s="170">
        <f t="shared" si="60"/>
        <v>9715082.341512464</v>
      </c>
      <c r="O372" s="40"/>
      <c r="P372" s="40"/>
      <c r="Q372" s="40"/>
    </row>
    <row r="373" spans="1:17" x14ac:dyDescent="0.25">
      <c r="A373" s="5"/>
      <c r="B373" s="66" t="s">
        <v>26</v>
      </c>
      <c r="C373" s="48">
        <v>2</v>
      </c>
      <c r="D373" s="70">
        <v>0</v>
      </c>
      <c r="E373" s="102"/>
      <c r="F373" s="130"/>
      <c r="G373" s="56">
        <v>25</v>
      </c>
      <c r="H373" s="15">
        <f>F372*G373/100</f>
        <v>4010521.0249999994</v>
      </c>
      <c r="I373" s="15">
        <f t="shared" ref="I373:I384" si="66">F373-H373</f>
        <v>-4010521.0249999994</v>
      </c>
      <c r="J373" s="15"/>
      <c r="K373" s="15"/>
      <c r="L373" s="15"/>
      <c r="M373" s="15">
        <f>($L$7*$L$8*E371/$L$10)+($L$7*$L$9*D371/$L$11)</f>
        <v>15681640.973378494</v>
      </c>
      <c r="N373" s="172">
        <f t="shared" si="60"/>
        <v>15681640.973378494</v>
      </c>
      <c r="O373" s="40"/>
      <c r="P373" s="40"/>
      <c r="Q373" s="40"/>
    </row>
    <row r="374" spans="1:17" x14ac:dyDescent="0.25">
      <c r="A374" s="5"/>
      <c r="B374" s="66" t="s">
        <v>254</v>
      </c>
      <c r="C374" s="48">
        <v>4</v>
      </c>
      <c r="D374" s="70">
        <v>30.5382</v>
      </c>
      <c r="E374" s="98">
        <v>4011</v>
      </c>
      <c r="F374" s="144">
        <v>3012647.4</v>
      </c>
      <c r="G374" s="56">
        <v>75</v>
      </c>
      <c r="H374" s="15">
        <f t="shared" ref="H374:H384" si="67">F374*G374/100</f>
        <v>2259485.5499999998</v>
      </c>
      <c r="I374" s="15">
        <f t="shared" si="66"/>
        <v>753161.85000000009</v>
      </c>
      <c r="J374" s="15">
        <f t="shared" ref="J374:J384" si="68">F374/E374</f>
        <v>751.09633507853403</v>
      </c>
      <c r="K374" s="15">
        <f t="shared" ref="K374:K384" si="69">$J$11*$J$19-J374</f>
        <v>-108.68062684517429</v>
      </c>
      <c r="L374" s="15">
        <f t="shared" ref="L374:L384" si="70">IF(K374&gt;0,$J$7*$J$8*(K374/$K$19),0)+$J$7*$J$9*(E374/$E$19)+$J$7*$J$10*(D374/$D$19)</f>
        <v>556966.70252052881</v>
      </c>
      <c r="M374" s="15"/>
      <c r="N374" s="172">
        <f t="shared" si="60"/>
        <v>556966.70252052881</v>
      </c>
      <c r="O374" s="40"/>
      <c r="P374" s="40"/>
      <c r="Q374" s="40"/>
    </row>
    <row r="375" spans="1:17" x14ac:dyDescent="0.25">
      <c r="A375" s="5"/>
      <c r="B375" s="66" t="s">
        <v>196</v>
      </c>
      <c r="C375" s="48">
        <v>4</v>
      </c>
      <c r="D375" s="70">
        <v>18.514592999999998</v>
      </c>
      <c r="E375" s="98">
        <v>3800</v>
      </c>
      <c r="F375" s="144">
        <v>1022955.2</v>
      </c>
      <c r="G375" s="56">
        <v>75</v>
      </c>
      <c r="H375" s="15">
        <f t="shared" si="67"/>
        <v>767216.4</v>
      </c>
      <c r="I375" s="15">
        <f t="shared" si="66"/>
        <v>255738.79999999993</v>
      </c>
      <c r="J375" s="15">
        <f t="shared" si="68"/>
        <v>269.19873684210523</v>
      </c>
      <c r="K375" s="15">
        <f t="shared" si="69"/>
        <v>373.2169713912545</v>
      </c>
      <c r="L375" s="15">
        <f t="shared" si="70"/>
        <v>1073652.7530392371</v>
      </c>
      <c r="M375" s="15"/>
      <c r="N375" s="172">
        <f t="shared" si="60"/>
        <v>1073652.7530392371</v>
      </c>
      <c r="O375" s="40"/>
      <c r="P375" s="40"/>
      <c r="Q375" s="40"/>
    </row>
    <row r="376" spans="1:17" x14ac:dyDescent="0.25">
      <c r="A376" s="5"/>
      <c r="B376" s="66" t="s">
        <v>255</v>
      </c>
      <c r="C376" s="48">
        <v>4</v>
      </c>
      <c r="D376" s="70">
        <v>44.072099999999999</v>
      </c>
      <c r="E376" s="98">
        <v>5891</v>
      </c>
      <c r="F376" s="144">
        <v>3297452.9</v>
      </c>
      <c r="G376" s="56">
        <v>75</v>
      </c>
      <c r="H376" s="15">
        <f t="shared" si="67"/>
        <v>2473089.6749999998</v>
      </c>
      <c r="I376" s="15">
        <f t="shared" si="66"/>
        <v>824363.22500000009</v>
      </c>
      <c r="J376" s="15">
        <f t="shared" si="68"/>
        <v>559.74416907146497</v>
      </c>
      <c r="K376" s="15">
        <f t="shared" si="69"/>
        <v>82.671539161894771</v>
      </c>
      <c r="L376" s="15">
        <f t="shared" si="70"/>
        <v>943902.18595222989</v>
      </c>
      <c r="M376" s="15"/>
      <c r="N376" s="172">
        <f t="shared" si="60"/>
        <v>943902.18595222989</v>
      </c>
      <c r="O376" s="40"/>
      <c r="P376" s="40"/>
      <c r="Q376" s="40"/>
    </row>
    <row r="377" spans="1:17" x14ac:dyDescent="0.25">
      <c r="A377" s="5"/>
      <c r="B377" s="66" t="s">
        <v>775</v>
      </c>
      <c r="C377" s="48">
        <v>4</v>
      </c>
      <c r="D377" s="70">
        <v>50.002099999999999</v>
      </c>
      <c r="E377" s="98">
        <v>3268</v>
      </c>
      <c r="F377" s="144">
        <v>1043396.7</v>
      </c>
      <c r="G377" s="56">
        <v>75</v>
      </c>
      <c r="H377" s="15">
        <f t="shared" si="67"/>
        <v>782547.52500000002</v>
      </c>
      <c r="I377" s="15">
        <f t="shared" si="66"/>
        <v>260849.17499999993</v>
      </c>
      <c r="J377" s="15">
        <f t="shared" si="68"/>
        <v>319.27683598531212</v>
      </c>
      <c r="K377" s="15">
        <f t="shared" si="69"/>
        <v>323.13887224804762</v>
      </c>
      <c r="L377" s="15">
        <f t="shared" si="70"/>
        <v>1036849.9470531153</v>
      </c>
      <c r="M377" s="15"/>
      <c r="N377" s="172">
        <f t="shared" si="60"/>
        <v>1036849.9470531153</v>
      </c>
      <c r="O377" s="40"/>
      <c r="P377" s="40"/>
      <c r="Q377" s="40"/>
    </row>
    <row r="378" spans="1:17" x14ac:dyDescent="0.25">
      <c r="A378" s="5"/>
      <c r="B378" s="66" t="s">
        <v>256</v>
      </c>
      <c r="C378" s="48">
        <v>4</v>
      </c>
      <c r="D378" s="70">
        <v>19.601399999999998</v>
      </c>
      <c r="E378" s="98">
        <v>2358</v>
      </c>
      <c r="F378" s="144">
        <v>525645.30000000005</v>
      </c>
      <c r="G378" s="56">
        <v>75</v>
      </c>
      <c r="H378" s="15">
        <f t="shared" si="67"/>
        <v>394233.97499999998</v>
      </c>
      <c r="I378" s="15">
        <f t="shared" si="66"/>
        <v>131411.32500000007</v>
      </c>
      <c r="J378" s="15">
        <f t="shared" si="68"/>
        <v>222.91997455470741</v>
      </c>
      <c r="K378" s="15">
        <f t="shared" si="69"/>
        <v>419.4957336786523</v>
      </c>
      <c r="L378" s="15">
        <f t="shared" si="70"/>
        <v>984285.82441583613</v>
      </c>
      <c r="M378" s="15"/>
      <c r="N378" s="172">
        <f t="shared" si="60"/>
        <v>984285.82441583613</v>
      </c>
      <c r="O378" s="40"/>
      <c r="P378" s="40"/>
      <c r="Q378" s="40"/>
    </row>
    <row r="379" spans="1:17" x14ac:dyDescent="0.25">
      <c r="A379" s="5"/>
      <c r="B379" s="66" t="s">
        <v>776</v>
      </c>
      <c r="C379" s="48">
        <v>4</v>
      </c>
      <c r="D379" s="70">
        <v>9.5202999999999989</v>
      </c>
      <c r="E379" s="98">
        <v>709</v>
      </c>
      <c r="F379" s="144">
        <v>125346.7</v>
      </c>
      <c r="G379" s="56">
        <v>75</v>
      </c>
      <c r="H379" s="15">
        <f t="shared" si="67"/>
        <v>94010.024999999994</v>
      </c>
      <c r="I379" s="15">
        <f t="shared" si="66"/>
        <v>31336.675000000003</v>
      </c>
      <c r="J379" s="15">
        <f t="shared" si="68"/>
        <v>176.79365303244006</v>
      </c>
      <c r="K379" s="15">
        <f t="shared" si="69"/>
        <v>465.6220552009197</v>
      </c>
      <c r="L379" s="15">
        <f t="shared" si="70"/>
        <v>834940.07812530594</v>
      </c>
      <c r="M379" s="15"/>
      <c r="N379" s="172">
        <f t="shared" si="60"/>
        <v>834940.07812530594</v>
      </c>
      <c r="O379" s="40"/>
      <c r="P379" s="40"/>
      <c r="Q379" s="40"/>
    </row>
    <row r="380" spans="1:17" x14ac:dyDescent="0.25">
      <c r="A380" s="5"/>
      <c r="B380" s="66" t="s">
        <v>257</v>
      </c>
      <c r="C380" s="48">
        <v>4</v>
      </c>
      <c r="D380" s="70">
        <v>34.553199999999997</v>
      </c>
      <c r="E380" s="98">
        <v>2633</v>
      </c>
      <c r="F380" s="144">
        <v>960481.6</v>
      </c>
      <c r="G380" s="56">
        <v>75</v>
      </c>
      <c r="H380" s="15">
        <f t="shared" si="67"/>
        <v>720361.2</v>
      </c>
      <c r="I380" s="15">
        <f t="shared" si="66"/>
        <v>240120.40000000002</v>
      </c>
      <c r="J380" s="15">
        <f t="shared" si="68"/>
        <v>364.78602354728446</v>
      </c>
      <c r="K380" s="15">
        <f t="shared" si="69"/>
        <v>277.62968468607528</v>
      </c>
      <c r="L380" s="15">
        <f t="shared" si="70"/>
        <v>843690.71043131838</v>
      </c>
      <c r="M380" s="15"/>
      <c r="N380" s="172">
        <f t="shared" si="60"/>
        <v>843690.71043131838</v>
      </c>
      <c r="O380" s="40"/>
      <c r="P380" s="40"/>
      <c r="Q380" s="40"/>
    </row>
    <row r="381" spans="1:17" x14ac:dyDescent="0.25">
      <c r="A381" s="5"/>
      <c r="B381" s="66" t="s">
        <v>258</v>
      </c>
      <c r="C381" s="48">
        <v>4</v>
      </c>
      <c r="D381" s="70">
        <v>30.720999999999997</v>
      </c>
      <c r="E381" s="98">
        <v>2744</v>
      </c>
      <c r="F381" s="144">
        <v>802222.2</v>
      </c>
      <c r="G381" s="56">
        <v>75</v>
      </c>
      <c r="H381" s="15">
        <f t="shared" si="67"/>
        <v>601666.65</v>
      </c>
      <c r="I381" s="15">
        <f t="shared" si="66"/>
        <v>200555.54999999993</v>
      </c>
      <c r="J381" s="15">
        <f t="shared" si="68"/>
        <v>292.35502915451895</v>
      </c>
      <c r="K381" s="15">
        <f t="shared" si="69"/>
        <v>350.06067907884079</v>
      </c>
      <c r="L381" s="15">
        <f t="shared" si="70"/>
        <v>956482.47569337999</v>
      </c>
      <c r="M381" s="15"/>
      <c r="N381" s="172">
        <f t="shared" si="60"/>
        <v>956482.47569337999</v>
      </c>
      <c r="O381" s="40"/>
      <c r="P381" s="40"/>
      <c r="Q381" s="40"/>
    </row>
    <row r="382" spans="1:17" x14ac:dyDescent="0.25">
      <c r="A382" s="5"/>
      <c r="B382" s="66" t="s">
        <v>259</v>
      </c>
      <c r="C382" s="48">
        <v>4</v>
      </c>
      <c r="D382" s="70">
        <v>18.347899999999999</v>
      </c>
      <c r="E382" s="98">
        <v>2615</v>
      </c>
      <c r="F382" s="144">
        <v>616001.69999999995</v>
      </c>
      <c r="G382" s="56">
        <v>75</v>
      </c>
      <c r="H382" s="15">
        <f t="shared" si="67"/>
        <v>462001.27500000002</v>
      </c>
      <c r="I382" s="15">
        <f t="shared" si="66"/>
        <v>154000.42499999993</v>
      </c>
      <c r="J382" s="15">
        <f t="shared" si="68"/>
        <v>235.56470363288716</v>
      </c>
      <c r="K382" s="15">
        <f t="shared" si="69"/>
        <v>406.85100460047261</v>
      </c>
      <c r="L382" s="15">
        <f t="shared" si="70"/>
        <v>989959.63460487034</v>
      </c>
      <c r="M382" s="15"/>
      <c r="N382" s="172">
        <f t="shared" si="60"/>
        <v>989959.63460487034</v>
      </c>
      <c r="O382" s="40"/>
      <c r="P382" s="40"/>
      <c r="Q382" s="40"/>
    </row>
    <row r="383" spans="1:17" x14ac:dyDescent="0.25">
      <c r="A383" s="5"/>
      <c r="B383" s="66" t="s">
        <v>777</v>
      </c>
      <c r="C383" s="48">
        <v>4</v>
      </c>
      <c r="D383" s="70">
        <v>41.204600000000006</v>
      </c>
      <c r="E383" s="98">
        <v>3503</v>
      </c>
      <c r="F383" s="144">
        <v>1209201.8</v>
      </c>
      <c r="G383" s="56">
        <v>75</v>
      </c>
      <c r="H383" s="15">
        <f t="shared" si="67"/>
        <v>906901.35</v>
      </c>
      <c r="I383" s="15">
        <f t="shared" si="66"/>
        <v>302300.45000000007</v>
      </c>
      <c r="J383" s="15">
        <f t="shared" si="68"/>
        <v>345.19035112760491</v>
      </c>
      <c r="K383" s="15">
        <f t="shared" si="69"/>
        <v>297.22535710575482</v>
      </c>
      <c r="L383" s="15">
        <f t="shared" si="70"/>
        <v>995022.21982062224</v>
      </c>
      <c r="M383" s="15"/>
      <c r="N383" s="172">
        <f t="shared" si="60"/>
        <v>995022.21982062224</v>
      </c>
      <c r="O383" s="40"/>
      <c r="P383" s="40"/>
      <c r="Q383" s="40"/>
    </row>
    <row r="384" spans="1:17" x14ac:dyDescent="0.25">
      <c r="A384" s="5"/>
      <c r="B384" s="66" t="s">
        <v>260</v>
      </c>
      <c r="C384" s="48">
        <v>4</v>
      </c>
      <c r="D384" s="70">
        <v>30.663400000000003</v>
      </c>
      <c r="E384" s="98">
        <v>3503</v>
      </c>
      <c r="F384" s="144">
        <v>3426732.6</v>
      </c>
      <c r="G384" s="56">
        <v>75</v>
      </c>
      <c r="H384" s="15">
        <f t="shared" si="67"/>
        <v>2570049.4500000002</v>
      </c>
      <c r="I384" s="15">
        <f t="shared" si="66"/>
        <v>856683.14999999991</v>
      </c>
      <c r="J384" s="15">
        <f t="shared" si="68"/>
        <v>978.2279760205538</v>
      </c>
      <c r="K384" s="15">
        <f t="shared" si="69"/>
        <v>-335.81226778719406</v>
      </c>
      <c r="L384" s="15">
        <f t="shared" si="70"/>
        <v>499329.80985601974</v>
      </c>
      <c r="M384" s="15"/>
      <c r="N384" s="172">
        <f t="shared" si="60"/>
        <v>499329.80985601974</v>
      </c>
      <c r="O384" s="40"/>
      <c r="P384" s="40"/>
      <c r="Q384" s="40"/>
    </row>
    <row r="385" spans="1:17" x14ac:dyDescent="0.25">
      <c r="A385" s="5"/>
      <c r="B385" s="66"/>
      <c r="C385" s="48"/>
      <c r="D385" s="70">
        <v>0</v>
      </c>
      <c r="E385" s="100"/>
      <c r="F385" s="134"/>
      <c r="G385" s="56"/>
      <c r="H385" s="41"/>
      <c r="I385" s="13"/>
      <c r="K385" s="15"/>
      <c r="L385" s="15"/>
      <c r="M385" s="15"/>
      <c r="N385" s="172"/>
      <c r="O385" s="40"/>
      <c r="P385" s="40"/>
      <c r="Q385" s="40"/>
    </row>
    <row r="386" spans="1:17" x14ac:dyDescent="0.25">
      <c r="A386" s="33" t="s">
        <v>261</v>
      </c>
      <c r="B386" s="58" t="s">
        <v>2</v>
      </c>
      <c r="C386" s="59"/>
      <c r="D386" s="7">
        <v>932.91639999999973</v>
      </c>
      <c r="E386" s="101">
        <f>E387</f>
        <v>78183</v>
      </c>
      <c r="F386" s="123"/>
      <c r="G386" s="56"/>
      <c r="H386" s="12">
        <f>H388</f>
        <v>11158397.100000001</v>
      </c>
      <c r="I386" s="12">
        <f>I388</f>
        <v>-11158397.100000001</v>
      </c>
      <c r="J386" s="12"/>
      <c r="K386" s="15"/>
      <c r="L386" s="15"/>
      <c r="M386" s="14">
        <f>M388</f>
        <v>38234440.662108004</v>
      </c>
      <c r="N386" s="170">
        <f t="shared" ref="N386:N449" si="71">L386+M386</f>
        <v>38234440.662108004</v>
      </c>
      <c r="O386" s="40"/>
      <c r="P386" s="40"/>
      <c r="Q386" s="40"/>
    </row>
    <row r="387" spans="1:17" x14ac:dyDescent="0.25">
      <c r="A387" s="33" t="s">
        <v>261</v>
      </c>
      <c r="B387" s="58" t="s">
        <v>3</v>
      </c>
      <c r="C387" s="59"/>
      <c r="D387" s="7">
        <v>932.91639999999973</v>
      </c>
      <c r="E387" s="101">
        <f>SUM(E389:E420)</f>
        <v>78183</v>
      </c>
      <c r="F387" s="123">
        <f>SUM(F389:F420)</f>
        <v>44633588.400000013</v>
      </c>
      <c r="G387" s="56"/>
      <c r="H387" s="12">
        <f>SUM(H389:H420)</f>
        <v>22510529.419999994</v>
      </c>
      <c r="I387" s="12">
        <f>SUM(I389:I420)</f>
        <v>22123058.98</v>
      </c>
      <c r="J387" s="12"/>
      <c r="K387" s="15"/>
      <c r="L387" s="12">
        <f>SUM(L389:L420)</f>
        <v>32142759.889750823</v>
      </c>
      <c r="M387" s="15"/>
      <c r="N387" s="170">
        <f t="shared" si="71"/>
        <v>32142759.889750823</v>
      </c>
      <c r="O387" s="40"/>
      <c r="P387" s="40"/>
      <c r="Q387" s="40"/>
    </row>
    <row r="388" spans="1:17" x14ac:dyDescent="0.25">
      <c r="A388" s="5"/>
      <c r="B388" s="66" t="s">
        <v>26</v>
      </c>
      <c r="C388" s="48">
        <v>2</v>
      </c>
      <c r="D388" s="70">
        <v>0</v>
      </c>
      <c r="E388" s="102"/>
      <c r="F388" s="130"/>
      <c r="G388" s="56">
        <v>25</v>
      </c>
      <c r="H388" s="15">
        <f>F387*G388/100</f>
        <v>11158397.100000001</v>
      </c>
      <c r="I388" s="15">
        <f t="shared" ref="I388:I451" si="72">F388-H388</f>
        <v>-11158397.100000001</v>
      </c>
      <c r="J388" s="15"/>
      <c r="K388" s="15"/>
      <c r="L388" s="15"/>
      <c r="M388" s="15">
        <f>($L$7*$L$8*E386/$L$10)+($L$7*$L$9*D386/$L$11)</f>
        <v>38234440.662108004</v>
      </c>
      <c r="N388" s="172">
        <f t="shared" si="71"/>
        <v>38234440.662108004</v>
      </c>
      <c r="O388" s="40"/>
      <c r="P388" s="40"/>
      <c r="Q388" s="40"/>
    </row>
    <row r="389" spans="1:17" x14ac:dyDescent="0.25">
      <c r="A389" s="5"/>
      <c r="B389" s="66" t="s">
        <v>262</v>
      </c>
      <c r="C389" s="48">
        <v>4</v>
      </c>
      <c r="D389" s="70">
        <v>17.2576</v>
      </c>
      <c r="E389" s="98">
        <v>630</v>
      </c>
      <c r="F389" s="145">
        <v>49782.9</v>
      </c>
      <c r="G389" s="56">
        <v>75</v>
      </c>
      <c r="H389" s="15">
        <f>F389*G389/100</f>
        <v>37337.175000000003</v>
      </c>
      <c r="I389" s="15">
        <f t="shared" si="72"/>
        <v>12445.724999999999</v>
      </c>
      <c r="J389" s="15">
        <f t="shared" ref="J389:J420" si="73">F389/E389</f>
        <v>79.020476190476188</v>
      </c>
      <c r="K389" s="15">
        <f>$J$11*$J$19-J389</f>
        <v>563.39523204288355</v>
      </c>
      <c r="L389" s="15">
        <f t="shared" ref="L389:L420" si="74">IF(K389&gt;0,$J$7*$J$8*(K389/$K$19),0)+$J$7*$J$9*(E389/$E$19)+$J$7*$J$10*(D389/$D$19)</f>
        <v>1002771.9579798168</v>
      </c>
      <c r="M389" s="15"/>
      <c r="N389" s="172">
        <f t="shared" si="71"/>
        <v>1002771.9579798168</v>
      </c>
      <c r="O389" s="40"/>
      <c r="P389" s="40"/>
      <c r="Q389" s="40"/>
    </row>
    <row r="390" spans="1:17" x14ac:dyDescent="0.25">
      <c r="A390" s="5"/>
      <c r="B390" s="66" t="s">
        <v>263</v>
      </c>
      <c r="C390" s="48">
        <v>4</v>
      </c>
      <c r="D390" s="70">
        <v>17.919</v>
      </c>
      <c r="E390" s="98">
        <v>1080</v>
      </c>
      <c r="F390" s="145">
        <v>179785.2</v>
      </c>
      <c r="G390" s="56">
        <v>75</v>
      </c>
      <c r="H390" s="15">
        <f t="shared" ref="H390:H420" si="75">F390*G390/100</f>
        <v>134838.9</v>
      </c>
      <c r="I390" s="15">
        <f t="shared" si="72"/>
        <v>44946.300000000017</v>
      </c>
      <c r="J390" s="15">
        <f t="shared" si="73"/>
        <v>166.4677777777778</v>
      </c>
      <c r="K390" s="15">
        <f t="shared" ref="K390:K420" si="76">$J$11*$J$19-J390</f>
        <v>475.94793045558197</v>
      </c>
      <c r="L390" s="15">
        <f t="shared" si="74"/>
        <v>920508.02346040902</v>
      </c>
      <c r="M390" s="15"/>
      <c r="N390" s="172">
        <f t="shared" si="71"/>
        <v>920508.02346040902</v>
      </c>
      <c r="O390" s="40"/>
      <c r="P390" s="40"/>
      <c r="Q390" s="40"/>
    </row>
    <row r="391" spans="1:17" x14ac:dyDescent="0.25">
      <c r="A391" s="5"/>
      <c r="B391" s="66" t="s">
        <v>264</v>
      </c>
      <c r="C391" s="48">
        <v>4</v>
      </c>
      <c r="D391" s="70">
        <v>14.108099999999999</v>
      </c>
      <c r="E391" s="98">
        <v>668</v>
      </c>
      <c r="F391" s="145">
        <v>270012.90000000002</v>
      </c>
      <c r="G391" s="56">
        <v>75</v>
      </c>
      <c r="H391" s="15">
        <f t="shared" si="75"/>
        <v>202509.67499999999</v>
      </c>
      <c r="I391" s="15">
        <f t="shared" si="72"/>
        <v>67503.225000000035</v>
      </c>
      <c r="J391" s="15">
        <f t="shared" si="73"/>
        <v>404.21092814371264</v>
      </c>
      <c r="K391" s="15">
        <f t="shared" si="76"/>
        <v>238.2047800896471</v>
      </c>
      <c r="L391" s="15">
        <f t="shared" si="74"/>
        <v>491875.83932974265</v>
      </c>
      <c r="M391" s="15"/>
      <c r="N391" s="172">
        <f t="shared" si="71"/>
        <v>491875.83932974265</v>
      </c>
      <c r="O391" s="40"/>
      <c r="P391" s="40"/>
      <c r="Q391" s="40"/>
    </row>
    <row r="392" spans="1:17" x14ac:dyDescent="0.25">
      <c r="A392" s="5"/>
      <c r="B392" s="66" t="s">
        <v>265</v>
      </c>
      <c r="C392" s="48">
        <v>4</v>
      </c>
      <c r="D392" s="70">
        <v>33.1967</v>
      </c>
      <c r="E392" s="98">
        <v>1533</v>
      </c>
      <c r="F392" s="145">
        <v>466680</v>
      </c>
      <c r="G392" s="56">
        <v>75</v>
      </c>
      <c r="H392" s="15">
        <f t="shared" si="75"/>
        <v>350010</v>
      </c>
      <c r="I392" s="15">
        <f t="shared" si="72"/>
        <v>116670</v>
      </c>
      <c r="J392" s="15">
        <f t="shared" si="73"/>
        <v>304.42270058708414</v>
      </c>
      <c r="K392" s="15">
        <f t="shared" si="76"/>
        <v>337.9930076462756</v>
      </c>
      <c r="L392" s="15">
        <f t="shared" si="74"/>
        <v>807377.94152394857</v>
      </c>
      <c r="M392" s="15"/>
      <c r="N392" s="172">
        <f t="shared" si="71"/>
        <v>807377.94152394857</v>
      </c>
      <c r="O392" s="40"/>
      <c r="P392" s="40"/>
      <c r="Q392" s="40"/>
    </row>
    <row r="393" spans="1:17" x14ac:dyDescent="0.25">
      <c r="A393" s="5"/>
      <c r="B393" s="66" t="s">
        <v>266</v>
      </c>
      <c r="C393" s="48">
        <v>4</v>
      </c>
      <c r="D393" s="70">
        <v>56.851199999999992</v>
      </c>
      <c r="E393" s="98">
        <v>4862</v>
      </c>
      <c r="F393" s="145">
        <v>1443592.8</v>
      </c>
      <c r="G393" s="56">
        <v>75</v>
      </c>
      <c r="H393" s="15">
        <f t="shared" si="75"/>
        <v>1082694.6000000001</v>
      </c>
      <c r="I393" s="15">
        <f t="shared" si="72"/>
        <v>360898.19999999995</v>
      </c>
      <c r="J393" s="15">
        <f t="shared" si="73"/>
        <v>296.91336898395724</v>
      </c>
      <c r="K393" s="15">
        <f t="shared" si="76"/>
        <v>345.5023392494025</v>
      </c>
      <c r="L393" s="15">
        <f t="shared" si="74"/>
        <v>1275839.6427454471</v>
      </c>
      <c r="M393" s="15"/>
      <c r="N393" s="172">
        <f t="shared" si="71"/>
        <v>1275839.6427454471</v>
      </c>
      <c r="O393" s="40"/>
      <c r="P393" s="40"/>
      <c r="Q393" s="40"/>
    </row>
    <row r="394" spans="1:17" x14ac:dyDescent="0.25">
      <c r="A394" s="5"/>
      <c r="B394" s="66" t="s">
        <v>267</v>
      </c>
      <c r="C394" s="48">
        <v>4</v>
      </c>
      <c r="D394" s="70">
        <v>25.022300000000001</v>
      </c>
      <c r="E394" s="98">
        <v>1501</v>
      </c>
      <c r="F394" s="145">
        <v>995665.4</v>
      </c>
      <c r="G394" s="56">
        <v>75</v>
      </c>
      <c r="H394" s="15">
        <f t="shared" si="75"/>
        <v>746749.05</v>
      </c>
      <c r="I394" s="15">
        <f t="shared" si="72"/>
        <v>248916.34999999998</v>
      </c>
      <c r="J394" s="15">
        <f t="shared" si="73"/>
        <v>663.3347101932045</v>
      </c>
      <c r="K394" s="15">
        <f t="shared" si="76"/>
        <v>-20.919001959844763</v>
      </c>
      <c r="L394" s="15">
        <f t="shared" si="74"/>
        <v>252361.12804995797</v>
      </c>
      <c r="M394" s="15"/>
      <c r="N394" s="172">
        <f t="shared" si="71"/>
        <v>252361.12804995797</v>
      </c>
      <c r="O394" s="40"/>
      <c r="P394" s="40"/>
      <c r="Q394" s="40"/>
    </row>
    <row r="395" spans="1:17" x14ac:dyDescent="0.25">
      <c r="A395" s="5"/>
      <c r="B395" s="66" t="s">
        <v>268</v>
      </c>
      <c r="C395" s="48">
        <v>4</v>
      </c>
      <c r="D395" s="70">
        <v>28.352600000000002</v>
      </c>
      <c r="E395" s="98">
        <v>1633</v>
      </c>
      <c r="F395" s="145">
        <v>203115.9</v>
      </c>
      <c r="G395" s="56">
        <v>75</v>
      </c>
      <c r="H395" s="15">
        <f t="shared" si="75"/>
        <v>152336.92499999999</v>
      </c>
      <c r="I395" s="15">
        <f t="shared" si="72"/>
        <v>50778.975000000006</v>
      </c>
      <c r="J395" s="15">
        <f t="shared" si="73"/>
        <v>124.38205756276791</v>
      </c>
      <c r="K395" s="15">
        <f t="shared" si="76"/>
        <v>518.03365067059178</v>
      </c>
      <c r="L395" s="15">
        <f t="shared" si="74"/>
        <v>1082773.3738651704</v>
      </c>
      <c r="M395" s="15"/>
      <c r="N395" s="172">
        <f t="shared" si="71"/>
        <v>1082773.3738651704</v>
      </c>
      <c r="O395" s="40"/>
      <c r="P395" s="40"/>
      <c r="Q395" s="40"/>
    </row>
    <row r="396" spans="1:17" x14ac:dyDescent="0.25">
      <c r="A396" s="5"/>
      <c r="B396" s="66" t="s">
        <v>269</v>
      </c>
      <c r="C396" s="48">
        <v>4</v>
      </c>
      <c r="D396" s="70">
        <v>36.885599999999997</v>
      </c>
      <c r="E396" s="98">
        <v>1220</v>
      </c>
      <c r="F396" s="145">
        <v>202226</v>
      </c>
      <c r="G396" s="56">
        <v>75</v>
      </c>
      <c r="H396" s="15">
        <f t="shared" si="75"/>
        <v>151669.5</v>
      </c>
      <c r="I396" s="15">
        <f t="shared" si="72"/>
        <v>50556.5</v>
      </c>
      <c r="J396" s="15">
        <f t="shared" si="73"/>
        <v>165.75901639344264</v>
      </c>
      <c r="K396" s="15">
        <f t="shared" si="76"/>
        <v>476.65669183991713</v>
      </c>
      <c r="L396" s="15">
        <f t="shared" si="74"/>
        <v>998898.80512559577</v>
      </c>
      <c r="M396" s="15"/>
      <c r="N396" s="172">
        <f t="shared" si="71"/>
        <v>998898.80512559577</v>
      </c>
      <c r="O396" s="40"/>
      <c r="P396" s="40"/>
      <c r="Q396" s="40"/>
    </row>
    <row r="397" spans="1:17" x14ac:dyDescent="0.25">
      <c r="A397" s="5"/>
      <c r="B397" s="66" t="s">
        <v>270</v>
      </c>
      <c r="C397" s="48">
        <v>4</v>
      </c>
      <c r="D397" s="70">
        <v>19.1204</v>
      </c>
      <c r="E397" s="98">
        <v>1070</v>
      </c>
      <c r="F397" s="145">
        <v>177798.39999999999</v>
      </c>
      <c r="G397" s="56">
        <v>75</v>
      </c>
      <c r="H397" s="15">
        <f t="shared" si="75"/>
        <v>133348.79999999999</v>
      </c>
      <c r="I397" s="15">
        <f t="shared" si="72"/>
        <v>44449.600000000006</v>
      </c>
      <c r="J397" s="15">
        <f t="shared" si="73"/>
        <v>166.16672897196261</v>
      </c>
      <c r="K397" s="15">
        <f t="shared" si="76"/>
        <v>476.24897926139715</v>
      </c>
      <c r="L397" s="15">
        <f t="shared" si="74"/>
        <v>923715.59953464253</v>
      </c>
      <c r="M397" s="15"/>
      <c r="N397" s="172">
        <f t="shared" si="71"/>
        <v>923715.59953464253</v>
      </c>
      <c r="O397" s="40"/>
      <c r="P397" s="40"/>
      <c r="Q397" s="40"/>
    </row>
    <row r="398" spans="1:17" x14ac:dyDescent="0.25">
      <c r="A398" s="5"/>
      <c r="B398" s="66" t="s">
        <v>271</v>
      </c>
      <c r="C398" s="48">
        <v>4</v>
      </c>
      <c r="D398" s="70">
        <v>7.6936999999999998</v>
      </c>
      <c r="E398" s="98">
        <v>538</v>
      </c>
      <c r="F398" s="145">
        <v>96005.3</v>
      </c>
      <c r="G398" s="56">
        <v>75</v>
      </c>
      <c r="H398" s="15">
        <f t="shared" si="75"/>
        <v>72003.975000000006</v>
      </c>
      <c r="I398" s="15">
        <f t="shared" si="72"/>
        <v>24001.324999999997</v>
      </c>
      <c r="J398" s="15">
        <f t="shared" si="73"/>
        <v>178.44851301115241</v>
      </c>
      <c r="K398" s="15">
        <f t="shared" si="76"/>
        <v>463.96719522220735</v>
      </c>
      <c r="L398" s="15">
        <f t="shared" si="74"/>
        <v>806929.27373992221</v>
      </c>
      <c r="M398" s="15"/>
      <c r="N398" s="172">
        <f t="shared" si="71"/>
        <v>806929.27373992221</v>
      </c>
      <c r="O398" s="40"/>
      <c r="P398" s="40"/>
      <c r="Q398" s="40"/>
    </row>
    <row r="399" spans="1:17" x14ac:dyDescent="0.25">
      <c r="A399" s="5"/>
      <c r="B399" s="66" t="s">
        <v>272</v>
      </c>
      <c r="C399" s="48">
        <v>4</v>
      </c>
      <c r="D399" s="70">
        <v>27.951700000000002</v>
      </c>
      <c r="E399" s="98">
        <v>1143</v>
      </c>
      <c r="F399" s="145">
        <v>197827.8</v>
      </c>
      <c r="G399" s="56">
        <v>75</v>
      </c>
      <c r="H399" s="15">
        <f t="shared" si="75"/>
        <v>148370.85</v>
      </c>
      <c r="I399" s="15">
        <f t="shared" si="72"/>
        <v>49456.949999999983</v>
      </c>
      <c r="J399" s="15">
        <f t="shared" si="73"/>
        <v>173.07769028871391</v>
      </c>
      <c r="K399" s="15">
        <f t="shared" si="76"/>
        <v>469.3380179446458</v>
      </c>
      <c r="L399" s="15">
        <f t="shared" si="74"/>
        <v>949862.74568903202</v>
      </c>
      <c r="M399" s="15"/>
      <c r="N399" s="172">
        <f t="shared" si="71"/>
        <v>949862.74568903202</v>
      </c>
      <c r="O399" s="40"/>
      <c r="P399" s="40"/>
      <c r="Q399" s="40"/>
    </row>
    <row r="400" spans="1:17" x14ac:dyDescent="0.25">
      <c r="A400" s="5"/>
      <c r="B400" s="66" t="s">
        <v>273</v>
      </c>
      <c r="C400" s="48">
        <v>4</v>
      </c>
      <c r="D400" s="70">
        <v>31.550799999999999</v>
      </c>
      <c r="E400" s="98">
        <v>1902</v>
      </c>
      <c r="F400" s="145">
        <v>214426.3</v>
      </c>
      <c r="G400" s="56">
        <v>75</v>
      </c>
      <c r="H400" s="15">
        <f t="shared" si="75"/>
        <v>160819.72500000001</v>
      </c>
      <c r="I400" s="15">
        <f t="shared" si="72"/>
        <v>53606.574999999983</v>
      </c>
      <c r="J400" s="15">
        <f t="shared" si="73"/>
        <v>112.73727655099894</v>
      </c>
      <c r="K400" s="15">
        <f t="shared" si="76"/>
        <v>529.67843168236084</v>
      </c>
      <c r="L400" s="15">
        <f t="shared" si="74"/>
        <v>1141929.2955918575</v>
      </c>
      <c r="M400" s="15"/>
      <c r="N400" s="172">
        <f t="shared" si="71"/>
        <v>1141929.2955918575</v>
      </c>
      <c r="O400" s="40"/>
      <c r="P400" s="40"/>
      <c r="Q400" s="40"/>
    </row>
    <row r="401" spans="1:17" x14ac:dyDescent="0.25">
      <c r="A401" s="5"/>
      <c r="B401" s="66" t="s">
        <v>274</v>
      </c>
      <c r="C401" s="48">
        <v>4</v>
      </c>
      <c r="D401" s="70">
        <v>44.9495</v>
      </c>
      <c r="E401" s="98">
        <v>8786</v>
      </c>
      <c r="F401" s="145">
        <v>7074985.5999999996</v>
      </c>
      <c r="G401" s="56">
        <v>75</v>
      </c>
      <c r="H401" s="15">
        <f t="shared" si="75"/>
        <v>5306239.2</v>
      </c>
      <c r="I401" s="15">
        <f t="shared" si="72"/>
        <v>1768746.3999999994</v>
      </c>
      <c r="J401" s="15">
        <f t="shared" si="73"/>
        <v>805.25672661051669</v>
      </c>
      <c r="K401" s="15">
        <f t="shared" si="76"/>
        <v>-162.84101837715696</v>
      </c>
      <c r="L401" s="15">
        <f t="shared" si="74"/>
        <v>1149106.9147050707</v>
      </c>
      <c r="M401" s="15"/>
      <c r="N401" s="172">
        <f t="shared" si="71"/>
        <v>1149106.9147050707</v>
      </c>
      <c r="O401" s="40"/>
      <c r="P401" s="40"/>
      <c r="Q401" s="40"/>
    </row>
    <row r="402" spans="1:17" x14ac:dyDescent="0.25">
      <c r="A402" s="5"/>
      <c r="B402" s="66" t="s">
        <v>879</v>
      </c>
      <c r="C402" s="48">
        <v>3</v>
      </c>
      <c r="D402" s="70">
        <v>63.640900000000002</v>
      </c>
      <c r="E402" s="98">
        <v>19838</v>
      </c>
      <c r="F402" s="145">
        <v>27411654.699999999</v>
      </c>
      <c r="G402" s="56">
        <v>35</v>
      </c>
      <c r="H402" s="15">
        <f t="shared" si="75"/>
        <v>9594079.1449999996</v>
      </c>
      <c r="I402" s="15">
        <f t="shared" si="72"/>
        <v>17817575.555</v>
      </c>
      <c r="J402" s="15">
        <f t="shared" si="73"/>
        <v>1381.7751134186913</v>
      </c>
      <c r="K402" s="15">
        <f t="shared" si="76"/>
        <v>-739.35940518533152</v>
      </c>
      <c r="L402" s="15">
        <f t="shared" si="74"/>
        <v>2472257.2670123652</v>
      </c>
      <c r="M402" s="15"/>
      <c r="N402" s="172">
        <f t="shared" si="71"/>
        <v>2472257.2670123652</v>
      </c>
      <c r="O402" s="40"/>
      <c r="P402" s="40"/>
      <c r="Q402" s="40"/>
    </row>
    <row r="403" spans="1:17" x14ac:dyDescent="0.25">
      <c r="A403" s="5"/>
      <c r="B403" s="66" t="s">
        <v>275</v>
      </c>
      <c r="C403" s="48">
        <v>4</v>
      </c>
      <c r="D403" s="70">
        <v>31.273899999999998</v>
      </c>
      <c r="E403" s="98">
        <v>2638</v>
      </c>
      <c r="F403" s="145">
        <v>381778.1</v>
      </c>
      <c r="G403" s="56">
        <v>75</v>
      </c>
      <c r="H403" s="15">
        <f t="shared" si="75"/>
        <v>286333.57500000001</v>
      </c>
      <c r="I403" s="15">
        <f t="shared" si="72"/>
        <v>95444.524999999965</v>
      </c>
      <c r="J403" s="15">
        <f t="shared" si="73"/>
        <v>144.72255496588323</v>
      </c>
      <c r="K403" s="15">
        <f t="shared" si="76"/>
        <v>497.69315326747653</v>
      </c>
      <c r="L403" s="15">
        <f t="shared" si="74"/>
        <v>1175449.1082412619</v>
      </c>
      <c r="M403" s="15"/>
      <c r="N403" s="172">
        <f t="shared" si="71"/>
        <v>1175449.1082412619</v>
      </c>
      <c r="O403" s="40"/>
      <c r="P403" s="40"/>
      <c r="Q403" s="40"/>
    </row>
    <row r="404" spans="1:17" x14ac:dyDescent="0.25">
      <c r="A404" s="5"/>
      <c r="B404" s="66" t="s">
        <v>778</v>
      </c>
      <c r="C404" s="48">
        <v>4</v>
      </c>
      <c r="D404" s="70">
        <v>21.880900000000004</v>
      </c>
      <c r="E404" s="98">
        <v>1270</v>
      </c>
      <c r="F404" s="145">
        <v>209241.7</v>
      </c>
      <c r="G404" s="56">
        <v>75</v>
      </c>
      <c r="H404" s="15">
        <f t="shared" si="75"/>
        <v>156931.27499999999</v>
      </c>
      <c r="I404" s="15">
        <f t="shared" si="72"/>
        <v>52310.425000000017</v>
      </c>
      <c r="J404" s="15">
        <f t="shared" si="73"/>
        <v>164.75724409448819</v>
      </c>
      <c r="K404" s="15">
        <f t="shared" si="76"/>
        <v>477.65846413887152</v>
      </c>
      <c r="L404" s="15">
        <f t="shared" si="74"/>
        <v>957676.78157071432</v>
      </c>
      <c r="M404" s="15"/>
      <c r="N404" s="172">
        <f t="shared" si="71"/>
        <v>957676.78157071432</v>
      </c>
      <c r="O404" s="40"/>
      <c r="P404" s="40"/>
      <c r="Q404" s="40"/>
    </row>
    <row r="405" spans="1:17" x14ac:dyDescent="0.25">
      <c r="A405" s="5"/>
      <c r="B405" s="66" t="s">
        <v>276</v>
      </c>
      <c r="C405" s="48">
        <v>4</v>
      </c>
      <c r="D405" s="70">
        <v>30.774899999999995</v>
      </c>
      <c r="E405" s="98">
        <v>979</v>
      </c>
      <c r="F405" s="145">
        <v>551955.30000000005</v>
      </c>
      <c r="G405" s="56">
        <v>75</v>
      </c>
      <c r="H405" s="15">
        <f t="shared" si="75"/>
        <v>413966.47499999998</v>
      </c>
      <c r="I405" s="15">
        <f t="shared" si="72"/>
        <v>137988.82500000007</v>
      </c>
      <c r="J405" s="15">
        <f t="shared" si="73"/>
        <v>563.7949948927477</v>
      </c>
      <c r="K405" s="15">
        <f t="shared" si="76"/>
        <v>78.620713340612042</v>
      </c>
      <c r="L405" s="15">
        <f t="shared" si="74"/>
        <v>333418.06682935526</v>
      </c>
      <c r="M405" s="15"/>
      <c r="N405" s="172">
        <f t="shared" si="71"/>
        <v>333418.06682935526</v>
      </c>
      <c r="O405" s="40"/>
      <c r="P405" s="40"/>
      <c r="Q405" s="40"/>
    </row>
    <row r="406" spans="1:17" x14ac:dyDescent="0.25">
      <c r="A406" s="5"/>
      <c r="B406" s="66" t="s">
        <v>277</v>
      </c>
      <c r="C406" s="48">
        <v>4</v>
      </c>
      <c r="D406" s="70">
        <v>29.421599999999998</v>
      </c>
      <c r="E406" s="98">
        <v>3093</v>
      </c>
      <c r="F406" s="145">
        <v>354655.6</v>
      </c>
      <c r="G406" s="56">
        <v>75</v>
      </c>
      <c r="H406" s="15">
        <f t="shared" si="75"/>
        <v>265991.7</v>
      </c>
      <c r="I406" s="15">
        <f t="shared" si="72"/>
        <v>88663.899999999965</v>
      </c>
      <c r="J406" s="15">
        <f t="shared" si="73"/>
        <v>114.66395085677335</v>
      </c>
      <c r="K406" s="15">
        <f t="shared" si="76"/>
        <v>527.7517573765864</v>
      </c>
      <c r="L406" s="15">
        <f t="shared" si="74"/>
        <v>1268133.6253865145</v>
      </c>
      <c r="M406" s="15"/>
      <c r="N406" s="172">
        <f t="shared" si="71"/>
        <v>1268133.6253865145</v>
      </c>
      <c r="O406" s="40"/>
      <c r="P406" s="40"/>
      <c r="Q406" s="40"/>
    </row>
    <row r="407" spans="1:17" x14ac:dyDescent="0.25">
      <c r="A407" s="5"/>
      <c r="B407" s="66" t="s">
        <v>779</v>
      </c>
      <c r="C407" s="48">
        <v>4</v>
      </c>
      <c r="D407" s="70">
        <v>13.160600000000001</v>
      </c>
      <c r="E407" s="98">
        <v>1005</v>
      </c>
      <c r="F407" s="145">
        <v>105046.5</v>
      </c>
      <c r="G407" s="56">
        <v>75</v>
      </c>
      <c r="H407" s="15">
        <f t="shared" si="75"/>
        <v>78784.875</v>
      </c>
      <c r="I407" s="15">
        <f t="shared" si="72"/>
        <v>26261.625</v>
      </c>
      <c r="J407" s="15">
        <f t="shared" si="73"/>
        <v>104.52388059701492</v>
      </c>
      <c r="K407" s="15">
        <f t="shared" si="76"/>
        <v>537.89182763634483</v>
      </c>
      <c r="L407" s="15">
        <f t="shared" si="74"/>
        <v>992767.46195937123</v>
      </c>
      <c r="M407" s="15"/>
      <c r="N407" s="172">
        <f t="shared" si="71"/>
        <v>992767.46195937123</v>
      </c>
      <c r="O407" s="40"/>
      <c r="P407" s="40"/>
      <c r="Q407" s="40"/>
    </row>
    <row r="408" spans="1:17" x14ac:dyDescent="0.25">
      <c r="A408" s="5"/>
      <c r="B408" s="66" t="s">
        <v>780</v>
      </c>
      <c r="C408" s="48">
        <v>4</v>
      </c>
      <c r="D408" s="70">
        <v>31.3569</v>
      </c>
      <c r="E408" s="98">
        <v>1501</v>
      </c>
      <c r="F408" s="145">
        <v>245482.7</v>
      </c>
      <c r="G408" s="56">
        <v>75</v>
      </c>
      <c r="H408" s="15">
        <f t="shared" si="75"/>
        <v>184112.02499999999</v>
      </c>
      <c r="I408" s="15">
        <f t="shared" si="72"/>
        <v>61370.675000000017</v>
      </c>
      <c r="J408" s="15">
        <f t="shared" si="73"/>
        <v>163.54610259826782</v>
      </c>
      <c r="K408" s="15">
        <f t="shared" si="76"/>
        <v>478.86960563509194</v>
      </c>
      <c r="L408" s="15">
        <f t="shared" si="74"/>
        <v>1016574.2754558889</v>
      </c>
      <c r="M408" s="15"/>
      <c r="N408" s="172">
        <f t="shared" si="71"/>
        <v>1016574.2754558889</v>
      </c>
      <c r="O408" s="40"/>
      <c r="P408" s="40"/>
      <c r="Q408" s="40"/>
    </row>
    <row r="409" spans="1:17" x14ac:dyDescent="0.25">
      <c r="A409" s="5"/>
      <c r="B409" s="66" t="s">
        <v>278</v>
      </c>
      <c r="C409" s="48">
        <v>4</v>
      </c>
      <c r="D409" s="70">
        <v>29.774799999999999</v>
      </c>
      <c r="E409" s="98">
        <v>1741</v>
      </c>
      <c r="F409" s="145">
        <v>275532.2</v>
      </c>
      <c r="G409" s="56">
        <v>75</v>
      </c>
      <c r="H409" s="15">
        <f t="shared" si="75"/>
        <v>206649.15</v>
      </c>
      <c r="I409" s="15">
        <f t="shared" si="72"/>
        <v>68883.050000000017</v>
      </c>
      <c r="J409" s="15">
        <f t="shared" si="73"/>
        <v>158.2608845491097</v>
      </c>
      <c r="K409" s="15">
        <f t="shared" si="76"/>
        <v>484.15482368425</v>
      </c>
      <c r="L409" s="15">
        <f t="shared" si="74"/>
        <v>1047091.1638142084</v>
      </c>
      <c r="M409" s="15"/>
      <c r="N409" s="172">
        <f t="shared" si="71"/>
        <v>1047091.1638142084</v>
      </c>
      <c r="O409" s="40"/>
      <c r="P409" s="40"/>
      <c r="Q409" s="40"/>
    </row>
    <row r="410" spans="1:17" x14ac:dyDescent="0.25">
      <c r="A410" s="5"/>
      <c r="B410" s="66" t="s">
        <v>279</v>
      </c>
      <c r="C410" s="48">
        <v>4</v>
      </c>
      <c r="D410" s="70">
        <v>17.8398</v>
      </c>
      <c r="E410" s="98">
        <v>1278</v>
      </c>
      <c r="F410" s="145">
        <v>176354.2</v>
      </c>
      <c r="G410" s="56">
        <v>75</v>
      </c>
      <c r="H410" s="15">
        <f t="shared" si="75"/>
        <v>132265.65</v>
      </c>
      <c r="I410" s="15">
        <f t="shared" si="72"/>
        <v>44088.550000000017</v>
      </c>
      <c r="J410" s="15">
        <f t="shared" si="73"/>
        <v>137.99233176838811</v>
      </c>
      <c r="K410" s="15">
        <f t="shared" si="76"/>
        <v>504.42337646497162</v>
      </c>
      <c r="L410" s="15">
        <f t="shared" si="74"/>
        <v>987100.31351067417</v>
      </c>
      <c r="M410" s="15"/>
      <c r="N410" s="172">
        <f t="shared" si="71"/>
        <v>987100.31351067417</v>
      </c>
      <c r="O410" s="40"/>
      <c r="P410" s="40"/>
      <c r="Q410" s="40"/>
    </row>
    <row r="411" spans="1:17" x14ac:dyDescent="0.25">
      <c r="A411" s="5"/>
      <c r="B411" s="66" t="s">
        <v>280</v>
      </c>
      <c r="C411" s="48">
        <v>4</v>
      </c>
      <c r="D411" s="70">
        <v>43.423200000000001</v>
      </c>
      <c r="E411" s="98">
        <v>2184</v>
      </c>
      <c r="F411" s="145">
        <v>714419.4</v>
      </c>
      <c r="G411" s="56">
        <v>75</v>
      </c>
      <c r="H411" s="15">
        <f t="shared" si="75"/>
        <v>535814.55000000005</v>
      </c>
      <c r="I411" s="15">
        <f t="shared" si="72"/>
        <v>178604.84999999998</v>
      </c>
      <c r="J411" s="15">
        <f t="shared" si="73"/>
        <v>327.11510989010992</v>
      </c>
      <c r="K411" s="15">
        <f t="shared" si="76"/>
        <v>315.30059834324982</v>
      </c>
      <c r="L411" s="15">
        <f t="shared" si="74"/>
        <v>879562.82496005157</v>
      </c>
      <c r="M411" s="15"/>
      <c r="N411" s="172">
        <f t="shared" si="71"/>
        <v>879562.82496005157</v>
      </c>
      <c r="O411" s="40"/>
      <c r="P411" s="40"/>
      <c r="Q411" s="40"/>
    </row>
    <row r="412" spans="1:17" x14ac:dyDescent="0.25">
      <c r="A412" s="5"/>
      <c r="B412" s="66" t="s">
        <v>281</v>
      </c>
      <c r="C412" s="48">
        <v>4</v>
      </c>
      <c r="D412" s="70">
        <v>23.677600000000002</v>
      </c>
      <c r="E412" s="98">
        <v>1221</v>
      </c>
      <c r="F412" s="145">
        <v>246604.79999999999</v>
      </c>
      <c r="G412" s="56">
        <v>75</v>
      </c>
      <c r="H412" s="15">
        <f t="shared" si="75"/>
        <v>184953.60000000001</v>
      </c>
      <c r="I412" s="15">
        <f t="shared" si="72"/>
        <v>61651.199999999983</v>
      </c>
      <c r="J412" s="15">
        <f t="shared" si="73"/>
        <v>201.96953316953315</v>
      </c>
      <c r="K412" s="15">
        <f t="shared" si="76"/>
        <v>440.44617506382656</v>
      </c>
      <c r="L412" s="15">
        <f t="shared" si="74"/>
        <v>900089.55460507446</v>
      </c>
      <c r="M412" s="15"/>
      <c r="N412" s="172">
        <f t="shared" si="71"/>
        <v>900089.55460507446</v>
      </c>
      <c r="O412" s="40"/>
      <c r="P412" s="40"/>
      <c r="Q412" s="40"/>
    </row>
    <row r="413" spans="1:17" x14ac:dyDescent="0.25">
      <c r="A413" s="5"/>
      <c r="B413" s="66" t="s">
        <v>781</v>
      </c>
      <c r="C413" s="48">
        <v>4</v>
      </c>
      <c r="D413" s="70">
        <v>35.131500000000003</v>
      </c>
      <c r="E413" s="98">
        <v>2056</v>
      </c>
      <c r="F413" s="145">
        <v>270038.09999999998</v>
      </c>
      <c r="G413" s="56">
        <v>75</v>
      </c>
      <c r="H413" s="15">
        <f t="shared" si="75"/>
        <v>202528.57500000001</v>
      </c>
      <c r="I413" s="15">
        <f t="shared" si="72"/>
        <v>67509.524999999965</v>
      </c>
      <c r="J413" s="15">
        <f t="shared" si="73"/>
        <v>131.34148832684824</v>
      </c>
      <c r="K413" s="15">
        <f t="shared" si="76"/>
        <v>511.07421990651153</v>
      </c>
      <c r="L413" s="15">
        <f t="shared" si="74"/>
        <v>1142201.7297850454</v>
      </c>
      <c r="M413" s="15"/>
      <c r="N413" s="172">
        <f t="shared" si="71"/>
        <v>1142201.7297850454</v>
      </c>
      <c r="O413" s="40"/>
      <c r="P413" s="40"/>
      <c r="Q413" s="40"/>
    </row>
    <row r="414" spans="1:17" x14ac:dyDescent="0.25">
      <c r="A414" s="5"/>
      <c r="B414" s="66" t="s">
        <v>282</v>
      </c>
      <c r="C414" s="48">
        <v>4</v>
      </c>
      <c r="D414" s="70">
        <v>21.135199999999998</v>
      </c>
      <c r="E414" s="98">
        <v>1236</v>
      </c>
      <c r="F414" s="145">
        <v>305802.2</v>
      </c>
      <c r="G414" s="56">
        <v>75</v>
      </c>
      <c r="H414" s="15">
        <f t="shared" si="75"/>
        <v>229351.65</v>
      </c>
      <c r="I414" s="15">
        <f t="shared" si="72"/>
        <v>76450.550000000017</v>
      </c>
      <c r="J414" s="15">
        <f t="shared" si="73"/>
        <v>247.41278317152106</v>
      </c>
      <c r="K414" s="15">
        <f t="shared" si="76"/>
        <v>395.00292506183871</v>
      </c>
      <c r="L414" s="15">
        <f t="shared" si="74"/>
        <v>823008.32244867447</v>
      </c>
      <c r="M414" s="15"/>
      <c r="N414" s="172">
        <f t="shared" si="71"/>
        <v>823008.32244867447</v>
      </c>
      <c r="O414" s="40"/>
      <c r="P414" s="40"/>
      <c r="Q414" s="40"/>
    </row>
    <row r="415" spans="1:17" x14ac:dyDescent="0.25">
      <c r="A415" s="5"/>
      <c r="B415" s="66" t="s">
        <v>782</v>
      </c>
      <c r="C415" s="48">
        <v>4</v>
      </c>
      <c r="D415" s="70">
        <v>33.507600000000004</v>
      </c>
      <c r="E415" s="98">
        <v>1877</v>
      </c>
      <c r="F415" s="145">
        <v>298592.2</v>
      </c>
      <c r="G415" s="56">
        <v>75</v>
      </c>
      <c r="H415" s="15">
        <f t="shared" si="75"/>
        <v>223944.15</v>
      </c>
      <c r="I415" s="15">
        <f t="shared" si="72"/>
        <v>74648.050000000017</v>
      </c>
      <c r="J415" s="15">
        <f t="shared" si="73"/>
        <v>159.07948854555141</v>
      </c>
      <c r="K415" s="15">
        <f t="shared" si="76"/>
        <v>483.33621968780835</v>
      </c>
      <c r="L415" s="15">
        <f t="shared" si="74"/>
        <v>1073421.7216953509</v>
      </c>
      <c r="M415" s="15"/>
      <c r="N415" s="172">
        <f t="shared" si="71"/>
        <v>1073421.7216953509</v>
      </c>
      <c r="O415" s="40"/>
      <c r="P415" s="40"/>
      <c r="Q415" s="40"/>
    </row>
    <row r="416" spans="1:17" x14ac:dyDescent="0.25">
      <c r="A416" s="5"/>
      <c r="B416" s="66" t="s">
        <v>283</v>
      </c>
      <c r="C416" s="48">
        <v>4</v>
      </c>
      <c r="D416" s="70">
        <v>26.096699999999998</v>
      </c>
      <c r="E416" s="98">
        <v>1314</v>
      </c>
      <c r="F416" s="145">
        <v>390947.9</v>
      </c>
      <c r="G416" s="56">
        <v>75</v>
      </c>
      <c r="H416" s="15">
        <f t="shared" si="75"/>
        <v>293210.92499999999</v>
      </c>
      <c r="I416" s="15">
        <f t="shared" si="72"/>
        <v>97736.975000000035</v>
      </c>
      <c r="J416" s="15">
        <f t="shared" si="73"/>
        <v>297.52503805175041</v>
      </c>
      <c r="K416" s="15">
        <f t="shared" si="76"/>
        <v>344.89067018160932</v>
      </c>
      <c r="L416" s="15">
        <f t="shared" si="74"/>
        <v>770123.95869975991</v>
      </c>
      <c r="M416" s="15"/>
      <c r="N416" s="172">
        <f t="shared" si="71"/>
        <v>770123.95869975991</v>
      </c>
      <c r="O416" s="40"/>
      <c r="P416" s="40"/>
      <c r="Q416" s="40"/>
    </row>
    <row r="417" spans="1:17" x14ac:dyDescent="0.25">
      <c r="A417" s="5"/>
      <c r="B417" s="66" t="s">
        <v>230</v>
      </c>
      <c r="C417" s="48">
        <v>4</v>
      </c>
      <c r="D417" s="69">
        <v>24.5121</v>
      </c>
      <c r="E417" s="98">
        <v>2006</v>
      </c>
      <c r="F417" s="145">
        <v>222667.5</v>
      </c>
      <c r="G417" s="56">
        <v>75</v>
      </c>
      <c r="H417" s="15">
        <f t="shared" si="75"/>
        <v>167000.625</v>
      </c>
      <c r="I417" s="15">
        <f t="shared" si="72"/>
        <v>55666.875</v>
      </c>
      <c r="J417" s="15">
        <f t="shared" si="73"/>
        <v>111.00074775672981</v>
      </c>
      <c r="K417" s="15">
        <f t="shared" si="76"/>
        <v>531.41496047662997</v>
      </c>
      <c r="L417" s="15">
        <f t="shared" si="74"/>
        <v>1133761.8994839313</v>
      </c>
      <c r="M417" s="15"/>
      <c r="N417" s="172">
        <f t="shared" si="71"/>
        <v>1133761.8994839313</v>
      </c>
      <c r="O417" s="40"/>
      <c r="P417" s="40"/>
      <c r="Q417" s="40"/>
    </row>
    <row r="418" spans="1:17" x14ac:dyDescent="0.25">
      <c r="A418" s="5"/>
      <c r="B418" s="66" t="s">
        <v>284</v>
      </c>
      <c r="C418" s="48">
        <v>4</v>
      </c>
      <c r="D418" s="70">
        <v>32.277900000000002</v>
      </c>
      <c r="E418" s="98">
        <v>2898</v>
      </c>
      <c r="F418" s="145">
        <v>353276.3</v>
      </c>
      <c r="G418" s="56">
        <v>75</v>
      </c>
      <c r="H418" s="15">
        <f t="shared" si="75"/>
        <v>264957.22499999998</v>
      </c>
      <c r="I418" s="15">
        <f t="shared" si="72"/>
        <v>88319.075000000012</v>
      </c>
      <c r="J418" s="15">
        <f t="shared" si="73"/>
        <v>121.90348516218081</v>
      </c>
      <c r="K418" s="15">
        <f t="shared" si="76"/>
        <v>520.51222307117894</v>
      </c>
      <c r="L418" s="15">
        <f t="shared" si="74"/>
        <v>1243840.7503503487</v>
      </c>
      <c r="M418" s="15"/>
      <c r="N418" s="172">
        <f t="shared" si="71"/>
        <v>1243840.7503503487</v>
      </c>
      <c r="O418" s="40"/>
      <c r="P418" s="40"/>
      <c r="Q418" s="40"/>
    </row>
    <row r="419" spans="1:17" x14ac:dyDescent="0.25">
      <c r="A419" s="5"/>
      <c r="B419" s="66" t="s">
        <v>285</v>
      </c>
      <c r="C419" s="48">
        <v>4</v>
      </c>
      <c r="D419" s="70">
        <v>17.488699999999998</v>
      </c>
      <c r="E419" s="98">
        <v>1343</v>
      </c>
      <c r="F419" s="145">
        <v>180119.9</v>
      </c>
      <c r="G419" s="56">
        <v>75</v>
      </c>
      <c r="H419" s="15">
        <f t="shared" si="75"/>
        <v>135089.92499999999</v>
      </c>
      <c r="I419" s="15">
        <f t="shared" si="72"/>
        <v>45029.975000000006</v>
      </c>
      <c r="J419" s="15">
        <f t="shared" si="73"/>
        <v>134.11757259865971</v>
      </c>
      <c r="K419" s="15">
        <f t="shared" si="76"/>
        <v>508.29813563470003</v>
      </c>
      <c r="L419" s="15">
        <f t="shared" si="74"/>
        <v>999410.19813394616</v>
      </c>
      <c r="M419" s="15"/>
      <c r="N419" s="172">
        <f t="shared" si="71"/>
        <v>999410.19813394616</v>
      </c>
      <c r="O419" s="40"/>
      <c r="P419" s="40"/>
      <c r="Q419" s="40"/>
    </row>
    <row r="420" spans="1:17" x14ac:dyDescent="0.25">
      <c r="A420" s="5"/>
      <c r="B420" s="66" t="s">
        <v>286</v>
      </c>
      <c r="C420" s="48">
        <v>4</v>
      </c>
      <c r="D420" s="70">
        <v>45.682399999999994</v>
      </c>
      <c r="E420" s="98">
        <v>2139</v>
      </c>
      <c r="F420" s="145">
        <v>367514.6</v>
      </c>
      <c r="G420" s="56">
        <v>75</v>
      </c>
      <c r="H420" s="15">
        <f t="shared" si="75"/>
        <v>275635.95</v>
      </c>
      <c r="I420" s="15">
        <f t="shared" si="72"/>
        <v>91878.649999999965</v>
      </c>
      <c r="J420" s="15">
        <f t="shared" si="73"/>
        <v>171.81608228143992</v>
      </c>
      <c r="K420" s="15">
        <f t="shared" si="76"/>
        <v>470.59962595191985</v>
      </c>
      <c r="L420" s="15">
        <f t="shared" si="74"/>
        <v>1122920.324467673</v>
      </c>
      <c r="M420" s="15"/>
      <c r="N420" s="172">
        <f t="shared" si="71"/>
        <v>1122920.324467673</v>
      </c>
      <c r="O420" s="40"/>
      <c r="P420" s="40"/>
      <c r="Q420" s="40"/>
    </row>
    <row r="421" spans="1:17" x14ac:dyDescent="0.25">
      <c r="A421" s="5"/>
      <c r="B421" s="66"/>
      <c r="C421" s="48"/>
      <c r="D421" s="70">
        <v>0</v>
      </c>
      <c r="E421" s="100"/>
      <c r="F421" s="134"/>
      <c r="G421" s="56"/>
      <c r="H421" s="41"/>
      <c r="I421" s="15"/>
      <c r="K421" s="15"/>
      <c r="L421" s="15"/>
      <c r="M421" s="15"/>
      <c r="N421" s="172"/>
      <c r="O421" s="40"/>
      <c r="P421" s="40"/>
      <c r="Q421" s="40"/>
    </row>
    <row r="422" spans="1:17" x14ac:dyDescent="0.25">
      <c r="A422" s="33" t="s">
        <v>287</v>
      </c>
      <c r="B422" s="58" t="s">
        <v>2</v>
      </c>
      <c r="C422" s="59"/>
      <c r="D422" s="7">
        <v>1072.5956999999999</v>
      </c>
      <c r="E422" s="101">
        <f>E423</f>
        <v>84465</v>
      </c>
      <c r="F422" s="123"/>
      <c r="G422" s="56"/>
      <c r="H422" s="12">
        <f>H424</f>
        <v>8882154.7000000011</v>
      </c>
      <c r="I422" s="12">
        <f>I424</f>
        <v>-8882154.7000000011</v>
      </c>
      <c r="J422" s="12"/>
      <c r="K422" s="15"/>
      <c r="L422" s="15"/>
      <c r="M422" s="14">
        <f>M424</f>
        <v>42346926.837808222</v>
      </c>
      <c r="N422" s="170">
        <f t="shared" si="71"/>
        <v>42346926.837808222</v>
      </c>
      <c r="O422" s="40"/>
      <c r="P422" s="40"/>
      <c r="Q422" s="40"/>
    </row>
    <row r="423" spans="1:17" x14ac:dyDescent="0.25">
      <c r="A423" s="33" t="s">
        <v>287</v>
      </c>
      <c r="B423" s="58" t="s">
        <v>3</v>
      </c>
      <c r="C423" s="59"/>
      <c r="D423" s="7">
        <v>1072.5956999999999</v>
      </c>
      <c r="E423" s="101">
        <f>SUM(E425:E457)</f>
        <v>84465</v>
      </c>
      <c r="F423" s="123">
        <f>SUM(F425:F457)</f>
        <v>35528618.800000004</v>
      </c>
      <c r="G423" s="56"/>
      <c r="H423" s="12">
        <f>SUM(H425:H457)</f>
        <v>15037027.745000001</v>
      </c>
      <c r="I423" s="12">
        <f>SUM(I425:I457)</f>
        <v>20491591.055000003</v>
      </c>
      <c r="J423" s="12"/>
      <c r="K423" s="15"/>
      <c r="L423" s="12">
        <f>SUM(L425:L457)</f>
        <v>35498108.468064174</v>
      </c>
      <c r="M423" s="15"/>
      <c r="N423" s="170">
        <f t="shared" si="71"/>
        <v>35498108.468064174</v>
      </c>
      <c r="O423" s="40"/>
      <c r="P423" s="40"/>
      <c r="Q423" s="40"/>
    </row>
    <row r="424" spans="1:17" x14ac:dyDescent="0.25">
      <c r="A424" s="5"/>
      <c r="B424" s="66" t="s">
        <v>26</v>
      </c>
      <c r="C424" s="48">
        <v>2</v>
      </c>
      <c r="D424" s="70">
        <v>0</v>
      </c>
      <c r="E424" s="103"/>
      <c r="F424" s="130"/>
      <c r="G424" s="56">
        <v>25</v>
      </c>
      <c r="H424" s="15">
        <f>F423*G424/100</f>
        <v>8882154.7000000011</v>
      </c>
      <c r="I424" s="15">
        <f t="shared" si="72"/>
        <v>-8882154.7000000011</v>
      </c>
      <c r="J424" s="15"/>
      <c r="K424" s="15"/>
      <c r="L424" s="15"/>
      <c r="M424" s="15">
        <f>($L$7*$L$8*E422/$L$10)+($L$7*$L$9*D422/$L$11)</f>
        <v>42346926.837808222</v>
      </c>
      <c r="N424" s="172">
        <f t="shared" si="71"/>
        <v>42346926.837808222</v>
      </c>
      <c r="O424" s="40"/>
      <c r="P424" s="40"/>
      <c r="Q424" s="40"/>
    </row>
    <row r="425" spans="1:17" x14ac:dyDescent="0.25">
      <c r="A425" s="5"/>
      <c r="B425" s="66" t="s">
        <v>288</v>
      </c>
      <c r="C425" s="48">
        <v>4</v>
      </c>
      <c r="D425" s="70">
        <v>34.587399999999995</v>
      </c>
      <c r="E425" s="98">
        <v>2512</v>
      </c>
      <c r="F425" s="146">
        <v>2274497.7000000002</v>
      </c>
      <c r="G425" s="56">
        <v>75</v>
      </c>
      <c r="H425" s="15">
        <f>F425*G425/100</f>
        <v>1705873.2749999999</v>
      </c>
      <c r="I425" s="15">
        <f t="shared" si="72"/>
        <v>568624.42500000028</v>
      </c>
      <c r="J425" s="15">
        <f t="shared" ref="J425:J457" si="77">F425/E425</f>
        <v>905.45290605095545</v>
      </c>
      <c r="K425" s="15">
        <f t="shared" ref="K425:K457" si="78">$J$11*$J$19-J425</f>
        <v>-263.03719781759571</v>
      </c>
      <c r="L425" s="15">
        <f t="shared" ref="L425:L457" si="79">IF(K425&gt;0,$J$7*$J$8*(K425/$K$19),0)+$J$7*$J$9*(E425/$E$19)+$J$7*$J$10*(D425/$D$19)</f>
        <v>398784.35914231383</v>
      </c>
      <c r="M425" s="15"/>
      <c r="N425" s="172">
        <f t="shared" si="71"/>
        <v>398784.35914231383</v>
      </c>
      <c r="O425" s="40"/>
      <c r="P425" s="40"/>
      <c r="Q425" s="40"/>
    </row>
    <row r="426" spans="1:17" x14ac:dyDescent="0.25">
      <c r="A426" s="5"/>
      <c r="B426" s="66" t="s">
        <v>289</v>
      </c>
      <c r="C426" s="48">
        <v>4</v>
      </c>
      <c r="D426" s="70">
        <v>23.7818</v>
      </c>
      <c r="E426" s="98">
        <v>1211</v>
      </c>
      <c r="F426" s="146">
        <v>153294.29999999999</v>
      </c>
      <c r="G426" s="56">
        <v>75</v>
      </c>
      <c r="H426" s="15">
        <f t="shared" ref="H426:H457" si="80">F426*G426/100</f>
        <v>114970.72500000001</v>
      </c>
      <c r="I426" s="15">
        <f t="shared" si="72"/>
        <v>38323.574999999983</v>
      </c>
      <c r="J426" s="15">
        <f t="shared" si="77"/>
        <v>126.58488852188273</v>
      </c>
      <c r="K426" s="15">
        <f t="shared" si="78"/>
        <v>515.83081971147703</v>
      </c>
      <c r="L426" s="15">
        <f t="shared" si="79"/>
        <v>1016365.0968923754</v>
      </c>
      <c r="M426" s="15"/>
      <c r="N426" s="172">
        <f t="shared" si="71"/>
        <v>1016365.0968923754</v>
      </c>
      <c r="O426" s="40"/>
      <c r="P426" s="40"/>
      <c r="Q426" s="40"/>
    </row>
    <row r="427" spans="1:17" x14ac:dyDescent="0.25">
      <c r="A427" s="5"/>
      <c r="B427" s="66" t="s">
        <v>783</v>
      </c>
      <c r="C427" s="48">
        <v>4</v>
      </c>
      <c r="D427" s="70">
        <v>19.7803</v>
      </c>
      <c r="E427" s="98">
        <v>1247</v>
      </c>
      <c r="F427" s="146">
        <v>279156.59999999998</v>
      </c>
      <c r="G427" s="56">
        <v>75</v>
      </c>
      <c r="H427" s="15">
        <f t="shared" si="80"/>
        <v>209367.45</v>
      </c>
      <c r="I427" s="15">
        <f t="shared" si="72"/>
        <v>69789.149999999965</v>
      </c>
      <c r="J427" s="15">
        <f t="shared" si="77"/>
        <v>223.86255012028869</v>
      </c>
      <c r="K427" s="15">
        <f t="shared" si="78"/>
        <v>418.55315811307105</v>
      </c>
      <c r="L427" s="15">
        <f t="shared" si="79"/>
        <v>856462.82270531682</v>
      </c>
      <c r="M427" s="15"/>
      <c r="N427" s="172">
        <f t="shared" si="71"/>
        <v>856462.82270531682</v>
      </c>
      <c r="O427" s="40"/>
      <c r="P427" s="40"/>
      <c r="Q427" s="40"/>
    </row>
    <row r="428" spans="1:17" x14ac:dyDescent="0.25">
      <c r="A428" s="5"/>
      <c r="B428" s="66" t="s">
        <v>290</v>
      </c>
      <c r="C428" s="48">
        <v>4</v>
      </c>
      <c r="D428" s="70">
        <v>46.573199999999993</v>
      </c>
      <c r="E428" s="98">
        <v>2562</v>
      </c>
      <c r="F428" s="146">
        <v>365077.1</v>
      </c>
      <c r="G428" s="56">
        <v>75</v>
      </c>
      <c r="H428" s="15">
        <f t="shared" si="80"/>
        <v>273807.82500000001</v>
      </c>
      <c r="I428" s="15">
        <f t="shared" si="72"/>
        <v>91269.274999999965</v>
      </c>
      <c r="J428" s="15">
        <f t="shared" si="77"/>
        <v>142.49691647150664</v>
      </c>
      <c r="K428" s="15">
        <f t="shared" si="78"/>
        <v>499.91879176185307</v>
      </c>
      <c r="L428" s="15">
        <f t="shared" si="79"/>
        <v>1219665.1157627723</v>
      </c>
      <c r="M428" s="15"/>
      <c r="N428" s="172">
        <f t="shared" si="71"/>
        <v>1219665.1157627723</v>
      </c>
      <c r="O428" s="40"/>
      <c r="P428" s="40"/>
      <c r="Q428" s="40"/>
    </row>
    <row r="429" spans="1:17" x14ac:dyDescent="0.25">
      <c r="A429" s="5"/>
      <c r="B429" s="66" t="s">
        <v>291</v>
      </c>
      <c r="C429" s="48">
        <v>4</v>
      </c>
      <c r="D429" s="70">
        <v>31.337299999999999</v>
      </c>
      <c r="E429" s="98">
        <v>2709</v>
      </c>
      <c r="F429" s="146">
        <v>646090.9</v>
      </c>
      <c r="G429" s="56">
        <v>75</v>
      </c>
      <c r="H429" s="15">
        <f t="shared" si="80"/>
        <v>484568.17499999999</v>
      </c>
      <c r="I429" s="15">
        <f t="shared" si="72"/>
        <v>161522.72500000003</v>
      </c>
      <c r="J429" s="15">
        <f t="shared" si="77"/>
        <v>238.49793281653749</v>
      </c>
      <c r="K429" s="15">
        <f t="shared" si="78"/>
        <v>403.91777541682222</v>
      </c>
      <c r="L429" s="15">
        <f t="shared" si="79"/>
        <v>1038121.7454635444</v>
      </c>
      <c r="M429" s="15"/>
      <c r="N429" s="172">
        <f t="shared" si="71"/>
        <v>1038121.7454635444</v>
      </c>
      <c r="O429" s="40"/>
      <c r="P429" s="40"/>
      <c r="Q429" s="40"/>
    </row>
    <row r="430" spans="1:17" x14ac:dyDescent="0.25">
      <c r="A430" s="5"/>
      <c r="B430" s="66" t="s">
        <v>292</v>
      </c>
      <c r="C430" s="48">
        <v>4</v>
      </c>
      <c r="D430" s="70">
        <v>18.4437</v>
      </c>
      <c r="E430" s="98">
        <v>1501</v>
      </c>
      <c r="F430" s="146">
        <v>285746.7</v>
      </c>
      <c r="G430" s="56">
        <v>75</v>
      </c>
      <c r="H430" s="15">
        <f t="shared" si="80"/>
        <v>214310.02499999999</v>
      </c>
      <c r="I430" s="15">
        <f t="shared" si="72"/>
        <v>71436.675000000017</v>
      </c>
      <c r="J430" s="15">
        <f t="shared" si="77"/>
        <v>190.37088607594939</v>
      </c>
      <c r="K430" s="15">
        <f t="shared" si="78"/>
        <v>452.04482215741035</v>
      </c>
      <c r="L430" s="15">
        <f t="shared" si="79"/>
        <v>933180.6380441878</v>
      </c>
      <c r="M430" s="15"/>
      <c r="N430" s="172">
        <f t="shared" si="71"/>
        <v>933180.6380441878</v>
      </c>
      <c r="O430" s="40"/>
      <c r="P430" s="40"/>
      <c r="Q430" s="40"/>
    </row>
    <row r="431" spans="1:17" x14ac:dyDescent="0.25">
      <c r="A431" s="5"/>
      <c r="B431" s="66" t="s">
        <v>293</v>
      </c>
      <c r="C431" s="48">
        <v>4</v>
      </c>
      <c r="D431" s="70">
        <v>52.673500000000004</v>
      </c>
      <c r="E431" s="98">
        <v>3001</v>
      </c>
      <c r="F431" s="146">
        <v>479228.5</v>
      </c>
      <c r="G431" s="56">
        <v>75</v>
      </c>
      <c r="H431" s="15">
        <f t="shared" si="80"/>
        <v>359421.375</v>
      </c>
      <c r="I431" s="15">
        <f t="shared" si="72"/>
        <v>119807.125</v>
      </c>
      <c r="J431" s="15">
        <f t="shared" si="77"/>
        <v>159.68960346551151</v>
      </c>
      <c r="K431" s="15">
        <f t="shared" si="78"/>
        <v>482.72610476784826</v>
      </c>
      <c r="L431" s="15">
        <f t="shared" si="79"/>
        <v>1262835.0529297441</v>
      </c>
      <c r="M431" s="15"/>
      <c r="N431" s="172">
        <f t="shared" si="71"/>
        <v>1262835.0529297441</v>
      </c>
      <c r="O431" s="40"/>
      <c r="P431" s="40"/>
      <c r="Q431" s="40"/>
    </row>
    <row r="432" spans="1:17" x14ac:dyDescent="0.25">
      <c r="A432" s="5"/>
      <c r="B432" s="66" t="s">
        <v>294</v>
      </c>
      <c r="C432" s="48">
        <v>4</v>
      </c>
      <c r="D432" s="70">
        <v>25.634499999999999</v>
      </c>
      <c r="E432" s="98">
        <v>1698</v>
      </c>
      <c r="F432" s="146">
        <v>206636.79999999999</v>
      </c>
      <c r="G432" s="56">
        <v>75</v>
      </c>
      <c r="H432" s="15">
        <f t="shared" si="80"/>
        <v>154977.60000000001</v>
      </c>
      <c r="I432" s="15">
        <f t="shared" si="72"/>
        <v>51659.199999999983</v>
      </c>
      <c r="J432" s="15">
        <f t="shared" si="77"/>
        <v>121.69422850412249</v>
      </c>
      <c r="K432" s="15">
        <f t="shared" si="78"/>
        <v>520.72147972923722</v>
      </c>
      <c r="L432" s="15">
        <f t="shared" si="79"/>
        <v>1085590.3879590284</v>
      </c>
      <c r="M432" s="15"/>
      <c r="N432" s="172">
        <f t="shared" si="71"/>
        <v>1085590.3879590284</v>
      </c>
      <c r="O432" s="40"/>
      <c r="P432" s="40"/>
      <c r="Q432" s="40"/>
    </row>
    <row r="433" spans="1:17" x14ac:dyDescent="0.25">
      <c r="A433" s="5"/>
      <c r="B433" s="66" t="s">
        <v>287</v>
      </c>
      <c r="C433" s="48">
        <v>3</v>
      </c>
      <c r="D433" s="70">
        <v>21.541399999999999</v>
      </c>
      <c r="E433" s="98">
        <v>16335</v>
      </c>
      <c r="F433" s="146">
        <v>21108066.100000001</v>
      </c>
      <c r="G433" s="56">
        <v>20</v>
      </c>
      <c r="H433" s="15">
        <f t="shared" si="80"/>
        <v>4221613.22</v>
      </c>
      <c r="I433" s="15">
        <f t="shared" si="72"/>
        <v>16886452.880000003</v>
      </c>
      <c r="J433" s="15">
        <f t="shared" si="77"/>
        <v>1292.1987205387206</v>
      </c>
      <c r="K433" s="15">
        <f t="shared" si="78"/>
        <v>-649.7830123053609</v>
      </c>
      <c r="L433" s="15">
        <f t="shared" si="79"/>
        <v>1935969.4488690358</v>
      </c>
      <c r="M433" s="15"/>
      <c r="N433" s="172">
        <f t="shared" si="71"/>
        <v>1935969.4488690358</v>
      </c>
      <c r="O433" s="40"/>
      <c r="P433" s="40"/>
      <c r="Q433" s="40"/>
    </row>
    <row r="434" spans="1:17" x14ac:dyDescent="0.25">
      <c r="A434" s="5"/>
      <c r="B434" s="66" t="s">
        <v>295</v>
      </c>
      <c r="C434" s="48">
        <v>4</v>
      </c>
      <c r="D434" s="70">
        <v>22.109099999999998</v>
      </c>
      <c r="E434" s="98">
        <v>2172</v>
      </c>
      <c r="F434" s="146">
        <v>777486</v>
      </c>
      <c r="G434" s="56">
        <v>75</v>
      </c>
      <c r="H434" s="15">
        <f t="shared" si="80"/>
        <v>583114.5</v>
      </c>
      <c r="I434" s="15">
        <f t="shared" si="72"/>
        <v>194371.5</v>
      </c>
      <c r="J434" s="15">
        <f t="shared" si="77"/>
        <v>357.95856353591159</v>
      </c>
      <c r="K434" s="15">
        <f t="shared" si="78"/>
        <v>284.45714469744814</v>
      </c>
      <c r="L434" s="15">
        <f t="shared" si="79"/>
        <v>761407.49212828185</v>
      </c>
      <c r="M434" s="15"/>
      <c r="N434" s="172">
        <f t="shared" si="71"/>
        <v>761407.49212828185</v>
      </c>
      <c r="O434" s="40"/>
      <c r="P434" s="40"/>
      <c r="Q434" s="40"/>
    </row>
    <row r="435" spans="1:17" x14ac:dyDescent="0.25">
      <c r="A435" s="5"/>
      <c r="B435" s="66" t="s">
        <v>296</v>
      </c>
      <c r="C435" s="48">
        <v>4</v>
      </c>
      <c r="D435" s="70">
        <v>62.467600000000004</v>
      </c>
      <c r="E435" s="98">
        <v>3264</v>
      </c>
      <c r="F435" s="146">
        <v>1032098.9</v>
      </c>
      <c r="G435" s="56">
        <v>75</v>
      </c>
      <c r="H435" s="15">
        <f t="shared" si="80"/>
        <v>774074.17500000005</v>
      </c>
      <c r="I435" s="15">
        <f t="shared" si="72"/>
        <v>258024.72499999998</v>
      </c>
      <c r="J435" s="15">
        <f t="shared" si="77"/>
        <v>316.20677083333334</v>
      </c>
      <c r="K435" s="15">
        <f t="shared" si="78"/>
        <v>326.2089374000264</v>
      </c>
      <c r="L435" s="15">
        <f t="shared" si="79"/>
        <v>1081445.8219074954</v>
      </c>
      <c r="M435" s="15"/>
      <c r="N435" s="172">
        <f t="shared" si="71"/>
        <v>1081445.8219074954</v>
      </c>
      <c r="O435" s="40"/>
      <c r="P435" s="40"/>
      <c r="Q435" s="40"/>
    </row>
    <row r="436" spans="1:17" x14ac:dyDescent="0.25">
      <c r="A436" s="5"/>
      <c r="B436" s="66" t="s">
        <v>297</v>
      </c>
      <c r="C436" s="48">
        <v>4</v>
      </c>
      <c r="D436" s="70">
        <v>27.094299999999997</v>
      </c>
      <c r="E436" s="98">
        <v>2018</v>
      </c>
      <c r="F436" s="146">
        <v>270180.3</v>
      </c>
      <c r="G436" s="56">
        <v>75</v>
      </c>
      <c r="H436" s="15">
        <f t="shared" si="80"/>
        <v>202635.22500000001</v>
      </c>
      <c r="I436" s="15">
        <f t="shared" si="72"/>
        <v>67545.074999999983</v>
      </c>
      <c r="J436" s="15">
        <f t="shared" si="77"/>
        <v>133.88518334985133</v>
      </c>
      <c r="K436" s="15">
        <f t="shared" si="78"/>
        <v>508.53052488350841</v>
      </c>
      <c r="L436" s="15">
        <f t="shared" si="79"/>
        <v>1107935.5869055509</v>
      </c>
      <c r="M436" s="15"/>
      <c r="N436" s="172">
        <f t="shared" si="71"/>
        <v>1107935.5869055509</v>
      </c>
      <c r="O436" s="40"/>
      <c r="P436" s="40"/>
      <c r="Q436" s="40"/>
    </row>
    <row r="437" spans="1:17" x14ac:dyDescent="0.25">
      <c r="A437" s="5"/>
      <c r="B437" s="66" t="s">
        <v>298</v>
      </c>
      <c r="C437" s="48">
        <v>4</v>
      </c>
      <c r="D437" s="70">
        <v>30.487299999999998</v>
      </c>
      <c r="E437" s="98">
        <v>1023</v>
      </c>
      <c r="F437" s="146">
        <v>54387.199999999997</v>
      </c>
      <c r="G437" s="56">
        <v>75</v>
      </c>
      <c r="H437" s="15">
        <f t="shared" si="80"/>
        <v>40790.400000000001</v>
      </c>
      <c r="I437" s="15">
        <f t="shared" si="72"/>
        <v>13596.799999999996</v>
      </c>
      <c r="J437" s="15">
        <f t="shared" si="77"/>
        <v>53.164418377321603</v>
      </c>
      <c r="K437" s="15">
        <f t="shared" si="78"/>
        <v>589.25128985603817</v>
      </c>
      <c r="L437" s="15">
        <f t="shared" si="79"/>
        <v>1130586.0658022943</v>
      </c>
      <c r="M437" s="15"/>
      <c r="N437" s="172">
        <f t="shared" si="71"/>
        <v>1130586.0658022943</v>
      </c>
      <c r="O437" s="40"/>
      <c r="P437" s="40"/>
      <c r="Q437" s="40"/>
    </row>
    <row r="438" spans="1:17" x14ac:dyDescent="0.25">
      <c r="A438" s="5"/>
      <c r="B438" s="66" t="s">
        <v>299</v>
      </c>
      <c r="C438" s="48">
        <v>4</v>
      </c>
      <c r="D438" s="70">
        <v>25.811999999999998</v>
      </c>
      <c r="E438" s="98">
        <v>1103</v>
      </c>
      <c r="F438" s="146">
        <v>146278.6</v>
      </c>
      <c r="G438" s="56">
        <v>75</v>
      </c>
      <c r="H438" s="15">
        <f t="shared" si="80"/>
        <v>109708.95</v>
      </c>
      <c r="I438" s="15">
        <f t="shared" si="72"/>
        <v>36569.650000000009</v>
      </c>
      <c r="J438" s="15">
        <f t="shared" si="77"/>
        <v>132.61885766092476</v>
      </c>
      <c r="K438" s="15">
        <f t="shared" si="78"/>
        <v>509.79685057243501</v>
      </c>
      <c r="L438" s="15">
        <f t="shared" si="79"/>
        <v>1001215.0819945273</v>
      </c>
      <c r="M438" s="15"/>
      <c r="N438" s="172">
        <f t="shared" si="71"/>
        <v>1001215.0819945273</v>
      </c>
      <c r="O438" s="40"/>
      <c r="P438" s="40"/>
      <c r="Q438" s="40"/>
    </row>
    <row r="439" spans="1:17" x14ac:dyDescent="0.25">
      <c r="A439" s="5"/>
      <c r="B439" s="66" t="s">
        <v>300</v>
      </c>
      <c r="C439" s="48">
        <v>4</v>
      </c>
      <c r="D439" s="70">
        <v>18.983499999999999</v>
      </c>
      <c r="E439" s="98">
        <v>1460</v>
      </c>
      <c r="F439" s="146">
        <v>365257</v>
      </c>
      <c r="G439" s="56">
        <v>75</v>
      </c>
      <c r="H439" s="15">
        <f t="shared" si="80"/>
        <v>273942.75</v>
      </c>
      <c r="I439" s="15">
        <f t="shared" si="72"/>
        <v>91314.25</v>
      </c>
      <c r="J439" s="15">
        <f t="shared" si="77"/>
        <v>250.17602739726027</v>
      </c>
      <c r="K439" s="15">
        <f t="shared" si="78"/>
        <v>392.23968083609947</v>
      </c>
      <c r="L439" s="15">
        <f t="shared" si="79"/>
        <v>837356.13518136519</v>
      </c>
      <c r="M439" s="15"/>
      <c r="N439" s="172">
        <f t="shared" si="71"/>
        <v>837356.13518136519</v>
      </c>
      <c r="O439" s="40"/>
      <c r="P439" s="40"/>
      <c r="Q439" s="40"/>
    </row>
    <row r="440" spans="1:17" x14ac:dyDescent="0.25">
      <c r="A440" s="5"/>
      <c r="B440" s="66" t="s">
        <v>784</v>
      </c>
      <c r="C440" s="48">
        <v>4</v>
      </c>
      <c r="D440" s="70">
        <v>35.002099999999999</v>
      </c>
      <c r="E440" s="98">
        <v>2458</v>
      </c>
      <c r="F440" s="146">
        <v>206004.2</v>
      </c>
      <c r="G440" s="56">
        <v>75</v>
      </c>
      <c r="H440" s="15">
        <f t="shared" si="80"/>
        <v>154503.15</v>
      </c>
      <c r="I440" s="15">
        <f t="shared" si="72"/>
        <v>51501.050000000017</v>
      </c>
      <c r="J440" s="15">
        <f t="shared" si="77"/>
        <v>83.809682668836459</v>
      </c>
      <c r="K440" s="15">
        <f t="shared" si="78"/>
        <v>558.60602556452329</v>
      </c>
      <c r="L440" s="15">
        <f t="shared" si="79"/>
        <v>1261536.5935465051</v>
      </c>
      <c r="M440" s="15"/>
      <c r="N440" s="172">
        <f t="shared" si="71"/>
        <v>1261536.5935465051</v>
      </c>
      <c r="O440" s="40"/>
      <c r="P440" s="40"/>
      <c r="Q440" s="40"/>
    </row>
    <row r="441" spans="1:17" x14ac:dyDescent="0.25">
      <c r="A441" s="5"/>
      <c r="B441" s="66" t="s">
        <v>301</v>
      </c>
      <c r="C441" s="48">
        <v>4</v>
      </c>
      <c r="D441" s="70">
        <v>22.695900000000002</v>
      </c>
      <c r="E441" s="98">
        <v>1941</v>
      </c>
      <c r="F441" s="146">
        <v>283347.8</v>
      </c>
      <c r="G441" s="56">
        <v>75</v>
      </c>
      <c r="H441" s="15">
        <f t="shared" si="80"/>
        <v>212510.85</v>
      </c>
      <c r="I441" s="15">
        <f t="shared" si="72"/>
        <v>70836.949999999983</v>
      </c>
      <c r="J441" s="15">
        <f t="shared" si="77"/>
        <v>145.98031942297783</v>
      </c>
      <c r="K441" s="15">
        <f t="shared" si="78"/>
        <v>496.43538881038194</v>
      </c>
      <c r="L441" s="15">
        <f t="shared" si="79"/>
        <v>1066138.4727762071</v>
      </c>
      <c r="M441" s="15"/>
      <c r="N441" s="172">
        <f t="shared" si="71"/>
        <v>1066138.4727762071</v>
      </c>
      <c r="O441" s="40"/>
      <c r="P441" s="40"/>
      <c r="Q441" s="40"/>
    </row>
    <row r="442" spans="1:17" x14ac:dyDescent="0.25">
      <c r="A442" s="5"/>
      <c r="B442" s="66" t="s">
        <v>302</v>
      </c>
      <c r="C442" s="48">
        <v>4</v>
      </c>
      <c r="D442" s="70">
        <v>29.061799999999998</v>
      </c>
      <c r="E442" s="98">
        <v>1218</v>
      </c>
      <c r="F442" s="146">
        <v>200858.3</v>
      </c>
      <c r="G442" s="56">
        <v>75</v>
      </c>
      <c r="H442" s="15">
        <f t="shared" si="80"/>
        <v>150643.72500000001</v>
      </c>
      <c r="I442" s="15">
        <f t="shared" si="72"/>
        <v>50214.574999999983</v>
      </c>
      <c r="J442" s="15">
        <f t="shared" si="77"/>
        <v>164.90829228243021</v>
      </c>
      <c r="K442" s="15">
        <f t="shared" si="78"/>
        <v>477.5074159509295</v>
      </c>
      <c r="L442" s="15">
        <f t="shared" si="79"/>
        <v>974707.4215644669</v>
      </c>
      <c r="M442" s="15"/>
      <c r="N442" s="172">
        <f t="shared" si="71"/>
        <v>974707.4215644669</v>
      </c>
      <c r="O442" s="40"/>
      <c r="P442" s="40"/>
      <c r="Q442" s="40"/>
    </row>
    <row r="443" spans="1:17" x14ac:dyDescent="0.25">
      <c r="A443" s="5"/>
      <c r="B443" s="66" t="s">
        <v>303</v>
      </c>
      <c r="C443" s="48">
        <v>4</v>
      </c>
      <c r="D443" s="70">
        <v>43.259</v>
      </c>
      <c r="E443" s="98">
        <v>2523</v>
      </c>
      <c r="F443" s="146">
        <v>704088.9</v>
      </c>
      <c r="G443" s="56">
        <v>75</v>
      </c>
      <c r="H443" s="15">
        <f t="shared" si="80"/>
        <v>528066.67500000005</v>
      </c>
      <c r="I443" s="15">
        <f t="shared" si="72"/>
        <v>176022.22499999998</v>
      </c>
      <c r="J443" s="15">
        <f t="shared" si="77"/>
        <v>279.06813317479191</v>
      </c>
      <c r="K443" s="15">
        <f t="shared" si="78"/>
        <v>363.34757505856783</v>
      </c>
      <c r="L443" s="15">
        <f t="shared" si="79"/>
        <v>992387.28762118064</v>
      </c>
      <c r="M443" s="15"/>
      <c r="N443" s="172">
        <f t="shared" si="71"/>
        <v>992387.28762118064</v>
      </c>
      <c r="O443" s="40"/>
      <c r="P443" s="40"/>
      <c r="Q443" s="40"/>
    </row>
    <row r="444" spans="1:17" x14ac:dyDescent="0.25">
      <c r="A444" s="5"/>
      <c r="B444" s="66" t="s">
        <v>304</v>
      </c>
      <c r="C444" s="48">
        <v>4</v>
      </c>
      <c r="D444" s="70">
        <v>19.787700000000001</v>
      </c>
      <c r="E444" s="98">
        <v>1471</v>
      </c>
      <c r="F444" s="146">
        <v>160464.79999999999</v>
      </c>
      <c r="G444" s="56">
        <v>75</v>
      </c>
      <c r="H444" s="15">
        <f t="shared" si="80"/>
        <v>120348.6</v>
      </c>
      <c r="I444" s="15">
        <f t="shared" si="72"/>
        <v>40116.199999999983</v>
      </c>
      <c r="J444" s="15">
        <f t="shared" si="77"/>
        <v>109.08552005438476</v>
      </c>
      <c r="K444" s="15">
        <f t="shared" si="78"/>
        <v>533.33018817897494</v>
      </c>
      <c r="L444" s="15">
        <f t="shared" si="79"/>
        <v>1060342.2640315956</v>
      </c>
      <c r="M444" s="15"/>
      <c r="N444" s="172">
        <f t="shared" si="71"/>
        <v>1060342.2640315956</v>
      </c>
      <c r="O444" s="40"/>
      <c r="P444" s="40"/>
      <c r="Q444" s="40"/>
    </row>
    <row r="445" spans="1:17" x14ac:dyDescent="0.25">
      <c r="A445" s="5"/>
      <c r="B445" s="66" t="s">
        <v>305</v>
      </c>
      <c r="C445" s="48">
        <v>4</v>
      </c>
      <c r="D445" s="70">
        <v>50.122700000000002</v>
      </c>
      <c r="E445" s="98">
        <v>1981</v>
      </c>
      <c r="F445" s="146">
        <v>519247.8</v>
      </c>
      <c r="G445" s="56">
        <v>75</v>
      </c>
      <c r="H445" s="15">
        <f t="shared" si="80"/>
        <v>389435.85</v>
      </c>
      <c r="I445" s="15">
        <f t="shared" si="72"/>
        <v>129811.95000000001</v>
      </c>
      <c r="J445" s="15">
        <f t="shared" si="77"/>
        <v>262.11398283695104</v>
      </c>
      <c r="K445" s="15">
        <f t="shared" si="78"/>
        <v>380.3017253964087</v>
      </c>
      <c r="L445" s="15">
        <f t="shared" si="79"/>
        <v>978974.33534467802</v>
      </c>
      <c r="M445" s="15"/>
      <c r="N445" s="172">
        <f t="shared" si="71"/>
        <v>978974.33534467802</v>
      </c>
      <c r="O445" s="40"/>
      <c r="P445" s="40"/>
      <c r="Q445" s="40"/>
    </row>
    <row r="446" spans="1:17" x14ac:dyDescent="0.25">
      <c r="A446" s="5"/>
      <c r="B446" s="66" t="s">
        <v>785</v>
      </c>
      <c r="C446" s="48">
        <v>4</v>
      </c>
      <c r="D446" s="70">
        <v>36.563299999999998</v>
      </c>
      <c r="E446" s="98">
        <v>2506</v>
      </c>
      <c r="F446" s="146">
        <v>393669.8</v>
      </c>
      <c r="G446" s="56">
        <v>75</v>
      </c>
      <c r="H446" s="15">
        <f t="shared" si="80"/>
        <v>295252.34999999998</v>
      </c>
      <c r="I446" s="15">
        <f t="shared" si="72"/>
        <v>98417.450000000012</v>
      </c>
      <c r="J446" s="15">
        <f t="shared" si="77"/>
        <v>157.09090183559456</v>
      </c>
      <c r="K446" s="15">
        <f t="shared" si="78"/>
        <v>485.3248063977652</v>
      </c>
      <c r="L446" s="15">
        <f t="shared" si="79"/>
        <v>1158251.6770469144</v>
      </c>
      <c r="M446" s="15"/>
      <c r="N446" s="172">
        <f t="shared" si="71"/>
        <v>1158251.6770469144</v>
      </c>
      <c r="O446" s="40"/>
      <c r="P446" s="40"/>
      <c r="Q446" s="40"/>
    </row>
    <row r="447" spans="1:17" x14ac:dyDescent="0.25">
      <c r="A447" s="5"/>
      <c r="B447" s="66" t="s">
        <v>306</v>
      </c>
      <c r="C447" s="48">
        <v>4</v>
      </c>
      <c r="D447" s="70">
        <v>44.360399999999998</v>
      </c>
      <c r="E447" s="98">
        <v>2485</v>
      </c>
      <c r="F447" s="146">
        <v>308123.7</v>
      </c>
      <c r="G447" s="56">
        <v>75</v>
      </c>
      <c r="H447" s="15">
        <f t="shared" si="80"/>
        <v>231092.77499999999</v>
      </c>
      <c r="I447" s="15">
        <f t="shared" si="72"/>
        <v>77030.925000000017</v>
      </c>
      <c r="J447" s="15">
        <f t="shared" si="77"/>
        <v>123.99344064386318</v>
      </c>
      <c r="K447" s="15">
        <f t="shared" si="78"/>
        <v>518.42226758949653</v>
      </c>
      <c r="L447" s="15">
        <f t="shared" si="79"/>
        <v>1232454.4938405415</v>
      </c>
      <c r="M447" s="15"/>
      <c r="N447" s="172">
        <f t="shared" si="71"/>
        <v>1232454.4938405415</v>
      </c>
      <c r="O447" s="40"/>
      <c r="P447" s="40"/>
      <c r="Q447" s="40"/>
    </row>
    <row r="448" spans="1:17" x14ac:dyDescent="0.25">
      <c r="A448" s="5"/>
      <c r="B448" s="66" t="s">
        <v>307</v>
      </c>
      <c r="C448" s="48">
        <v>4</v>
      </c>
      <c r="D448" s="70">
        <v>21.852300000000003</v>
      </c>
      <c r="E448" s="98">
        <v>811</v>
      </c>
      <c r="F448" s="146">
        <v>42276.800000000003</v>
      </c>
      <c r="G448" s="56">
        <v>75</v>
      </c>
      <c r="H448" s="15">
        <f t="shared" si="80"/>
        <v>31707.599999999999</v>
      </c>
      <c r="I448" s="15">
        <f t="shared" si="72"/>
        <v>10569.200000000004</v>
      </c>
      <c r="J448" s="15">
        <f t="shared" si="77"/>
        <v>52.129223181257707</v>
      </c>
      <c r="K448" s="15">
        <f t="shared" si="78"/>
        <v>590.28648505210208</v>
      </c>
      <c r="L448" s="15">
        <f t="shared" si="79"/>
        <v>1080066.1014452486</v>
      </c>
      <c r="M448" s="15"/>
      <c r="N448" s="172">
        <f t="shared" si="71"/>
        <v>1080066.1014452486</v>
      </c>
      <c r="O448" s="40"/>
      <c r="P448" s="40"/>
      <c r="Q448" s="40"/>
    </row>
    <row r="449" spans="1:17" x14ac:dyDescent="0.25">
      <c r="A449" s="5"/>
      <c r="B449" s="66" t="s">
        <v>308</v>
      </c>
      <c r="C449" s="48">
        <v>4</v>
      </c>
      <c r="D449" s="70">
        <v>22.801199999999998</v>
      </c>
      <c r="E449" s="98">
        <v>1301</v>
      </c>
      <c r="F449" s="146">
        <v>173878</v>
      </c>
      <c r="G449" s="56">
        <v>75</v>
      </c>
      <c r="H449" s="15">
        <f t="shared" si="80"/>
        <v>130408.5</v>
      </c>
      <c r="I449" s="15">
        <f t="shared" si="72"/>
        <v>43469.5</v>
      </c>
      <c r="J449" s="15">
        <f t="shared" si="77"/>
        <v>133.64950038431977</v>
      </c>
      <c r="K449" s="15">
        <f t="shared" si="78"/>
        <v>508.76620784903997</v>
      </c>
      <c r="L449" s="15">
        <f t="shared" si="79"/>
        <v>1012506.8528409823</v>
      </c>
      <c r="M449" s="15"/>
      <c r="N449" s="172">
        <f t="shared" si="71"/>
        <v>1012506.8528409823</v>
      </c>
      <c r="O449" s="40"/>
      <c r="P449" s="40"/>
      <c r="Q449" s="40"/>
    </row>
    <row r="450" spans="1:17" x14ac:dyDescent="0.25">
      <c r="A450" s="5"/>
      <c r="B450" s="66" t="s">
        <v>309</v>
      </c>
      <c r="C450" s="48">
        <v>4</v>
      </c>
      <c r="D450" s="70">
        <v>31.886900000000004</v>
      </c>
      <c r="E450" s="98">
        <v>3356</v>
      </c>
      <c r="F450" s="146">
        <v>315874.5</v>
      </c>
      <c r="G450" s="56">
        <v>75</v>
      </c>
      <c r="H450" s="15">
        <f t="shared" si="80"/>
        <v>236905.875</v>
      </c>
      <c r="I450" s="15">
        <f t="shared" si="72"/>
        <v>78968.625</v>
      </c>
      <c r="J450" s="15">
        <f t="shared" si="77"/>
        <v>94.122318235995238</v>
      </c>
      <c r="K450" s="15">
        <f t="shared" si="78"/>
        <v>548.29338999736456</v>
      </c>
      <c r="L450" s="15">
        <f t="shared" si="79"/>
        <v>1338053.3791559665</v>
      </c>
      <c r="M450" s="15"/>
      <c r="N450" s="172">
        <f t="shared" ref="N450:N513" si="81">L450+M450</f>
        <v>1338053.3791559665</v>
      </c>
      <c r="O450" s="40"/>
      <c r="P450" s="40"/>
      <c r="Q450" s="40"/>
    </row>
    <row r="451" spans="1:17" x14ac:dyDescent="0.25">
      <c r="A451" s="5"/>
      <c r="B451" s="66" t="s">
        <v>310</v>
      </c>
      <c r="C451" s="48">
        <v>4</v>
      </c>
      <c r="D451" s="70">
        <v>28.262299999999996</v>
      </c>
      <c r="E451" s="98">
        <v>1035</v>
      </c>
      <c r="F451" s="146">
        <v>378735.1</v>
      </c>
      <c r="G451" s="56">
        <v>75</v>
      </c>
      <c r="H451" s="15">
        <f t="shared" si="80"/>
        <v>284051.32500000001</v>
      </c>
      <c r="I451" s="15">
        <f t="shared" si="72"/>
        <v>94683.774999999965</v>
      </c>
      <c r="J451" s="15">
        <f t="shared" si="77"/>
        <v>365.92763285024154</v>
      </c>
      <c r="K451" s="15">
        <f t="shared" si="78"/>
        <v>276.4880753831182</v>
      </c>
      <c r="L451" s="15">
        <f t="shared" si="79"/>
        <v>639008.00561223365</v>
      </c>
      <c r="M451" s="15"/>
      <c r="N451" s="172">
        <f t="shared" si="81"/>
        <v>639008.00561223365</v>
      </c>
      <c r="O451" s="40"/>
      <c r="P451" s="40"/>
      <c r="Q451" s="40"/>
    </row>
    <row r="452" spans="1:17" x14ac:dyDescent="0.25">
      <c r="A452" s="5"/>
      <c r="B452" s="66" t="s">
        <v>311</v>
      </c>
      <c r="C452" s="48">
        <v>4</v>
      </c>
      <c r="D452" s="70">
        <v>58.896599999999999</v>
      </c>
      <c r="E452" s="98">
        <v>2317</v>
      </c>
      <c r="F452" s="146">
        <v>238724.4</v>
      </c>
      <c r="G452" s="56">
        <v>75</v>
      </c>
      <c r="H452" s="15">
        <f t="shared" si="80"/>
        <v>179043.3</v>
      </c>
      <c r="I452" s="15">
        <f t="shared" ref="I452:I515" si="82">F452-H452</f>
        <v>59681.100000000006</v>
      </c>
      <c r="J452" s="15">
        <f t="shared" si="77"/>
        <v>103.03167889512301</v>
      </c>
      <c r="K452" s="15">
        <f t="shared" si="78"/>
        <v>539.3840293382367</v>
      </c>
      <c r="L452" s="15">
        <f t="shared" si="79"/>
        <v>1292792.3757194087</v>
      </c>
      <c r="M452" s="15"/>
      <c r="N452" s="172">
        <f t="shared" si="81"/>
        <v>1292792.3757194087</v>
      </c>
      <c r="O452" s="40"/>
      <c r="P452" s="40"/>
      <c r="Q452" s="40"/>
    </row>
    <row r="453" spans="1:17" x14ac:dyDescent="0.25">
      <c r="A453" s="5"/>
      <c r="B453" s="66" t="s">
        <v>312</v>
      </c>
      <c r="C453" s="48">
        <v>4</v>
      </c>
      <c r="D453" s="70">
        <v>18.635300000000001</v>
      </c>
      <c r="E453" s="98">
        <v>4008</v>
      </c>
      <c r="F453" s="146">
        <v>1752012.5</v>
      </c>
      <c r="G453" s="56">
        <v>75</v>
      </c>
      <c r="H453" s="15">
        <f t="shared" si="80"/>
        <v>1314009.375</v>
      </c>
      <c r="I453" s="15">
        <f t="shared" si="82"/>
        <v>438003.125</v>
      </c>
      <c r="J453" s="15">
        <f t="shared" si="77"/>
        <v>437.12886726546907</v>
      </c>
      <c r="K453" s="15">
        <f t="shared" si="78"/>
        <v>205.28684096789067</v>
      </c>
      <c r="L453" s="15">
        <f t="shared" si="79"/>
        <v>836992.33406805911</v>
      </c>
      <c r="M453" s="15"/>
      <c r="N453" s="172">
        <f t="shared" si="81"/>
        <v>836992.33406805911</v>
      </c>
      <c r="O453" s="40"/>
      <c r="P453" s="40"/>
      <c r="Q453" s="40"/>
    </row>
    <row r="454" spans="1:17" x14ac:dyDescent="0.25">
      <c r="A454" s="5"/>
      <c r="B454" s="66" t="s">
        <v>313</v>
      </c>
      <c r="C454" s="48">
        <v>4</v>
      </c>
      <c r="D454" s="70">
        <v>32.360300000000002</v>
      </c>
      <c r="E454" s="98">
        <v>1921</v>
      </c>
      <c r="F454" s="146">
        <v>405896.2</v>
      </c>
      <c r="G454" s="56">
        <v>75</v>
      </c>
      <c r="H454" s="15">
        <f t="shared" si="80"/>
        <v>304422.15000000002</v>
      </c>
      <c r="I454" s="15">
        <f t="shared" si="82"/>
        <v>101474.04999999999</v>
      </c>
      <c r="J454" s="15">
        <f t="shared" si="77"/>
        <v>211.29422175950026</v>
      </c>
      <c r="K454" s="15">
        <f t="shared" si="78"/>
        <v>431.12148647385948</v>
      </c>
      <c r="L454" s="15">
        <f t="shared" si="79"/>
        <v>993645.50112470752</v>
      </c>
      <c r="M454" s="15"/>
      <c r="N454" s="172">
        <f t="shared" si="81"/>
        <v>993645.50112470752</v>
      </c>
      <c r="O454" s="40"/>
      <c r="P454" s="40"/>
      <c r="Q454" s="40"/>
    </row>
    <row r="455" spans="1:17" x14ac:dyDescent="0.25">
      <c r="A455" s="5"/>
      <c r="B455" s="66" t="s">
        <v>314</v>
      </c>
      <c r="C455" s="48">
        <v>4</v>
      </c>
      <c r="D455" s="70">
        <v>50.483599999999996</v>
      </c>
      <c r="E455" s="98">
        <v>4434</v>
      </c>
      <c r="F455" s="146">
        <v>511213.5</v>
      </c>
      <c r="G455" s="56">
        <v>75</v>
      </c>
      <c r="H455" s="15">
        <f t="shared" si="80"/>
        <v>383410.125</v>
      </c>
      <c r="I455" s="15">
        <f t="shared" si="82"/>
        <v>127803.375</v>
      </c>
      <c r="J455" s="15">
        <f t="shared" si="77"/>
        <v>115.29397834912044</v>
      </c>
      <c r="K455" s="15">
        <f t="shared" si="78"/>
        <v>527.12172988423936</v>
      </c>
      <c r="L455" s="15">
        <f t="shared" si="79"/>
        <v>1488436.9687946695</v>
      </c>
      <c r="M455" s="15"/>
      <c r="N455" s="172">
        <f t="shared" si="81"/>
        <v>1488436.9687946695</v>
      </c>
      <c r="O455" s="40"/>
      <c r="P455" s="40"/>
      <c r="Q455" s="40"/>
    </row>
    <row r="456" spans="1:17" x14ac:dyDescent="0.25">
      <c r="A456" s="5"/>
      <c r="B456" s="66" t="s">
        <v>315</v>
      </c>
      <c r="C456" s="48">
        <v>4</v>
      </c>
      <c r="D456" s="70">
        <v>42.430799999999998</v>
      </c>
      <c r="E456" s="98">
        <v>3381</v>
      </c>
      <c r="F456" s="146">
        <v>292376.40000000002</v>
      </c>
      <c r="G456" s="56">
        <v>75</v>
      </c>
      <c r="H456" s="15">
        <f t="shared" si="80"/>
        <v>219282.3</v>
      </c>
      <c r="I456" s="15">
        <f t="shared" si="82"/>
        <v>73094.100000000035</v>
      </c>
      <c r="J456" s="15">
        <f t="shared" si="77"/>
        <v>86.47630878438332</v>
      </c>
      <c r="K456" s="15">
        <f t="shared" si="78"/>
        <v>555.93939944897647</v>
      </c>
      <c r="L456" s="15">
        <f t="shared" si="79"/>
        <v>1386859.6056732612</v>
      </c>
      <c r="M456" s="15"/>
      <c r="N456" s="172">
        <f t="shared" si="81"/>
        <v>1386859.6056732612</v>
      </c>
      <c r="O456" s="40"/>
      <c r="P456" s="40"/>
      <c r="Q456" s="40"/>
    </row>
    <row r="457" spans="1:17" x14ac:dyDescent="0.25">
      <c r="A457" s="5"/>
      <c r="B457" s="66" t="s">
        <v>316</v>
      </c>
      <c r="C457" s="48">
        <v>4</v>
      </c>
      <c r="D457" s="70">
        <v>22.826599999999999</v>
      </c>
      <c r="E457" s="98">
        <v>1502</v>
      </c>
      <c r="F457" s="146">
        <v>198343.4</v>
      </c>
      <c r="G457" s="56">
        <v>75</v>
      </c>
      <c r="H457" s="15">
        <f t="shared" si="80"/>
        <v>148757.54999999999</v>
      </c>
      <c r="I457" s="15">
        <f t="shared" si="82"/>
        <v>49585.850000000006</v>
      </c>
      <c r="J457" s="15">
        <f t="shared" si="77"/>
        <v>132.05286284953394</v>
      </c>
      <c r="K457" s="15">
        <f t="shared" si="78"/>
        <v>510.3628453838258</v>
      </c>
      <c r="L457" s="15">
        <f t="shared" si="79"/>
        <v>1038033.9461697079</v>
      </c>
      <c r="M457" s="15"/>
      <c r="N457" s="172">
        <f t="shared" si="81"/>
        <v>1038033.9461697079</v>
      </c>
      <c r="O457" s="40"/>
      <c r="P457" s="40"/>
      <c r="Q457" s="40"/>
    </row>
    <row r="458" spans="1:17" x14ac:dyDescent="0.25">
      <c r="A458" s="5"/>
      <c r="B458" s="66"/>
      <c r="C458" s="48"/>
      <c r="D458" s="70">
        <v>0</v>
      </c>
      <c r="E458" s="100"/>
      <c r="F458" s="134"/>
      <c r="G458" s="56"/>
      <c r="H458" s="41"/>
      <c r="I458" s="15"/>
      <c r="J458" s="15"/>
      <c r="K458" s="15"/>
      <c r="L458" s="15"/>
      <c r="M458" s="15"/>
      <c r="N458" s="172"/>
      <c r="O458" s="40"/>
      <c r="P458" s="40"/>
      <c r="Q458" s="40"/>
    </row>
    <row r="459" spans="1:17" x14ac:dyDescent="0.25">
      <c r="A459" s="43" t="s">
        <v>317</v>
      </c>
      <c r="B459" s="58" t="s">
        <v>2</v>
      </c>
      <c r="C459" s="59"/>
      <c r="D459" s="7">
        <v>1108.1904</v>
      </c>
      <c r="E459" s="101">
        <f>E460</f>
        <v>80836</v>
      </c>
      <c r="F459" s="123"/>
      <c r="G459" s="56"/>
      <c r="H459" s="12">
        <f>H461</f>
        <v>9722330.9499999993</v>
      </c>
      <c r="I459" s="12">
        <f>I461</f>
        <v>-9722330.9499999993</v>
      </c>
      <c r="J459" s="15"/>
      <c r="K459" s="15"/>
      <c r="L459" s="15"/>
      <c r="M459" s="14">
        <f>M461</f>
        <v>41840469.542423651</v>
      </c>
      <c r="N459" s="170">
        <f t="shared" si="81"/>
        <v>41840469.542423651</v>
      </c>
      <c r="O459" s="40"/>
      <c r="P459" s="40"/>
      <c r="Q459" s="40"/>
    </row>
    <row r="460" spans="1:17" x14ac:dyDescent="0.25">
      <c r="A460" s="33" t="s">
        <v>317</v>
      </c>
      <c r="B460" s="58" t="s">
        <v>3</v>
      </c>
      <c r="C460" s="59"/>
      <c r="D460" s="7">
        <v>1108.1904</v>
      </c>
      <c r="E460" s="101">
        <f>SUM(E462:E501)</f>
        <v>80836</v>
      </c>
      <c r="F460" s="123">
        <f>SUM(F462:F501)</f>
        <v>38889323.799999997</v>
      </c>
      <c r="G460" s="56"/>
      <c r="H460" s="12">
        <f>SUM(H462:H501)</f>
        <v>19325916.715000004</v>
      </c>
      <c r="I460" s="12">
        <f>SUM(I462:I501)</f>
        <v>19563407.085000001</v>
      </c>
      <c r="J460" s="15"/>
      <c r="K460" s="15"/>
      <c r="L460" s="12">
        <f>SUM(L462:L501)</f>
        <v>36694189.276096843</v>
      </c>
      <c r="M460" s="14"/>
      <c r="N460" s="170">
        <f t="shared" si="81"/>
        <v>36694189.276096843</v>
      </c>
      <c r="O460" s="40"/>
      <c r="P460" s="40"/>
      <c r="Q460" s="40"/>
    </row>
    <row r="461" spans="1:17" x14ac:dyDescent="0.25">
      <c r="A461" s="5"/>
      <c r="B461" s="66" t="s">
        <v>26</v>
      </c>
      <c r="C461" s="48">
        <v>2</v>
      </c>
      <c r="D461" s="70">
        <v>0</v>
      </c>
      <c r="E461" s="102"/>
      <c r="F461" s="130"/>
      <c r="G461" s="56">
        <v>25</v>
      </c>
      <c r="H461" s="15">
        <f>F460*G461/100</f>
        <v>9722330.9499999993</v>
      </c>
      <c r="I461" s="15">
        <f t="shared" si="82"/>
        <v>-9722330.9499999993</v>
      </c>
      <c r="J461" s="15"/>
      <c r="K461" s="15"/>
      <c r="L461" s="15"/>
      <c r="M461" s="15">
        <f>($L$7*$L$8*E459/$L$10)+($L$7*$L$9*D459/$L$11)</f>
        <v>41840469.542423651</v>
      </c>
      <c r="N461" s="172">
        <f t="shared" si="81"/>
        <v>41840469.542423651</v>
      </c>
      <c r="O461" s="40"/>
      <c r="P461" s="40"/>
      <c r="Q461" s="40"/>
    </row>
    <row r="462" spans="1:17" x14ac:dyDescent="0.25">
      <c r="A462" s="5"/>
      <c r="B462" s="66" t="s">
        <v>262</v>
      </c>
      <c r="C462" s="48">
        <v>4</v>
      </c>
      <c r="D462" s="70">
        <v>45.602799999999995</v>
      </c>
      <c r="E462" s="98">
        <v>1251</v>
      </c>
      <c r="F462" s="147">
        <v>207745.3</v>
      </c>
      <c r="G462" s="56">
        <v>75</v>
      </c>
      <c r="H462" s="15">
        <f>F462*G462/100</f>
        <v>155808.97500000001</v>
      </c>
      <c r="I462" s="15">
        <f t="shared" si="82"/>
        <v>51936.324999999983</v>
      </c>
      <c r="J462" s="15">
        <f t="shared" ref="J462:J501" si="83">F462/E462</f>
        <v>166.06338928856914</v>
      </c>
      <c r="K462" s="15">
        <f t="shared" ref="K462:K501" si="84">$J$11*$J$19-J462</f>
        <v>476.35231894479057</v>
      </c>
      <c r="L462" s="15">
        <f t="shared" ref="L462:L501" si="85">IF(K462&gt;0,$J$7*$J$8*(K462/$K$19),0)+$J$7*$J$9*(E462/$E$19)+$J$7*$J$10*(D462/$D$19)</f>
        <v>1030139.3280615832</v>
      </c>
      <c r="M462" s="15"/>
      <c r="N462" s="172">
        <f t="shared" si="81"/>
        <v>1030139.3280615832</v>
      </c>
      <c r="O462" s="40"/>
      <c r="P462" s="40"/>
      <c r="Q462" s="40"/>
    </row>
    <row r="463" spans="1:17" x14ac:dyDescent="0.25">
      <c r="A463" s="5"/>
      <c r="B463" s="66" t="s">
        <v>318</v>
      </c>
      <c r="C463" s="48">
        <v>4</v>
      </c>
      <c r="D463" s="70">
        <v>27.1677</v>
      </c>
      <c r="E463" s="98">
        <v>2105</v>
      </c>
      <c r="F463" s="147">
        <v>411390.4</v>
      </c>
      <c r="G463" s="56">
        <v>75</v>
      </c>
      <c r="H463" s="15">
        <f t="shared" ref="H463:H501" si="86">F463*G463/100</f>
        <v>308542.8</v>
      </c>
      <c r="I463" s="15">
        <f t="shared" si="82"/>
        <v>102847.60000000003</v>
      </c>
      <c r="J463" s="15">
        <f t="shared" si="83"/>
        <v>195.43486935866986</v>
      </c>
      <c r="K463" s="15">
        <f t="shared" si="84"/>
        <v>446.98083887468988</v>
      </c>
      <c r="L463" s="15">
        <f t="shared" si="85"/>
        <v>1022518.9647606717</v>
      </c>
      <c r="M463" s="15"/>
      <c r="N463" s="172">
        <f t="shared" si="81"/>
        <v>1022518.9647606717</v>
      </c>
      <c r="O463" s="40"/>
      <c r="P463" s="40"/>
      <c r="Q463" s="40"/>
    </row>
    <row r="464" spans="1:17" x14ac:dyDescent="0.25">
      <c r="A464" s="5"/>
      <c r="B464" s="66" t="s">
        <v>786</v>
      </c>
      <c r="C464" s="48">
        <v>4</v>
      </c>
      <c r="D464" s="70">
        <v>26.518599999999999</v>
      </c>
      <c r="E464" s="98">
        <v>1799</v>
      </c>
      <c r="F464" s="147">
        <v>326630.7</v>
      </c>
      <c r="G464" s="56">
        <v>75</v>
      </c>
      <c r="H464" s="15">
        <f t="shared" si="86"/>
        <v>244973.02499999999</v>
      </c>
      <c r="I464" s="15">
        <f t="shared" si="82"/>
        <v>81657.675000000017</v>
      </c>
      <c r="J464" s="15">
        <f t="shared" si="83"/>
        <v>181.56236798221235</v>
      </c>
      <c r="K464" s="15">
        <f t="shared" si="84"/>
        <v>460.85334025114742</v>
      </c>
      <c r="L464" s="15">
        <f t="shared" si="85"/>
        <v>1007004.9137939303</v>
      </c>
      <c r="M464" s="15"/>
      <c r="N464" s="172">
        <f t="shared" si="81"/>
        <v>1007004.9137939303</v>
      </c>
      <c r="O464" s="40"/>
      <c r="P464" s="40"/>
      <c r="Q464" s="40"/>
    </row>
    <row r="465" spans="1:17" x14ac:dyDescent="0.25">
      <c r="A465" s="5"/>
      <c r="B465" s="66" t="s">
        <v>319</v>
      </c>
      <c r="C465" s="48">
        <v>4</v>
      </c>
      <c r="D465" s="70">
        <v>22.964099999999998</v>
      </c>
      <c r="E465" s="98">
        <v>947</v>
      </c>
      <c r="F465" s="147">
        <v>147065</v>
      </c>
      <c r="G465" s="56">
        <v>75</v>
      </c>
      <c r="H465" s="15">
        <f t="shared" si="86"/>
        <v>110298.75</v>
      </c>
      <c r="I465" s="15">
        <f t="shared" si="82"/>
        <v>36766.25</v>
      </c>
      <c r="J465" s="15">
        <f t="shared" si="83"/>
        <v>155.29567053854277</v>
      </c>
      <c r="K465" s="15">
        <f t="shared" si="84"/>
        <v>487.12003769481697</v>
      </c>
      <c r="L465" s="15">
        <f t="shared" si="85"/>
        <v>938967.96809297882</v>
      </c>
      <c r="M465" s="15"/>
      <c r="N465" s="172">
        <f t="shared" si="81"/>
        <v>938967.96809297882</v>
      </c>
      <c r="O465" s="40"/>
      <c r="P465" s="40"/>
      <c r="Q465" s="40"/>
    </row>
    <row r="466" spans="1:17" x14ac:dyDescent="0.25">
      <c r="A466" s="5"/>
      <c r="B466" s="66" t="s">
        <v>320</v>
      </c>
      <c r="C466" s="48">
        <v>4</v>
      </c>
      <c r="D466" s="70">
        <v>23.157800000000002</v>
      </c>
      <c r="E466" s="98">
        <v>1106</v>
      </c>
      <c r="F466" s="147">
        <v>264608.7</v>
      </c>
      <c r="G466" s="56">
        <v>75</v>
      </c>
      <c r="H466" s="15">
        <f t="shared" si="86"/>
        <v>198456.52499999999</v>
      </c>
      <c r="I466" s="15">
        <f t="shared" si="82"/>
        <v>66152.175000000017</v>
      </c>
      <c r="J466" s="15">
        <f t="shared" si="83"/>
        <v>239.2483725135624</v>
      </c>
      <c r="K466" s="15">
        <f t="shared" si="84"/>
        <v>403.16733571979734</v>
      </c>
      <c r="L466" s="15">
        <f t="shared" si="85"/>
        <v>827371.91644195234</v>
      </c>
      <c r="M466" s="15"/>
      <c r="N466" s="172">
        <f t="shared" si="81"/>
        <v>827371.91644195234</v>
      </c>
      <c r="O466" s="40"/>
      <c r="P466" s="40"/>
      <c r="Q466" s="40"/>
    </row>
    <row r="467" spans="1:17" x14ac:dyDescent="0.25">
      <c r="A467" s="5"/>
      <c r="B467" s="66" t="s">
        <v>321</v>
      </c>
      <c r="C467" s="48">
        <v>4</v>
      </c>
      <c r="D467" s="70">
        <v>52.364100000000001</v>
      </c>
      <c r="E467" s="98">
        <v>3006</v>
      </c>
      <c r="F467" s="147">
        <v>388084.8</v>
      </c>
      <c r="G467" s="56">
        <v>75</v>
      </c>
      <c r="H467" s="15">
        <f t="shared" si="86"/>
        <v>291063.59999999998</v>
      </c>
      <c r="I467" s="15">
        <f t="shared" si="82"/>
        <v>97021.200000000012</v>
      </c>
      <c r="J467" s="15">
        <f t="shared" si="83"/>
        <v>129.10339321357284</v>
      </c>
      <c r="K467" s="15">
        <f t="shared" si="84"/>
        <v>513.31231501978687</v>
      </c>
      <c r="L467" s="15">
        <f t="shared" si="85"/>
        <v>1309910.4748856816</v>
      </c>
      <c r="M467" s="15"/>
      <c r="N467" s="172">
        <f t="shared" si="81"/>
        <v>1309910.4748856816</v>
      </c>
      <c r="O467" s="40"/>
      <c r="P467" s="40"/>
      <c r="Q467" s="40"/>
    </row>
    <row r="468" spans="1:17" x14ac:dyDescent="0.25">
      <c r="A468" s="5"/>
      <c r="B468" s="66" t="s">
        <v>197</v>
      </c>
      <c r="C468" s="48">
        <v>4</v>
      </c>
      <c r="D468" s="70">
        <v>28.741099999999999</v>
      </c>
      <c r="E468" s="98">
        <v>1553</v>
      </c>
      <c r="F468" s="147">
        <v>199208.1</v>
      </c>
      <c r="G468" s="56">
        <v>75</v>
      </c>
      <c r="H468" s="15">
        <f t="shared" si="86"/>
        <v>149406.07500000001</v>
      </c>
      <c r="I468" s="15">
        <f t="shared" si="82"/>
        <v>49802.024999999994</v>
      </c>
      <c r="J468" s="15">
        <f t="shared" si="83"/>
        <v>128.27308435286542</v>
      </c>
      <c r="K468" s="15">
        <f t="shared" si="84"/>
        <v>514.14262388049428</v>
      </c>
      <c r="L468" s="15">
        <f t="shared" si="85"/>
        <v>1068845.2652966056</v>
      </c>
      <c r="M468" s="15"/>
      <c r="N468" s="172">
        <f t="shared" si="81"/>
        <v>1068845.2652966056</v>
      </c>
      <c r="O468" s="40"/>
      <c r="P468" s="40"/>
      <c r="Q468" s="40"/>
    </row>
    <row r="469" spans="1:17" x14ac:dyDescent="0.25">
      <c r="A469" s="5"/>
      <c r="B469" s="66" t="s">
        <v>322</v>
      </c>
      <c r="C469" s="48">
        <v>4</v>
      </c>
      <c r="D469" s="70">
        <v>30.527899999999999</v>
      </c>
      <c r="E469" s="98">
        <v>2000</v>
      </c>
      <c r="F469" s="147">
        <v>233385</v>
      </c>
      <c r="G469" s="56">
        <v>75</v>
      </c>
      <c r="H469" s="15">
        <f t="shared" si="86"/>
        <v>175038.75</v>
      </c>
      <c r="I469" s="15">
        <f t="shared" si="82"/>
        <v>58346.25</v>
      </c>
      <c r="J469" s="15">
        <f t="shared" si="83"/>
        <v>116.6925</v>
      </c>
      <c r="K469" s="15">
        <f t="shared" si="84"/>
        <v>525.72320823335974</v>
      </c>
      <c r="L469" s="15">
        <f t="shared" si="85"/>
        <v>1143677.6413976904</v>
      </c>
      <c r="M469" s="15"/>
      <c r="N469" s="172">
        <f t="shared" si="81"/>
        <v>1143677.6413976904</v>
      </c>
      <c r="O469" s="40"/>
      <c r="P469" s="40"/>
      <c r="Q469" s="40"/>
    </row>
    <row r="470" spans="1:17" x14ac:dyDescent="0.25">
      <c r="A470" s="5"/>
      <c r="B470" s="66" t="s">
        <v>323</v>
      </c>
      <c r="C470" s="48">
        <v>4</v>
      </c>
      <c r="D470" s="70">
        <v>35.814700000000002</v>
      </c>
      <c r="E470" s="98">
        <v>2203</v>
      </c>
      <c r="F470" s="147">
        <v>1071384</v>
      </c>
      <c r="G470" s="56">
        <v>75</v>
      </c>
      <c r="H470" s="15">
        <f t="shared" si="86"/>
        <v>803538</v>
      </c>
      <c r="I470" s="15">
        <f t="shared" si="82"/>
        <v>267846</v>
      </c>
      <c r="J470" s="15">
        <f t="shared" si="83"/>
        <v>486.32955061280074</v>
      </c>
      <c r="K470" s="15">
        <f t="shared" si="84"/>
        <v>156.08615762055899</v>
      </c>
      <c r="L470" s="15">
        <f t="shared" si="85"/>
        <v>609866.27772244578</v>
      </c>
      <c r="M470" s="15"/>
      <c r="N470" s="172">
        <f t="shared" si="81"/>
        <v>609866.27772244578</v>
      </c>
      <c r="O470" s="40"/>
      <c r="P470" s="40"/>
      <c r="Q470" s="40"/>
    </row>
    <row r="471" spans="1:17" x14ac:dyDescent="0.25">
      <c r="A471" s="5"/>
      <c r="B471" s="66" t="s">
        <v>324</v>
      </c>
      <c r="C471" s="48">
        <v>4</v>
      </c>
      <c r="D471" s="70">
        <v>50.043500000000009</v>
      </c>
      <c r="E471" s="98">
        <v>3181</v>
      </c>
      <c r="F471" s="147">
        <v>258314.7</v>
      </c>
      <c r="G471" s="56">
        <v>75</v>
      </c>
      <c r="H471" s="15">
        <f t="shared" si="86"/>
        <v>193736.02499999999</v>
      </c>
      <c r="I471" s="15">
        <f t="shared" si="82"/>
        <v>64578.675000000017</v>
      </c>
      <c r="J471" s="15">
        <f t="shared" si="83"/>
        <v>81.20550141464949</v>
      </c>
      <c r="K471" s="15">
        <f t="shared" si="84"/>
        <v>561.21020681871028</v>
      </c>
      <c r="L471" s="15">
        <f t="shared" si="85"/>
        <v>1396796.7523604855</v>
      </c>
      <c r="M471" s="15"/>
      <c r="N471" s="172">
        <f t="shared" si="81"/>
        <v>1396796.7523604855</v>
      </c>
      <c r="O471" s="40"/>
      <c r="P471" s="40"/>
      <c r="Q471" s="40"/>
    </row>
    <row r="472" spans="1:17" x14ac:dyDescent="0.25">
      <c r="A472" s="5"/>
      <c r="B472" s="66" t="s">
        <v>325</v>
      </c>
      <c r="C472" s="48">
        <v>4</v>
      </c>
      <c r="D472" s="70">
        <v>22.613199999999999</v>
      </c>
      <c r="E472" s="98">
        <v>1383</v>
      </c>
      <c r="F472" s="147">
        <v>467531.2</v>
      </c>
      <c r="G472" s="56">
        <v>75</v>
      </c>
      <c r="H472" s="15">
        <f t="shared" si="86"/>
        <v>350648.4</v>
      </c>
      <c r="I472" s="15">
        <f t="shared" si="82"/>
        <v>116882.79999999999</v>
      </c>
      <c r="J472" s="15">
        <f t="shared" si="83"/>
        <v>338.05582067968186</v>
      </c>
      <c r="K472" s="15">
        <f t="shared" si="84"/>
        <v>304.35988755367788</v>
      </c>
      <c r="L472" s="15">
        <f t="shared" si="85"/>
        <v>703800.79054027435</v>
      </c>
      <c r="M472" s="15"/>
      <c r="N472" s="172">
        <f t="shared" si="81"/>
        <v>703800.79054027435</v>
      </c>
      <c r="O472" s="40"/>
      <c r="P472" s="40"/>
      <c r="Q472" s="40"/>
    </row>
    <row r="473" spans="1:17" x14ac:dyDescent="0.25">
      <c r="A473" s="5"/>
      <c r="B473" s="66" t="s">
        <v>868</v>
      </c>
      <c r="C473" s="48">
        <v>3</v>
      </c>
      <c r="D473" s="70">
        <v>15.1205</v>
      </c>
      <c r="E473" s="98">
        <v>12980</v>
      </c>
      <c r="F473" s="147">
        <v>17892865.699999999</v>
      </c>
      <c r="G473" s="56">
        <v>20</v>
      </c>
      <c r="H473" s="15">
        <f t="shared" si="86"/>
        <v>3578573.14</v>
      </c>
      <c r="I473" s="15">
        <f t="shared" si="82"/>
        <v>14314292.559999999</v>
      </c>
      <c r="J473" s="15">
        <f t="shared" si="83"/>
        <v>1378.4950462249615</v>
      </c>
      <c r="K473" s="15">
        <f t="shared" si="84"/>
        <v>-736.07933799160173</v>
      </c>
      <c r="L473" s="15">
        <f t="shared" si="85"/>
        <v>1531893.7784438164</v>
      </c>
      <c r="M473" s="15"/>
      <c r="N473" s="172">
        <f t="shared" si="81"/>
        <v>1531893.7784438164</v>
      </c>
      <c r="O473" s="40"/>
      <c r="P473" s="40"/>
      <c r="Q473" s="40"/>
    </row>
    <row r="474" spans="1:17" x14ac:dyDescent="0.25">
      <c r="A474" s="5"/>
      <c r="B474" s="66" t="s">
        <v>326</v>
      </c>
      <c r="C474" s="48">
        <v>4</v>
      </c>
      <c r="D474" s="70">
        <v>24.532899999999998</v>
      </c>
      <c r="E474" s="98">
        <v>1554</v>
      </c>
      <c r="F474" s="147">
        <v>168860.7</v>
      </c>
      <c r="G474" s="56">
        <v>75</v>
      </c>
      <c r="H474" s="15">
        <f t="shared" si="86"/>
        <v>126645.52499999999</v>
      </c>
      <c r="I474" s="15">
        <f t="shared" si="82"/>
        <v>42215.175000000017</v>
      </c>
      <c r="J474" s="15">
        <f t="shared" si="83"/>
        <v>108.66196911196911</v>
      </c>
      <c r="K474" s="15">
        <f t="shared" si="84"/>
        <v>533.75373912139059</v>
      </c>
      <c r="L474" s="15">
        <f t="shared" si="85"/>
        <v>1085818.295701059</v>
      </c>
      <c r="M474" s="15"/>
      <c r="N474" s="172">
        <f t="shared" si="81"/>
        <v>1085818.295701059</v>
      </c>
      <c r="O474" s="40"/>
      <c r="P474" s="40"/>
      <c r="Q474" s="40"/>
    </row>
    <row r="475" spans="1:17" x14ac:dyDescent="0.25">
      <c r="A475" s="5"/>
      <c r="B475" s="66" t="s">
        <v>327</v>
      </c>
      <c r="C475" s="48">
        <v>4</v>
      </c>
      <c r="D475" s="70">
        <v>34.783699999999996</v>
      </c>
      <c r="E475" s="98">
        <v>2231</v>
      </c>
      <c r="F475" s="147">
        <v>592064.5</v>
      </c>
      <c r="G475" s="56">
        <v>75</v>
      </c>
      <c r="H475" s="15">
        <f t="shared" si="86"/>
        <v>444048.375</v>
      </c>
      <c r="I475" s="15">
        <f t="shared" si="82"/>
        <v>148016.125</v>
      </c>
      <c r="J475" s="15">
        <f t="shared" si="83"/>
        <v>265.3807709547288</v>
      </c>
      <c r="K475" s="15">
        <f t="shared" si="84"/>
        <v>377.03493727863093</v>
      </c>
      <c r="L475" s="15">
        <f t="shared" si="85"/>
        <v>952893.35653319547</v>
      </c>
      <c r="M475" s="15"/>
      <c r="N475" s="172">
        <f t="shared" si="81"/>
        <v>952893.35653319547</v>
      </c>
      <c r="O475" s="40"/>
      <c r="P475" s="40"/>
      <c r="Q475" s="40"/>
    </row>
    <row r="476" spans="1:17" x14ac:dyDescent="0.25">
      <c r="A476" s="5"/>
      <c r="B476" s="66" t="s">
        <v>328</v>
      </c>
      <c r="C476" s="48">
        <v>4</v>
      </c>
      <c r="D476" s="70">
        <v>42.847299999999997</v>
      </c>
      <c r="E476" s="98">
        <v>3195</v>
      </c>
      <c r="F476" s="147">
        <v>1260492.7</v>
      </c>
      <c r="G476" s="56">
        <v>75</v>
      </c>
      <c r="H476" s="15">
        <f t="shared" si="86"/>
        <v>945369.52500000002</v>
      </c>
      <c r="I476" s="15">
        <f t="shared" si="82"/>
        <v>315123.17499999993</v>
      </c>
      <c r="J476" s="15">
        <f t="shared" si="83"/>
        <v>394.52040688575897</v>
      </c>
      <c r="K476" s="15">
        <f t="shared" si="84"/>
        <v>247.89530134760076</v>
      </c>
      <c r="L476" s="15">
        <f t="shared" si="85"/>
        <v>888524.94870931655</v>
      </c>
      <c r="M476" s="15"/>
      <c r="N476" s="172">
        <f t="shared" si="81"/>
        <v>888524.94870931655</v>
      </c>
      <c r="O476" s="40"/>
      <c r="P476" s="40"/>
      <c r="Q476" s="40"/>
    </row>
    <row r="477" spans="1:17" x14ac:dyDescent="0.25">
      <c r="A477" s="5"/>
      <c r="B477" s="66" t="s">
        <v>329</v>
      </c>
      <c r="C477" s="48">
        <v>4</v>
      </c>
      <c r="D477" s="70">
        <v>27.030799999999999</v>
      </c>
      <c r="E477" s="98">
        <v>1752</v>
      </c>
      <c r="F477" s="147">
        <v>2834139</v>
      </c>
      <c r="G477" s="56">
        <v>75</v>
      </c>
      <c r="H477" s="15">
        <f t="shared" si="86"/>
        <v>2125604.25</v>
      </c>
      <c r="I477" s="15">
        <f t="shared" si="82"/>
        <v>708534.75</v>
      </c>
      <c r="J477" s="15">
        <f t="shared" si="83"/>
        <v>1617.6592465753424</v>
      </c>
      <c r="K477" s="15">
        <f t="shared" si="84"/>
        <v>-975.24353834198268</v>
      </c>
      <c r="L477" s="15">
        <f t="shared" si="85"/>
        <v>287529.97694723535</v>
      </c>
      <c r="M477" s="15"/>
      <c r="N477" s="172">
        <f t="shared" si="81"/>
        <v>287529.97694723535</v>
      </c>
      <c r="O477" s="40"/>
      <c r="P477" s="40"/>
      <c r="Q477" s="40"/>
    </row>
    <row r="478" spans="1:17" x14ac:dyDescent="0.25">
      <c r="A478" s="5"/>
      <c r="B478" s="66" t="s">
        <v>330</v>
      </c>
      <c r="C478" s="48">
        <v>4</v>
      </c>
      <c r="D478" s="70">
        <v>20.4026</v>
      </c>
      <c r="E478" s="98">
        <v>1427</v>
      </c>
      <c r="F478" s="147">
        <v>295974.7</v>
      </c>
      <c r="G478" s="56">
        <v>75</v>
      </c>
      <c r="H478" s="15">
        <f t="shared" si="86"/>
        <v>221981.02499999999</v>
      </c>
      <c r="I478" s="15">
        <f t="shared" si="82"/>
        <v>73993.675000000017</v>
      </c>
      <c r="J478" s="15">
        <f t="shared" si="83"/>
        <v>207.41044148563421</v>
      </c>
      <c r="K478" s="15">
        <f t="shared" si="84"/>
        <v>435.0052667477255</v>
      </c>
      <c r="L478" s="15">
        <f t="shared" si="85"/>
        <v>904591.88179470832</v>
      </c>
      <c r="M478" s="15"/>
      <c r="N478" s="172">
        <f t="shared" si="81"/>
        <v>904591.88179470832</v>
      </c>
      <c r="O478" s="40"/>
      <c r="P478" s="40"/>
      <c r="Q478" s="40"/>
    </row>
    <row r="479" spans="1:17" x14ac:dyDescent="0.25">
      <c r="A479" s="5"/>
      <c r="B479" s="66" t="s">
        <v>301</v>
      </c>
      <c r="C479" s="48">
        <v>4</v>
      </c>
      <c r="D479" s="70">
        <v>38.792499999999997</v>
      </c>
      <c r="E479" s="98">
        <v>1586</v>
      </c>
      <c r="F479" s="147">
        <v>303505.90000000002</v>
      </c>
      <c r="G479" s="56">
        <v>75</v>
      </c>
      <c r="H479" s="15">
        <f t="shared" si="86"/>
        <v>227629.42499999999</v>
      </c>
      <c r="I479" s="15">
        <f t="shared" si="82"/>
        <v>75876.475000000035</v>
      </c>
      <c r="J479" s="15">
        <f t="shared" si="83"/>
        <v>191.3656368221942</v>
      </c>
      <c r="K479" s="15">
        <f t="shared" si="84"/>
        <v>451.0500714111655</v>
      </c>
      <c r="L479" s="15">
        <f t="shared" si="85"/>
        <v>1007108.4926817494</v>
      </c>
      <c r="M479" s="15"/>
      <c r="N479" s="172">
        <f t="shared" si="81"/>
        <v>1007108.4926817494</v>
      </c>
      <c r="O479" s="40"/>
      <c r="P479" s="40"/>
      <c r="Q479" s="40"/>
    </row>
    <row r="480" spans="1:17" x14ac:dyDescent="0.25">
      <c r="A480" s="5"/>
      <c r="B480" s="66" t="s">
        <v>331</v>
      </c>
      <c r="C480" s="48">
        <v>4</v>
      </c>
      <c r="D480" s="70">
        <v>27.402800000000003</v>
      </c>
      <c r="E480" s="98">
        <v>1502</v>
      </c>
      <c r="F480" s="147">
        <v>163702.20000000001</v>
      </c>
      <c r="G480" s="56">
        <v>75</v>
      </c>
      <c r="H480" s="15">
        <f t="shared" si="86"/>
        <v>122776.65</v>
      </c>
      <c r="I480" s="15">
        <f t="shared" si="82"/>
        <v>40925.550000000017</v>
      </c>
      <c r="J480" s="15">
        <f t="shared" si="83"/>
        <v>108.98948069241013</v>
      </c>
      <c r="K480" s="15">
        <f t="shared" si="84"/>
        <v>533.42622754094964</v>
      </c>
      <c r="L480" s="15">
        <f t="shared" si="85"/>
        <v>1088643.0218909457</v>
      </c>
      <c r="M480" s="15"/>
      <c r="N480" s="172">
        <f t="shared" si="81"/>
        <v>1088643.0218909457</v>
      </c>
      <c r="O480" s="40"/>
      <c r="P480" s="40"/>
      <c r="Q480" s="40"/>
    </row>
    <row r="481" spans="1:17" x14ac:dyDescent="0.25">
      <c r="A481" s="5"/>
      <c r="B481" s="66" t="s">
        <v>332</v>
      </c>
      <c r="C481" s="48">
        <v>4</v>
      </c>
      <c r="D481" s="70">
        <v>19.755499999999998</v>
      </c>
      <c r="E481" s="98">
        <v>1687</v>
      </c>
      <c r="F481" s="147">
        <v>2300266</v>
      </c>
      <c r="G481" s="56">
        <v>75</v>
      </c>
      <c r="H481" s="15">
        <f t="shared" si="86"/>
        <v>1725199.5</v>
      </c>
      <c r="I481" s="15">
        <f t="shared" si="82"/>
        <v>575066.5</v>
      </c>
      <c r="J481" s="15">
        <f t="shared" si="83"/>
        <v>1363.5245998814464</v>
      </c>
      <c r="K481" s="15">
        <f t="shared" si="84"/>
        <v>-721.10889164808668</v>
      </c>
      <c r="L481" s="15">
        <f t="shared" si="85"/>
        <v>256591.84286809736</v>
      </c>
      <c r="M481" s="15"/>
      <c r="N481" s="172">
        <f t="shared" si="81"/>
        <v>256591.84286809736</v>
      </c>
      <c r="O481" s="40"/>
      <c r="P481" s="40"/>
      <c r="Q481" s="40"/>
    </row>
    <row r="482" spans="1:17" x14ac:dyDescent="0.25">
      <c r="A482" s="5"/>
      <c r="B482" s="66" t="s">
        <v>333</v>
      </c>
      <c r="C482" s="48">
        <v>4</v>
      </c>
      <c r="D482" s="70">
        <v>31.557099999999998</v>
      </c>
      <c r="E482" s="98">
        <v>852</v>
      </c>
      <c r="F482" s="147">
        <v>261216.5</v>
      </c>
      <c r="G482" s="56">
        <v>75</v>
      </c>
      <c r="H482" s="15">
        <f t="shared" si="86"/>
        <v>195912.375</v>
      </c>
      <c r="I482" s="15">
        <f t="shared" si="82"/>
        <v>65304.125</v>
      </c>
      <c r="J482" s="15">
        <f t="shared" si="83"/>
        <v>306.59213615023475</v>
      </c>
      <c r="K482" s="15">
        <f t="shared" si="84"/>
        <v>335.82357208312499</v>
      </c>
      <c r="L482" s="15">
        <f t="shared" si="85"/>
        <v>720902.25620576728</v>
      </c>
      <c r="M482" s="15"/>
      <c r="N482" s="172">
        <f t="shared" si="81"/>
        <v>720902.25620576728</v>
      </c>
      <c r="O482" s="40"/>
      <c r="P482" s="40"/>
      <c r="Q482" s="40"/>
    </row>
    <row r="483" spans="1:17" x14ac:dyDescent="0.25">
      <c r="A483" s="5"/>
      <c r="B483" s="66" t="s">
        <v>334</v>
      </c>
      <c r="C483" s="48">
        <v>4</v>
      </c>
      <c r="D483" s="70">
        <v>3.6592000000000002</v>
      </c>
      <c r="E483" s="98">
        <v>1884</v>
      </c>
      <c r="F483" s="147">
        <v>1654252.5</v>
      </c>
      <c r="G483" s="56">
        <v>75</v>
      </c>
      <c r="H483" s="15">
        <f t="shared" si="86"/>
        <v>1240689.375</v>
      </c>
      <c r="I483" s="15">
        <f t="shared" si="82"/>
        <v>413563.125</v>
      </c>
      <c r="J483" s="15">
        <f t="shared" si="83"/>
        <v>878.05334394904457</v>
      </c>
      <c r="K483" s="15">
        <f t="shared" si="84"/>
        <v>-235.63763571568484</v>
      </c>
      <c r="L483" s="15">
        <f t="shared" si="85"/>
        <v>227081.70086289124</v>
      </c>
      <c r="M483" s="15"/>
      <c r="N483" s="172">
        <f t="shared" si="81"/>
        <v>227081.70086289124</v>
      </c>
      <c r="O483" s="40"/>
      <c r="P483" s="40"/>
      <c r="Q483" s="40"/>
    </row>
    <row r="484" spans="1:17" x14ac:dyDescent="0.25">
      <c r="A484" s="5"/>
      <c r="B484" s="66" t="s">
        <v>335</v>
      </c>
      <c r="C484" s="48">
        <v>4</v>
      </c>
      <c r="D484" s="70">
        <v>3.3653</v>
      </c>
      <c r="E484" s="98">
        <v>1946</v>
      </c>
      <c r="F484" s="147">
        <v>542991.5</v>
      </c>
      <c r="G484" s="56">
        <v>75</v>
      </c>
      <c r="H484" s="15">
        <f t="shared" si="86"/>
        <v>407243.625</v>
      </c>
      <c r="I484" s="15">
        <f t="shared" si="82"/>
        <v>135747.875</v>
      </c>
      <c r="J484" s="15">
        <f t="shared" si="83"/>
        <v>279.02954779033917</v>
      </c>
      <c r="K484" s="15">
        <f t="shared" si="84"/>
        <v>363.38616044302057</v>
      </c>
      <c r="L484" s="15">
        <f t="shared" si="85"/>
        <v>797597.78008136409</v>
      </c>
      <c r="M484" s="15"/>
      <c r="N484" s="172">
        <f t="shared" si="81"/>
        <v>797597.78008136409</v>
      </c>
      <c r="O484" s="40"/>
      <c r="P484" s="40"/>
      <c r="Q484" s="40"/>
    </row>
    <row r="485" spans="1:17" x14ac:dyDescent="0.25">
      <c r="A485" s="5"/>
      <c r="B485" s="66" t="s">
        <v>336</v>
      </c>
      <c r="C485" s="48">
        <v>4</v>
      </c>
      <c r="D485" s="70">
        <v>13.880999999999998</v>
      </c>
      <c r="E485" s="98">
        <v>987</v>
      </c>
      <c r="F485" s="147">
        <v>126043.2</v>
      </c>
      <c r="G485" s="56">
        <v>75</v>
      </c>
      <c r="H485" s="15">
        <f t="shared" si="86"/>
        <v>94532.4</v>
      </c>
      <c r="I485" s="15">
        <f t="shared" si="82"/>
        <v>31510.800000000003</v>
      </c>
      <c r="J485" s="15">
        <f t="shared" si="83"/>
        <v>127.70334346504559</v>
      </c>
      <c r="K485" s="15">
        <f t="shared" si="84"/>
        <v>514.71236476831416</v>
      </c>
      <c r="L485" s="15">
        <f t="shared" si="85"/>
        <v>957038.5159287086</v>
      </c>
      <c r="M485" s="15"/>
      <c r="N485" s="172">
        <f t="shared" si="81"/>
        <v>957038.5159287086</v>
      </c>
      <c r="O485" s="40"/>
      <c r="P485" s="40"/>
      <c r="Q485" s="40"/>
    </row>
    <row r="486" spans="1:17" x14ac:dyDescent="0.25">
      <c r="A486" s="5"/>
      <c r="B486" s="66" t="s">
        <v>337</v>
      </c>
      <c r="C486" s="48">
        <v>4</v>
      </c>
      <c r="D486" s="70">
        <v>30.09</v>
      </c>
      <c r="E486" s="98">
        <v>993</v>
      </c>
      <c r="F486" s="147">
        <v>200123.2</v>
      </c>
      <c r="G486" s="56">
        <v>75</v>
      </c>
      <c r="H486" s="15">
        <f t="shared" si="86"/>
        <v>150092.4</v>
      </c>
      <c r="I486" s="15">
        <f t="shared" si="82"/>
        <v>50030.800000000017</v>
      </c>
      <c r="J486" s="15">
        <f t="shared" si="83"/>
        <v>201.53393756294059</v>
      </c>
      <c r="K486" s="15">
        <f t="shared" si="84"/>
        <v>440.88177067041914</v>
      </c>
      <c r="L486" s="15">
        <f t="shared" si="85"/>
        <v>895438.89686396241</v>
      </c>
      <c r="M486" s="15"/>
      <c r="N486" s="172">
        <f t="shared" si="81"/>
        <v>895438.89686396241</v>
      </c>
      <c r="O486" s="40"/>
      <c r="P486" s="40"/>
      <c r="Q486" s="40"/>
    </row>
    <row r="487" spans="1:17" x14ac:dyDescent="0.25">
      <c r="A487" s="5"/>
      <c r="B487" s="66" t="s">
        <v>338</v>
      </c>
      <c r="C487" s="48">
        <v>4</v>
      </c>
      <c r="D487" s="70">
        <v>55.488399999999999</v>
      </c>
      <c r="E487" s="98">
        <v>2870</v>
      </c>
      <c r="F487" s="147">
        <v>333556.40000000002</v>
      </c>
      <c r="G487" s="56">
        <v>75</v>
      </c>
      <c r="H487" s="15">
        <f t="shared" si="86"/>
        <v>250167.3</v>
      </c>
      <c r="I487" s="15">
        <f t="shared" si="82"/>
        <v>83389.100000000035</v>
      </c>
      <c r="J487" s="15">
        <f t="shared" si="83"/>
        <v>116.22174216027875</v>
      </c>
      <c r="K487" s="15">
        <f t="shared" si="84"/>
        <v>526.19396607308101</v>
      </c>
      <c r="L487" s="15">
        <f t="shared" si="85"/>
        <v>1324475.336989698</v>
      </c>
      <c r="M487" s="15"/>
      <c r="N487" s="172">
        <f t="shared" si="81"/>
        <v>1324475.336989698</v>
      </c>
      <c r="O487" s="40"/>
      <c r="P487" s="40"/>
      <c r="Q487" s="40"/>
    </row>
    <row r="488" spans="1:17" x14ac:dyDescent="0.25">
      <c r="A488" s="5"/>
      <c r="B488" s="66" t="s">
        <v>339</v>
      </c>
      <c r="C488" s="48">
        <v>4</v>
      </c>
      <c r="D488" s="70">
        <v>30.717099999999999</v>
      </c>
      <c r="E488" s="98">
        <v>1813</v>
      </c>
      <c r="F488" s="147">
        <v>808941.9</v>
      </c>
      <c r="G488" s="56">
        <v>75</v>
      </c>
      <c r="H488" s="15">
        <f t="shared" si="86"/>
        <v>606706.42500000005</v>
      </c>
      <c r="I488" s="15">
        <f t="shared" si="82"/>
        <v>202235.47499999998</v>
      </c>
      <c r="J488" s="15">
        <f t="shared" si="83"/>
        <v>446.18968560397133</v>
      </c>
      <c r="K488" s="15">
        <f t="shared" si="84"/>
        <v>196.22602262938841</v>
      </c>
      <c r="L488" s="15">
        <f t="shared" si="85"/>
        <v>611174.95995090192</v>
      </c>
      <c r="M488" s="15"/>
      <c r="N488" s="172">
        <f t="shared" si="81"/>
        <v>611174.95995090192</v>
      </c>
      <c r="O488" s="40"/>
      <c r="P488" s="40"/>
      <c r="Q488" s="40"/>
    </row>
    <row r="489" spans="1:17" x14ac:dyDescent="0.25">
      <c r="A489" s="5"/>
      <c r="B489" s="66" t="s">
        <v>340</v>
      </c>
      <c r="C489" s="48">
        <v>4</v>
      </c>
      <c r="D489" s="70">
        <v>26.287699999999997</v>
      </c>
      <c r="E489" s="98">
        <v>1634</v>
      </c>
      <c r="F489" s="147">
        <v>465157.5</v>
      </c>
      <c r="G489" s="56">
        <v>75</v>
      </c>
      <c r="H489" s="15">
        <f t="shared" si="86"/>
        <v>348868.125</v>
      </c>
      <c r="I489" s="15">
        <f t="shared" si="82"/>
        <v>116289.375</v>
      </c>
      <c r="J489" s="15">
        <f t="shared" si="83"/>
        <v>284.67411260709912</v>
      </c>
      <c r="K489" s="15">
        <f t="shared" si="84"/>
        <v>357.74159562626062</v>
      </c>
      <c r="L489" s="15">
        <f t="shared" si="85"/>
        <v>827261.80900252238</v>
      </c>
      <c r="M489" s="15"/>
      <c r="N489" s="172">
        <f t="shared" si="81"/>
        <v>827261.80900252238</v>
      </c>
      <c r="O489" s="40"/>
      <c r="P489" s="40"/>
      <c r="Q489" s="40"/>
    </row>
    <row r="490" spans="1:17" x14ac:dyDescent="0.25">
      <c r="A490" s="5"/>
      <c r="B490" s="66" t="s">
        <v>341</v>
      </c>
      <c r="C490" s="48">
        <v>4</v>
      </c>
      <c r="D490" s="70">
        <v>25.453600000000002</v>
      </c>
      <c r="E490" s="98">
        <v>1347</v>
      </c>
      <c r="F490" s="147">
        <v>169957.6</v>
      </c>
      <c r="G490" s="56">
        <v>75</v>
      </c>
      <c r="H490" s="15">
        <f t="shared" si="86"/>
        <v>127468.2</v>
      </c>
      <c r="I490" s="15">
        <f t="shared" si="82"/>
        <v>42489.400000000009</v>
      </c>
      <c r="J490" s="15">
        <f t="shared" si="83"/>
        <v>126.17490720118784</v>
      </c>
      <c r="K490" s="15">
        <f t="shared" si="84"/>
        <v>516.24080103217193</v>
      </c>
      <c r="L490" s="15">
        <f t="shared" si="85"/>
        <v>1037943.2671796414</v>
      </c>
      <c r="M490" s="15"/>
      <c r="N490" s="172">
        <f t="shared" si="81"/>
        <v>1037943.2671796414</v>
      </c>
      <c r="O490" s="40"/>
      <c r="P490" s="40"/>
      <c r="Q490" s="40"/>
    </row>
    <row r="491" spans="1:17" x14ac:dyDescent="0.25">
      <c r="A491" s="5"/>
      <c r="B491" s="66" t="s">
        <v>342</v>
      </c>
      <c r="C491" s="48">
        <v>4</v>
      </c>
      <c r="D491" s="70">
        <v>29.825800000000001</v>
      </c>
      <c r="E491" s="98">
        <v>2193</v>
      </c>
      <c r="F491" s="147">
        <v>381778.1</v>
      </c>
      <c r="G491" s="56">
        <v>75</v>
      </c>
      <c r="H491" s="15">
        <f t="shared" si="86"/>
        <v>286333.57500000001</v>
      </c>
      <c r="I491" s="15">
        <f t="shared" si="82"/>
        <v>95444.524999999965</v>
      </c>
      <c r="J491" s="15">
        <f t="shared" si="83"/>
        <v>174.08942088463291</v>
      </c>
      <c r="K491" s="15">
        <f t="shared" si="84"/>
        <v>468.32628734872685</v>
      </c>
      <c r="L491" s="15">
        <f t="shared" si="85"/>
        <v>1074315.600017769</v>
      </c>
      <c r="M491" s="15"/>
      <c r="N491" s="172">
        <f t="shared" si="81"/>
        <v>1074315.600017769</v>
      </c>
      <c r="O491" s="40"/>
      <c r="P491" s="40"/>
      <c r="Q491" s="40"/>
    </row>
    <row r="492" spans="1:17" x14ac:dyDescent="0.25">
      <c r="A492" s="5"/>
      <c r="B492" s="66" t="s">
        <v>787</v>
      </c>
      <c r="C492" s="48">
        <v>4</v>
      </c>
      <c r="D492" s="70">
        <v>33.023499999999999</v>
      </c>
      <c r="E492" s="98">
        <v>2621</v>
      </c>
      <c r="F492" s="147">
        <v>702502.6</v>
      </c>
      <c r="G492" s="56">
        <v>75</v>
      </c>
      <c r="H492" s="15">
        <f t="shared" si="86"/>
        <v>526876.94999999995</v>
      </c>
      <c r="I492" s="15">
        <f t="shared" si="82"/>
        <v>175625.65000000002</v>
      </c>
      <c r="J492" s="15">
        <f t="shared" si="83"/>
        <v>268.02846241892405</v>
      </c>
      <c r="K492" s="15">
        <f t="shared" si="84"/>
        <v>374.38724581443569</v>
      </c>
      <c r="L492" s="15">
        <f t="shared" si="85"/>
        <v>987652.16309979488</v>
      </c>
      <c r="M492" s="15"/>
      <c r="N492" s="172">
        <f t="shared" si="81"/>
        <v>987652.16309979488</v>
      </c>
      <c r="O492" s="40"/>
      <c r="P492" s="40"/>
      <c r="Q492" s="40"/>
    </row>
    <row r="493" spans="1:17" x14ac:dyDescent="0.25">
      <c r="A493" s="5"/>
      <c r="B493" s="66" t="s">
        <v>343</v>
      </c>
      <c r="C493" s="48">
        <v>4</v>
      </c>
      <c r="D493" s="70">
        <v>30.994699999999998</v>
      </c>
      <c r="E493" s="98">
        <v>1197</v>
      </c>
      <c r="F493" s="147">
        <v>210209</v>
      </c>
      <c r="G493" s="56">
        <v>75</v>
      </c>
      <c r="H493" s="15">
        <f t="shared" si="86"/>
        <v>157656.75</v>
      </c>
      <c r="I493" s="15">
        <f t="shared" si="82"/>
        <v>52552.25</v>
      </c>
      <c r="J493" s="15">
        <f t="shared" si="83"/>
        <v>175.61319966583125</v>
      </c>
      <c r="K493" s="15">
        <f t="shared" si="84"/>
        <v>466.80250856752849</v>
      </c>
      <c r="L493" s="15">
        <f t="shared" si="85"/>
        <v>961928.61643144884</v>
      </c>
      <c r="M493" s="15"/>
      <c r="N493" s="172">
        <f t="shared" si="81"/>
        <v>961928.61643144884</v>
      </c>
      <c r="O493" s="40"/>
      <c r="P493" s="40"/>
      <c r="Q493" s="40"/>
    </row>
    <row r="494" spans="1:17" x14ac:dyDescent="0.25">
      <c r="A494" s="5"/>
      <c r="B494" s="66" t="s">
        <v>344</v>
      </c>
      <c r="C494" s="48">
        <v>4</v>
      </c>
      <c r="D494" s="70">
        <v>35.313499999999998</v>
      </c>
      <c r="E494" s="98">
        <v>2338</v>
      </c>
      <c r="F494" s="147">
        <v>380592.2</v>
      </c>
      <c r="G494" s="56">
        <v>75</v>
      </c>
      <c r="H494" s="15">
        <f t="shared" si="86"/>
        <v>285444.15000000002</v>
      </c>
      <c r="I494" s="15">
        <f t="shared" si="82"/>
        <v>95148.049999999988</v>
      </c>
      <c r="J494" s="15">
        <f t="shared" si="83"/>
        <v>162.78537211291703</v>
      </c>
      <c r="K494" s="15">
        <f t="shared" si="84"/>
        <v>479.63033612044273</v>
      </c>
      <c r="L494" s="15">
        <f t="shared" si="85"/>
        <v>1126173.6833356521</v>
      </c>
      <c r="M494" s="15"/>
      <c r="N494" s="172">
        <f t="shared" si="81"/>
        <v>1126173.6833356521</v>
      </c>
      <c r="O494" s="40"/>
      <c r="P494" s="40"/>
      <c r="Q494" s="40"/>
    </row>
    <row r="495" spans="1:17" x14ac:dyDescent="0.25">
      <c r="A495" s="5"/>
      <c r="B495" s="66" t="s">
        <v>143</v>
      </c>
      <c r="C495" s="48">
        <v>4</v>
      </c>
      <c r="D495" s="70">
        <v>21.177500000000002</v>
      </c>
      <c r="E495" s="98">
        <v>1106</v>
      </c>
      <c r="F495" s="147">
        <v>129951</v>
      </c>
      <c r="G495" s="56">
        <v>75</v>
      </c>
      <c r="H495" s="15">
        <f t="shared" si="86"/>
        <v>97463.25</v>
      </c>
      <c r="I495" s="15">
        <f t="shared" si="82"/>
        <v>32487.75</v>
      </c>
      <c r="J495" s="15">
        <f t="shared" si="83"/>
        <v>117.49638336347198</v>
      </c>
      <c r="K495" s="15">
        <f t="shared" si="84"/>
        <v>524.91932486988776</v>
      </c>
      <c r="L495" s="15">
        <f t="shared" si="85"/>
        <v>1010067.554870801</v>
      </c>
      <c r="M495" s="15"/>
      <c r="N495" s="172">
        <f t="shared" si="81"/>
        <v>1010067.554870801</v>
      </c>
      <c r="O495" s="40"/>
      <c r="P495" s="40"/>
      <c r="Q495" s="40"/>
    </row>
    <row r="496" spans="1:17" x14ac:dyDescent="0.25">
      <c r="A496" s="5"/>
      <c r="B496" s="66" t="s">
        <v>788</v>
      </c>
      <c r="C496" s="48">
        <v>4</v>
      </c>
      <c r="D496" s="70">
        <v>3.9474999999999998</v>
      </c>
      <c r="E496" s="98">
        <v>942</v>
      </c>
      <c r="F496" s="147">
        <v>384048.3</v>
      </c>
      <c r="G496" s="56">
        <v>75</v>
      </c>
      <c r="H496" s="15">
        <f t="shared" si="86"/>
        <v>288036.22499999998</v>
      </c>
      <c r="I496" s="15">
        <f t="shared" si="82"/>
        <v>96012.075000000012</v>
      </c>
      <c r="J496" s="15">
        <f t="shared" si="83"/>
        <v>407.69458598726112</v>
      </c>
      <c r="K496" s="15">
        <f t="shared" si="84"/>
        <v>234.72112224609862</v>
      </c>
      <c r="L496" s="15">
        <f t="shared" si="85"/>
        <v>484935.17305928346</v>
      </c>
      <c r="M496" s="15"/>
      <c r="N496" s="172">
        <f t="shared" si="81"/>
        <v>484935.17305928346</v>
      </c>
      <c r="O496" s="40"/>
      <c r="P496" s="40"/>
      <c r="Q496" s="40"/>
    </row>
    <row r="497" spans="1:17" x14ac:dyDescent="0.25">
      <c r="A497" s="5"/>
      <c r="B497" s="66" t="s">
        <v>345</v>
      </c>
      <c r="C497" s="48">
        <v>4</v>
      </c>
      <c r="D497" s="70">
        <v>27.792899999999999</v>
      </c>
      <c r="E497" s="98">
        <v>1220</v>
      </c>
      <c r="F497" s="147">
        <v>162708.79999999999</v>
      </c>
      <c r="G497" s="56">
        <v>75</v>
      </c>
      <c r="H497" s="15">
        <f t="shared" si="86"/>
        <v>122031.6</v>
      </c>
      <c r="I497" s="15">
        <f t="shared" si="82"/>
        <v>40677.199999999983</v>
      </c>
      <c r="J497" s="15">
        <f t="shared" si="83"/>
        <v>133.367868852459</v>
      </c>
      <c r="K497" s="15">
        <f t="shared" si="84"/>
        <v>509.04783938090077</v>
      </c>
      <c r="L497" s="15">
        <f t="shared" si="85"/>
        <v>1019821.2725582154</v>
      </c>
      <c r="M497" s="15"/>
      <c r="N497" s="172">
        <f t="shared" si="81"/>
        <v>1019821.2725582154</v>
      </c>
      <c r="O497" s="40"/>
      <c r="P497" s="40"/>
      <c r="Q497" s="40"/>
    </row>
    <row r="498" spans="1:17" x14ac:dyDescent="0.25">
      <c r="A498" s="5"/>
      <c r="B498" s="66" t="s">
        <v>789</v>
      </c>
      <c r="C498" s="48">
        <v>4</v>
      </c>
      <c r="D498" s="70">
        <v>28.8416</v>
      </c>
      <c r="E498" s="98">
        <v>2983</v>
      </c>
      <c r="F498" s="147">
        <v>1844406.9</v>
      </c>
      <c r="G498" s="56">
        <v>75</v>
      </c>
      <c r="H498" s="15">
        <f t="shared" si="86"/>
        <v>1383305.175</v>
      </c>
      <c r="I498" s="15">
        <f t="shared" si="82"/>
        <v>461101.72499999986</v>
      </c>
      <c r="J498" s="15">
        <f t="shared" si="83"/>
        <v>618.30603419376462</v>
      </c>
      <c r="K498" s="15">
        <f t="shared" si="84"/>
        <v>24.10967403959512</v>
      </c>
      <c r="L498" s="15">
        <f t="shared" si="85"/>
        <v>471474.94511956209</v>
      </c>
      <c r="M498" s="15"/>
      <c r="N498" s="172">
        <f t="shared" si="81"/>
        <v>471474.94511956209</v>
      </c>
      <c r="O498" s="40"/>
      <c r="P498" s="40"/>
      <c r="Q498" s="40"/>
    </row>
    <row r="499" spans="1:17" x14ac:dyDescent="0.25">
      <c r="A499" s="5"/>
      <c r="B499" s="66" t="s">
        <v>790</v>
      </c>
      <c r="C499" s="48">
        <v>4</v>
      </c>
      <c r="D499" s="70">
        <v>24.596599999999999</v>
      </c>
      <c r="E499" s="98">
        <v>993</v>
      </c>
      <c r="F499" s="147">
        <v>93451.7</v>
      </c>
      <c r="G499" s="56">
        <v>75</v>
      </c>
      <c r="H499" s="15">
        <f t="shared" si="86"/>
        <v>70088.774999999994</v>
      </c>
      <c r="I499" s="15">
        <f t="shared" si="82"/>
        <v>23362.925000000003</v>
      </c>
      <c r="J499" s="15">
        <f t="shared" si="83"/>
        <v>94.110473313192344</v>
      </c>
      <c r="K499" s="15">
        <f t="shared" si="84"/>
        <v>548.30523492016744</v>
      </c>
      <c r="L499" s="15">
        <f t="shared" si="85"/>
        <v>1044527.3521287096</v>
      </c>
      <c r="M499" s="15"/>
      <c r="N499" s="172">
        <f t="shared" si="81"/>
        <v>1044527.3521287096</v>
      </c>
      <c r="O499" s="40"/>
      <c r="P499" s="40"/>
      <c r="Q499" s="40"/>
    </row>
    <row r="500" spans="1:17" x14ac:dyDescent="0.25">
      <c r="A500" s="5"/>
      <c r="B500" s="66" t="s">
        <v>346</v>
      </c>
      <c r="C500" s="48">
        <v>4</v>
      </c>
      <c r="D500" s="70">
        <v>21.978000000000002</v>
      </c>
      <c r="E500" s="98">
        <v>1653</v>
      </c>
      <c r="F500" s="147">
        <v>139262</v>
      </c>
      <c r="G500" s="56">
        <v>75</v>
      </c>
      <c r="H500" s="15">
        <f t="shared" si="86"/>
        <v>104446.5</v>
      </c>
      <c r="I500" s="15">
        <f t="shared" si="82"/>
        <v>34815.5</v>
      </c>
      <c r="J500" s="15">
        <f t="shared" si="83"/>
        <v>84.248033877797937</v>
      </c>
      <c r="K500" s="15">
        <f t="shared" si="84"/>
        <v>558.16767435556176</v>
      </c>
      <c r="L500" s="15">
        <f t="shared" si="85"/>
        <v>1126790.6255617535</v>
      </c>
      <c r="M500" s="15"/>
      <c r="N500" s="172">
        <f t="shared" si="81"/>
        <v>1126790.6255617535</v>
      </c>
      <c r="O500" s="40"/>
      <c r="P500" s="40"/>
      <c r="Q500" s="40"/>
    </row>
    <row r="501" spans="1:17" x14ac:dyDescent="0.25">
      <c r="A501" s="5"/>
      <c r="B501" s="66" t="s">
        <v>347</v>
      </c>
      <c r="C501" s="48">
        <v>4</v>
      </c>
      <c r="D501" s="70">
        <v>14.0153</v>
      </c>
      <c r="E501" s="98">
        <v>816</v>
      </c>
      <c r="F501" s="147">
        <v>110953.60000000001</v>
      </c>
      <c r="G501" s="56">
        <v>75</v>
      </c>
      <c r="H501" s="15">
        <f t="shared" si="86"/>
        <v>83215.199999999997</v>
      </c>
      <c r="I501" s="15">
        <f t="shared" si="82"/>
        <v>27738.400000000009</v>
      </c>
      <c r="J501" s="15">
        <f t="shared" si="83"/>
        <v>135.97254901960784</v>
      </c>
      <c r="K501" s="15">
        <f t="shared" si="84"/>
        <v>506.44315921375187</v>
      </c>
      <c r="L501" s="15">
        <f t="shared" si="85"/>
        <v>925091.87792397593</v>
      </c>
      <c r="M501" s="15"/>
      <c r="N501" s="172">
        <f t="shared" si="81"/>
        <v>925091.87792397593</v>
      </c>
      <c r="O501" s="40"/>
      <c r="P501" s="40"/>
      <c r="Q501" s="40"/>
    </row>
    <row r="502" spans="1:17" x14ac:dyDescent="0.25">
      <c r="A502" s="5"/>
      <c r="B502" s="8"/>
      <c r="C502" s="8"/>
      <c r="D502" s="70">
        <v>0</v>
      </c>
      <c r="E502" s="100"/>
      <c r="F502" s="134"/>
      <c r="G502" s="56"/>
      <c r="H502" s="41"/>
      <c r="I502" s="15"/>
      <c r="J502" s="15"/>
      <c r="K502" s="15"/>
      <c r="L502" s="15"/>
      <c r="M502" s="15"/>
      <c r="N502" s="172"/>
      <c r="O502" s="40"/>
      <c r="P502" s="40"/>
      <c r="Q502" s="40"/>
    </row>
    <row r="503" spans="1:17" x14ac:dyDescent="0.25">
      <c r="A503" s="33" t="s">
        <v>348</v>
      </c>
      <c r="B503" s="58" t="s">
        <v>2</v>
      </c>
      <c r="C503" s="59"/>
      <c r="D503" s="7">
        <v>754.17770000000007</v>
      </c>
      <c r="E503" s="101">
        <f>E504</f>
        <v>54709</v>
      </c>
      <c r="F503" s="123"/>
      <c r="G503" s="56"/>
      <c r="H503" s="12">
        <f>H505</f>
        <v>5140690</v>
      </c>
      <c r="I503" s="12">
        <f>I505</f>
        <v>-5140690</v>
      </c>
      <c r="J503" s="15"/>
      <c r="K503" s="15"/>
      <c r="L503" s="15"/>
      <c r="M503" s="14">
        <f>M505</f>
        <v>28384172.171760276</v>
      </c>
      <c r="N503" s="170">
        <f t="shared" si="81"/>
        <v>28384172.171760276</v>
      </c>
      <c r="O503" s="40"/>
      <c r="P503" s="40"/>
      <c r="Q503" s="40"/>
    </row>
    <row r="504" spans="1:17" x14ac:dyDescent="0.25">
      <c r="A504" s="33" t="s">
        <v>348</v>
      </c>
      <c r="B504" s="58" t="s">
        <v>3</v>
      </c>
      <c r="C504" s="59"/>
      <c r="D504" s="7">
        <v>754.17770000000007</v>
      </c>
      <c r="E504" s="101">
        <f>SUM(E506:E524)</f>
        <v>54709</v>
      </c>
      <c r="F504" s="123">
        <f>SUM(F506:F524)</f>
        <v>20562760</v>
      </c>
      <c r="G504" s="56"/>
      <c r="H504" s="12">
        <f>SUM(H506:H524)</f>
        <v>9143367.5150000006</v>
      </c>
      <c r="I504" s="12">
        <f>SUM(I506:I524)</f>
        <v>11419392.485000001</v>
      </c>
      <c r="J504" s="15"/>
      <c r="K504" s="15"/>
      <c r="L504" s="12">
        <f>SUM(L506:L524)</f>
        <v>21216076.110038415</v>
      </c>
      <c r="M504" s="15"/>
      <c r="N504" s="170">
        <f t="shared" si="81"/>
        <v>21216076.110038415</v>
      </c>
      <c r="O504" s="40"/>
      <c r="P504" s="40"/>
      <c r="Q504" s="40"/>
    </row>
    <row r="505" spans="1:17" x14ac:dyDescent="0.25">
      <c r="A505" s="5"/>
      <c r="B505" s="66" t="s">
        <v>26</v>
      </c>
      <c r="C505" s="48">
        <v>2</v>
      </c>
      <c r="D505" s="70">
        <v>0</v>
      </c>
      <c r="E505" s="104"/>
      <c r="F505" s="130"/>
      <c r="G505" s="56">
        <v>25</v>
      </c>
      <c r="H505" s="15">
        <f>F504*G505/100</f>
        <v>5140690</v>
      </c>
      <c r="I505" s="15">
        <f t="shared" si="82"/>
        <v>-5140690</v>
      </c>
      <c r="J505" s="15"/>
      <c r="K505" s="15"/>
      <c r="L505" s="15"/>
      <c r="M505" s="15">
        <f>($L$7*$L$8*E503/$L$10)+($L$7*$L$9*D503/$L$11)</f>
        <v>28384172.171760276</v>
      </c>
      <c r="N505" s="172">
        <f t="shared" si="81"/>
        <v>28384172.171760276</v>
      </c>
      <c r="O505" s="40"/>
      <c r="P505" s="40"/>
      <c r="Q505" s="40"/>
    </row>
    <row r="506" spans="1:17" x14ac:dyDescent="0.25">
      <c r="A506" s="5"/>
      <c r="B506" s="66" t="s">
        <v>349</v>
      </c>
      <c r="C506" s="48">
        <v>4</v>
      </c>
      <c r="D506" s="70">
        <v>77.823599999999999</v>
      </c>
      <c r="E506" s="98">
        <v>5040</v>
      </c>
      <c r="F506" s="148">
        <v>1226857.6000000001</v>
      </c>
      <c r="G506" s="56">
        <v>75</v>
      </c>
      <c r="H506" s="15">
        <f>F506*G506/100</f>
        <v>920143.2</v>
      </c>
      <c r="I506" s="15">
        <f t="shared" si="82"/>
        <v>306714.40000000014</v>
      </c>
      <c r="J506" s="15">
        <f t="shared" ref="J506:J524" si="87">F506/E506</f>
        <v>243.42412698412701</v>
      </c>
      <c r="K506" s="15">
        <f t="shared" ref="K506:K524" si="88">$J$11*$J$19-J506</f>
        <v>398.99158124923269</v>
      </c>
      <c r="L506" s="15">
        <f t="shared" ref="L506:L524" si="89">IF(K506&gt;0,$J$7*$J$8*(K506/$K$19),0)+$J$7*$J$9*(E506/$E$19)+$J$7*$J$10*(D506/$D$19)</f>
        <v>1447028.633669633</v>
      </c>
      <c r="M506" s="15"/>
      <c r="N506" s="172">
        <f t="shared" si="81"/>
        <v>1447028.633669633</v>
      </c>
      <c r="O506" s="40"/>
      <c r="P506" s="40"/>
      <c r="Q506" s="40"/>
    </row>
    <row r="507" spans="1:17" x14ac:dyDescent="0.25">
      <c r="A507" s="5"/>
      <c r="B507" s="66" t="s">
        <v>350</v>
      </c>
      <c r="C507" s="48">
        <v>4</v>
      </c>
      <c r="D507" s="70">
        <v>26.140100000000004</v>
      </c>
      <c r="E507" s="98">
        <v>1507</v>
      </c>
      <c r="F507" s="148">
        <v>235745.2</v>
      </c>
      <c r="G507" s="56">
        <v>75</v>
      </c>
      <c r="H507" s="15">
        <f t="shared" ref="H507:H524" si="90">F507*G507/100</f>
        <v>176808.9</v>
      </c>
      <c r="I507" s="15">
        <f t="shared" si="82"/>
        <v>58936.300000000017</v>
      </c>
      <c r="J507" s="15">
        <f t="shared" si="87"/>
        <v>156.43344392833444</v>
      </c>
      <c r="K507" s="15">
        <f t="shared" si="88"/>
        <v>485.9822643050253</v>
      </c>
      <c r="L507" s="15">
        <f t="shared" si="89"/>
        <v>1011447.4965570811</v>
      </c>
      <c r="M507" s="15"/>
      <c r="N507" s="172">
        <f t="shared" si="81"/>
        <v>1011447.4965570811</v>
      </c>
      <c r="O507" s="40"/>
      <c r="P507" s="40"/>
      <c r="Q507" s="40"/>
    </row>
    <row r="508" spans="1:17" x14ac:dyDescent="0.25">
      <c r="A508" s="5"/>
      <c r="B508" s="66" t="s">
        <v>351</v>
      </c>
      <c r="C508" s="48">
        <v>4</v>
      </c>
      <c r="D508" s="70">
        <v>36.946100000000001</v>
      </c>
      <c r="E508" s="98">
        <v>1899</v>
      </c>
      <c r="F508" s="148">
        <v>400414.7</v>
      </c>
      <c r="G508" s="56">
        <v>75</v>
      </c>
      <c r="H508" s="15">
        <f t="shared" si="90"/>
        <v>300311.02500000002</v>
      </c>
      <c r="I508" s="15">
        <f t="shared" si="82"/>
        <v>100103.67499999999</v>
      </c>
      <c r="J508" s="15">
        <f t="shared" si="87"/>
        <v>210.85555555555555</v>
      </c>
      <c r="K508" s="15">
        <f t="shared" si="88"/>
        <v>431.56015267780418</v>
      </c>
      <c r="L508" s="15">
        <f t="shared" si="89"/>
        <v>1006633.1091603405</v>
      </c>
      <c r="M508" s="15"/>
      <c r="N508" s="172">
        <f t="shared" si="81"/>
        <v>1006633.1091603405</v>
      </c>
      <c r="O508" s="40"/>
      <c r="P508" s="40"/>
      <c r="Q508" s="40"/>
    </row>
    <row r="509" spans="1:17" x14ac:dyDescent="0.25">
      <c r="A509" s="5"/>
      <c r="B509" s="66" t="s">
        <v>352</v>
      </c>
      <c r="C509" s="48">
        <v>4</v>
      </c>
      <c r="D509" s="70">
        <v>50.619700000000009</v>
      </c>
      <c r="E509" s="98">
        <v>3228</v>
      </c>
      <c r="F509" s="148">
        <v>691229.9</v>
      </c>
      <c r="G509" s="56">
        <v>75</v>
      </c>
      <c r="H509" s="15">
        <f t="shared" si="90"/>
        <v>518422.42499999999</v>
      </c>
      <c r="I509" s="15">
        <f t="shared" si="82"/>
        <v>172807.47500000003</v>
      </c>
      <c r="J509" s="15">
        <f t="shared" si="87"/>
        <v>214.13565675340769</v>
      </c>
      <c r="K509" s="15">
        <f t="shared" si="88"/>
        <v>428.28005147995202</v>
      </c>
      <c r="L509" s="15">
        <f t="shared" si="89"/>
        <v>1197572.4438234905</v>
      </c>
      <c r="M509" s="15"/>
      <c r="N509" s="172">
        <f t="shared" si="81"/>
        <v>1197572.4438234905</v>
      </c>
      <c r="O509" s="40"/>
      <c r="P509" s="40"/>
      <c r="Q509" s="40"/>
    </row>
    <row r="510" spans="1:17" x14ac:dyDescent="0.25">
      <c r="A510" s="5"/>
      <c r="B510" s="66" t="s">
        <v>353</v>
      </c>
      <c r="C510" s="48">
        <v>4</v>
      </c>
      <c r="D510" s="70">
        <v>35.986699999999999</v>
      </c>
      <c r="E510" s="98">
        <v>2366</v>
      </c>
      <c r="F510" s="148">
        <v>963757.8</v>
      </c>
      <c r="G510" s="56">
        <v>75</v>
      </c>
      <c r="H510" s="15">
        <f t="shared" si="90"/>
        <v>722818.35</v>
      </c>
      <c r="I510" s="15">
        <f t="shared" si="82"/>
        <v>240939.45000000007</v>
      </c>
      <c r="J510" s="15">
        <f t="shared" si="87"/>
        <v>407.3363482671175</v>
      </c>
      <c r="K510" s="15">
        <f t="shared" si="88"/>
        <v>235.07935996624224</v>
      </c>
      <c r="L510" s="15">
        <f t="shared" si="89"/>
        <v>751731.55152216763</v>
      </c>
      <c r="M510" s="15"/>
      <c r="N510" s="172">
        <f t="shared" si="81"/>
        <v>751731.55152216763</v>
      </c>
      <c r="O510" s="40"/>
      <c r="P510" s="40"/>
      <c r="Q510" s="40"/>
    </row>
    <row r="511" spans="1:17" x14ac:dyDescent="0.25">
      <c r="A511" s="5"/>
      <c r="B511" s="66" t="s">
        <v>354</v>
      </c>
      <c r="C511" s="48">
        <v>4</v>
      </c>
      <c r="D511" s="70">
        <v>52.303999999999995</v>
      </c>
      <c r="E511" s="98">
        <v>2676</v>
      </c>
      <c r="F511" s="148">
        <v>450932.7</v>
      </c>
      <c r="G511" s="56">
        <v>75</v>
      </c>
      <c r="H511" s="15">
        <f t="shared" si="90"/>
        <v>338199.52500000002</v>
      </c>
      <c r="I511" s="15">
        <f t="shared" si="82"/>
        <v>112733.17499999999</v>
      </c>
      <c r="J511" s="15">
        <f t="shared" si="87"/>
        <v>168.50997757847534</v>
      </c>
      <c r="K511" s="15">
        <f t="shared" si="88"/>
        <v>473.90573065488439</v>
      </c>
      <c r="L511" s="15">
        <f t="shared" si="89"/>
        <v>1210808.9973026451</v>
      </c>
      <c r="M511" s="15"/>
      <c r="N511" s="172">
        <f t="shared" si="81"/>
        <v>1210808.9973026451</v>
      </c>
      <c r="O511" s="40"/>
      <c r="P511" s="40"/>
      <c r="Q511" s="40"/>
    </row>
    <row r="512" spans="1:17" x14ac:dyDescent="0.25">
      <c r="A512" s="5"/>
      <c r="B512" s="66" t="s">
        <v>355</v>
      </c>
      <c r="C512" s="48">
        <v>4</v>
      </c>
      <c r="D512" s="70">
        <v>49.512799999999999</v>
      </c>
      <c r="E512" s="98">
        <v>3078</v>
      </c>
      <c r="F512" s="148">
        <v>544938.69999999995</v>
      </c>
      <c r="G512" s="56">
        <v>75</v>
      </c>
      <c r="H512" s="15">
        <f t="shared" si="90"/>
        <v>408704.02500000002</v>
      </c>
      <c r="I512" s="15">
        <f t="shared" si="82"/>
        <v>136234.67499999993</v>
      </c>
      <c r="J512" s="15">
        <f t="shared" si="87"/>
        <v>177.04311241065625</v>
      </c>
      <c r="K512" s="15">
        <f t="shared" si="88"/>
        <v>465.37259582270349</v>
      </c>
      <c r="L512" s="15">
        <f t="shared" si="89"/>
        <v>1234466.1876491054</v>
      </c>
      <c r="M512" s="15"/>
      <c r="N512" s="172">
        <f t="shared" si="81"/>
        <v>1234466.1876491054</v>
      </c>
      <c r="O512" s="40"/>
      <c r="P512" s="40"/>
      <c r="Q512" s="40"/>
    </row>
    <row r="513" spans="1:17" x14ac:dyDescent="0.25">
      <c r="A513" s="5"/>
      <c r="B513" s="66" t="s">
        <v>356</v>
      </c>
      <c r="C513" s="48">
        <v>4</v>
      </c>
      <c r="D513" s="70">
        <v>29.011799999999997</v>
      </c>
      <c r="E513" s="98">
        <v>1833</v>
      </c>
      <c r="F513" s="148">
        <v>315978</v>
      </c>
      <c r="G513" s="56">
        <v>75</v>
      </c>
      <c r="H513" s="15">
        <f t="shared" si="90"/>
        <v>236983.5</v>
      </c>
      <c r="I513" s="15">
        <f t="shared" si="82"/>
        <v>78994.5</v>
      </c>
      <c r="J513" s="15">
        <f t="shared" si="87"/>
        <v>172.38297872340425</v>
      </c>
      <c r="K513" s="15">
        <f t="shared" si="88"/>
        <v>470.03272950995552</v>
      </c>
      <c r="L513" s="15">
        <f t="shared" si="89"/>
        <v>1033203.534650665</v>
      </c>
      <c r="M513" s="15"/>
      <c r="N513" s="172">
        <f t="shared" si="81"/>
        <v>1033203.534650665</v>
      </c>
      <c r="O513" s="40"/>
      <c r="P513" s="40"/>
      <c r="Q513" s="40"/>
    </row>
    <row r="514" spans="1:17" x14ac:dyDescent="0.25">
      <c r="A514" s="5"/>
      <c r="B514" s="66" t="s">
        <v>357</v>
      </c>
      <c r="C514" s="48">
        <v>4</v>
      </c>
      <c r="D514" s="70">
        <v>18.760599999999997</v>
      </c>
      <c r="E514" s="98">
        <v>760</v>
      </c>
      <c r="F514" s="148">
        <v>150547.29999999999</v>
      </c>
      <c r="G514" s="56">
        <v>75</v>
      </c>
      <c r="H514" s="15">
        <f t="shared" si="90"/>
        <v>112910.47500000001</v>
      </c>
      <c r="I514" s="15">
        <f t="shared" si="82"/>
        <v>37636.824999999983</v>
      </c>
      <c r="J514" s="15">
        <f t="shared" si="87"/>
        <v>198.08855263157892</v>
      </c>
      <c r="K514" s="15">
        <f t="shared" si="88"/>
        <v>444.32715560178082</v>
      </c>
      <c r="L514" s="15">
        <f t="shared" si="89"/>
        <v>837555.40740024881</v>
      </c>
      <c r="M514" s="15"/>
      <c r="N514" s="172">
        <f t="shared" ref="N514:N577" si="91">L514+M514</f>
        <v>837555.40740024881</v>
      </c>
      <c r="O514" s="40"/>
      <c r="P514" s="40"/>
      <c r="Q514" s="40"/>
    </row>
    <row r="515" spans="1:17" x14ac:dyDescent="0.25">
      <c r="A515" s="5"/>
      <c r="B515" s="66" t="s">
        <v>358</v>
      </c>
      <c r="C515" s="48">
        <v>4</v>
      </c>
      <c r="D515" s="70">
        <v>35.272599999999997</v>
      </c>
      <c r="E515" s="98">
        <v>2985</v>
      </c>
      <c r="F515" s="148">
        <v>452751.2</v>
      </c>
      <c r="G515" s="56">
        <v>75</v>
      </c>
      <c r="H515" s="15">
        <f t="shared" si="90"/>
        <v>339563.4</v>
      </c>
      <c r="I515" s="15">
        <f t="shared" si="82"/>
        <v>113187.79999999999</v>
      </c>
      <c r="J515" s="15">
        <f t="shared" si="87"/>
        <v>151.67544388609716</v>
      </c>
      <c r="K515" s="15">
        <f t="shared" si="88"/>
        <v>490.74026434726261</v>
      </c>
      <c r="L515" s="15">
        <f t="shared" si="89"/>
        <v>1217219.486675526</v>
      </c>
      <c r="M515" s="15"/>
      <c r="N515" s="172">
        <f t="shared" si="91"/>
        <v>1217219.486675526</v>
      </c>
      <c r="O515" s="40"/>
      <c r="P515" s="40"/>
      <c r="Q515" s="40"/>
    </row>
    <row r="516" spans="1:17" x14ac:dyDescent="0.25">
      <c r="A516" s="5"/>
      <c r="B516" s="66" t="s">
        <v>858</v>
      </c>
      <c r="C516" s="48">
        <v>3</v>
      </c>
      <c r="D516" s="70">
        <v>31.216999999999999</v>
      </c>
      <c r="E516" s="98">
        <v>10068</v>
      </c>
      <c r="F516" s="148">
        <v>11415822.699999999</v>
      </c>
      <c r="G516" s="56">
        <v>20</v>
      </c>
      <c r="H516" s="15">
        <f t="shared" si="90"/>
        <v>2283164.54</v>
      </c>
      <c r="I516" s="15">
        <f t="shared" ref="I516:I579" si="92">F516-H516</f>
        <v>9132658.1600000001</v>
      </c>
      <c r="J516" s="15">
        <f t="shared" si="87"/>
        <v>1133.8719408025427</v>
      </c>
      <c r="K516" s="15">
        <f t="shared" si="88"/>
        <v>-491.45623256918293</v>
      </c>
      <c r="L516" s="15">
        <f t="shared" si="89"/>
        <v>1251202.449638298</v>
      </c>
      <c r="M516" s="15"/>
      <c r="N516" s="172">
        <f t="shared" si="91"/>
        <v>1251202.449638298</v>
      </c>
      <c r="O516" s="40"/>
      <c r="P516" s="40"/>
      <c r="Q516" s="40"/>
    </row>
    <row r="517" spans="1:17" x14ac:dyDescent="0.25">
      <c r="A517" s="5"/>
      <c r="B517" s="66" t="s">
        <v>791</v>
      </c>
      <c r="C517" s="48">
        <v>4</v>
      </c>
      <c r="D517" s="70">
        <v>42.3553</v>
      </c>
      <c r="E517" s="98">
        <v>3506</v>
      </c>
      <c r="F517" s="148">
        <v>812695</v>
      </c>
      <c r="G517" s="56">
        <v>75</v>
      </c>
      <c r="H517" s="15">
        <f t="shared" si="90"/>
        <v>609521.25</v>
      </c>
      <c r="I517" s="15">
        <f t="shared" si="92"/>
        <v>203173.75</v>
      </c>
      <c r="J517" s="15">
        <f t="shared" si="87"/>
        <v>231.80119794637764</v>
      </c>
      <c r="K517" s="15">
        <f t="shared" si="88"/>
        <v>410.61451028698207</v>
      </c>
      <c r="L517" s="15">
        <f t="shared" si="89"/>
        <v>1175190.583652681</v>
      </c>
      <c r="M517" s="15"/>
      <c r="N517" s="172">
        <f t="shared" si="91"/>
        <v>1175190.583652681</v>
      </c>
      <c r="O517" s="40"/>
      <c r="P517" s="40"/>
      <c r="Q517" s="40"/>
    </row>
    <row r="518" spans="1:17" x14ac:dyDescent="0.25">
      <c r="A518" s="5"/>
      <c r="B518" s="66" t="s">
        <v>359</v>
      </c>
      <c r="C518" s="48">
        <v>4</v>
      </c>
      <c r="D518" s="70">
        <v>58.2791</v>
      </c>
      <c r="E518" s="98">
        <v>2479</v>
      </c>
      <c r="F518" s="148">
        <v>556584.69999999995</v>
      </c>
      <c r="G518" s="56">
        <v>75</v>
      </c>
      <c r="H518" s="15">
        <f t="shared" si="90"/>
        <v>417438.52500000002</v>
      </c>
      <c r="I518" s="15">
        <f t="shared" si="92"/>
        <v>139146.17499999993</v>
      </c>
      <c r="J518" s="15">
        <f t="shared" si="87"/>
        <v>224.51984671238401</v>
      </c>
      <c r="K518" s="15">
        <f t="shared" si="88"/>
        <v>417.8958615209757</v>
      </c>
      <c r="L518" s="15">
        <f t="shared" si="89"/>
        <v>1120620.4788363473</v>
      </c>
      <c r="M518" s="15"/>
      <c r="N518" s="172">
        <f t="shared" si="91"/>
        <v>1120620.4788363473</v>
      </c>
      <c r="O518" s="40"/>
      <c r="P518" s="40"/>
      <c r="Q518" s="40"/>
    </row>
    <row r="519" spans="1:17" x14ac:dyDescent="0.25">
      <c r="A519" s="5"/>
      <c r="B519" s="66" t="s">
        <v>360</v>
      </c>
      <c r="C519" s="48">
        <v>4</v>
      </c>
      <c r="D519" s="70">
        <v>21.251799999999999</v>
      </c>
      <c r="E519" s="98">
        <v>1571</v>
      </c>
      <c r="F519" s="148">
        <v>163431.4</v>
      </c>
      <c r="G519" s="56">
        <v>75</v>
      </c>
      <c r="H519" s="15">
        <f t="shared" si="90"/>
        <v>122573.55</v>
      </c>
      <c r="I519" s="15">
        <f t="shared" si="92"/>
        <v>40857.849999999991</v>
      </c>
      <c r="J519" s="15">
        <f t="shared" si="87"/>
        <v>104.0301718650541</v>
      </c>
      <c r="K519" s="15">
        <f t="shared" si="88"/>
        <v>538.38553636830568</v>
      </c>
      <c r="L519" s="15">
        <f t="shared" si="89"/>
        <v>1084350.8427140873</v>
      </c>
      <c r="M519" s="15"/>
      <c r="N519" s="172">
        <f t="shared" si="91"/>
        <v>1084350.8427140873</v>
      </c>
      <c r="O519" s="40"/>
      <c r="P519" s="40"/>
      <c r="Q519" s="40"/>
    </row>
    <row r="520" spans="1:17" x14ac:dyDescent="0.25">
      <c r="A520" s="5"/>
      <c r="B520" s="66" t="s">
        <v>361</v>
      </c>
      <c r="C520" s="48">
        <v>4</v>
      </c>
      <c r="D520" s="70">
        <v>24.685799999999997</v>
      </c>
      <c r="E520" s="98">
        <v>1677</v>
      </c>
      <c r="F520" s="148">
        <v>307040.40000000002</v>
      </c>
      <c r="G520" s="56">
        <v>75</v>
      </c>
      <c r="H520" s="15">
        <f t="shared" si="90"/>
        <v>230280.3</v>
      </c>
      <c r="I520" s="15">
        <f t="shared" si="92"/>
        <v>76760.100000000035</v>
      </c>
      <c r="J520" s="15">
        <f t="shared" si="87"/>
        <v>183.08908765652953</v>
      </c>
      <c r="K520" s="15">
        <f t="shared" si="88"/>
        <v>459.32662057683024</v>
      </c>
      <c r="L520" s="15">
        <f t="shared" si="89"/>
        <v>984771.58132043539</v>
      </c>
      <c r="M520" s="15"/>
      <c r="N520" s="172">
        <f t="shared" si="91"/>
        <v>984771.58132043539</v>
      </c>
      <c r="O520" s="40"/>
      <c r="P520" s="40"/>
      <c r="Q520" s="40"/>
    </row>
    <row r="521" spans="1:17" x14ac:dyDescent="0.25">
      <c r="A521" s="5"/>
      <c r="B521" s="66" t="s">
        <v>362</v>
      </c>
      <c r="C521" s="48">
        <v>4</v>
      </c>
      <c r="D521" s="70">
        <v>25.828000000000003</v>
      </c>
      <c r="E521" s="98">
        <v>2070</v>
      </c>
      <c r="F521" s="148">
        <v>276629.09999999998</v>
      </c>
      <c r="G521" s="56">
        <v>75</v>
      </c>
      <c r="H521" s="15">
        <f t="shared" si="90"/>
        <v>207471.82500000001</v>
      </c>
      <c r="I521" s="15">
        <f t="shared" si="92"/>
        <v>69157.274999999965</v>
      </c>
      <c r="J521" s="15">
        <f t="shared" si="87"/>
        <v>133.63724637681159</v>
      </c>
      <c r="K521" s="15">
        <f t="shared" si="88"/>
        <v>508.77846185654812</v>
      </c>
      <c r="L521" s="15">
        <f t="shared" si="89"/>
        <v>1110169.6209152036</v>
      </c>
      <c r="M521" s="15"/>
      <c r="N521" s="172">
        <f t="shared" si="91"/>
        <v>1110169.6209152036</v>
      </c>
      <c r="O521" s="40"/>
      <c r="P521" s="40"/>
      <c r="Q521" s="40"/>
    </row>
    <row r="522" spans="1:17" x14ac:dyDescent="0.25">
      <c r="A522" s="5"/>
      <c r="B522" s="66" t="s">
        <v>363</v>
      </c>
      <c r="C522" s="48">
        <v>4</v>
      </c>
      <c r="D522" s="70">
        <v>71.106899999999996</v>
      </c>
      <c r="E522" s="98">
        <v>4286</v>
      </c>
      <c r="F522" s="148">
        <v>1122262.8</v>
      </c>
      <c r="G522" s="56">
        <v>75</v>
      </c>
      <c r="H522" s="15">
        <f t="shared" si="90"/>
        <v>841697.1</v>
      </c>
      <c r="I522" s="15">
        <f t="shared" si="92"/>
        <v>280565.70000000007</v>
      </c>
      <c r="J522" s="15">
        <f t="shared" si="87"/>
        <v>261.84386374241717</v>
      </c>
      <c r="K522" s="15">
        <f t="shared" si="88"/>
        <v>380.57184449094257</v>
      </c>
      <c r="L522" s="15">
        <f t="shared" si="89"/>
        <v>1310566.0340011895</v>
      </c>
      <c r="M522" s="15"/>
      <c r="N522" s="172">
        <f t="shared" si="91"/>
        <v>1310566.0340011895</v>
      </c>
      <c r="O522" s="40"/>
      <c r="P522" s="40"/>
      <c r="Q522" s="40"/>
    </row>
    <row r="523" spans="1:17" x14ac:dyDescent="0.25">
      <c r="A523" s="5"/>
      <c r="B523" s="66" t="s">
        <v>260</v>
      </c>
      <c r="C523" s="48">
        <v>4</v>
      </c>
      <c r="D523" s="70">
        <v>30.144199999999998</v>
      </c>
      <c r="E523" s="98">
        <v>1792</v>
      </c>
      <c r="F523" s="148">
        <v>234223.6</v>
      </c>
      <c r="G523" s="56">
        <v>75</v>
      </c>
      <c r="H523" s="15">
        <f t="shared" si="90"/>
        <v>175667.7</v>
      </c>
      <c r="I523" s="15">
        <f t="shared" si="92"/>
        <v>58555.899999999994</v>
      </c>
      <c r="J523" s="15">
        <f t="shared" si="87"/>
        <v>130.70513392857143</v>
      </c>
      <c r="K523" s="15">
        <f t="shared" si="88"/>
        <v>511.71057430478834</v>
      </c>
      <c r="L523" s="15">
        <f t="shared" si="89"/>
        <v>1096909.3226376236</v>
      </c>
      <c r="M523" s="15"/>
      <c r="N523" s="172">
        <f t="shared" si="91"/>
        <v>1096909.3226376236</v>
      </c>
      <c r="O523" s="40"/>
      <c r="P523" s="40"/>
      <c r="Q523" s="40"/>
    </row>
    <row r="524" spans="1:17" x14ac:dyDescent="0.25">
      <c r="A524" s="5"/>
      <c r="B524" s="66" t="s">
        <v>285</v>
      </c>
      <c r="C524" s="48">
        <v>4</v>
      </c>
      <c r="D524" s="70">
        <v>36.931599999999996</v>
      </c>
      <c r="E524" s="98">
        <v>1888</v>
      </c>
      <c r="F524" s="148">
        <v>240917.2</v>
      </c>
      <c r="G524" s="56">
        <v>75</v>
      </c>
      <c r="H524" s="15">
        <f t="shared" si="90"/>
        <v>180687.9</v>
      </c>
      <c r="I524" s="15">
        <f t="shared" si="92"/>
        <v>60229.300000000017</v>
      </c>
      <c r="J524" s="15">
        <f t="shared" si="87"/>
        <v>127.60444915254237</v>
      </c>
      <c r="K524" s="15">
        <f t="shared" si="88"/>
        <v>514.81125908081731</v>
      </c>
      <c r="L524" s="15">
        <f t="shared" si="89"/>
        <v>1134628.3479116452</v>
      </c>
      <c r="M524" s="15"/>
      <c r="N524" s="172">
        <f t="shared" si="91"/>
        <v>1134628.3479116452</v>
      </c>
      <c r="O524" s="40"/>
      <c r="P524" s="40"/>
      <c r="Q524" s="40"/>
    </row>
    <row r="525" spans="1:17" x14ac:dyDescent="0.25">
      <c r="A525" s="5"/>
      <c r="B525" s="8"/>
      <c r="C525" s="8"/>
      <c r="D525" s="70">
        <v>0</v>
      </c>
      <c r="E525" s="100"/>
      <c r="F525" s="134"/>
      <c r="G525" s="56"/>
      <c r="H525" s="41"/>
      <c r="I525" s="15"/>
      <c r="J525" s="15"/>
      <c r="K525" s="15"/>
      <c r="L525" s="15"/>
      <c r="M525" s="15"/>
      <c r="N525" s="172"/>
      <c r="O525" s="40"/>
      <c r="P525" s="40"/>
      <c r="Q525" s="40"/>
    </row>
    <row r="526" spans="1:17" x14ac:dyDescent="0.25">
      <c r="A526" s="33" t="s">
        <v>298</v>
      </c>
      <c r="B526" s="58" t="s">
        <v>2</v>
      </c>
      <c r="C526" s="59"/>
      <c r="D526" s="7">
        <v>1472.1347000000003</v>
      </c>
      <c r="E526" s="101">
        <f>E527</f>
        <v>112544</v>
      </c>
      <c r="F526" s="123"/>
      <c r="G526" s="56"/>
      <c r="H526" s="12">
        <f>H528</f>
        <v>10957916.175000001</v>
      </c>
      <c r="I526" s="12">
        <f>I528</f>
        <v>-10957916.175000001</v>
      </c>
      <c r="J526" s="15"/>
      <c r="K526" s="15"/>
      <c r="L526" s="15"/>
      <c r="M526" s="14">
        <f>M528</f>
        <v>57115234.091047764</v>
      </c>
      <c r="N526" s="170">
        <f t="shared" si="91"/>
        <v>57115234.091047764</v>
      </c>
      <c r="O526" s="40"/>
      <c r="P526" s="40"/>
      <c r="Q526" s="40"/>
    </row>
    <row r="527" spans="1:17" x14ac:dyDescent="0.25">
      <c r="A527" s="33" t="s">
        <v>298</v>
      </c>
      <c r="B527" s="58" t="s">
        <v>3</v>
      </c>
      <c r="C527" s="59"/>
      <c r="D527" s="7">
        <v>1472.1347000000003</v>
      </c>
      <c r="E527" s="101">
        <f>SUM(E529:E567)</f>
        <v>112544</v>
      </c>
      <c r="F527" s="123">
        <f>SUM(F529:F567)</f>
        <v>43831664.699999996</v>
      </c>
      <c r="G527" s="56"/>
      <c r="H527" s="12">
        <f>SUM(H529:H567)</f>
        <v>23720893.564999998</v>
      </c>
      <c r="I527" s="12">
        <f>SUM(I529:I567)</f>
        <v>20110771.134999987</v>
      </c>
      <c r="J527" s="15"/>
      <c r="K527" s="15"/>
      <c r="L527" s="12">
        <f>SUM(L529:L567)</f>
        <v>44610862.716055296</v>
      </c>
      <c r="M527" s="15"/>
      <c r="N527" s="170">
        <f t="shared" si="91"/>
        <v>44610862.716055296</v>
      </c>
      <c r="O527" s="40"/>
      <c r="P527" s="40"/>
      <c r="Q527" s="40"/>
    </row>
    <row r="528" spans="1:17" x14ac:dyDescent="0.25">
      <c r="A528" s="5"/>
      <c r="B528" s="66" t="s">
        <v>26</v>
      </c>
      <c r="C528" s="48">
        <v>2</v>
      </c>
      <c r="D528" s="70">
        <v>0</v>
      </c>
      <c r="E528" s="104"/>
      <c r="F528" s="130"/>
      <c r="G528" s="56">
        <v>25</v>
      </c>
      <c r="H528" s="15">
        <f>F527*G528/100</f>
        <v>10957916.175000001</v>
      </c>
      <c r="I528" s="15">
        <f t="shared" si="92"/>
        <v>-10957916.175000001</v>
      </c>
      <c r="J528" s="15"/>
      <c r="K528" s="15"/>
      <c r="L528" s="15"/>
      <c r="M528" s="15">
        <f>($L$7*$L$8*E526/$L$10)+($L$7*$L$9*D526/$L$11)</f>
        <v>57115234.091047764</v>
      </c>
      <c r="N528" s="172">
        <f t="shared" si="91"/>
        <v>57115234.091047764</v>
      </c>
      <c r="O528" s="40"/>
      <c r="P528" s="40"/>
      <c r="Q528" s="40"/>
    </row>
    <row r="529" spans="1:17" x14ac:dyDescent="0.25">
      <c r="A529" s="5"/>
      <c r="B529" s="66" t="s">
        <v>364</v>
      </c>
      <c r="C529" s="48">
        <v>4</v>
      </c>
      <c r="D529" s="70">
        <v>29.834200000000003</v>
      </c>
      <c r="E529" s="98">
        <v>1618</v>
      </c>
      <c r="F529" s="149">
        <v>151424.6</v>
      </c>
      <c r="G529" s="56">
        <v>75</v>
      </c>
      <c r="H529" s="15">
        <f>F529*G529/100</f>
        <v>113568.45</v>
      </c>
      <c r="I529" s="15">
        <f t="shared" si="92"/>
        <v>37856.150000000009</v>
      </c>
      <c r="J529" s="15">
        <f t="shared" ref="J529:J567" si="93">F529/E529</f>
        <v>93.587515451174298</v>
      </c>
      <c r="K529" s="15">
        <f t="shared" ref="K529:K567" si="94">$J$11*$J$19-J529</f>
        <v>548.8281927821854</v>
      </c>
      <c r="L529" s="15">
        <f t="shared" ref="L529:L567" si="95">IF(K529&gt;0,$J$7*$J$8*(K529/$K$19),0)+$J$7*$J$9*(E529/$E$19)+$J$7*$J$10*(D529/$D$19)</f>
        <v>1133675.230639417</v>
      </c>
      <c r="M529" s="15"/>
      <c r="N529" s="172">
        <f t="shared" si="91"/>
        <v>1133675.230639417</v>
      </c>
      <c r="O529" s="40"/>
      <c r="P529" s="40"/>
      <c r="Q529" s="40"/>
    </row>
    <row r="530" spans="1:17" x14ac:dyDescent="0.25">
      <c r="A530" s="5"/>
      <c r="B530" s="66" t="s">
        <v>365</v>
      </c>
      <c r="C530" s="48">
        <v>4</v>
      </c>
      <c r="D530" s="70">
        <v>53.624000000000002</v>
      </c>
      <c r="E530" s="98">
        <v>2715</v>
      </c>
      <c r="F530" s="149">
        <v>451538.3</v>
      </c>
      <c r="G530" s="56">
        <v>75</v>
      </c>
      <c r="H530" s="15">
        <f t="shared" ref="H530:H567" si="96">F530*G530/100</f>
        <v>338653.72499999998</v>
      </c>
      <c r="I530" s="15">
        <f t="shared" si="92"/>
        <v>112884.57500000001</v>
      </c>
      <c r="J530" s="15">
        <f t="shared" si="93"/>
        <v>166.31244935543279</v>
      </c>
      <c r="K530" s="15">
        <f t="shared" si="94"/>
        <v>476.10325887792692</v>
      </c>
      <c r="L530" s="15">
        <f t="shared" si="95"/>
        <v>1222943.8027113336</v>
      </c>
      <c r="M530" s="15"/>
      <c r="N530" s="172">
        <f t="shared" si="91"/>
        <v>1222943.8027113336</v>
      </c>
      <c r="O530" s="40"/>
      <c r="P530" s="40"/>
      <c r="Q530" s="40"/>
    </row>
    <row r="531" spans="1:17" x14ac:dyDescent="0.25">
      <c r="A531" s="5"/>
      <c r="B531" s="66" t="s">
        <v>366</v>
      </c>
      <c r="C531" s="48">
        <v>4</v>
      </c>
      <c r="D531" s="70">
        <v>39.252299999999998</v>
      </c>
      <c r="E531" s="98">
        <v>2579</v>
      </c>
      <c r="F531" s="149">
        <v>288636</v>
      </c>
      <c r="G531" s="56">
        <v>75</v>
      </c>
      <c r="H531" s="15">
        <f t="shared" si="96"/>
        <v>216477</v>
      </c>
      <c r="I531" s="15">
        <f t="shared" si="92"/>
        <v>72159</v>
      </c>
      <c r="J531" s="15">
        <f t="shared" si="93"/>
        <v>111.91779759596743</v>
      </c>
      <c r="K531" s="15">
        <f t="shared" si="94"/>
        <v>530.49791063739235</v>
      </c>
      <c r="L531" s="15">
        <f t="shared" si="95"/>
        <v>1245441.5406186641</v>
      </c>
      <c r="M531" s="15"/>
      <c r="N531" s="172">
        <f t="shared" si="91"/>
        <v>1245441.5406186641</v>
      </c>
      <c r="O531" s="40"/>
      <c r="P531" s="40"/>
      <c r="Q531" s="40"/>
    </row>
    <row r="532" spans="1:17" x14ac:dyDescent="0.25">
      <c r="A532" s="5"/>
      <c r="B532" s="66" t="s">
        <v>367</v>
      </c>
      <c r="C532" s="48">
        <v>4</v>
      </c>
      <c r="D532" s="70">
        <v>36.294200000000004</v>
      </c>
      <c r="E532" s="98">
        <v>2501</v>
      </c>
      <c r="F532" s="149">
        <v>554095.9</v>
      </c>
      <c r="G532" s="56">
        <v>75</v>
      </c>
      <c r="H532" s="15">
        <f t="shared" si="96"/>
        <v>415571.92499999999</v>
      </c>
      <c r="I532" s="15">
        <f t="shared" si="92"/>
        <v>138523.97500000003</v>
      </c>
      <c r="J532" s="15">
        <f t="shared" si="93"/>
        <v>221.54974010395841</v>
      </c>
      <c r="K532" s="15">
        <f t="shared" si="94"/>
        <v>420.86596812940132</v>
      </c>
      <c r="L532" s="15">
        <f t="shared" si="95"/>
        <v>1056698.485170597</v>
      </c>
      <c r="M532" s="15"/>
      <c r="N532" s="172">
        <f t="shared" si="91"/>
        <v>1056698.485170597</v>
      </c>
      <c r="O532" s="40"/>
      <c r="P532" s="40"/>
      <c r="Q532" s="40"/>
    </row>
    <row r="533" spans="1:17" x14ac:dyDescent="0.25">
      <c r="A533" s="5"/>
      <c r="B533" s="66" t="s">
        <v>368</v>
      </c>
      <c r="C533" s="48">
        <v>4</v>
      </c>
      <c r="D533" s="70">
        <v>37.5411</v>
      </c>
      <c r="E533" s="98">
        <v>3570</v>
      </c>
      <c r="F533" s="149">
        <v>572655.1</v>
      </c>
      <c r="G533" s="56">
        <v>75</v>
      </c>
      <c r="H533" s="15">
        <f t="shared" si="96"/>
        <v>429491.32500000001</v>
      </c>
      <c r="I533" s="15">
        <f t="shared" si="92"/>
        <v>143163.77499999997</v>
      </c>
      <c r="J533" s="15">
        <f t="shared" si="93"/>
        <v>160.40759103641457</v>
      </c>
      <c r="K533" s="15">
        <f t="shared" si="94"/>
        <v>482.00811719694514</v>
      </c>
      <c r="L533" s="15">
        <f t="shared" si="95"/>
        <v>1277827.6546600636</v>
      </c>
      <c r="M533" s="15"/>
      <c r="N533" s="172">
        <f t="shared" si="91"/>
        <v>1277827.6546600636</v>
      </c>
      <c r="O533" s="40"/>
      <c r="P533" s="40"/>
      <c r="Q533" s="40"/>
    </row>
    <row r="534" spans="1:17" x14ac:dyDescent="0.25">
      <c r="A534" s="5"/>
      <c r="B534" s="66" t="s">
        <v>792</v>
      </c>
      <c r="C534" s="48">
        <v>4</v>
      </c>
      <c r="D534" s="70">
        <v>49.182700000000004</v>
      </c>
      <c r="E534" s="98">
        <v>3501</v>
      </c>
      <c r="F534" s="149">
        <v>476507.6</v>
      </c>
      <c r="G534" s="56">
        <v>75</v>
      </c>
      <c r="H534" s="15">
        <f t="shared" si="96"/>
        <v>357380.7</v>
      </c>
      <c r="I534" s="15">
        <f t="shared" si="92"/>
        <v>119126.89999999997</v>
      </c>
      <c r="J534" s="15">
        <f t="shared" si="93"/>
        <v>136.10614110254213</v>
      </c>
      <c r="K534" s="15">
        <f t="shared" si="94"/>
        <v>506.30956713081764</v>
      </c>
      <c r="L534" s="15">
        <f t="shared" si="95"/>
        <v>1345309.2385458837</v>
      </c>
      <c r="M534" s="15"/>
      <c r="N534" s="172">
        <f t="shared" si="91"/>
        <v>1345309.2385458837</v>
      </c>
      <c r="O534" s="40"/>
      <c r="P534" s="40"/>
      <c r="Q534" s="40"/>
    </row>
    <row r="535" spans="1:17" x14ac:dyDescent="0.25">
      <c r="A535" s="5"/>
      <c r="B535" s="66" t="s">
        <v>369</v>
      </c>
      <c r="C535" s="48">
        <v>4</v>
      </c>
      <c r="D535" s="70">
        <v>52.974400000000003</v>
      </c>
      <c r="E535" s="98">
        <v>2394</v>
      </c>
      <c r="F535" s="149">
        <v>260727.1</v>
      </c>
      <c r="G535" s="56">
        <v>75</v>
      </c>
      <c r="H535" s="15">
        <f t="shared" si="96"/>
        <v>195545.32500000001</v>
      </c>
      <c r="I535" s="15">
        <f t="shared" si="92"/>
        <v>65181.774999999994</v>
      </c>
      <c r="J535" s="15">
        <f t="shared" si="93"/>
        <v>108.90856307435256</v>
      </c>
      <c r="K535" s="15">
        <f t="shared" si="94"/>
        <v>533.50714515900722</v>
      </c>
      <c r="L535" s="15">
        <f t="shared" si="95"/>
        <v>1273323.7473571224</v>
      </c>
      <c r="M535" s="15"/>
      <c r="N535" s="172">
        <f t="shared" si="91"/>
        <v>1273323.7473571224</v>
      </c>
      <c r="O535" s="40"/>
      <c r="P535" s="40"/>
      <c r="Q535" s="40"/>
    </row>
    <row r="536" spans="1:17" x14ac:dyDescent="0.25">
      <c r="A536" s="5"/>
      <c r="B536" s="66" t="s">
        <v>370</v>
      </c>
      <c r="C536" s="48">
        <v>4</v>
      </c>
      <c r="D536" s="70">
        <v>20.2178</v>
      </c>
      <c r="E536" s="98">
        <v>1623</v>
      </c>
      <c r="F536" s="149">
        <v>161741.6</v>
      </c>
      <c r="G536" s="56">
        <v>75</v>
      </c>
      <c r="H536" s="15">
        <f t="shared" si="96"/>
        <v>121306.2</v>
      </c>
      <c r="I536" s="15">
        <f t="shared" si="92"/>
        <v>40435.400000000009</v>
      </c>
      <c r="J536" s="15">
        <f t="shared" si="93"/>
        <v>99.655945779420833</v>
      </c>
      <c r="K536" s="15">
        <f t="shared" si="94"/>
        <v>542.75976245393895</v>
      </c>
      <c r="L536" s="15">
        <f t="shared" si="95"/>
        <v>1093744.2192785232</v>
      </c>
      <c r="M536" s="15"/>
      <c r="N536" s="172">
        <f t="shared" si="91"/>
        <v>1093744.2192785232</v>
      </c>
      <c r="O536" s="40"/>
      <c r="P536" s="40"/>
      <c r="Q536" s="40"/>
    </row>
    <row r="537" spans="1:17" x14ac:dyDescent="0.25">
      <c r="A537" s="5"/>
      <c r="B537" s="66" t="s">
        <v>371</v>
      </c>
      <c r="C537" s="48">
        <v>4</v>
      </c>
      <c r="D537" s="70">
        <v>136.13749999999999</v>
      </c>
      <c r="E537" s="98">
        <v>10021</v>
      </c>
      <c r="F537" s="149">
        <v>2210270.4</v>
      </c>
      <c r="G537" s="56">
        <v>75</v>
      </c>
      <c r="H537" s="15">
        <f t="shared" si="96"/>
        <v>1657702.8</v>
      </c>
      <c r="I537" s="15">
        <f t="shared" si="92"/>
        <v>552567.59999999986</v>
      </c>
      <c r="J537" s="15">
        <f t="shared" si="93"/>
        <v>220.56385590260453</v>
      </c>
      <c r="K537" s="15">
        <f t="shared" si="94"/>
        <v>421.85185233075521</v>
      </c>
      <c r="L537" s="15">
        <f t="shared" si="95"/>
        <v>2240089.982866439</v>
      </c>
      <c r="M537" s="15"/>
      <c r="N537" s="172">
        <f t="shared" si="91"/>
        <v>2240089.982866439</v>
      </c>
      <c r="O537" s="40"/>
      <c r="P537" s="40"/>
      <c r="Q537" s="40"/>
    </row>
    <row r="538" spans="1:17" x14ac:dyDescent="0.25">
      <c r="A538" s="5"/>
      <c r="B538" s="66" t="s">
        <v>372</v>
      </c>
      <c r="C538" s="48">
        <v>4</v>
      </c>
      <c r="D538" s="70">
        <v>13.699300000000001</v>
      </c>
      <c r="E538" s="98">
        <v>1299</v>
      </c>
      <c r="F538" s="149">
        <v>164037.9</v>
      </c>
      <c r="G538" s="56">
        <v>75</v>
      </c>
      <c r="H538" s="15">
        <f t="shared" si="96"/>
        <v>123028.425</v>
      </c>
      <c r="I538" s="15">
        <f t="shared" si="92"/>
        <v>41009.474999999991</v>
      </c>
      <c r="J538" s="15">
        <f t="shared" si="93"/>
        <v>126.28013856812933</v>
      </c>
      <c r="K538" s="15">
        <f t="shared" si="94"/>
        <v>516.13556966523038</v>
      </c>
      <c r="L538" s="15">
        <f t="shared" si="95"/>
        <v>994309.25976098515</v>
      </c>
      <c r="M538" s="15"/>
      <c r="N538" s="172">
        <f t="shared" si="91"/>
        <v>994309.25976098515</v>
      </c>
      <c r="O538" s="40"/>
      <c r="P538" s="40"/>
      <c r="Q538" s="40"/>
    </row>
    <row r="539" spans="1:17" x14ac:dyDescent="0.25">
      <c r="A539" s="5"/>
      <c r="B539" s="66" t="s">
        <v>373</v>
      </c>
      <c r="C539" s="48">
        <v>4</v>
      </c>
      <c r="D539" s="70">
        <v>30.762199999999996</v>
      </c>
      <c r="E539" s="98">
        <v>2166</v>
      </c>
      <c r="F539" s="149">
        <v>260365.3</v>
      </c>
      <c r="G539" s="56">
        <v>75</v>
      </c>
      <c r="H539" s="15">
        <f t="shared" si="96"/>
        <v>195273.97500000001</v>
      </c>
      <c r="I539" s="15">
        <f t="shared" si="92"/>
        <v>65091.324999999983</v>
      </c>
      <c r="J539" s="15">
        <f t="shared" si="93"/>
        <v>120.20558633425669</v>
      </c>
      <c r="K539" s="15">
        <f t="shared" si="94"/>
        <v>522.210121899103</v>
      </c>
      <c r="L539" s="15">
        <f t="shared" si="95"/>
        <v>1157944.9029700113</v>
      </c>
      <c r="M539" s="15"/>
      <c r="N539" s="172">
        <f t="shared" si="91"/>
        <v>1157944.9029700113</v>
      </c>
      <c r="O539" s="40"/>
      <c r="P539" s="40"/>
      <c r="Q539" s="40"/>
    </row>
    <row r="540" spans="1:17" x14ac:dyDescent="0.25">
      <c r="A540" s="5"/>
      <c r="B540" s="66" t="s">
        <v>374</v>
      </c>
      <c r="C540" s="48">
        <v>4</v>
      </c>
      <c r="D540" s="70">
        <v>61.717500000000001</v>
      </c>
      <c r="E540" s="98">
        <v>4582</v>
      </c>
      <c r="F540" s="149">
        <v>648940.5</v>
      </c>
      <c r="G540" s="56">
        <v>75</v>
      </c>
      <c r="H540" s="15">
        <f t="shared" si="96"/>
        <v>486705.375</v>
      </c>
      <c r="I540" s="15">
        <f t="shared" si="92"/>
        <v>162235.125</v>
      </c>
      <c r="J540" s="15">
        <f t="shared" si="93"/>
        <v>141.62821911828897</v>
      </c>
      <c r="K540" s="15">
        <f t="shared" si="94"/>
        <v>500.7874891150708</v>
      </c>
      <c r="L540" s="15">
        <f t="shared" si="95"/>
        <v>1500751.038297052</v>
      </c>
      <c r="M540" s="15"/>
      <c r="N540" s="172">
        <f t="shared" si="91"/>
        <v>1500751.038297052</v>
      </c>
      <c r="O540" s="40"/>
      <c r="P540" s="40"/>
      <c r="Q540" s="40"/>
    </row>
    <row r="541" spans="1:17" x14ac:dyDescent="0.25">
      <c r="A541" s="5"/>
      <c r="B541" s="66" t="s">
        <v>375</v>
      </c>
      <c r="C541" s="48">
        <v>4</v>
      </c>
      <c r="D541" s="70">
        <v>30.177800000000001</v>
      </c>
      <c r="E541" s="98">
        <v>1808</v>
      </c>
      <c r="F541" s="149">
        <v>294981.3</v>
      </c>
      <c r="G541" s="56">
        <v>75</v>
      </c>
      <c r="H541" s="15">
        <f t="shared" si="96"/>
        <v>221235.97500000001</v>
      </c>
      <c r="I541" s="15">
        <f t="shared" si="92"/>
        <v>73745.324999999983</v>
      </c>
      <c r="J541" s="15">
        <f t="shared" si="93"/>
        <v>163.15337389380531</v>
      </c>
      <c r="K541" s="15">
        <f t="shared" si="94"/>
        <v>479.2623343395544</v>
      </c>
      <c r="L541" s="15">
        <f t="shared" si="95"/>
        <v>1048449.9977453467</v>
      </c>
      <c r="M541" s="15"/>
      <c r="N541" s="172">
        <f t="shared" si="91"/>
        <v>1048449.9977453467</v>
      </c>
      <c r="O541" s="40"/>
      <c r="P541" s="40"/>
      <c r="Q541" s="40"/>
    </row>
    <row r="542" spans="1:17" x14ac:dyDescent="0.25">
      <c r="A542" s="5"/>
      <c r="B542" s="66" t="s">
        <v>376</v>
      </c>
      <c r="C542" s="48">
        <v>4</v>
      </c>
      <c r="D542" s="70">
        <v>51.029200000000003</v>
      </c>
      <c r="E542" s="98">
        <v>4224</v>
      </c>
      <c r="F542" s="149">
        <v>486876.8</v>
      </c>
      <c r="G542" s="56">
        <v>75</v>
      </c>
      <c r="H542" s="15">
        <f t="shared" si="96"/>
        <v>365157.6</v>
      </c>
      <c r="I542" s="15">
        <f t="shared" si="92"/>
        <v>121719.20000000001</v>
      </c>
      <c r="J542" s="15">
        <f t="shared" si="93"/>
        <v>115.26439393939394</v>
      </c>
      <c r="K542" s="15">
        <f t="shared" si="94"/>
        <v>527.15131429396581</v>
      </c>
      <c r="L542" s="15">
        <f t="shared" si="95"/>
        <v>1466252.596788587</v>
      </c>
      <c r="M542" s="15"/>
      <c r="N542" s="172">
        <f t="shared" si="91"/>
        <v>1466252.596788587</v>
      </c>
      <c r="O542" s="40"/>
      <c r="P542" s="40"/>
      <c r="Q542" s="40"/>
    </row>
    <row r="543" spans="1:17" x14ac:dyDescent="0.25">
      <c r="A543" s="5"/>
      <c r="B543" s="66" t="s">
        <v>377</v>
      </c>
      <c r="C543" s="48">
        <v>4</v>
      </c>
      <c r="D543" s="70">
        <v>17.363900000000001</v>
      </c>
      <c r="E543" s="98">
        <v>1476</v>
      </c>
      <c r="F543" s="149">
        <v>163431.4</v>
      </c>
      <c r="G543" s="56">
        <v>75</v>
      </c>
      <c r="H543" s="15">
        <f t="shared" si="96"/>
        <v>122573.55</v>
      </c>
      <c r="I543" s="15">
        <f t="shared" si="92"/>
        <v>40857.849999999991</v>
      </c>
      <c r="J543" s="15">
        <f t="shared" si="93"/>
        <v>110.72588075880759</v>
      </c>
      <c r="K543" s="15">
        <f t="shared" si="94"/>
        <v>531.6898274745522</v>
      </c>
      <c r="L543" s="15">
        <f t="shared" si="95"/>
        <v>1050532.8759197472</v>
      </c>
      <c r="M543" s="15"/>
      <c r="N543" s="172">
        <f t="shared" si="91"/>
        <v>1050532.8759197472</v>
      </c>
      <c r="O543" s="40"/>
      <c r="P543" s="40"/>
      <c r="Q543" s="40"/>
    </row>
    <row r="544" spans="1:17" x14ac:dyDescent="0.25">
      <c r="A544" s="5"/>
      <c r="B544" s="66" t="s">
        <v>378</v>
      </c>
      <c r="C544" s="48">
        <v>4</v>
      </c>
      <c r="D544" s="70">
        <v>21.911300000000004</v>
      </c>
      <c r="E544" s="98">
        <v>1966</v>
      </c>
      <c r="F544" s="149">
        <v>298502.2</v>
      </c>
      <c r="G544" s="56">
        <v>75</v>
      </c>
      <c r="H544" s="15">
        <f t="shared" si="96"/>
        <v>223876.65</v>
      </c>
      <c r="I544" s="15">
        <f t="shared" si="92"/>
        <v>74625.550000000017</v>
      </c>
      <c r="J544" s="15">
        <f t="shared" si="93"/>
        <v>151.8322482197355</v>
      </c>
      <c r="K544" s="15">
        <f t="shared" si="94"/>
        <v>490.58346001362423</v>
      </c>
      <c r="L544" s="15">
        <f t="shared" si="95"/>
        <v>1057370.5127917847</v>
      </c>
      <c r="M544" s="15"/>
      <c r="N544" s="172">
        <f t="shared" si="91"/>
        <v>1057370.5127917847</v>
      </c>
      <c r="O544" s="40"/>
      <c r="P544" s="40"/>
      <c r="Q544" s="40"/>
    </row>
    <row r="545" spans="1:17" x14ac:dyDescent="0.25">
      <c r="A545" s="5"/>
      <c r="B545" s="66" t="s">
        <v>158</v>
      </c>
      <c r="C545" s="48">
        <v>4</v>
      </c>
      <c r="D545" s="70">
        <v>17.215700000000002</v>
      </c>
      <c r="E545" s="98">
        <v>945</v>
      </c>
      <c r="F545" s="149">
        <v>308278.5</v>
      </c>
      <c r="G545" s="56">
        <v>75</v>
      </c>
      <c r="H545" s="15">
        <f t="shared" si="96"/>
        <v>231208.875</v>
      </c>
      <c r="I545" s="15">
        <f t="shared" si="92"/>
        <v>77069.625</v>
      </c>
      <c r="J545" s="15">
        <f t="shared" si="93"/>
        <v>326.22063492063489</v>
      </c>
      <c r="K545" s="15">
        <f t="shared" si="94"/>
        <v>316.19507331272484</v>
      </c>
      <c r="L545" s="15">
        <f t="shared" si="95"/>
        <v>654695.5061162581</v>
      </c>
      <c r="M545" s="15"/>
      <c r="N545" s="172">
        <f t="shared" si="91"/>
        <v>654695.5061162581</v>
      </c>
      <c r="O545" s="40"/>
      <c r="P545" s="40"/>
      <c r="Q545" s="40"/>
    </row>
    <row r="546" spans="1:17" x14ac:dyDescent="0.25">
      <c r="A546" s="5"/>
      <c r="B546" s="66" t="s">
        <v>379</v>
      </c>
      <c r="C546" s="48">
        <v>4</v>
      </c>
      <c r="D546" s="70">
        <v>31.447900000000001</v>
      </c>
      <c r="E546" s="98">
        <v>2503</v>
      </c>
      <c r="F546" s="149">
        <v>336380.8</v>
      </c>
      <c r="G546" s="56">
        <v>75</v>
      </c>
      <c r="H546" s="15">
        <f t="shared" si="96"/>
        <v>252285.6</v>
      </c>
      <c r="I546" s="15">
        <f t="shared" si="92"/>
        <v>84095.199999999983</v>
      </c>
      <c r="J546" s="15">
        <f t="shared" si="93"/>
        <v>134.39105073911307</v>
      </c>
      <c r="K546" s="15">
        <f t="shared" si="94"/>
        <v>508.02465749424664</v>
      </c>
      <c r="L546" s="15">
        <f t="shared" si="95"/>
        <v>1176633.0677393712</v>
      </c>
      <c r="M546" s="15"/>
      <c r="N546" s="172">
        <f t="shared" si="91"/>
        <v>1176633.0677393712</v>
      </c>
      <c r="O546" s="40"/>
      <c r="P546" s="40"/>
      <c r="Q546" s="40"/>
    </row>
    <row r="547" spans="1:17" x14ac:dyDescent="0.25">
      <c r="A547" s="5"/>
      <c r="B547" s="66" t="s">
        <v>880</v>
      </c>
      <c r="C547" s="48">
        <v>3</v>
      </c>
      <c r="D547" s="70">
        <v>72.1755</v>
      </c>
      <c r="E547" s="98">
        <v>14983</v>
      </c>
      <c r="F547" s="149">
        <v>22882137.399999999</v>
      </c>
      <c r="G547" s="56">
        <v>35</v>
      </c>
      <c r="H547" s="15">
        <f t="shared" si="96"/>
        <v>8008748.0899999999</v>
      </c>
      <c r="I547" s="15">
        <f t="shared" si="92"/>
        <v>14873389.309999999</v>
      </c>
      <c r="J547" s="15">
        <f t="shared" si="93"/>
        <v>1527.2066608823332</v>
      </c>
      <c r="K547" s="15">
        <f t="shared" si="94"/>
        <v>-884.79095264897342</v>
      </c>
      <c r="L547" s="15">
        <f t="shared" si="95"/>
        <v>1945130.8535843987</v>
      </c>
      <c r="M547" s="15"/>
      <c r="N547" s="172">
        <f t="shared" si="91"/>
        <v>1945130.8535843987</v>
      </c>
      <c r="O547" s="40"/>
      <c r="P547" s="40"/>
      <c r="Q547" s="40"/>
    </row>
    <row r="548" spans="1:17" x14ac:dyDescent="0.25">
      <c r="A548" s="5"/>
      <c r="B548" s="66" t="s">
        <v>380</v>
      </c>
      <c r="C548" s="48">
        <v>4</v>
      </c>
      <c r="D548" s="70">
        <v>13.830499999999999</v>
      </c>
      <c r="E548" s="98">
        <v>1008</v>
      </c>
      <c r="F548" s="149">
        <v>227477.8</v>
      </c>
      <c r="G548" s="56">
        <v>75</v>
      </c>
      <c r="H548" s="15">
        <f t="shared" si="96"/>
        <v>170608.35</v>
      </c>
      <c r="I548" s="15">
        <f t="shared" si="92"/>
        <v>56869.449999999983</v>
      </c>
      <c r="J548" s="15">
        <f t="shared" si="93"/>
        <v>225.67242063492063</v>
      </c>
      <c r="K548" s="15">
        <f t="shared" si="94"/>
        <v>416.74328759843911</v>
      </c>
      <c r="L548" s="15">
        <f t="shared" si="95"/>
        <v>807117.0012355611</v>
      </c>
      <c r="M548" s="15"/>
      <c r="N548" s="172">
        <f t="shared" si="91"/>
        <v>807117.0012355611</v>
      </c>
      <c r="O548" s="40"/>
      <c r="P548" s="40"/>
      <c r="Q548" s="40"/>
    </row>
    <row r="549" spans="1:17" x14ac:dyDescent="0.25">
      <c r="A549" s="5"/>
      <c r="B549" s="66" t="s">
        <v>381</v>
      </c>
      <c r="C549" s="48">
        <v>4</v>
      </c>
      <c r="D549" s="70">
        <v>89.205900000000014</v>
      </c>
      <c r="E549" s="98">
        <v>5569</v>
      </c>
      <c r="F549" s="149">
        <v>1749407.6</v>
      </c>
      <c r="G549" s="56">
        <v>75</v>
      </c>
      <c r="H549" s="15">
        <f t="shared" si="96"/>
        <v>1312055.7</v>
      </c>
      <c r="I549" s="15">
        <f t="shared" si="92"/>
        <v>437351.90000000014</v>
      </c>
      <c r="J549" s="15">
        <f t="shared" si="93"/>
        <v>314.13316573891183</v>
      </c>
      <c r="K549" s="15">
        <f t="shared" si="94"/>
        <v>328.28254249444791</v>
      </c>
      <c r="L549" s="15">
        <f t="shared" si="95"/>
        <v>1434434.0563448875</v>
      </c>
      <c r="M549" s="15"/>
      <c r="N549" s="172">
        <f t="shared" si="91"/>
        <v>1434434.0563448875</v>
      </c>
      <c r="O549" s="40"/>
      <c r="P549" s="40"/>
      <c r="Q549" s="40"/>
    </row>
    <row r="550" spans="1:17" x14ac:dyDescent="0.25">
      <c r="A550" s="5"/>
      <c r="B550" s="66" t="s">
        <v>382</v>
      </c>
      <c r="C550" s="48">
        <v>4</v>
      </c>
      <c r="D550" s="70">
        <v>28.287100000000002</v>
      </c>
      <c r="E550" s="98">
        <v>2080</v>
      </c>
      <c r="F550" s="149">
        <v>4139475.8</v>
      </c>
      <c r="G550" s="56">
        <v>75</v>
      </c>
      <c r="H550" s="15">
        <f t="shared" si="96"/>
        <v>3104606.85</v>
      </c>
      <c r="I550" s="15">
        <f t="shared" si="92"/>
        <v>1034868.9499999997</v>
      </c>
      <c r="J550" s="15">
        <f t="shared" si="93"/>
        <v>1990.132596153846</v>
      </c>
      <c r="K550" s="15">
        <f t="shared" si="94"/>
        <v>-1347.7168879204862</v>
      </c>
      <c r="L550" s="15">
        <f t="shared" si="95"/>
        <v>329065.57258299942</v>
      </c>
      <c r="M550" s="15"/>
      <c r="N550" s="172">
        <f t="shared" si="91"/>
        <v>329065.57258299942</v>
      </c>
      <c r="O550" s="40"/>
      <c r="P550" s="40"/>
      <c r="Q550" s="40"/>
    </row>
    <row r="551" spans="1:17" x14ac:dyDescent="0.25">
      <c r="A551" s="5"/>
      <c r="B551" s="66" t="s">
        <v>383</v>
      </c>
      <c r="C551" s="48">
        <v>4</v>
      </c>
      <c r="D551" s="70">
        <v>44.047899999999998</v>
      </c>
      <c r="E551" s="98">
        <v>3765</v>
      </c>
      <c r="F551" s="149">
        <v>426659.8</v>
      </c>
      <c r="G551" s="56">
        <v>75</v>
      </c>
      <c r="H551" s="15">
        <f t="shared" si="96"/>
        <v>319994.84999999998</v>
      </c>
      <c r="I551" s="15">
        <f t="shared" si="92"/>
        <v>106664.95000000001</v>
      </c>
      <c r="J551" s="15">
        <f t="shared" si="93"/>
        <v>113.32265604249667</v>
      </c>
      <c r="K551" s="15">
        <f t="shared" si="94"/>
        <v>529.09305219086309</v>
      </c>
      <c r="L551" s="15">
        <f t="shared" si="95"/>
        <v>1394263.8924044329</v>
      </c>
      <c r="M551" s="15"/>
      <c r="N551" s="172">
        <f t="shared" si="91"/>
        <v>1394263.8924044329</v>
      </c>
      <c r="O551" s="40"/>
      <c r="P551" s="40"/>
      <c r="Q551" s="40"/>
    </row>
    <row r="552" spans="1:17" x14ac:dyDescent="0.25">
      <c r="A552" s="5"/>
      <c r="B552" s="66" t="s">
        <v>384</v>
      </c>
      <c r="C552" s="48">
        <v>4</v>
      </c>
      <c r="D552" s="70">
        <v>45.811300000000003</v>
      </c>
      <c r="E552" s="98">
        <v>2510</v>
      </c>
      <c r="F552" s="149">
        <v>360524.1</v>
      </c>
      <c r="G552" s="56">
        <v>75</v>
      </c>
      <c r="H552" s="15">
        <f t="shared" si="96"/>
        <v>270393.07500000001</v>
      </c>
      <c r="I552" s="15">
        <f t="shared" si="92"/>
        <v>90131.024999999965</v>
      </c>
      <c r="J552" s="15">
        <f t="shared" si="93"/>
        <v>143.63509960159362</v>
      </c>
      <c r="K552" s="15">
        <f t="shared" si="94"/>
        <v>498.78060863176609</v>
      </c>
      <c r="L552" s="15">
        <f t="shared" si="95"/>
        <v>1209493.895698349</v>
      </c>
      <c r="M552" s="15"/>
      <c r="N552" s="172">
        <f t="shared" si="91"/>
        <v>1209493.895698349</v>
      </c>
      <c r="O552" s="40"/>
      <c r="P552" s="40"/>
      <c r="Q552" s="40"/>
    </row>
    <row r="553" spans="1:17" x14ac:dyDescent="0.25">
      <c r="A553" s="5"/>
      <c r="B553" s="66" t="s">
        <v>385</v>
      </c>
      <c r="C553" s="48">
        <v>4</v>
      </c>
      <c r="D553" s="70">
        <v>76.026800000000009</v>
      </c>
      <c r="E553" s="98">
        <v>5002</v>
      </c>
      <c r="F553" s="149">
        <v>755418.5</v>
      </c>
      <c r="G553" s="56">
        <v>75</v>
      </c>
      <c r="H553" s="15">
        <f t="shared" si="96"/>
        <v>566563.875</v>
      </c>
      <c r="I553" s="15">
        <f t="shared" si="92"/>
        <v>188854.625</v>
      </c>
      <c r="J553" s="15">
        <f t="shared" si="93"/>
        <v>151.02329068372651</v>
      </c>
      <c r="K553" s="15">
        <f t="shared" si="94"/>
        <v>491.39241754963325</v>
      </c>
      <c r="L553" s="15">
        <f t="shared" si="95"/>
        <v>1580389.7585599627</v>
      </c>
      <c r="M553" s="15"/>
      <c r="N553" s="172">
        <f t="shared" si="91"/>
        <v>1580389.7585599627</v>
      </c>
      <c r="O553" s="40"/>
      <c r="P553" s="40"/>
      <c r="Q553" s="40"/>
    </row>
    <row r="554" spans="1:17" x14ac:dyDescent="0.25">
      <c r="A554" s="5"/>
      <c r="B554" s="66" t="s">
        <v>386</v>
      </c>
      <c r="C554" s="48">
        <v>4</v>
      </c>
      <c r="D554" s="70">
        <v>21.168299999999999</v>
      </c>
      <c r="E554" s="98">
        <v>1250</v>
      </c>
      <c r="F554" s="149">
        <v>235061.3</v>
      </c>
      <c r="G554" s="56">
        <v>75</v>
      </c>
      <c r="H554" s="15">
        <f t="shared" si="96"/>
        <v>176295.97500000001</v>
      </c>
      <c r="I554" s="15">
        <f t="shared" si="92"/>
        <v>58765.324999999983</v>
      </c>
      <c r="J554" s="15">
        <f t="shared" si="93"/>
        <v>188.04903999999999</v>
      </c>
      <c r="K554" s="15">
        <f t="shared" si="94"/>
        <v>454.36666823335975</v>
      </c>
      <c r="L554" s="15">
        <f t="shared" si="95"/>
        <v>916913.83750270912</v>
      </c>
      <c r="M554" s="15"/>
      <c r="N554" s="172">
        <f t="shared" si="91"/>
        <v>916913.83750270912</v>
      </c>
      <c r="O554" s="40"/>
      <c r="P554" s="40"/>
      <c r="Q554" s="40"/>
    </row>
    <row r="555" spans="1:17" x14ac:dyDescent="0.25">
      <c r="A555" s="5"/>
      <c r="B555" s="66" t="s">
        <v>387</v>
      </c>
      <c r="C555" s="48">
        <v>4</v>
      </c>
      <c r="D555" s="70">
        <v>27.250599999999999</v>
      </c>
      <c r="E555" s="98">
        <v>1814</v>
      </c>
      <c r="F555" s="149">
        <v>239356</v>
      </c>
      <c r="G555" s="56">
        <v>75</v>
      </c>
      <c r="H555" s="15">
        <f t="shared" si="96"/>
        <v>179517</v>
      </c>
      <c r="I555" s="15">
        <f t="shared" si="92"/>
        <v>59839</v>
      </c>
      <c r="J555" s="15">
        <f t="shared" si="93"/>
        <v>131.94928335170894</v>
      </c>
      <c r="K555" s="15">
        <f t="shared" si="94"/>
        <v>510.46642488165082</v>
      </c>
      <c r="L555" s="15">
        <f t="shared" si="95"/>
        <v>1088139.3804459374</v>
      </c>
      <c r="M555" s="15"/>
      <c r="N555" s="172">
        <f t="shared" si="91"/>
        <v>1088139.3804459374</v>
      </c>
      <c r="O555" s="40"/>
      <c r="P555" s="40"/>
      <c r="Q555" s="40"/>
    </row>
    <row r="556" spans="1:17" x14ac:dyDescent="0.25">
      <c r="A556" s="5"/>
      <c r="B556" s="66" t="s">
        <v>388</v>
      </c>
      <c r="C556" s="48">
        <v>4</v>
      </c>
      <c r="D556" s="70">
        <v>21.5503</v>
      </c>
      <c r="E556" s="98">
        <v>1726</v>
      </c>
      <c r="F556" s="149">
        <v>600087.1</v>
      </c>
      <c r="G556" s="56">
        <v>75</v>
      </c>
      <c r="H556" s="15">
        <f t="shared" si="96"/>
        <v>450065.32500000001</v>
      </c>
      <c r="I556" s="15">
        <f t="shared" si="92"/>
        <v>150021.77499999997</v>
      </c>
      <c r="J556" s="15">
        <f t="shared" si="93"/>
        <v>347.67502896871378</v>
      </c>
      <c r="K556" s="15">
        <f t="shared" si="94"/>
        <v>294.74067926464596</v>
      </c>
      <c r="L556" s="15">
        <f t="shared" si="95"/>
        <v>724615.48038196226</v>
      </c>
      <c r="M556" s="15"/>
      <c r="N556" s="172">
        <f t="shared" si="91"/>
        <v>724615.48038196226</v>
      </c>
      <c r="O556" s="40"/>
      <c r="P556" s="40"/>
      <c r="Q556" s="40"/>
    </row>
    <row r="557" spans="1:17" x14ac:dyDescent="0.25">
      <c r="A557" s="5"/>
      <c r="B557" s="66" t="s">
        <v>389</v>
      </c>
      <c r="C557" s="48">
        <v>4</v>
      </c>
      <c r="D557" s="70">
        <v>14.727999999999998</v>
      </c>
      <c r="E557" s="98">
        <v>1501</v>
      </c>
      <c r="F557" s="149">
        <v>859898.2</v>
      </c>
      <c r="G557" s="56">
        <v>75</v>
      </c>
      <c r="H557" s="15">
        <f t="shared" si="96"/>
        <v>644923.65</v>
      </c>
      <c r="I557" s="15">
        <f t="shared" si="92"/>
        <v>214974.54999999993</v>
      </c>
      <c r="J557" s="15">
        <f t="shared" si="93"/>
        <v>572.88354430379741</v>
      </c>
      <c r="K557" s="15">
        <f t="shared" si="94"/>
        <v>69.53216392956233</v>
      </c>
      <c r="L557" s="15">
        <f t="shared" si="95"/>
        <v>327084.81900485512</v>
      </c>
      <c r="M557" s="15"/>
      <c r="N557" s="172">
        <f t="shared" si="91"/>
        <v>327084.81900485512</v>
      </c>
      <c r="O557" s="40"/>
      <c r="P557" s="40"/>
      <c r="Q557" s="40"/>
    </row>
    <row r="558" spans="1:17" x14ac:dyDescent="0.25">
      <c r="A558" s="5"/>
      <c r="B558" s="66" t="s">
        <v>390</v>
      </c>
      <c r="C558" s="48">
        <v>4</v>
      </c>
      <c r="D558" s="70">
        <v>18.566800000000001</v>
      </c>
      <c r="E558" s="98">
        <v>1502</v>
      </c>
      <c r="F558" s="149">
        <v>249119.7</v>
      </c>
      <c r="G558" s="56">
        <v>75</v>
      </c>
      <c r="H558" s="15">
        <f t="shared" si="96"/>
        <v>186839.77499999999</v>
      </c>
      <c r="I558" s="15">
        <f t="shared" si="92"/>
        <v>62279.925000000017</v>
      </c>
      <c r="J558" s="15">
        <f t="shared" si="93"/>
        <v>165.85865512649801</v>
      </c>
      <c r="K558" s="15">
        <f t="shared" si="94"/>
        <v>476.55705310686176</v>
      </c>
      <c r="L558" s="15">
        <f t="shared" si="95"/>
        <v>971763.13453323103</v>
      </c>
      <c r="M558" s="15"/>
      <c r="N558" s="172">
        <f t="shared" si="91"/>
        <v>971763.13453323103</v>
      </c>
      <c r="O558" s="40"/>
      <c r="P558" s="40"/>
      <c r="Q558" s="40"/>
    </row>
    <row r="559" spans="1:17" x14ac:dyDescent="0.25">
      <c r="A559" s="5"/>
      <c r="B559" s="66" t="s">
        <v>209</v>
      </c>
      <c r="C559" s="48">
        <v>4</v>
      </c>
      <c r="D559" s="70">
        <v>27.703899999999997</v>
      </c>
      <c r="E559" s="98">
        <v>2501</v>
      </c>
      <c r="F559" s="149">
        <v>272669.09999999998</v>
      </c>
      <c r="G559" s="56">
        <v>75</v>
      </c>
      <c r="H559" s="15">
        <f t="shared" si="96"/>
        <v>204501.82500000001</v>
      </c>
      <c r="I559" s="15">
        <f t="shared" si="92"/>
        <v>68167.274999999965</v>
      </c>
      <c r="J559" s="15">
        <f t="shared" si="93"/>
        <v>109.02403038784485</v>
      </c>
      <c r="K559" s="15">
        <f t="shared" si="94"/>
        <v>533.39167784551489</v>
      </c>
      <c r="L559" s="15">
        <f t="shared" si="95"/>
        <v>1203703.0945315587</v>
      </c>
      <c r="M559" s="15"/>
      <c r="N559" s="172">
        <f t="shared" si="91"/>
        <v>1203703.0945315587</v>
      </c>
      <c r="O559" s="40"/>
      <c r="P559" s="40"/>
      <c r="Q559" s="40"/>
    </row>
    <row r="560" spans="1:17" x14ac:dyDescent="0.25">
      <c r="A560" s="5"/>
      <c r="B560" s="66" t="s">
        <v>246</v>
      </c>
      <c r="C560" s="48">
        <v>4</v>
      </c>
      <c r="D560" s="70">
        <v>15.173299999999998</v>
      </c>
      <c r="E560" s="98">
        <v>680</v>
      </c>
      <c r="F560" s="149">
        <v>202483.3</v>
      </c>
      <c r="G560" s="56">
        <v>75</v>
      </c>
      <c r="H560" s="15">
        <f t="shared" si="96"/>
        <v>151862.47500000001</v>
      </c>
      <c r="I560" s="15">
        <f t="shared" si="92"/>
        <v>50620.824999999983</v>
      </c>
      <c r="J560" s="15">
        <f t="shared" si="93"/>
        <v>297.76955882352939</v>
      </c>
      <c r="K560" s="15">
        <f t="shared" si="94"/>
        <v>344.64614940983034</v>
      </c>
      <c r="L560" s="15">
        <f t="shared" si="95"/>
        <v>662005.44998440391</v>
      </c>
      <c r="M560" s="15"/>
      <c r="N560" s="172">
        <f t="shared" si="91"/>
        <v>662005.44998440391</v>
      </c>
      <c r="O560" s="40"/>
      <c r="P560" s="40"/>
      <c r="Q560" s="40"/>
    </row>
    <row r="561" spans="1:17" x14ac:dyDescent="0.25">
      <c r="A561" s="5"/>
      <c r="B561" s="66" t="s">
        <v>391</v>
      </c>
      <c r="C561" s="48">
        <v>4</v>
      </c>
      <c r="D561" s="70">
        <v>20.418799999999997</v>
      </c>
      <c r="E561" s="98">
        <v>1488</v>
      </c>
      <c r="F561" s="149">
        <v>237498.8</v>
      </c>
      <c r="G561" s="56">
        <v>75</v>
      </c>
      <c r="H561" s="15">
        <f t="shared" si="96"/>
        <v>178124.1</v>
      </c>
      <c r="I561" s="15">
        <f t="shared" si="92"/>
        <v>59374.699999999983</v>
      </c>
      <c r="J561" s="15">
        <f t="shared" si="93"/>
        <v>159.60940860215052</v>
      </c>
      <c r="K561" s="15">
        <f t="shared" si="94"/>
        <v>482.80629963120919</v>
      </c>
      <c r="L561" s="15">
        <f t="shared" si="95"/>
        <v>985854.49373018742</v>
      </c>
      <c r="M561" s="15"/>
      <c r="N561" s="172">
        <f t="shared" si="91"/>
        <v>985854.49373018742</v>
      </c>
      <c r="O561" s="40"/>
      <c r="P561" s="40"/>
      <c r="Q561" s="40"/>
    </row>
    <row r="562" spans="1:17" x14ac:dyDescent="0.25">
      <c r="A562" s="5"/>
      <c r="B562" s="66" t="s">
        <v>392</v>
      </c>
      <c r="C562" s="48">
        <v>4</v>
      </c>
      <c r="D562" s="70">
        <v>99.448100000000011</v>
      </c>
      <c r="E562" s="98">
        <v>5434</v>
      </c>
      <c r="F562" s="149">
        <v>1489673.9</v>
      </c>
      <c r="G562" s="56">
        <v>75</v>
      </c>
      <c r="H562" s="15">
        <f t="shared" si="96"/>
        <v>1117255.425</v>
      </c>
      <c r="I562" s="15">
        <f t="shared" si="92"/>
        <v>372418.47499999986</v>
      </c>
      <c r="J562" s="15">
        <f t="shared" si="93"/>
        <v>274.13947368421049</v>
      </c>
      <c r="K562" s="15">
        <f t="shared" si="94"/>
        <v>368.27623454914925</v>
      </c>
      <c r="L562" s="15">
        <f t="shared" si="95"/>
        <v>1514224.3032716229</v>
      </c>
      <c r="M562" s="15"/>
      <c r="N562" s="172">
        <f t="shared" si="91"/>
        <v>1514224.3032716229</v>
      </c>
      <c r="O562" s="40"/>
      <c r="P562" s="40"/>
      <c r="Q562" s="40"/>
    </row>
    <row r="563" spans="1:17" x14ac:dyDescent="0.25">
      <c r="A563" s="5"/>
      <c r="B563" s="66" t="s">
        <v>393</v>
      </c>
      <c r="C563" s="48">
        <v>4</v>
      </c>
      <c r="D563" s="70">
        <v>22.054699999999997</v>
      </c>
      <c r="E563" s="98">
        <v>1676</v>
      </c>
      <c r="F563" s="149">
        <v>142564.29999999999</v>
      </c>
      <c r="G563" s="56">
        <v>75</v>
      </c>
      <c r="H563" s="15">
        <f t="shared" si="96"/>
        <v>106923.22500000001</v>
      </c>
      <c r="I563" s="15">
        <f t="shared" si="92"/>
        <v>35641.074999999983</v>
      </c>
      <c r="J563" s="15">
        <f t="shared" si="93"/>
        <v>85.062231503579952</v>
      </c>
      <c r="K563" s="15">
        <f t="shared" si="94"/>
        <v>557.3534767297798</v>
      </c>
      <c r="L563" s="15">
        <f t="shared" si="95"/>
        <v>1128401.8138787509</v>
      </c>
      <c r="M563" s="15"/>
      <c r="N563" s="172">
        <f t="shared" si="91"/>
        <v>1128401.8138787509</v>
      </c>
      <c r="O563" s="40"/>
      <c r="P563" s="40"/>
      <c r="Q563" s="40"/>
    </row>
    <row r="564" spans="1:17" x14ac:dyDescent="0.25">
      <c r="A564" s="5"/>
      <c r="B564" s="66" t="s">
        <v>250</v>
      </c>
      <c r="C564" s="48">
        <v>4</v>
      </c>
      <c r="D564" s="70">
        <v>13.465299999999999</v>
      </c>
      <c r="E564" s="98">
        <v>1501</v>
      </c>
      <c r="F564" s="149">
        <v>185768.8</v>
      </c>
      <c r="G564" s="56">
        <v>75</v>
      </c>
      <c r="H564" s="15">
        <f t="shared" si="96"/>
        <v>139326.6</v>
      </c>
      <c r="I564" s="15">
        <f t="shared" si="92"/>
        <v>46442.199999999983</v>
      </c>
      <c r="J564" s="15">
        <f t="shared" si="93"/>
        <v>123.76335776149233</v>
      </c>
      <c r="K564" s="15">
        <f t="shared" si="94"/>
        <v>518.65235047186741</v>
      </c>
      <c r="L564" s="15">
        <f t="shared" si="95"/>
        <v>1020541.3981525447</v>
      </c>
      <c r="M564" s="15"/>
      <c r="N564" s="172">
        <f t="shared" si="91"/>
        <v>1020541.3981525447</v>
      </c>
      <c r="O564" s="40"/>
      <c r="P564" s="40"/>
      <c r="Q564" s="40"/>
    </row>
    <row r="565" spans="1:17" x14ac:dyDescent="0.25">
      <c r="A565" s="5"/>
      <c r="B565" s="66" t="s">
        <v>282</v>
      </c>
      <c r="C565" s="48">
        <v>4</v>
      </c>
      <c r="D565" s="70">
        <v>32.471600000000002</v>
      </c>
      <c r="E565" s="98">
        <v>1720</v>
      </c>
      <c r="F565" s="149">
        <v>202354.7</v>
      </c>
      <c r="G565" s="56">
        <v>75</v>
      </c>
      <c r="H565" s="15">
        <f t="shared" si="96"/>
        <v>151766.02499999999</v>
      </c>
      <c r="I565" s="15">
        <f t="shared" si="92"/>
        <v>50588.675000000017</v>
      </c>
      <c r="J565" s="15">
        <f t="shared" si="93"/>
        <v>117.64808139534884</v>
      </c>
      <c r="K565" s="15">
        <f t="shared" si="94"/>
        <v>524.76762683801087</v>
      </c>
      <c r="L565" s="15">
        <f t="shared" si="95"/>
        <v>1116483.5800552003</v>
      </c>
      <c r="M565" s="15"/>
      <c r="N565" s="172">
        <f t="shared" si="91"/>
        <v>1116483.5800552003</v>
      </c>
      <c r="O565" s="40"/>
      <c r="P565" s="40"/>
      <c r="Q565" s="40"/>
    </row>
    <row r="566" spans="1:17" x14ac:dyDescent="0.25">
      <c r="A566" s="5"/>
      <c r="B566" s="66" t="s">
        <v>142</v>
      </c>
      <c r="C566" s="48">
        <v>4</v>
      </c>
      <c r="D566" s="70">
        <v>10.603699999999998</v>
      </c>
      <c r="E566" s="98">
        <v>823</v>
      </c>
      <c r="F566" s="149">
        <v>55689.1</v>
      </c>
      <c r="G566" s="56">
        <v>75</v>
      </c>
      <c r="H566" s="15">
        <f t="shared" si="96"/>
        <v>41766.824999999997</v>
      </c>
      <c r="I566" s="15">
        <f t="shared" si="92"/>
        <v>13922.275000000001</v>
      </c>
      <c r="J566" s="15">
        <f t="shared" si="93"/>
        <v>67.665978128797079</v>
      </c>
      <c r="K566" s="15">
        <f t="shared" si="94"/>
        <v>574.74973010456267</v>
      </c>
      <c r="L566" s="15">
        <f t="shared" si="95"/>
        <v>1020954.660979034</v>
      </c>
      <c r="M566" s="15"/>
      <c r="N566" s="172">
        <f t="shared" si="91"/>
        <v>1020954.660979034</v>
      </c>
      <c r="O566" s="40"/>
      <c r="P566" s="40"/>
      <c r="Q566" s="40"/>
    </row>
    <row r="567" spans="1:17" x14ac:dyDescent="0.25">
      <c r="A567" s="5"/>
      <c r="B567" s="66" t="s">
        <v>394</v>
      </c>
      <c r="C567" s="48">
        <v>4</v>
      </c>
      <c r="D567" s="70">
        <v>27.763299999999997</v>
      </c>
      <c r="E567" s="98">
        <v>2520</v>
      </c>
      <c r="F567" s="149">
        <v>228948.1</v>
      </c>
      <c r="G567" s="56">
        <v>75</v>
      </c>
      <c r="H567" s="15">
        <f t="shared" si="96"/>
        <v>171711.07500000001</v>
      </c>
      <c r="I567" s="15">
        <f t="shared" si="92"/>
        <v>57237.024999999994</v>
      </c>
      <c r="J567" s="15">
        <f t="shared" si="93"/>
        <v>90.852420634920634</v>
      </c>
      <c r="K567" s="15">
        <f t="shared" si="94"/>
        <v>551.56328759843905</v>
      </c>
      <c r="L567" s="15">
        <f t="shared" si="95"/>
        <v>1234288.5792155126</v>
      </c>
      <c r="M567" s="15"/>
      <c r="N567" s="172">
        <f t="shared" si="91"/>
        <v>1234288.5792155126</v>
      </c>
      <c r="O567" s="40"/>
      <c r="P567" s="40"/>
      <c r="Q567" s="40"/>
    </row>
    <row r="568" spans="1:17" x14ac:dyDescent="0.25">
      <c r="A568" s="5"/>
      <c r="B568" s="8"/>
      <c r="C568" s="8"/>
      <c r="D568" s="70">
        <v>0</v>
      </c>
      <c r="E568" s="100"/>
      <c r="F568" s="134"/>
      <c r="G568" s="56"/>
      <c r="H568" s="41"/>
      <c r="I568" s="15"/>
      <c r="J568" s="15"/>
      <c r="K568" s="15"/>
      <c r="L568" s="15"/>
      <c r="M568" s="15"/>
      <c r="N568" s="172"/>
      <c r="O568" s="40"/>
      <c r="P568" s="40"/>
      <c r="Q568" s="40"/>
    </row>
    <row r="569" spans="1:17" x14ac:dyDescent="0.25">
      <c r="A569" s="33" t="s">
        <v>395</v>
      </c>
      <c r="B569" s="58" t="s">
        <v>2</v>
      </c>
      <c r="C569" s="59"/>
      <c r="D569" s="7">
        <v>783.48569999999995</v>
      </c>
      <c r="E569" s="101">
        <f>E570</f>
        <v>98946</v>
      </c>
      <c r="F569" s="123"/>
      <c r="G569" s="56"/>
      <c r="H569" s="12">
        <f>H571</f>
        <v>10684928.375</v>
      </c>
      <c r="I569" s="12">
        <f>I571</f>
        <v>-10684928.375</v>
      </c>
      <c r="J569" s="15"/>
      <c r="K569" s="15"/>
      <c r="L569" s="15"/>
      <c r="M569" s="14">
        <f>M571</f>
        <v>42003683.897520311</v>
      </c>
      <c r="N569" s="170">
        <f t="shared" si="91"/>
        <v>42003683.897520311</v>
      </c>
      <c r="O569" s="40"/>
      <c r="P569" s="40"/>
      <c r="Q569" s="40"/>
    </row>
    <row r="570" spans="1:17" x14ac:dyDescent="0.25">
      <c r="A570" s="33" t="s">
        <v>395</v>
      </c>
      <c r="B570" s="58" t="s">
        <v>3</v>
      </c>
      <c r="C570" s="59"/>
      <c r="D570" s="7">
        <v>783.48569999999995</v>
      </c>
      <c r="E570" s="101">
        <f>SUM(E572:E596)</f>
        <v>98946</v>
      </c>
      <c r="F570" s="123">
        <f>SUM(F572:F596)</f>
        <v>42739713.5</v>
      </c>
      <c r="G570" s="56"/>
      <c r="H570" s="12">
        <f>SUM(H572:H596)</f>
        <v>19791178.935000002</v>
      </c>
      <c r="I570" s="12">
        <f>SUM(I572:I596)</f>
        <v>22948534.565000009</v>
      </c>
      <c r="J570" s="15"/>
      <c r="K570" s="15"/>
      <c r="L570" s="12">
        <f>SUM(L572:L596)</f>
        <v>29333441.505775213</v>
      </c>
      <c r="M570" s="15"/>
      <c r="N570" s="170">
        <f t="shared" si="91"/>
        <v>29333441.505775213</v>
      </c>
      <c r="O570" s="40"/>
      <c r="P570" s="40"/>
      <c r="Q570" s="40"/>
    </row>
    <row r="571" spans="1:17" x14ac:dyDescent="0.25">
      <c r="A571" s="5"/>
      <c r="B571" s="66" t="s">
        <v>26</v>
      </c>
      <c r="C571" s="48">
        <v>2</v>
      </c>
      <c r="D571" s="70">
        <v>0</v>
      </c>
      <c r="E571" s="104"/>
      <c r="F571" s="130"/>
      <c r="G571" s="56">
        <v>25</v>
      </c>
      <c r="H571" s="15">
        <f>F570*G571/100</f>
        <v>10684928.375</v>
      </c>
      <c r="I571" s="15">
        <f t="shared" si="92"/>
        <v>-10684928.375</v>
      </c>
      <c r="J571" s="15"/>
      <c r="K571" s="15"/>
      <c r="L571" s="15"/>
      <c r="M571" s="15">
        <f>($L$7*$L$8*E569/$L$10)+($L$7*$L$9*D569/$L$11)</f>
        <v>42003683.897520311</v>
      </c>
      <c r="N571" s="172">
        <f t="shared" si="91"/>
        <v>42003683.897520311</v>
      </c>
      <c r="O571" s="40"/>
      <c r="P571" s="40"/>
      <c r="Q571" s="40"/>
    </row>
    <row r="572" spans="1:17" x14ac:dyDescent="0.25">
      <c r="A572" s="5"/>
      <c r="B572" s="66" t="s">
        <v>396</v>
      </c>
      <c r="C572" s="48">
        <v>4</v>
      </c>
      <c r="D572" s="70">
        <v>26.569000000000003</v>
      </c>
      <c r="E572" s="98">
        <v>4926</v>
      </c>
      <c r="F572" s="150">
        <v>2140729.9</v>
      </c>
      <c r="G572" s="56">
        <v>75</v>
      </c>
      <c r="H572" s="15">
        <f>F572*G572/100</f>
        <v>1605547.425</v>
      </c>
      <c r="I572" s="15">
        <f t="shared" si="92"/>
        <v>535182.47499999986</v>
      </c>
      <c r="J572" s="15">
        <f t="shared" ref="J572:J596" si="97">F572/E572</f>
        <v>434.57773041006902</v>
      </c>
      <c r="K572" s="15">
        <f t="shared" ref="K572:K596" si="98">$J$11*$J$19-J572</f>
        <v>207.83797782329071</v>
      </c>
      <c r="L572" s="15">
        <f t="shared" ref="L572:L596" si="99">IF(K572&gt;0,$J$7*$J$8*(K572/$K$19),0)+$J$7*$J$9*(E572/$E$19)+$J$7*$J$10*(D572/$D$19)</f>
        <v>971479.88700845186</v>
      </c>
      <c r="M572" s="15"/>
      <c r="N572" s="172">
        <f t="shared" si="91"/>
        <v>971479.88700845186</v>
      </c>
      <c r="O572" s="40"/>
      <c r="P572" s="40"/>
      <c r="Q572" s="40"/>
    </row>
    <row r="573" spans="1:17" x14ac:dyDescent="0.25">
      <c r="A573" s="5"/>
      <c r="B573" s="66" t="s">
        <v>397</v>
      </c>
      <c r="C573" s="48">
        <v>4</v>
      </c>
      <c r="D573" s="70">
        <v>51.770800000000001</v>
      </c>
      <c r="E573" s="98">
        <v>1851</v>
      </c>
      <c r="F573" s="150">
        <v>316196.59999999998</v>
      </c>
      <c r="G573" s="56">
        <v>75</v>
      </c>
      <c r="H573" s="15">
        <f t="shared" ref="H573:H596" si="100">F573*G573/100</f>
        <v>237147.45</v>
      </c>
      <c r="I573" s="15">
        <f t="shared" si="92"/>
        <v>79049.149999999965</v>
      </c>
      <c r="J573" s="15">
        <f t="shared" si="97"/>
        <v>170.8247433819557</v>
      </c>
      <c r="K573" s="15">
        <f t="shared" si="98"/>
        <v>471.59096485140401</v>
      </c>
      <c r="L573" s="15">
        <f t="shared" si="99"/>
        <v>1111230.4371923404</v>
      </c>
      <c r="M573" s="15"/>
      <c r="N573" s="172">
        <f t="shared" si="91"/>
        <v>1111230.4371923404</v>
      </c>
      <c r="O573" s="40"/>
      <c r="P573" s="40"/>
      <c r="Q573" s="40"/>
    </row>
    <row r="574" spans="1:17" x14ac:dyDescent="0.25">
      <c r="A574" s="5"/>
      <c r="B574" s="66" t="s">
        <v>793</v>
      </c>
      <c r="C574" s="48">
        <v>4</v>
      </c>
      <c r="D574" s="70">
        <v>58.449799999999996</v>
      </c>
      <c r="E574" s="98">
        <v>2406</v>
      </c>
      <c r="F574" s="150">
        <v>322052.5</v>
      </c>
      <c r="G574" s="56">
        <v>75</v>
      </c>
      <c r="H574" s="15">
        <f t="shared" si="100"/>
        <v>241539.375</v>
      </c>
      <c r="I574" s="15">
        <f t="shared" si="92"/>
        <v>80513.125</v>
      </c>
      <c r="J574" s="15">
        <f t="shared" si="97"/>
        <v>133.85390689941812</v>
      </c>
      <c r="K574" s="15">
        <f t="shared" si="98"/>
        <v>508.56180133394162</v>
      </c>
      <c r="L574" s="15">
        <f t="shared" si="99"/>
        <v>1253646.5436799568</v>
      </c>
      <c r="M574" s="15"/>
      <c r="N574" s="172">
        <f t="shared" si="91"/>
        <v>1253646.5436799568</v>
      </c>
      <c r="O574" s="40"/>
      <c r="P574" s="40"/>
      <c r="Q574" s="40"/>
    </row>
    <row r="575" spans="1:17" x14ac:dyDescent="0.25">
      <c r="A575" s="5"/>
      <c r="B575" s="66" t="s">
        <v>398</v>
      </c>
      <c r="C575" s="48">
        <v>4</v>
      </c>
      <c r="D575" s="70">
        <v>69.130799999999994</v>
      </c>
      <c r="E575" s="98">
        <v>11078</v>
      </c>
      <c r="F575" s="150">
        <v>3095369.1</v>
      </c>
      <c r="G575" s="56">
        <v>75</v>
      </c>
      <c r="H575" s="15">
        <f t="shared" si="100"/>
        <v>2321526.8250000002</v>
      </c>
      <c r="I575" s="15">
        <f t="shared" si="92"/>
        <v>773842.27499999991</v>
      </c>
      <c r="J575" s="15">
        <f t="shared" si="97"/>
        <v>279.41587831738582</v>
      </c>
      <c r="K575" s="15">
        <f t="shared" si="98"/>
        <v>362.99982991597392</v>
      </c>
      <c r="L575" s="15">
        <f t="shared" si="99"/>
        <v>2052907.8824113344</v>
      </c>
      <c r="M575" s="15"/>
      <c r="N575" s="172">
        <f t="shared" si="91"/>
        <v>2052907.8824113344</v>
      </c>
      <c r="O575" s="40"/>
      <c r="P575" s="40"/>
      <c r="Q575" s="40"/>
    </row>
    <row r="576" spans="1:17" x14ac:dyDescent="0.25">
      <c r="A576" s="5"/>
      <c r="B576" s="66" t="s">
        <v>399</v>
      </c>
      <c r="C576" s="48">
        <v>4</v>
      </c>
      <c r="D576" s="70">
        <v>13.638200000000001</v>
      </c>
      <c r="E576" s="98">
        <v>2599</v>
      </c>
      <c r="F576" s="150">
        <v>704604.5</v>
      </c>
      <c r="G576" s="56">
        <v>75</v>
      </c>
      <c r="H576" s="15">
        <f t="shared" si="100"/>
        <v>528453.375</v>
      </c>
      <c r="I576" s="15">
        <f t="shared" si="92"/>
        <v>176151.125</v>
      </c>
      <c r="J576" s="15">
        <f t="shared" si="97"/>
        <v>271.10600230858023</v>
      </c>
      <c r="K576" s="15">
        <f t="shared" si="98"/>
        <v>371.30970592477951</v>
      </c>
      <c r="L576" s="15">
        <f t="shared" si="99"/>
        <v>917711.35524936323</v>
      </c>
      <c r="M576" s="15"/>
      <c r="N576" s="172">
        <f t="shared" si="91"/>
        <v>917711.35524936323</v>
      </c>
      <c r="O576" s="40"/>
      <c r="P576" s="40"/>
      <c r="Q576" s="40"/>
    </row>
    <row r="577" spans="1:17" x14ac:dyDescent="0.25">
      <c r="A577" s="5"/>
      <c r="B577" s="66" t="s">
        <v>400</v>
      </c>
      <c r="C577" s="48">
        <v>4</v>
      </c>
      <c r="D577" s="70">
        <v>52.592100000000002</v>
      </c>
      <c r="E577" s="98">
        <v>2181</v>
      </c>
      <c r="F577" s="150">
        <v>507924.8</v>
      </c>
      <c r="G577" s="56">
        <v>75</v>
      </c>
      <c r="H577" s="15">
        <f t="shared" si="100"/>
        <v>380943.6</v>
      </c>
      <c r="I577" s="15">
        <f t="shared" si="92"/>
        <v>126981.20000000001</v>
      </c>
      <c r="J577" s="15">
        <f t="shared" si="97"/>
        <v>232.88619899128838</v>
      </c>
      <c r="K577" s="15">
        <f t="shared" si="98"/>
        <v>409.52950924207136</v>
      </c>
      <c r="L577" s="15">
        <f t="shared" si="99"/>
        <v>1055199.908256036</v>
      </c>
      <c r="M577" s="15"/>
      <c r="N577" s="172">
        <f t="shared" si="91"/>
        <v>1055199.908256036</v>
      </c>
      <c r="O577" s="40"/>
      <c r="P577" s="40"/>
      <c r="Q577" s="40"/>
    </row>
    <row r="578" spans="1:17" x14ac:dyDescent="0.25">
      <c r="A578" s="5"/>
      <c r="B578" s="66" t="s">
        <v>401</v>
      </c>
      <c r="C578" s="48">
        <v>4</v>
      </c>
      <c r="D578" s="70">
        <v>7.2299999999999995</v>
      </c>
      <c r="E578" s="98">
        <v>1115</v>
      </c>
      <c r="F578" s="150">
        <v>132555.9</v>
      </c>
      <c r="G578" s="56">
        <v>75</v>
      </c>
      <c r="H578" s="15">
        <f t="shared" si="100"/>
        <v>99416.925000000003</v>
      </c>
      <c r="I578" s="15">
        <f t="shared" si="92"/>
        <v>33138.974999999991</v>
      </c>
      <c r="J578" s="15">
        <f t="shared" si="97"/>
        <v>118.88421524663677</v>
      </c>
      <c r="K578" s="15">
        <f t="shared" si="98"/>
        <v>523.53149298672292</v>
      </c>
      <c r="L578" s="15">
        <f t="shared" si="99"/>
        <v>963866.28891523008</v>
      </c>
      <c r="M578" s="15"/>
      <c r="N578" s="172">
        <f t="shared" ref="N578:N641" si="101">L578+M578</f>
        <v>963866.28891523008</v>
      </c>
      <c r="O578" s="40"/>
      <c r="P578" s="40"/>
      <c r="Q578" s="40"/>
    </row>
    <row r="579" spans="1:17" x14ac:dyDescent="0.25">
      <c r="A579" s="5"/>
      <c r="B579" s="66" t="s">
        <v>299</v>
      </c>
      <c r="C579" s="48">
        <v>4</v>
      </c>
      <c r="D579" s="70">
        <v>40.322299999999998</v>
      </c>
      <c r="E579" s="98">
        <v>3612</v>
      </c>
      <c r="F579" s="150">
        <v>932263.2</v>
      </c>
      <c r="G579" s="56">
        <v>75</v>
      </c>
      <c r="H579" s="15">
        <f t="shared" si="100"/>
        <v>699197.4</v>
      </c>
      <c r="I579" s="15">
        <f t="shared" si="92"/>
        <v>233065.79999999993</v>
      </c>
      <c r="J579" s="15">
        <f t="shared" si="97"/>
        <v>258.10166112956807</v>
      </c>
      <c r="K579" s="15">
        <f t="shared" si="98"/>
        <v>384.31404710379167</v>
      </c>
      <c r="L579" s="15">
        <f t="shared" si="99"/>
        <v>1139883.8081212414</v>
      </c>
      <c r="M579" s="15"/>
      <c r="N579" s="172">
        <f t="shared" si="101"/>
        <v>1139883.8081212414</v>
      </c>
      <c r="O579" s="40"/>
      <c r="P579" s="40"/>
      <c r="Q579" s="40"/>
    </row>
    <row r="580" spans="1:17" x14ac:dyDescent="0.25">
      <c r="A580" s="5"/>
      <c r="B580" s="66" t="s">
        <v>402</v>
      </c>
      <c r="C580" s="48">
        <v>4</v>
      </c>
      <c r="D580" s="70">
        <v>5.835</v>
      </c>
      <c r="E580" s="98">
        <v>1168</v>
      </c>
      <c r="F580" s="150">
        <v>169595.9</v>
      </c>
      <c r="G580" s="56">
        <v>75</v>
      </c>
      <c r="H580" s="15">
        <f t="shared" si="100"/>
        <v>127196.925</v>
      </c>
      <c r="I580" s="15">
        <f t="shared" ref="I580:I643" si="102">F580-H580</f>
        <v>42398.974999999991</v>
      </c>
      <c r="J580" s="15">
        <f t="shared" si="97"/>
        <v>145.20196917808218</v>
      </c>
      <c r="K580" s="15">
        <f t="shared" si="98"/>
        <v>497.21373905527753</v>
      </c>
      <c r="L580" s="15">
        <f t="shared" si="99"/>
        <v>924538.97043294832</v>
      </c>
      <c r="M580" s="15"/>
      <c r="N580" s="172">
        <f t="shared" si="101"/>
        <v>924538.97043294832</v>
      </c>
      <c r="O580" s="40"/>
      <c r="P580" s="40"/>
      <c r="Q580" s="40"/>
    </row>
    <row r="581" spans="1:17" x14ac:dyDescent="0.25">
      <c r="A581" s="5"/>
      <c r="B581" s="66" t="s">
        <v>867</v>
      </c>
      <c r="C581" s="48">
        <v>3</v>
      </c>
      <c r="D581" s="70">
        <v>31.644399999999997</v>
      </c>
      <c r="E581" s="98">
        <v>15694</v>
      </c>
      <c r="F581" s="150">
        <v>22297465.800000001</v>
      </c>
      <c r="G581" s="56">
        <v>20</v>
      </c>
      <c r="H581" s="15">
        <f t="shared" si="100"/>
        <v>4459493.16</v>
      </c>
      <c r="I581" s="15">
        <f t="shared" si="102"/>
        <v>17837972.640000001</v>
      </c>
      <c r="J581" s="15">
        <f t="shared" si="97"/>
        <v>1420.7637186185805</v>
      </c>
      <c r="K581" s="15">
        <f t="shared" si="98"/>
        <v>-778.34801038522073</v>
      </c>
      <c r="L581" s="15">
        <f t="shared" si="99"/>
        <v>1895381.8761649679</v>
      </c>
      <c r="M581" s="15"/>
      <c r="N581" s="172">
        <f t="shared" si="101"/>
        <v>1895381.8761649679</v>
      </c>
      <c r="O581" s="40"/>
      <c r="P581" s="40"/>
      <c r="Q581" s="40"/>
    </row>
    <row r="582" spans="1:17" x14ac:dyDescent="0.25">
      <c r="A582" s="5"/>
      <c r="B582" s="66" t="s">
        <v>403</v>
      </c>
      <c r="C582" s="48">
        <v>4</v>
      </c>
      <c r="D582" s="70">
        <v>12.1113</v>
      </c>
      <c r="E582" s="98">
        <v>2501</v>
      </c>
      <c r="F582" s="150">
        <v>242954.3</v>
      </c>
      <c r="G582" s="56">
        <v>75</v>
      </c>
      <c r="H582" s="15">
        <f t="shared" si="100"/>
        <v>182215.72500000001</v>
      </c>
      <c r="I582" s="15">
        <f t="shared" si="102"/>
        <v>60738.574999999983</v>
      </c>
      <c r="J582" s="15">
        <f t="shared" si="97"/>
        <v>97.142862854858052</v>
      </c>
      <c r="K582" s="15">
        <f t="shared" si="98"/>
        <v>545.27284537850164</v>
      </c>
      <c r="L582" s="15">
        <f t="shared" si="99"/>
        <v>1171765.4092549826</v>
      </c>
      <c r="M582" s="15"/>
      <c r="N582" s="172">
        <f t="shared" si="101"/>
        <v>1171765.4092549826</v>
      </c>
      <c r="O582" s="40"/>
      <c r="P582" s="40"/>
      <c r="Q582" s="40"/>
    </row>
    <row r="583" spans="1:17" x14ac:dyDescent="0.25">
      <c r="A583" s="5"/>
      <c r="B583" s="66" t="s">
        <v>404</v>
      </c>
      <c r="C583" s="48">
        <v>4</v>
      </c>
      <c r="D583" s="70">
        <v>21.832999999999998</v>
      </c>
      <c r="E583" s="98">
        <v>5013</v>
      </c>
      <c r="F583" s="150">
        <v>1663538.4</v>
      </c>
      <c r="G583" s="56">
        <v>75</v>
      </c>
      <c r="H583" s="15">
        <f t="shared" si="100"/>
        <v>1247653.8</v>
      </c>
      <c r="I583" s="15">
        <f t="shared" si="102"/>
        <v>415884.59999999986</v>
      </c>
      <c r="J583" s="15">
        <f t="shared" si="97"/>
        <v>331.84488330341111</v>
      </c>
      <c r="K583" s="15">
        <f t="shared" si="98"/>
        <v>310.57082492994863</v>
      </c>
      <c r="L583" s="15">
        <f t="shared" si="99"/>
        <v>1125671.1196533237</v>
      </c>
      <c r="M583" s="15"/>
      <c r="N583" s="172">
        <f t="shared" si="101"/>
        <v>1125671.1196533237</v>
      </c>
      <c r="O583" s="40"/>
      <c r="P583" s="40"/>
      <c r="Q583" s="40"/>
    </row>
    <row r="584" spans="1:17" x14ac:dyDescent="0.25">
      <c r="A584" s="5"/>
      <c r="B584" s="66" t="s">
        <v>405</v>
      </c>
      <c r="C584" s="48">
        <v>4</v>
      </c>
      <c r="D584" s="70">
        <v>25.650599999999997</v>
      </c>
      <c r="E584" s="98">
        <v>2996</v>
      </c>
      <c r="F584" s="150">
        <v>371241.5</v>
      </c>
      <c r="G584" s="56">
        <v>75</v>
      </c>
      <c r="H584" s="15">
        <f t="shared" si="100"/>
        <v>278431.125</v>
      </c>
      <c r="I584" s="15">
        <f t="shared" si="102"/>
        <v>92810.375</v>
      </c>
      <c r="J584" s="15">
        <f t="shared" si="97"/>
        <v>123.91238317757009</v>
      </c>
      <c r="K584" s="15">
        <f t="shared" si="98"/>
        <v>518.50332505578967</v>
      </c>
      <c r="L584" s="15">
        <f t="shared" si="99"/>
        <v>1230500.2500103698</v>
      </c>
      <c r="M584" s="15"/>
      <c r="N584" s="172">
        <f t="shared" si="101"/>
        <v>1230500.2500103698</v>
      </c>
      <c r="O584" s="40"/>
      <c r="P584" s="40"/>
      <c r="Q584" s="40"/>
    </row>
    <row r="585" spans="1:17" x14ac:dyDescent="0.25">
      <c r="A585" s="5"/>
      <c r="B585" s="66" t="s">
        <v>406</v>
      </c>
      <c r="C585" s="48">
        <v>4</v>
      </c>
      <c r="D585" s="70">
        <v>13.840599999999998</v>
      </c>
      <c r="E585" s="98">
        <v>2266</v>
      </c>
      <c r="F585" s="150">
        <v>558932.30000000005</v>
      </c>
      <c r="G585" s="56">
        <v>75</v>
      </c>
      <c r="H585" s="15">
        <f t="shared" si="100"/>
        <v>419199.22499999998</v>
      </c>
      <c r="I585" s="15">
        <f t="shared" si="102"/>
        <v>139733.07500000007</v>
      </c>
      <c r="J585" s="15">
        <f t="shared" si="97"/>
        <v>246.66032656663728</v>
      </c>
      <c r="K585" s="15">
        <f t="shared" si="98"/>
        <v>395.75538166672243</v>
      </c>
      <c r="L585" s="15">
        <f t="shared" si="99"/>
        <v>918285.61268872616</v>
      </c>
      <c r="M585" s="15"/>
      <c r="N585" s="172">
        <f t="shared" si="101"/>
        <v>918285.61268872616</v>
      </c>
      <c r="O585" s="40"/>
      <c r="P585" s="40"/>
      <c r="Q585" s="40"/>
    </row>
    <row r="586" spans="1:17" x14ac:dyDescent="0.25">
      <c r="A586" s="5"/>
      <c r="B586" s="66" t="s">
        <v>407</v>
      </c>
      <c r="C586" s="48">
        <v>4</v>
      </c>
      <c r="D586" s="70">
        <v>7.8751000000000007</v>
      </c>
      <c r="E586" s="98">
        <v>1002</v>
      </c>
      <c r="F586" s="150">
        <v>68689.399999999994</v>
      </c>
      <c r="G586" s="56">
        <v>75</v>
      </c>
      <c r="H586" s="15">
        <f t="shared" si="100"/>
        <v>51517.05</v>
      </c>
      <c r="I586" s="15">
        <f t="shared" si="102"/>
        <v>17172.349999999991</v>
      </c>
      <c r="J586" s="15">
        <f t="shared" si="97"/>
        <v>68.552295409181625</v>
      </c>
      <c r="K586" s="15">
        <f t="shared" si="98"/>
        <v>573.86341282417811</v>
      </c>
      <c r="L586" s="15">
        <f t="shared" si="99"/>
        <v>1031211.7277648734</v>
      </c>
      <c r="M586" s="15"/>
      <c r="N586" s="172">
        <f t="shared" si="101"/>
        <v>1031211.7277648734</v>
      </c>
      <c r="O586" s="40"/>
      <c r="P586" s="40"/>
      <c r="Q586" s="40"/>
    </row>
    <row r="587" spans="1:17" x14ac:dyDescent="0.25">
      <c r="A587" s="5"/>
      <c r="B587" s="66" t="s">
        <v>408</v>
      </c>
      <c r="C587" s="48">
        <v>4</v>
      </c>
      <c r="D587" s="70">
        <v>45.59</v>
      </c>
      <c r="E587" s="98">
        <v>5587</v>
      </c>
      <c r="F587" s="150">
        <v>1654832.9</v>
      </c>
      <c r="G587" s="56">
        <v>75</v>
      </c>
      <c r="H587" s="15">
        <f t="shared" si="100"/>
        <v>1241124.675</v>
      </c>
      <c r="I587" s="15">
        <f t="shared" si="102"/>
        <v>413708.22499999986</v>
      </c>
      <c r="J587" s="15">
        <f t="shared" si="97"/>
        <v>296.19346697691066</v>
      </c>
      <c r="K587" s="15">
        <f t="shared" si="98"/>
        <v>346.22224125644908</v>
      </c>
      <c r="L587" s="15">
        <f t="shared" si="99"/>
        <v>1323399.7714552176</v>
      </c>
      <c r="M587" s="15"/>
      <c r="N587" s="172">
        <f t="shared" si="101"/>
        <v>1323399.7714552176</v>
      </c>
      <c r="O587" s="40"/>
      <c r="P587" s="40"/>
      <c r="Q587" s="40"/>
    </row>
    <row r="588" spans="1:17" x14ac:dyDescent="0.25">
      <c r="A588" s="5"/>
      <c r="B588" s="66" t="s">
        <v>409</v>
      </c>
      <c r="C588" s="48">
        <v>4</v>
      </c>
      <c r="D588" s="70">
        <v>77.631799999999998</v>
      </c>
      <c r="E588" s="98">
        <v>7483</v>
      </c>
      <c r="F588" s="150">
        <v>2063076.7</v>
      </c>
      <c r="G588" s="56">
        <v>75</v>
      </c>
      <c r="H588" s="15">
        <f t="shared" si="100"/>
        <v>1547307.5249999999</v>
      </c>
      <c r="I588" s="15">
        <f t="shared" si="102"/>
        <v>515769.17500000005</v>
      </c>
      <c r="J588" s="15">
        <f t="shared" si="97"/>
        <v>275.70181745289324</v>
      </c>
      <c r="K588" s="15">
        <f t="shared" si="98"/>
        <v>366.7138907804665</v>
      </c>
      <c r="L588" s="15">
        <f t="shared" si="99"/>
        <v>1675402.4672263004</v>
      </c>
      <c r="M588" s="15"/>
      <c r="N588" s="172">
        <f t="shared" si="101"/>
        <v>1675402.4672263004</v>
      </c>
      <c r="O588" s="40"/>
      <c r="P588" s="40"/>
      <c r="Q588" s="40"/>
    </row>
    <row r="589" spans="1:17" x14ac:dyDescent="0.25">
      <c r="A589" s="5"/>
      <c r="B589" s="66" t="s">
        <v>410</v>
      </c>
      <c r="C589" s="48">
        <v>4</v>
      </c>
      <c r="D589" s="70">
        <v>34.059899999999999</v>
      </c>
      <c r="E589" s="98">
        <v>5600</v>
      </c>
      <c r="F589" s="150">
        <v>636714.1</v>
      </c>
      <c r="G589" s="56">
        <v>75</v>
      </c>
      <c r="H589" s="15">
        <f t="shared" si="100"/>
        <v>477535.57500000001</v>
      </c>
      <c r="I589" s="15">
        <f t="shared" si="102"/>
        <v>159178.52499999997</v>
      </c>
      <c r="J589" s="15">
        <f t="shared" si="97"/>
        <v>113.69894642857142</v>
      </c>
      <c r="K589" s="15">
        <f t="shared" si="98"/>
        <v>528.71676180478835</v>
      </c>
      <c r="L589" s="15">
        <f t="shared" si="99"/>
        <v>1571059.0649657107</v>
      </c>
      <c r="M589" s="15"/>
      <c r="N589" s="172">
        <f t="shared" si="101"/>
        <v>1571059.0649657107</v>
      </c>
      <c r="O589" s="40"/>
      <c r="P589" s="40"/>
      <c r="Q589" s="40"/>
    </row>
    <row r="590" spans="1:17" x14ac:dyDescent="0.25">
      <c r="A590" s="5"/>
      <c r="B590" s="66" t="s">
        <v>411</v>
      </c>
      <c r="C590" s="48">
        <v>4</v>
      </c>
      <c r="D590" s="70">
        <v>8.8218999999999994</v>
      </c>
      <c r="E590" s="98">
        <v>1759</v>
      </c>
      <c r="F590" s="150">
        <v>1302227.8999999999</v>
      </c>
      <c r="G590" s="56">
        <v>75</v>
      </c>
      <c r="H590" s="15">
        <f t="shared" si="100"/>
        <v>976670.92500000005</v>
      </c>
      <c r="I590" s="15">
        <f t="shared" si="102"/>
        <v>325556.97499999986</v>
      </c>
      <c r="J590" s="15">
        <f t="shared" si="97"/>
        <v>740.32285389425806</v>
      </c>
      <c r="K590" s="15">
        <f t="shared" si="98"/>
        <v>-97.907145660898323</v>
      </c>
      <c r="L590" s="15">
        <f t="shared" si="99"/>
        <v>229484.11673327943</v>
      </c>
      <c r="M590" s="15"/>
      <c r="N590" s="172">
        <f t="shared" si="101"/>
        <v>229484.11673327943</v>
      </c>
      <c r="O590" s="40"/>
      <c r="P590" s="40"/>
      <c r="Q590" s="40"/>
    </row>
    <row r="591" spans="1:17" x14ac:dyDescent="0.25">
      <c r="A591" s="5"/>
      <c r="B591" s="66" t="s">
        <v>412</v>
      </c>
      <c r="C591" s="48">
        <v>4</v>
      </c>
      <c r="D591" s="70">
        <v>23.27</v>
      </c>
      <c r="E591" s="98">
        <v>3024</v>
      </c>
      <c r="F591" s="150">
        <v>638532.6</v>
      </c>
      <c r="G591" s="56">
        <v>75</v>
      </c>
      <c r="H591" s="15">
        <f t="shared" si="100"/>
        <v>478899.45</v>
      </c>
      <c r="I591" s="15">
        <f t="shared" si="102"/>
        <v>159633.14999999997</v>
      </c>
      <c r="J591" s="15">
        <f t="shared" si="97"/>
        <v>211.15496031746031</v>
      </c>
      <c r="K591" s="15">
        <f t="shared" si="98"/>
        <v>431.2607479158994</v>
      </c>
      <c r="L591" s="15">
        <f t="shared" si="99"/>
        <v>1090507.8774920274</v>
      </c>
      <c r="M591" s="15"/>
      <c r="N591" s="172">
        <f t="shared" si="101"/>
        <v>1090507.8774920274</v>
      </c>
      <c r="O591" s="40"/>
      <c r="P591" s="40"/>
      <c r="Q591" s="40"/>
    </row>
    <row r="592" spans="1:17" x14ac:dyDescent="0.25">
      <c r="A592" s="5"/>
      <c r="B592" s="66" t="s">
        <v>794</v>
      </c>
      <c r="C592" s="48">
        <v>4</v>
      </c>
      <c r="D592" s="70">
        <v>41.862299999999991</v>
      </c>
      <c r="E592" s="98">
        <v>4331</v>
      </c>
      <c r="F592" s="150">
        <v>888800.4</v>
      </c>
      <c r="G592" s="56">
        <v>75</v>
      </c>
      <c r="H592" s="15">
        <f t="shared" si="100"/>
        <v>666600.30000000005</v>
      </c>
      <c r="I592" s="15">
        <f t="shared" si="102"/>
        <v>222200.09999999998</v>
      </c>
      <c r="J592" s="15">
        <f t="shared" si="97"/>
        <v>205.21828676979914</v>
      </c>
      <c r="K592" s="15">
        <f t="shared" si="98"/>
        <v>437.1974214635606</v>
      </c>
      <c r="L592" s="15">
        <f t="shared" si="99"/>
        <v>1309144.1021182477</v>
      </c>
      <c r="M592" s="15"/>
      <c r="N592" s="172">
        <f t="shared" si="101"/>
        <v>1309144.1021182477</v>
      </c>
      <c r="O592" s="40"/>
      <c r="P592" s="40"/>
      <c r="Q592" s="40"/>
    </row>
    <row r="593" spans="1:17" x14ac:dyDescent="0.25">
      <c r="A593" s="5"/>
      <c r="B593" s="66" t="s">
        <v>413</v>
      </c>
      <c r="C593" s="48">
        <v>4</v>
      </c>
      <c r="D593" s="70">
        <v>27.890700000000002</v>
      </c>
      <c r="E593" s="98">
        <v>2976</v>
      </c>
      <c r="F593" s="150">
        <v>422275.2</v>
      </c>
      <c r="G593" s="56">
        <v>75</v>
      </c>
      <c r="H593" s="15">
        <f t="shared" si="100"/>
        <v>316706.40000000002</v>
      </c>
      <c r="I593" s="15">
        <f t="shared" si="102"/>
        <v>105568.79999999999</v>
      </c>
      <c r="J593" s="15">
        <f t="shared" si="97"/>
        <v>141.89354838709679</v>
      </c>
      <c r="K593" s="15">
        <f t="shared" si="98"/>
        <v>500.52215984626298</v>
      </c>
      <c r="L593" s="15">
        <f t="shared" si="99"/>
        <v>1207527.5803991379</v>
      </c>
      <c r="M593" s="15"/>
      <c r="N593" s="172">
        <f t="shared" si="101"/>
        <v>1207527.5803991379</v>
      </c>
      <c r="O593" s="40"/>
      <c r="P593" s="40"/>
      <c r="Q593" s="40"/>
    </row>
    <row r="594" spans="1:17" x14ac:dyDescent="0.25">
      <c r="A594" s="5"/>
      <c r="B594" s="66" t="s">
        <v>795</v>
      </c>
      <c r="C594" s="48">
        <v>4</v>
      </c>
      <c r="D594" s="70">
        <v>36.872</v>
      </c>
      <c r="E594" s="98">
        <v>3980</v>
      </c>
      <c r="F594" s="150">
        <v>847903.9</v>
      </c>
      <c r="G594" s="56">
        <v>75</v>
      </c>
      <c r="H594" s="15">
        <f t="shared" si="100"/>
        <v>635927.92500000005</v>
      </c>
      <c r="I594" s="15">
        <f t="shared" si="102"/>
        <v>211975.97499999998</v>
      </c>
      <c r="J594" s="15">
        <f t="shared" si="97"/>
        <v>213.04118090452261</v>
      </c>
      <c r="K594" s="15">
        <f t="shared" si="98"/>
        <v>429.37452732883713</v>
      </c>
      <c r="L594" s="15">
        <f t="shared" si="99"/>
        <v>1240763.5991354326</v>
      </c>
      <c r="M594" s="15"/>
      <c r="N594" s="172">
        <f t="shared" si="101"/>
        <v>1240763.5991354326</v>
      </c>
      <c r="O594" s="40"/>
      <c r="P594" s="40"/>
      <c r="Q594" s="40"/>
    </row>
    <row r="595" spans="1:17" x14ac:dyDescent="0.25">
      <c r="A595" s="5"/>
      <c r="B595" s="66" t="s">
        <v>414</v>
      </c>
      <c r="C595" s="48">
        <v>4</v>
      </c>
      <c r="D595" s="70">
        <v>19.46</v>
      </c>
      <c r="E595" s="98">
        <v>1173</v>
      </c>
      <c r="F595" s="150">
        <v>292879.40000000002</v>
      </c>
      <c r="G595" s="56">
        <v>75</v>
      </c>
      <c r="H595" s="15">
        <f t="shared" si="100"/>
        <v>219659.55</v>
      </c>
      <c r="I595" s="15">
        <f t="shared" si="102"/>
        <v>73219.850000000035</v>
      </c>
      <c r="J595" s="15">
        <f t="shared" si="97"/>
        <v>249.68405797101451</v>
      </c>
      <c r="K595" s="15">
        <f t="shared" si="98"/>
        <v>392.73165026234523</v>
      </c>
      <c r="L595" s="15">
        <f t="shared" si="99"/>
        <v>806868.96292471269</v>
      </c>
      <c r="M595" s="15"/>
      <c r="N595" s="172">
        <f t="shared" si="101"/>
        <v>806868.96292471269</v>
      </c>
      <c r="O595" s="40"/>
      <c r="P595" s="40"/>
      <c r="Q595" s="40"/>
    </row>
    <row r="596" spans="1:17" x14ac:dyDescent="0.25">
      <c r="A596" s="5"/>
      <c r="B596" s="66" t="s">
        <v>796</v>
      </c>
      <c r="C596" s="48">
        <v>4</v>
      </c>
      <c r="D596" s="70">
        <v>29.534099999999999</v>
      </c>
      <c r="E596" s="98">
        <v>2625</v>
      </c>
      <c r="F596" s="150">
        <v>468356.3</v>
      </c>
      <c r="G596" s="56">
        <v>75</v>
      </c>
      <c r="H596" s="15">
        <f t="shared" si="100"/>
        <v>351267.22499999998</v>
      </c>
      <c r="I596" s="15">
        <f t="shared" si="102"/>
        <v>117089.07500000001</v>
      </c>
      <c r="J596" s="15">
        <f t="shared" si="97"/>
        <v>178.42144761904763</v>
      </c>
      <c r="K596" s="15">
        <f t="shared" si="98"/>
        <v>463.99426061431211</v>
      </c>
      <c r="L596" s="15">
        <f t="shared" si="99"/>
        <v>1116002.886521003</v>
      </c>
      <c r="M596" s="15"/>
      <c r="N596" s="172">
        <f t="shared" si="101"/>
        <v>1116002.886521003</v>
      </c>
      <c r="O596" s="40"/>
      <c r="P596" s="40"/>
      <c r="Q596" s="40"/>
    </row>
    <row r="597" spans="1:17" x14ac:dyDescent="0.25">
      <c r="A597" s="5"/>
      <c r="B597" s="8"/>
      <c r="C597" s="8"/>
      <c r="D597" s="70">
        <v>0</v>
      </c>
      <c r="E597" s="100"/>
      <c r="F597" s="134"/>
      <c r="G597" s="56"/>
      <c r="H597" s="41"/>
      <c r="I597" s="15"/>
      <c r="J597" s="15"/>
      <c r="K597" s="15"/>
      <c r="L597" s="15"/>
      <c r="M597" s="15"/>
      <c r="N597" s="172"/>
      <c r="O597" s="40"/>
      <c r="P597" s="40"/>
      <c r="Q597" s="40"/>
    </row>
    <row r="598" spans="1:17" x14ac:dyDescent="0.25">
      <c r="A598" s="33" t="s">
        <v>415</v>
      </c>
      <c r="B598" s="58" t="s">
        <v>2</v>
      </c>
      <c r="C598" s="59"/>
      <c r="D598" s="7">
        <v>764.73369999999989</v>
      </c>
      <c r="E598" s="101">
        <f>E599</f>
        <v>49488</v>
      </c>
      <c r="F598" s="123"/>
      <c r="G598" s="56"/>
      <c r="H598" s="12">
        <f>H600</f>
        <v>4746241.9499999974</v>
      </c>
      <c r="I598" s="12">
        <f>I600</f>
        <v>-4746241.9499999974</v>
      </c>
      <c r="J598" s="15"/>
      <c r="K598" s="15"/>
      <c r="L598" s="15"/>
      <c r="M598" s="14">
        <f>M600</f>
        <v>27002039.709190778</v>
      </c>
      <c r="N598" s="170">
        <f t="shared" si="101"/>
        <v>27002039.709190778</v>
      </c>
      <c r="O598" s="40"/>
      <c r="P598" s="40"/>
      <c r="Q598" s="40"/>
    </row>
    <row r="599" spans="1:17" x14ac:dyDescent="0.25">
      <c r="A599" s="33" t="s">
        <v>415</v>
      </c>
      <c r="B599" s="58" t="s">
        <v>3</v>
      </c>
      <c r="C599" s="59"/>
      <c r="D599" s="7">
        <v>764.73369999999989</v>
      </c>
      <c r="E599" s="101">
        <f>SUM(E601:E625)</f>
        <v>49488</v>
      </c>
      <c r="F599" s="123">
        <f>SUM(F601:F625)</f>
        <v>18984967.79999999</v>
      </c>
      <c r="G599" s="56"/>
      <c r="H599" s="12">
        <f>SUM(H601:H625)</f>
        <v>9089439.6750000026</v>
      </c>
      <c r="I599" s="12">
        <f>SUM(I601:I625)</f>
        <v>9895528.125</v>
      </c>
      <c r="J599" s="15"/>
      <c r="K599" s="15"/>
      <c r="L599" s="12">
        <f>SUM(L601:L625)</f>
        <v>25347008.55923019</v>
      </c>
      <c r="M599" s="15"/>
      <c r="N599" s="170">
        <f t="shared" si="101"/>
        <v>25347008.55923019</v>
      </c>
      <c r="O599" s="40"/>
      <c r="P599" s="40"/>
      <c r="Q599" s="40"/>
    </row>
    <row r="600" spans="1:17" x14ac:dyDescent="0.25">
      <c r="A600" s="5"/>
      <c r="B600" s="66" t="s">
        <v>26</v>
      </c>
      <c r="C600" s="48">
        <v>2</v>
      </c>
      <c r="D600" s="70">
        <v>0</v>
      </c>
      <c r="E600" s="104"/>
      <c r="F600" s="130"/>
      <c r="G600" s="56">
        <v>25</v>
      </c>
      <c r="H600" s="15">
        <f>F599*G600/100</f>
        <v>4746241.9499999974</v>
      </c>
      <c r="I600" s="15">
        <f t="shared" si="102"/>
        <v>-4746241.9499999974</v>
      </c>
      <c r="J600" s="15"/>
      <c r="K600" s="15"/>
      <c r="L600" s="15"/>
      <c r="M600" s="15">
        <f>($L$7*$L$8*E598/$L$10)+($L$7*$L$9*D598/$L$11)</f>
        <v>27002039.709190778</v>
      </c>
      <c r="N600" s="172">
        <f t="shared" si="101"/>
        <v>27002039.709190778</v>
      </c>
      <c r="O600" s="40"/>
      <c r="P600" s="40"/>
      <c r="Q600" s="40"/>
    </row>
    <row r="601" spans="1:17" x14ac:dyDescent="0.25">
      <c r="A601" s="5"/>
      <c r="B601" s="66" t="s">
        <v>416</v>
      </c>
      <c r="C601" s="48">
        <v>4</v>
      </c>
      <c r="D601" s="70">
        <v>35.596600000000002</v>
      </c>
      <c r="E601" s="98">
        <v>1141</v>
      </c>
      <c r="F601" s="151">
        <v>222964.5</v>
      </c>
      <c r="G601" s="56">
        <v>75</v>
      </c>
      <c r="H601" s="15">
        <f>F601*G601/100</f>
        <v>167223.375</v>
      </c>
      <c r="I601" s="15">
        <f t="shared" si="102"/>
        <v>55741.125</v>
      </c>
      <c r="J601" s="15">
        <f t="shared" ref="J601:J625" si="103">F601/E601</f>
        <v>195.41148115687994</v>
      </c>
      <c r="K601" s="15">
        <f t="shared" ref="K601:K625" si="104">$J$11*$J$19-J601</f>
        <v>447.00422707647976</v>
      </c>
      <c r="L601" s="15">
        <f t="shared" ref="L601:L625" si="105">IF(K601&gt;0,$J$7*$J$8*(K601/$K$19),0)+$J$7*$J$9*(E601/$E$19)+$J$7*$J$10*(D601/$D$19)</f>
        <v>939653.19276455347</v>
      </c>
      <c r="M601" s="15"/>
      <c r="N601" s="172">
        <f t="shared" si="101"/>
        <v>939653.19276455347</v>
      </c>
      <c r="O601" s="40"/>
      <c r="P601" s="40"/>
      <c r="Q601" s="40"/>
    </row>
    <row r="602" spans="1:17" x14ac:dyDescent="0.25">
      <c r="A602" s="5"/>
      <c r="B602" s="66" t="s">
        <v>797</v>
      </c>
      <c r="C602" s="48">
        <v>4</v>
      </c>
      <c r="D602" s="70">
        <v>33.409199999999998</v>
      </c>
      <c r="E602" s="98">
        <v>948</v>
      </c>
      <c r="F602" s="151">
        <v>178920.4</v>
      </c>
      <c r="G602" s="56">
        <v>75</v>
      </c>
      <c r="H602" s="15">
        <f t="shared" ref="H602:H625" si="106">F602*G602/100</f>
        <v>134190.29999999999</v>
      </c>
      <c r="I602" s="15">
        <f t="shared" si="102"/>
        <v>44730.100000000006</v>
      </c>
      <c r="J602" s="15">
        <f t="shared" si="103"/>
        <v>188.73459915611815</v>
      </c>
      <c r="K602" s="15">
        <f t="shared" si="104"/>
        <v>453.68110907724156</v>
      </c>
      <c r="L602" s="15">
        <f t="shared" si="105"/>
        <v>920902.97335417545</v>
      </c>
      <c r="M602" s="15"/>
      <c r="N602" s="172">
        <f t="shared" si="101"/>
        <v>920902.97335417545</v>
      </c>
      <c r="O602" s="40"/>
      <c r="P602" s="40"/>
      <c r="Q602" s="40"/>
    </row>
    <row r="603" spans="1:17" x14ac:dyDescent="0.25">
      <c r="A603" s="5"/>
      <c r="B603" s="66" t="s">
        <v>417</v>
      </c>
      <c r="C603" s="48">
        <v>4</v>
      </c>
      <c r="D603" s="70">
        <v>65.508599999999987</v>
      </c>
      <c r="E603" s="98">
        <v>4012</v>
      </c>
      <c r="F603" s="151">
        <v>462797.4</v>
      </c>
      <c r="G603" s="56">
        <v>75</v>
      </c>
      <c r="H603" s="15">
        <f t="shared" si="106"/>
        <v>347098.05</v>
      </c>
      <c r="I603" s="15">
        <f t="shared" si="102"/>
        <v>115699.35000000003</v>
      </c>
      <c r="J603" s="15">
        <f t="shared" si="103"/>
        <v>115.35329012961117</v>
      </c>
      <c r="K603" s="15">
        <f t="shared" si="104"/>
        <v>527.06241810374854</v>
      </c>
      <c r="L603" s="15">
        <f t="shared" si="105"/>
        <v>1488685.5179224093</v>
      </c>
      <c r="M603" s="15"/>
      <c r="N603" s="172">
        <f t="shared" si="101"/>
        <v>1488685.5179224093</v>
      </c>
      <c r="O603" s="40"/>
      <c r="P603" s="40"/>
      <c r="Q603" s="40"/>
    </row>
    <row r="604" spans="1:17" x14ac:dyDescent="0.25">
      <c r="A604" s="5"/>
      <c r="B604" s="66" t="s">
        <v>418</v>
      </c>
      <c r="C604" s="48">
        <v>4</v>
      </c>
      <c r="D604" s="70">
        <v>41.834899999999998</v>
      </c>
      <c r="E604" s="98">
        <v>1684</v>
      </c>
      <c r="F604" s="151">
        <v>3383746.8</v>
      </c>
      <c r="G604" s="56">
        <v>75</v>
      </c>
      <c r="H604" s="15">
        <f t="shared" si="106"/>
        <v>2537810.1</v>
      </c>
      <c r="I604" s="15">
        <f t="shared" si="102"/>
        <v>845936.69999999972</v>
      </c>
      <c r="J604" s="15">
        <f t="shared" si="103"/>
        <v>2009.3508313539191</v>
      </c>
      <c r="K604" s="15">
        <f t="shared" si="104"/>
        <v>-1366.9351231205594</v>
      </c>
      <c r="L604" s="15">
        <f t="shared" si="105"/>
        <v>327603.00541379384</v>
      </c>
      <c r="M604" s="15"/>
      <c r="N604" s="172">
        <f t="shared" si="101"/>
        <v>327603.00541379384</v>
      </c>
      <c r="O604" s="40"/>
      <c r="P604" s="40"/>
      <c r="Q604" s="40"/>
    </row>
    <row r="605" spans="1:17" x14ac:dyDescent="0.25">
      <c r="A605" s="5"/>
      <c r="B605" s="66" t="s">
        <v>798</v>
      </c>
      <c r="C605" s="48">
        <v>4</v>
      </c>
      <c r="D605" s="70">
        <v>17.8841</v>
      </c>
      <c r="E605" s="98">
        <v>1181</v>
      </c>
      <c r="F605" s="151">
        <v>108799.5</v>
      </c>
      <c r="G605" s="56">
        <v>75</v>
      </c>
      <c r="H605" s="15">
        <f t="shared" si="106"/>
        <v>81599.625</v>
      </c>
      <c r="I605" s="15">
        <f t="shared" si="102"/>
        <v>27199.875</v>
      </c>
      <c r="J605" s="15">
        <f t="shared" si="103"/>
        <v>92.124894157493642</v>
      </c>
      <c r="K605" s="15">
        <f t="shared" si="104"/>
        <v>550.29081407586614</v>
      </c>
      <c r="L605" s="15">
        <f t="shared" si="105"/>
        <v>1047398.3540310813</v>
      </c>
      <c r="M605" s="15"/>
      <c r="N605" s="172">
        <f t="shared" si="101"/>
        <v>1047398.3540310813</v>
      </c>
      <c r="O605" s="40"/>
      <c r="P605" s="40"/>
      <c r="Q605" s="40"/>
    </row>
    <row r="606" spans="1:17" x14ac:dyDescent="0.25">
      <c r="A606" s="5"/>
      <c r="B606" s="66" t="s">
        <v>419</v>
      </c>
      <c r="C606" s="48">
        <v>4</v>
      </c>
      <c r="D606" s="70">
        <v>32.975500000000004</v>
      </c>
      <c r="E606" s="98">
        <v>978</v>
      </c>
      <c r="F606" s="151">
        <v>224744.3</v>
      </c>
      <c r="G606" s="56">
        <v>75</v>
      </c>
      <c r="H606" s="15">
        <f t="shared" si="106"/>
        <v>168558.22500000001</v>
      </c>
      <c r="I606" s="15">
        <f t="shared" si="102"/>
        <v>56186.074999999983</v>
      </c>
      <c r="J606" s="15">
        <f t="shared" si="103"/>
        <v>229.79989775051124</v>
      </c>
      <c r="K606" s="15">
        <f t="shared" si="104"/>
        <v>412.61581048284847</v>
      </c>
      <c r="L606" s="15">
        <f t="shared" si="105"/>
        <v>859149.72513862175</v>
      </c>
      <c r="M606" s="15"/>
      <c r="N606" s="172">
        <f t="shared" si="101"/>
        <v>859149.72513862175</v>
      </c>
      <c r="O606" s="40"/>
      <c r="P606" s="40"/>
      <c r="Q606" s="40"/>
    </row>
    <row r="607" spans="1:17" x14ac:dyDescent="0.25">
      <c r="A607" s="5"/>
      <c r="B607" s="66" t="s">
        <v>420</v>
      </c>
      <c r="C607" s="48">
        <v>4</v>
      </c>
      <c r="D607" s="70">
        <v>20.041899999999998</v>
      </c>
      <c r="E607" s="98">
        <v>997</v>
      </c>
      <c r="F607" s="151">
        <v>122174.1</v>
      </c>
      <c r="G607" s="56">
        <v>75</v>
      </c>
      <c r="H607" s="15">
        <f t="shared" si="106"/>
        <v>91630.574999999997</v>
      </c>
      <c r="I607" s="15">
        <f t="shared" si="102"/>
        <v>30543.525000000009</v>
      </c>
      <c r="J607" s="15">
        <f t="shared" si="103"/>
        <v>122.54172517552658</v>
      </c>
      <c r="K607" s="15">
        <f t="shared" si="104"/>
        <v>519.87398305783313</v>
      </c>
      <c r="L607" s="15">
        <f t="shared" si="105"/>
        <v>986107.83538880642</v>
      </c>
      <c r="M607" s="15"/>
      <c r="N607" s="172">
        <f t="shared" si="101"/>
        <v>986107.83538880642</v>
      </c>
      <c r="O607" s="40"/>
      <c r="P607" s="40"/>
      <c r="Q607" s="40"/>
    </row>
    <row r="608" spans="1:17" x14ac:dyDescent="0.25">
      <c r="A608" s="5"/>
      <c r="B608" s="66" t="s">
        <v>421</v>
      </c>
      <c r="C608" s="48">
        <v>4</v>
      </c>
      <c r="D608" s="70">
        <v>27.4086</v>
      </c>
      <c r="E608" s="98">
        <v>1612</v>
      </c>
      <c r="F608" s="151">
        <v>204985.7</v>
      </c>
      <c r="G608" s="56">
        <v>75</v>
      </c>
      <c r="H608" s="15">
        <f t="shared" si="106"/>
        <v>153739.27499999999</v>
      </c>
      <c r="I608" s="15">
        <f t="shared" si="102"/>
        <v>51246.425000000017</v>
      </c>
      <c r="J608" s="15">
        <f t="shared" si="103"/>
        <v>127.16234491315137</v>
      </c>
      <c r="K608" s="15">
        <f t="shared" si="104"/>
        <v>515.25336332020834</v>
      </c>
      <c r="L608" s="15">
        <f t="shared" si="105"/>
        <v>1073005.18062732</v>
      </c>
      <c r="M608" s="15"/>
      <c r="N608" s="172">
        <f t="shared" si="101"/>
        <v>1073005.18062732</v>
      </c>
      <c r="O608" s="40"/>
      <c r="P608" s="40"/>
      <c r="Q608" s="40"/>
    </row>
    <row r="609" spans="1:17" x14ac:dyDescent="0.25">
      <c r="A609" s="5"/>
      <c r="B609" s="66" t="s">
        <v>422</v>
      </c>
      <c r="C609" s="48">
        <v>4</v>
      </c>
      <c r="D609" s="70">
        <v>26.490100000000002</v>
      </c>
      <c r="E609" s="98">
        <v>1540</v>
      </c>
      <c r="F609" s="151">
        <v>255852</v>
      </c>
      <c r="G609" s="56">
        <v>75</v>
      </c>
      <c r="H609" s="15">
        <f t="shared" si="106"/>
        <v>191889</v>
      </c>
      <c r="I609" s="15">
        <f t="shared" si="102"/>
        <v>63963</v>
      </c>
      <c r="J609" s="15">
        <f t="shared" si="103"/>
        <v>166.13766233766233</v>
      </c>
      <c r="K609" s="15">
        <f t="shared" si="104"/>
        <v>476.2780458956974</v>
      </c>
      <c r="L609" s="15">
        <f t="shared" si="105"/>
        <v>1001277.1937422591</v>
      </c>
      <c r="M609" s="15"/>
      <c r="N609" s="172">
        <f t="shared" si="101"/>
        <v>1001277.1937422591</v>
      </c>
      <c r="O609" s="40"/>
      <c r="P609" s="40"/>
      <c r="Q609" s="40"/>
    </row>
    <row r="610" spans="1:17" x14ac:dyDescent="0.25">
      <c r="A610" s="5"/>
      <c r="B610" s="66" t="s">
        <v>423</v>
      </c>
      <c r="C610" s="48">
        <v>4</v>
      </c>
      <c r="D610" s="70">
        <v>44.840200000000003</v>
      </c>
      <c r="E610" s="98">
        <v>3372</v>
      </c>
      <c r="F610" s="151">
        <v>326888.90000000002</v>
      </c>
      <c r="G610" s="56">
        <v>75</v>
      </c>
      <c r="H610" s="15">
        <f t="shared" si="106"/>
        <v>245166.67499999999</v>
      </c>
      <c r="I610" s="15">
        <f t="shared" si="102"/>
        <v>81722.225000000035</v>
      </c>
      <c r="J610" s="15">
        <f t="shared" si="103"/>
        <v>96.942141162514829</v>
      </c>
      <c r="K610" s="15">
        <f t="shared" si="104"/>
        <v>545.47356707084487</v>
      </c>
      <c r="L610" s="15">
        <f t="shared" si="105"/>
        <v>1377363.0751798972</v>
      </c>
      <c r="M610" s="15"/>
      <c r="N610" s="172">
        <f t="shared" si="101"/>
        <v>1377363.0751798972</v>
      </c>
      <c r="O610" s="40"/>
      <c r="P610" s="40"/>
      <c r="Q610" s="40"/>
    </row>
    <row r="611" spans="1:17" x14ac:dyDescent="0.25">
      <c r="A611" s="5"/>
      <c r="B611" s="66" t="s">
        <v>799</v>
      </c>
      <c r="C611" s="48">
        <v>4</v>
      </c>
      <c r="D611" s="70">
        <v>19.890900000000002</v>
      </c>
      <c r="E611" s="98">
        <v>1029</v>
      </c>
      <c r="F611" s="151">
        <v>166345.79999999999</v>
      </c>
      <c r="G611" s="56">
        <v>75</v>
      </c>
      <c r="H611" s="15">
        <f t="shared" si="106"/>
        <v>124759.35</v>
      </c>
      <c r="I611" s="15">
        <f t="shared" si="102"/>
        <v>41586.449999999983</v>
      </c>
      <c r="J611" s="15">
        <f t="shared" si="103"/>
        <v>161.65772594752187</v>
      </c>
      <c r="K611" s="15">
        <f t="shared" si="104"/>
        <v>480.7579822858379</v>
      </c>
      <c r="L611" s="15">
        <f t="shared" si="105"/>
        <v>928524.18984408095</v>
      </c>
      <c r="M611" s="15"/>
      <c r="N611" s="172">
        <f t="shared" si="101"/>
        <v>928524.18984408095</v>
      </c>
      <c r="O611" s="40"/>
      <c r="P611" s="40"/>
      <c r="Q611" s="40"/>
    </row>
    <row r="612" spans="1:17" x14ac:dyDescent="0.25">
      <c r="A612" s="5"/>
      <c r="B612" s="66" t="s">
        <v>424</v>
      </c>
      <c r="C612" s="48">
        <v>4</v>
      </c>
      <c r="D612" s="70">
        <v>27.044200000000004</v>
      </c>
      <c r="E612" s="98">
        <v>4407</v>
      </c>
      <c r="F612" s="151">
        <v>1201747</v>
      </c>
      <c r="G612" s="56">
        <v>75</v>
      </c>
      <c r="H612" s="15">
        <f t="shared" si="106"/>
        <v>901310.25</v>
      </c>
      <c r="I612" s="15">
        <f t="shared" si="102"/>
        <v>300436.75</v>
      </c>
      <c r="J612" s="15">
        <f t="shared" si="103"/>
        <v>272.69049239845702</v>
      </c>
      <c r="K612" s="15">
        <f t="shared" si="104"/>
        <v>369.72521583490271</v>
      </c>
      <c r="L612" s="15">
        <f t="shared" si="105"/>
        <v>1165147.4825526734</v>
      </c>
      <c r="M612" s="15"/>
      <c r="N612" s="172">
        <f t="shared" si="101"/>
        <v>1165147.4825526734</v>
      </c>
      <c r="O612" s="40"/>
      <c r="P612" s="40"/>
      <c r="Q612" s="40"/>
    </row>
    <row r="613" spans="1:17" x14ac:dyDescent="0.25">
      <c r="A613" s="5"/>
      <c r="B613" s="66" t="s">
        <v>859</v>
      </c>
      <c r="C613" s="48">
        <v>3</v>
      </c>
      <c r="D613" s="70">
        <v>34.136299999999999</v>
      </c>
      <c r="E613" s="98">
        <v>9894</v>
      </c>
      <c r="F613" s="151">
        <v>9362338.5</v>
      </c>
      <c r="G613" s="56">
        <v>20</v>
      </c>
      <c r="H613" s="15">
        <f t="shared" si="106"/>
        <v>1872467.7</v>
      </c>
      <c r="I613" s="15">
        <f t="shared" si="102"/>
        <v>7489870.7999999998</v>
      </c>
      <c r="J613" s="15">
        <f t="shared" si="103"/>
        <v>946.2642510612493</v>
      </c>
      <c r="K613" s="15">
        <f t="shared" si="104"/>
        <v>-303.84854282788956</v>
      </c>
      <c r="L613" s="15">
        <f t="shared" si="105"/>
        <v>1240756.3855582159</v>
      </c>
      <c r="M613" s="15"/>
      <c r="N613" s="172">
        <f t="shared" si="101"/>
        <v>1240756.3855582159</v>
      </c>
      <c r="O613" s="40"/>
      <c r="P613" s="40"/>
      <c r="Q613" s="40"/>
    </row>
    <row r="614" spans="1:17" x14ac:dyDescent="0.25">
      <c r="A614" s="5"/>
      <c r="B614" s="66" t="s">
        <v>425</v>
      </c>
      <c r="C614" s="48">
        <v>4</v>
      </c>
      <c r="D614" s="70">
        <v>18.03</v>
      </c>
      <c r="E614" s="98">
        <v>1193</v>
      </c>
      <c r="F614" s="151">
        <v>141532.20000000001</v>
      </c>
      <c r="G614" s="56">
        <v>75</v>
      </c>
      <c r="H614" s="15">
        <f t="shared" si="106"/>
        <v>106149.15</v>
      </c>
      <c r="I614" s="15">
        <f t="shared" si="102"/>
        <v>35383.050000000017</v>
      </c>
      <c r="J614" s="15">
        <f t="shared" si="103"/>
        <v>118.63554065381392</v>
      </c>
      <c r="K614" s="15">
        <f t="shared" si="104"/>
        <v>523.78016757954583</v>
      </c>
      <c r="L614" s="15">
        <f t="shared" si="105"/>
        <v>1008066.720184896</v>
      </c>
      <c r="M614" s="15"/>
      <c r="N614" s="172">
        <f t="shared" si="101"/>
        <v>1008066.720184896</v>
      </c>
      <c r="O614" s="40"/>
      <c r="P614" s="40"/>
      <c r="Q614" s="40"/>
    </row>
    <row r="615" spans="1:17" x14ac:dyDescent="0.25">
      <c r="A615" s="5"/>
      <c r="B615" s="66" t="s">
        <v>426</v>
      </c>
      <c r="C615" s="48">
        <v>4</v>
      </c>
      <c r="D615" s="70">
        <v>19.073699999999999</v>
      </c>
      <c r="E615" s="98">
        <v>532</v>
      </c>
      <c r="F615" s="151">
        <v>76350.2</v>
      </c>
      <c r="G615" s="56">
        <v>75</v>
      </c>
      <c r="H615" s="15">
        <f t="shared" si="106"/>
        <v>57262.65</v>
      </c>
      <c r="I615" s="15">
        <f t="shared" si="102"/>
        <v>19087.549999999996</v>
      </c>
      <c r="J615" s="15">
        <f t="shared" si="103"/>
        <v>143.51541353383459</v>
      </c>
      <c r="K615" s="15">
        <f t="shared" si="104"/>
        <v>498.90029469952515</v>
      </c>
      <c r="L615" s="15">
        <f t="shared" si="105"/>
        <v>897275.72631295433</v>
      </c>
      <c r="M615" s="15"/>
      <c r="N615" s="172">
        <f t="shared" si="101"/>
        <v>897275.72631295433</v>
      </c>
      <c r="O615" s="40"/>
      <c r="P615" s="40"/>
      <c r="Q615" s="40"/>
    </row>
    <row r="616" spans="1:17" x14ac:dyDescent="0.25">
      <c r="A616" s="5"/>
      <c r="B616" s="66" t="s">
        <v>427</v>
      </c>
      <c r="C616" s="48">
        <v>4</v>
      </c>
      <c r="D616" s="70">
        <v>33.413400000000003</v>
      </c>
      <c r="E616" s="98">
        <v>1626</v>
      </c>
      <c r="F616" s="151">
        <v>592813.19999999995</v>
      </c>
      <c r="G616" s="56">
        <v>75</v>
      </c>
      <c r="H616" s="15">
        <f t="shared" si="106"/>
        <v>444609.9</v>
      </c>
      <c r="I616" s="15">
        <f t="shared" si="102"/>
        <v>148203.29999999993</v>
      </c>
      <c r="J616" s="15">
        <f t="shared" si="103"/>
        <v>364.58376383763834</v>
      </c>
      <c r="K616" s="15">
        <f t="shared" si="104"/>
        <v>277.83194439572139</v>
      </c>
      <c r="L616" s="15">
        <f t="shared" si="105"/>
        <v>725266.64792411949</v>
      </c>
      <c r="M616" s="15"/>
      <c r="N616" s="172">
        <f t="shared" si="101"/>
        <v>725266.64792411949</v>
      </c>
      <c r="O616" s="40"/>
      <c r="P616" s="40"/>
      <c r="Q616" s="40"/>
    </row>
    <row r="617" spans="1:17" x14ac:dyDescent="0.25">
      <c r="A617" s="5"/>
      <c r="B617" s="66" t="s">
        <v>428</v>
      </c>
      <c r="C617" s="48">
        <v>4</v>
      </c>
      <c r="D617" s="70">
        <v>21.531500000000001</v>
      </c>
      <c r="E617" s="98">
        <v>1180</v>
      </c>
      <c r="F617" s="151">
        <v>87635.4</v>
      </c>
      <c r="G617" s="56">
        <v>75</v>
      </c>
      <c r="H617" s="15">
        <f t="shared" si="106"/>
        <v>65726.55</v>
      </c>
      <c r="I617" s="15">
        <f t="shared" si="102"/>
        <v>21908.849999999991</v>
      </c>
      <c r="J617" s="15">
        <f t="shared" si="103"/>
        <v>74.267288135593219</v>
      </c>
      <c r="K617" s="15">
        <f t="shared" si="104"/>
        <v>568.14842009776658</v>
      </c>
      <c r="L617" s="15">
        <f t="shared" si="105"/>
        <v>1086806.3832614298</v>
      </c>
      <c r="M617" s="15"/>
      <c r="N617" s="172">
        <f t="shared" si="101"/>
        <v>1086806.3832614298</v>
      </c>
      <c r="O617" s="40"/>
      <c r="P617" s="40"/>
      <c r="Q617" s="40"/>
    </row>
    <row r="618" spans="1:17" x14ac:dyDescent="0.25">
      <c r="A618" s="5"/>
      <c r="B618" s="66" t="s">
        <v>800</v>
      </c>
      <c r="C618" s="48">
        <v>4</v>
      </c>
      <c r="D618" s="70">
        <v>15.958699999999999</v>
      </c>
      <c r="E618" s="98">
        <v>979</v>
      </c>
      <c r="F618" s="151">
        <v>201387.4</v>
      </c>
      <c r="G618" s="56">
        <v>75</v>
      </c>
      <c r="H618" s="15">
        <f t="shared" si="106"/>
        <v>151040.54999999999</v>
      </c>
      <c r="I618" s="15">
        <f t="shared" si="102"/>
        <v>50346.850000000006</v>
      </c>
      <c r="J618" s="15">
        <f t="shared" si="103"/>
        <v>205.70725229826354</v>
      </c>
      <c r="K618" s="15">
        <f t="shared" si="104"/>
        <v>436.7084559350962</v>
      </c>
      <c r="L618" s="15">
        <f t="shared" si="105"/>
        <v>841689.594530873</v>
      </c>
      <c r="M618" s="15"/>
      <c r="N618" s="172">
        <f t="shared" si="101"/>
        <v>841689.594530873</v>
      </c>
      <c r="O618" s="40"/>
      <c r="P618" s="40"/>
      <c r="Q618" s="40"/>
    </row>
    <row r="619" spans="1:17" x14ac:dyDescent="0.25">
      <c r="A619" s="5"/>
      <c r="B619" s="66" t="s">
        <v>429</v>
      </c>
      <c r="C619" s="48">
        <v>4</v>
      </c>
      <c r="D619" s="70">
        <v>26.119699999999998</v>
      </c>
      <c r="E619" s="98">
        <v>985</v>
      </c>
      <c r="F619" s="151">
        <v>113377.60000000001</v>
      </c>
      <c r="G619" s="56">
        <v>75</v>
      </c>
      <c r="H619" s="15">
        <f t="shared" si="106"/>
        <v>85033.2</v>
      </c>
      <c r="I619" s="15">
        <f t="shared" si="102"/>
        <v>28344.400000000009</v>
      </c>
      <c r="J619" s="15">
        <f t="shared" si="103"/>
        <v>115.10416243654824</v>
      </c>
      <c r="K619" s="15">
        <f t="shared" si="104"/>
        <v>527.31154579681152</v>
      </c>
      <c r="L619" s="15">
        <f t="shared" si="105"/>
        <v>1015929.8058414712</v>
      </c>
      <c r="M619" s="15"/>
      <c r="N619" s="172">
        <f t="shared" si="101"/>
        <v>1015929.8058414712</v>
      </c>
      <c r="O619" s="40"/>
      <c r="P619" s="40"/>
      <c r="Q619" s="40"/>
    </row>
    <row r="620" spans="1:17" x14ac:dyDescent="0.25">
      <c r="A620" s="5"/>
      <c r="B620" s="66" t="s">
        <v>430</v>
      </c>
      <c r="C620" s="48">
        <v>4</v>
      </c>
      <c r="D620" s="70">
        <v>18.863699999999998</v>
      </c>
      <c r="E620" s="98">
        <v>1045</v>
      </c>
      <c r="F620" s="151">
        <v>140074.5</v>
      </c>
      <c r="G620" s="56">
        <v>75</v>
      </c>
      <c r="H620" s="15">
        <f t="shared" si="106"/>
        <v>105055.875</v>
      </c>
      <c r="I620" s="15">
        <f t="shared" si="102"/>
        <v>35018.625</v>
      </c>
      <c r="J620" s="15">
        <f t="shared" si="103"/>
        <v>134.04258373205741</v>
      </c>
      <c r="K620" s="15">
        <f t="shared" si="104"/>
        <v>508.3731245013023</v>
      </c>
      <c r="L620" s="15">
        <f t="shared" si="105"/>
        <v>969922.28076751204</v>
      </c>
      <c r="M620" s="15"/>
      <c r="N620" s="172">
        <f t="shared" si="101"/>
        <v>969922.28076751204</v>
      </c>
      <c r="O620" s="40"/>
      <c r="P620" s="40"/>
      <c r="Q620" s="40"/>
    </row>
    <row r="621" spans="1:17" x14ac:dyDescent="0.25">
      <c r="A621" s="5"/>
      <c r="B621" s="66" t="s">
        <v>431</v>
      </c>
      <c r="C621" s="48">
        <v>4</v>
      </c>
      <c r="D621" s="70">
        <v>38.705500000000001</v>
      </c>
      <c r="E621" s="98">
        <v>2421</v>
      </c>
      <c r="F621" s="151">
        <v>554753.69999999995</v>
      </c>
      <c r="G621" s="56">
        <v>75</v>
      </c>
      <c r="H621" s="15">
        <f t="shared" si="106"/>
        <v>416065.27500000002</v>
      </c>
      <c r="I621" s="15">
        <f t="shared" si="102"/>
        <v>138688.42499999993</v>
      </c>
      <c r="J621" s="15">
        <f t="shared" si="103"/>
        <v>229.14237918215611</v>
      </c>
      <c r="K621" s="15">
        <f t="shared" si="104"/>
        <v>413.27332905120363</v>
      </c>
      <c r="L621" s="15">
        <f t="shared" si="105"/>
        <v>1043558.4073867449</v>
      </c>
      <c r="M621" s="15"/>
      <c r="N621" s="172">
        <f t="shared" si="101"/>
        <v>1043558.4073867449</v>
      </c>
      <c r="O621" s="40"/>
      <c r="P621" s="40"/>
      <c r="Q621" s="40"/>
    </row>
    <row r="622" spans="1:17" x14ac:dyDescent="0.25">
      <c r="A622" s="5"/>
      <c r="B622" s="66" t="s">
        <v>432</v>
      </c>
      <c r="C622" s="48">
        <v>4</v>
      </c>
      <c r="D622" s="70">
        <v>28.945799999999998</v>
      </c>
      <c r="E622" s="98">
        <v>1504</v>
      </c>
      <c r="F622" s="151">
        <v>249790</v>
      </c>
      <c r="G622" s="56">
        <v>75</v>
      </c>
      <c r="H622" s="15">
        <f t="shared" si="106"/>
        <v>187342.5</v>
      </c>
      <c r="I622" s="15">
        <f t="shared" si="102"/>
        <v>62447.5</v>
      </c>
      <c r="J622" s="15">
        <f t="shared" si="103"/>
        <v>166.08377659574469</v>
      </c>
      <c r="K622" s="15">
        <f t="shared" si="104"/>
        <v>476.33193163761507</v>
      </c>
      <c r="L622" s="15">
        <f t="shared" si="105"/>
        <v>1005183.7854274897</v>
      </c>
      <c r="M622" s="15"/>
      <c r="N622" s="172">
        <f t="shared" si="101"/>
        <v>1005183.7854274897</v>
      </c>
      <c r="O622" s="40"/>
      <c r="P622" s="40"/>
      <c r="Q622" s="40"/>
    </row>
    <row r="623" spans="1:17" x14ac:dyDescent="0.25">
      <c r="A623" s="5"/>
      <c r="B623" s="66" t="s">
        <v>172</v>
      </c>
      <c r="C623" s="48">
        <v>4</v>
      </c>
      <c r="D623" s="70">
        <v>53.652200000000001</v>
      </c>
      <c r="E623" s="98">
        <v>3254</v>
      </c>
      <c r="F623" s="151">
        <v>358550.9</v>
      </c>
      <c r="G623" s="56">
        <v>75</v>
      </c>
      <c r="H623" s="15">
        <f t="shared" si="106"/>
        <v>268913.17499999999</v>
      </c>
      <c r="I623" s="15">
        <f t="shared" si="102"/>
        <v>89637.725000000035</v>
      </c>
      <c r="J623" s="15">
        <f t="shared" si="103"/>
        <v>110.18773816840812</v>
      </c>
      <c r="K623" s="15">
        <f t="shared" si="104"/>
        <v>532.22797006495159</v>
      </c>
      <c r="L623" s="15">
        <f t="shared" si="105"/>
        <v>1371786.7140765542</v>
      </c>
      <c r="M623" s="15"/>
      <c r="N623" s="172">
        <f t="shared" si="101"/>
        <v>1371786.7140765542</v>
      </c>
      <c r="O623" s="40"/>
      <c r="P623" s="40"/>
      <c r="Q623" s="40"/>
    </row>
    <row r="624" spans="1:17" x14ac:dyDescent="0.25">
      <c r="A624" s="5"/>
      <c r="B624" s="66" t="s">
        <v>433</v>
      </c>
      <c r="C624" s="48">
        <v>4</v>
      </c>
      <c r="D624" s="70">
        <v>29.088600000000003</v>
      </c>
      <c r="E624" s="98">
        <v>762</v>
      </c>
      <c r="F624" s="151">
        <v>111210.9</v>
      </c>
      <c r="G624" s="56">
        <v>75</v>
      </c>
      <c r="H624" s="15">
        <f t="shared" si="106"/>
        <v>83408.175000000003</v>
      </c>
      <c r="I624" s="15">
        <f t="shared" si="102"/>
        <v>27802.724999999991</v>
      </c>
      <c r="J624" s="15">
        <f t="shared" si="103"/>
        <v>145.94606299212597</v>
      </c>
      <c r="K624" s="15">
        <f t="shared" si="104"/>
        <v>496.46964524123376</v>
      </c>
      <c r="L624" s="15">
        <f t="shared" si="105"/>
        <v>952144.39078081644</v>
      </c>
      <c r="M624" s="15"/>
      <c r="N624" s="172">
        <f t="shared" si="101"/>
        <v>952144.39078081644</v>
      </c>
      <c r="O624" s="40"/>
      <c r="P624" s="40"/>
      <c r="Q624" s="40"/>
    </row>
    <row r="625" spans="1:17" x14ac:dyDescent="0.25">
      <c r="A625" s="5"/>
      <c r="B625" s="66" t="s">
        <v>801</v>
      </c>
      <c r="C625" s="48">
        <v>4</v>
      </c>
      <c r="D625" s="70">
        <v>34.2898</v>
      </c>
      <c r="E625" s="98">
        <v>1212</v>
      </c>
      <c r="F625" s="151">
        <v>135186.9</v>
      </c>
      <c r="G625" s="56">
        <v>75</v>
      </c>
      <c r="H625" s="15">
        <f t="shared" si="106"/>
        <v>101390.175</v>
      </c>
      <c r="I625" s="15">
        <f t="shared" si="102"/>
        <v>33796.724999999991</v>
      </c>
      <c r="J625" s="15">
        <f t="shared" si="103"/>
        <v>111.54034653465347</v>
      </c>
      <c r="K625" s="15">
        <f t="shared" si="104"/>
        <v>530.87536169870623</v>
      </c>
      <c r="L625" s="15">
        <f t="shared" si="105"/>
        <v>1073803.9912174374</v>
      </c>
      <c r="M625" s="15"/>
      <c r="N625" s="172">
        <f t="shared" si="101"/>
        <v>1073803.9912174374</v>
      </c>
      <c r="O625" s="40"/>
      <c r="P625" s="40"/>
      <c r="Q625" s="40"/>
    </row>
    <row r="626" spans="1:17" x14ac:dyDescent="0.25">
      <c r="A626" s="5"/>
      <c r="B626" s="8"/>
      <c r="C626" s="8"/>
      <c r="D626" s="70">
        <v>0</v>
      </c>
      <c r="E626" s="100"/>
      <c r="F626" s="134"/>
      <c r="G626" s="56"/>
      <c r="H626" s="41"/>
      <c r="I626" s="15"/>
      <c r="J626" s="15"/>
      <c r="K626" s="15"/>
      <c r="L626" s="15"/>
      <c r="M626" s="15"/>
      <c r="N626" s="172"/>
      <c r="O626" s="40"/>
      <c r="P626" s="40"/>
      <c r="Q626" s="40"/>
    </row>
    <row r="627" spans="1:17" x14ac:dyDescent="0.25">
      <c r="A627" s="33" t="s">
        <v>434</v>
      </c>
      <c r="B627" s="58" t="s">
        <v>2</v>
      </c>
      <c r="C627" s="59"/>
      <c r="D627" s="7">
        <v>629.01580000000001</v>
      </c>
      <c r="E627" s="101">
        <f>E628</f>
        <v>58313</v>
      </c>
      <c r="F627" s="123"/>
      <c r="G627" s="56"/>
      <c r="H627" s="12">
        <f>H629</f>
        <v>4769114.0250000004</v>
      </c>
      <c r="I627" s="12">
        <f>I629</f>
        <v>-4769114.0250000004</v>
      </c>
      <c r="J627" s="15"/>
      <c r="K627" s="15"/>
      <c r="L627" s="15"/>
      <c r="M627" s="14">
        <f>M629</f>
        <v>27443427.336354911</v>
      </c>
      <c r="N627" s="170">
        <f t="shared" si="101"/>
        <v>27443427.336354911</v>
      </c>
      <c r="O627" s="40"/>
      <c r="P627" s="40"/>
      <c r="Q627" s="40"/>
    </row>
    <row r="628" spans="1:17" x14ac:dyDescent="0.25">
      <c r="A628" s="33" t="s">
        <v>434</v>
      </c>
      <c r="B628" s="58" t="s">
        <v>3</v>
      </c>
      <c r="C628" s="59"/>
      <c r="D628" s="7">
        <v>629.01580000000001</v>
      </c>
      <c r="E628" s="101">
        <f>SUM(E630:E652)</f>
        <v>58313</v>
      </c>
      <c r="F628" s="123">
        <f>SUM(F630:F652)</f>
        <v>19076456.100000001</v>
      </c>
      <c r="G628" s="56"/>
      <c r="H628" s="12">
        <f>SUM(H630:H652)</f>
        <v>7300593.1500000004</v>
      </c>
      <c r="I628" s="12">
        <f>SUM(I630:I652)</f>
        <v>11775862.950000001</v>
      </c>
      <c r="J628" s="15"/>
      <c r="K628" s="15"/>
      <c r="L628" s="12">
        <f>SUM(L630:L652)</f>
        <v>25625411.796171952</v>
      </c>
      <c r="M628" s="15"/>
      <c r="N628" s="170">
        <f t="shared" si="101"/>
        <v>25625411.796171952</v>
      </c>
      <c r="O628" s="40"/>
      <c r="P628" s="40"/>
      <c r="Q628" s="40"/>
    </row>
    <row r="629" spans="1:17" x14ac:dyDescent="0.25">
      <c r="A629" s="5"/>
      <c r="B629" s="66" t="s">
        <v>26</v>
      </c>
      <c r="C629" s="48">
        <v>2</v>
      </c>
      <c r="D629" s="70">
        <v>0</v>
      </c>
      <c r="E629" s="104"/>
      <c r="F629" s="130"/>
      <c r="G629" s="56">
        <v>25</v>
      </c>
      <c r="H629" s="15">
        <f>F628*G629/100</f>
        <v>4769114.0250000004</v>
      </c>
      <c r="I629" s="15">
        <f t="shared" si="102"/>
        <v>-4769114.0250000004</v>
      </c>
      <c r="J629" s="15"/>
      <c r="K629" s="15"/>
      <c r="L629" s="15"/>
      <c r="M629" s="15">
        <f>($L$7*$L$8*E627/$L$10)+($L$7*$L$9*D627/$L$11)</f>
        <v>27443427.336354911</v>
      </c>
      <c r="N629" s="172">
        <f t="shared" si="101"/>
        <v>27443427.336354911</v>
      </c>
      <c r="O629" s="40"/>
      <c r="P629" s="40"/>
      <c r="Q629" s="40"/>
    </row>
    <row r="630" spans="1:17" x14ac:dyDescent="0.25">
      <c r="A630" s="5"/>
      <c r="B630" s="66" t="s">
        <v>802</v>
      </c>
      <c r="C630" s="48">
        <v>4</v>
      </c>
      <c r="D630" s="70">
        <v>16.8704</v>
      </c>
      <c r="E630" s="98">
        <v>2248</v>
      </c>
      <c r="F630" s="152">
        <v>184092.5</v>
      </c>
      <c r="G630" s="56">
        <v>75</v>
      </c>
      <c r="H630" s="15">
        <f>F630*G630/100</f>
        <v>138069.375</v>
      </c>
      <c r="I630" s="15">
        <f t="shared" si="102"/>
        <v>46023.125</v>
      </c>
      <c r="J630" s="15">
        <f t="shared" ref="J630:J652" si="107">F630/E630</f>
        <v>81.891681494661924</v>
      </c>
      <c r="K630" s="15">
        <f t="shared" ref="K630:K652" si="108">$J$11*$J$19-J630</f>
        <v>560.52402673869778</v>
      </c>
      <c r="L630" s="15">
        <f t="shared" ref="L630:L652" si="109">IF(K630&gt;0,$J$7*$J$8*(K630/$K$19),0)+$J$7*$J$9*(E630/$E$19)+$J$7*$J$10*(D630/$D$19)</f>
        <v>1181925.786638268</v>
      </c>
      <c r="M630" s="15"/>
      <c r="N630" s="172">
        <f t="shared" si="101"/>
        <v>1181925.786638268</v>
      </c>
      <c r="O630" s="40"/>
      <c r="P630" s="40"/>
      <c r="Q630" s="40"/>
    </row>
    <row r="631" spans="1:17" x14ac:dyDescent="0.25">
      <c r="A631" s="5"/>
      <c r="B631" s="66" t="s">
        <v>435</v>
      </c>
      <c r="C631" s="48">
        <v>4</v>
      </c>
      <c r="D631" s="70">
        <v>26.722299999999997</v>
      </c>
      <c r="E631" s="98">
        <v>2451</v>
      </c>
      <c r="F631" s="152">
        <v>206881.6</v>
      </c>
      <c r="G631" s="56">
        <v>75</v>
      </c>
      <c r="H631" s="15">
        <f t="shared" ref="H631:H652" si="110">F631*G631/100</f>
        <v>155161.20000000001</v>
      </c>
      <c r="I631" s="15">
        <f t="shared" si="102"/>
        <v>51720.399999999994</v>
      </c>
      <c r="J631" s="15">
        <f t="shared" si="107"/>
        <v>84.407017543859652</v>
      </c>
      <c r="K631" s="15">
        <f t="shared" si="108"/>
        <v>558.0086906895001</v>
      </c>
      <c r="L631" s="15">
        <f t="shared" si="109"/>
        <v>1233051.2732061946</v>
      </c>
      <c r="M631" s="15"/>
      <c r="N631" s="172">
        <f t="shared" si="101"/>
        <v>1233051.2732061946</v>
      </c>
      <c r="O631" s="40"/>
      <c r="P631" s="40"/>
      <c r="Q631" s="40"/>
    </row>
    <row r="632" spans="1:17" x14ac:dyDescent="0.25">
      <c r="A632" s="5"/>
      <c r="B632" s="66" t="s">
        <v>436</v>
      </c>
      <c r="C632" s="48">
        <v>4</v>
      </c>
      <c r="D632" s="70">
        <v>13.170299999999999</v>
      </c>
      <c r="E632" s="98">
        <v>857</v>
      </c>
      <c r="F632" s="152">
        <v>118484.9</v>
      </c>
      <c r="G632" s="56">
        <v>75</v>
      </c>
      <c r="H632" s="15">
        <f t="shared" si="110"/>
        <v>88863.675000000003</v>
      </c>
      <c r="I632" s="15">
        <f t="shared" si="102"/>
        <v>29621.224999999991</v>
      </c>
      <c r="J632" s="15">
        <f t="shared" si="107"/>
        <v>138.25542590431738</v>
      </c>
      <c r="K632" s="15">
        <f t="shared" si="108"/>
        <v>504.16028232904239</v>
      </c>
      <c r="L632" s="15">
        <f t="shared" si="109"/>
        <v>923499.96573595947</v>
      </c>
      <c r="M632" s="15"/>
      <c r="N632" s="172">
        <f t="shared" si="101"/>
        <v>923499.96573595947</v>
      </c>
      <c r="O632" s="40"/>
      <c r="P632" s="40"/>
      <c r="Q632" s="40"/>
    </row>
    <row r="633" spans="1:17" x14ac:dyDescent="0.25">
      <c r="A633" s="5"/>
      <c r="B633" s="66" t="s">
        <v>437</v>
      </c>
      <c r="C633" s="48">
        <v>4</v>
      </c>
      <c r="D633" s="70">
        <v>49.860100000000003</v>
      </c>
      <c r="E633" s="98">
        <v>3632</v>
      </c>
      <c r="F633" s="152">
        <v>290609.2</v>
      </c>
      <c r="G633" s="56">
        <v>75</v>
      </c>
      <c r="H633" s="15">
        <f t="shared" si="110"/>
        <v>217956.9</v>
      </c>
      <c r="I633" s="15">
        <f t="shared" si="102"/>
        <v>72652.300000000017</v>
      </c>
      <c r="J633" s="15">
        <f t="shared" si="107"/>
        <v>80.013546255506611</v>
      </c>
      <c r="K633" s="15">
        <f t="shared" si="108"/>
        <v>562.4021619778531</v>
      </c>
      <c r="L633" s="15">
        <f t="shared" si="109"/>
        <v>1449584.2782292657</v>
      </c>
      <c r="M633" s="15"/>
      <c r="N633" s="172">
        <f t="shared" si="101"/>
        <v>1449584.2782292657</v>
      </c>
      <c r="O633" s="40"/>
      <c r="P633" s="40"/>
      <c r="Q633" s="40"/>
    </row>
    <row r="634" spans="1:17" x14ac:dyDescent="0.25">
      <c r="A634" s="5"/>
      <c r="B634" s="66" t="s">
        <v>438</v>
      </c>
      <c r="C634" s="48">
        <v>4</v>
      </c>
      <c r="D634" s="70">
        <v>15.717600000000001</v>
      </c>
      <c r="E634" s="98">
        <v>996</v>
      </c>
      <c r="F634" s="152">
        <v>97088.7</v>
      </c>
      <c r="G634" s="56">
        <v>75</v>
      </c>
      <c r="H634" s="15">
        <f t="shared" si="110"/>
        <v>72816.524999999994</v>
      </c>
      <c r="I634" s="15">
        <f t="shared" si="102"/>
        <v>24272.175000000003</v>
      </c>
      <c r="J634" s="15">
        <f t="shared" si="107"/>
        <v>97.478614457831327</v>
      </c>
      <c r="K634" s="15">
        <f t="shared" si="108"/>
        <v>544.93709377552841</v>
      </c>
      <c r="L634" s="15">
        <f t="shared" si="109"/>
        <v>1010944.75549921</v>
      </c>
      <c r="M634" s="15"/>
      <c r="N634" s="172">
        <f t="shared" si="101"/>
        <v>1010944.75549921</v>
      </c>
      <c r="O634" s="40"/>
      <c r="P634" s="40"/>
      <c r="Q634" s="40"/>
    </row>
    <row r="635" spans="1:17" x14ac:dyDescent="0.25">
      <c r="A635" s="5"/>
      <c r="B635" s="66" t="s">
        <v>439</v>
      </c>
      <c r="C635" s="48">
        <v>4</v>
      </c>
      <c r="D635" s="70">
        <v>28.387500000000003</v>
      </c>
      <c r="E635" s="98">
        <v>1848</v>
      </c>
      <c r="F635" s="152">
        <v>202122.5</v>
      </c>
      <c r="G635" s="56">
        <v>75</v>
      </c>
      <c r="H635" s="15">
        <f t="shared" si="110"/>
        <v>151591.875</v>
      </c>
      <c r="I635" s="15">
        <f t="shared" si="102"/>
        <v>50530.625</v>
      </c>
      <c r="J635" s="15">
        <f t="shared" si="107"/>
        <v>109.37364718614718</v>
      </c>
      <c r="K635" s="15">
        <f t="shared" si="108"/>
        <v>533.04206104721254</v>
      </c>
      <c r="L635" s="15">
        <f t="shared" si="109"/>
        <v>1130760.8208786706</v>
      </c>
      <c r="M635" s="15"/>
      <c r="N635" s="172">
        <f t="shared" si="101"/>
        <v>1130760.8208786706</v>
      </c>
      <c r="O635" s="40"/>
      <c r="P635" s="40"/>
      <c r="Q635" s="40"/>
    </row>
    <row r="636" spans="1:17" x14ac:dyDescent="0.25">
      <c r="A636" s="5"/>
      <c r="B636" s="66" t="s">
        <v>440</v>
      </c>
      <c r="C636" s="48">
        <v>4</v>
      </c>
      <c r="D636" s="70">
        <v>5.9548000000000005</v>
      </c>
      <c r="E636" s="98">
        <v>1245</v>
      </c>
      <c r="F636" s="152">
        <v>143711.5</v>
      </c>
      <c r="G636" s="56">
        <v>75</v>
      </c>
      <c r="H636" s="15">
        <f t="shared" si="110"/>
        <v>107783.625</v>
      </c>
      <c r="I636" s="15">
        <f t="shared" si="102"/>
        <v>35927.875</v>
      </c>
      <c r="J636" s="15">
        <f t="shared" si="107"/>
        <v>115.43092369477911</v>
      </c>
      <c r="K636" s="15">
        <f t="shared" si="108"/>
        <v>526.98478453858058</v>
      </c>
      <c r="L636" s="15">
        <f t="shared" si="109"/>
        <v>979961.74300418003</v>
      </c>
      <c r="M636" s="15"/>
      <c r="N636" s="172">
        <f t="shared" si="101"/>
        <v>979961.74300418003</v>
      </c>
      <c r="O636" s="40"/>
      <c r="P636" s="40"/>
      <c r="Q636" s="40"/>
    </row>
    <row r="637" spans="1:17" x14ac:dyDescent="0.25">
      <c r="A637" s="5"/>
      <c r="B637" s="66" t="s">
        <v>441</v>
      </c>
      <c r="C637" s="48">
        <v>4</v>
      </c>
      <c r="D637" s="70">
        <v>8.7255999999999982</v>
      </c>
      <c r="E637" s="98">
        <v>910</v>
      </c>
      <c r="F637" s="152">
        <v>101177.3</v>
      </c>
      <c r="G637" s="56">
        <v>75</v>
      </c>
      <c r="H637" s="15">
        <f t="shared" si="110"/>
        <v>75882.975000000006</v>
      </c>
      <c r="I637" s="15">
        <f t="shared" si="102"/>
        <v>25294.324999999997</v>
      </c>
      <c r="J637" s="15">
        <f t="shared" si="107"/>
        <v>111.18384615384616</v>
      </c>
      <c r="K637" s="15">
        <f t="shared" si="108"/>
        <v>531.23186207951358</v>
      </c>
      <c r="L637" s="15">
        <f t="shared" si="109"/>
        <v>957236.94748867361</v>
      </c>
      <c r="M637" s="15"/>
      <c r="N637" s="172">
        <f t="shared" si="101"/>
        <v>957236.94748867361</v>
      </c>
      <c r="O637" s="40"/>
      <c r="P637" s="40"/>
      <c r="Q637" s="40"/>
    </row>
    <row r="638" spans="1:17" x14ac:dyDescent="0.25">
      <c r="A638" s="5"/>
      <c r="B638" s="66" t="s">
        <v>442</v>
      </c>
      <c r="C638" s="48">
        <v>4</v>
      </c>
      <c r="D638" s="70">
        <v>37.560200000000002</v>
      </c>
      <c r="E638" s="98">
        <v>3904</v>
      </c>
      <c r="F638" s="152">
        <v>507292.2</v>
      </c>
      <c r="G638" s="56">
        <v>75</v>
      </c>
      <c r="H638" s="15">
        <f t="shared" si="110"/>
        <v>380469.15</v>
      </c>
      <c r="I638" s="15">
        <f t="shared" si="102"/>
        <v>126823.04999999999</v>
      </c>
      <c r="J638" s="15">
        <f t="shared" si="107"/>
        <v>129.94164959016393</v>
      </c>
      <c r="K638" s="15">
        <f t="shared" si="108"/>
        <v>512.4740586431958</v>
      </c>
      <c r="L638" s="15">
        <f t="shared" si="109"/>
        <v>1363367.7670357763</v>
      </c>
      <c r="M638" s="15"/>
      <c r="N638" s="172">
        <f t="shared" si="101"/>
        <v>1363367.7670357763</v>
      </c>
      <c r="O638" s="40"/>
      <c r="P638" s="40"/>
      <c r="Q638" s="40"/>
    </row>
    <row r="639" spans="1:17" x14ac:dyDescent="0.25">
      <c r="A639" s="5"/>
      <c r="B639" s="66" t="s">
        <v>443</v>
      </c>
      <c r="C639" s="48">
        <v>4</v>
      </c>
      <c r="D639" s="70">
        <v>16.395299999999999</v>
      </c>
      <c r="E639" s="98">
        <v>1655</v>
      </c>
      <c r="F639" s="152">
        <v>124805.1</v>
      </c>
      <c r="G639" s="56">
        <v>75</v>
      </c>
      <c r="H639" s="15">
        <f t="shared" si="110"/>
        <v>93603.824999999997</v>
      </c>
      <c r="I639" s="15">
        <f t="shared" si="102"/>
        <v>31201.275000000009</v>
      </c>
      <c r="J639" s="15">
        <f t="shared" si="107"/>
        <v>75.41093655589124</v>
      </c>
      <c r="K639" s="15">
        <f t="shared" si="108"/>
        <v>567.00477167746851</v>
      </c>
      <c r="L639" s="15">
        <f t="shared" si="109"/>
        <v>1122702.6080956613</v>
      </c>
      <c r="M639" s="15"/>
      <c r="N639" s="172">
        <f t="shared" si="101"/>
        <v>1122702.6080956613</v>
      </c>
      <c r="O639" s="40"/>
      <c r="P639" s="40"/>
      <c r="Q639" s="40"/>
    </row>
    <row r="640" spans="1:17" x14ac:dyDescent="0.25">
      <c r="A640" s="5"/>
      <c r="B640" s="66" t="s">
        <v>444</v>
      </c>
      <c r="C640" s="48">
        <v>4</v>
      </c>
      <c r="D640" s="70">
        <v>13.850899999999999</v>
      </c>
      <c r="E640" s="98">
        <v>1062</v>
      </c>
      <c r="F640" s="152">
        <v>477306.6</v>
      </c>
      <c r="G640" s="56">
        <v>75</v>
      </c>
      <c r="H640" s="15">
        <f t="shared" si="110"/>
        <v>357979.95</v>
      </c>
      <c r="I640" s="15">
        <f t="shared" si="102"/>
        <v>119326.64999999997</v>
      </c>
      <c r="J640" s="15">
        <f t="shared" si="107"/>
        <v>449.44124293785308</v>
      </c>
      <c r="K640" s="15">
        <f t="shared" si="108"/>
        <v>192.97446529550666</v>
      </c>
      <c r="L640" s="15">
        <f t="shared" si="109"/>
        <v>465813.01057553088</v>
      </c>
      <c r="M640" s="15"/>
      <c r="N640" s="172">
        <f t="shared" si="101"/>
        <v>465813.01057553088</v>
      </c>
      <c r="O640" s="40"/>
      <c r="P640" s="40"/>
      <c r="Q640" s="40"/>
    </row>
    <row r="641" spans="1:17" x14ac:dyDescent="0.25">
      <c r="A641" s="5"/>
      <c r="B641" s="66" t="s">
        <v>445</v>
      </c>
      <c r="C641" s="48">
        <v>4</v>
      </c>
      <c r="D641" s="70">
        <v>23.948</v>
      </c>
      <c r="E641" s="98">
        <v>1951</v>
      </c>
      <c r="F641" s="152">
        <v>392637.8</v>
      </c>
      <c r="G641" s="56">
        <v>75</v>
      </c>
      <c r="H641" s="15">
        <f t="shared" si="110"/>
        <v>294478.34999999998</v>
      </c>
      <c r="I641" s="15">
        <f t="shared" si="102"/>
        <v>98159.450000000012</v>
      </c>
      <c r="J641" s="15">
        <f t="shared" si="107"/>
        <v>201.24951307022039</v>
      </c>
      <c r="K641" s="15">
        <f t="shared" si="108"/>
        <v>441.16619516313938</v>
      </c>
      <c r="L641" s="15">
        <f t="shared" si="109"/>
        <v>985487.77667943784</v>
      </c>
      <c r="M641" s="15"/>
      <c r="N641" s="172">
        <f t="shared" si="101"/>
        <v>985487.77667943784</v>
      </c>
      <c r="O641" s="40"/>
      <c r="P641" s="40"/>
      <c r="Q641" s="40"/>
    </row>
    <row r="642" spans="1:17" x14ac:dyDescent="0.25">
      <c r="A642" s="5"/>
      <c r="B642" s="66" t="s">
        <v>446</v>
      </c>
      <c r="C642" s="48">
        <v>4</v>
      </c>
      <c r="D642" s="70">
        <v>21.0716</v>
      </c>
      <c r="E642" s="98">
        <v>1860</v>
      </c>
      <c r="F642" s="152">
        <v>246256.6</v>
      </c>
      <c r="G642" s="56">
        <v>75</v>
      </c>
      <c r="H642" s="15">
        <f t="shared" si="110"/>
        <v>184692.45</v>
      </c>
      <c r="I642" s="15">
        <f t="shared" si="102"/>
        <v>61564.149999999994</v>
      </c>
      <c r="J642" s="15">
        <f t="shared" si="107"/>
        <v>132.39602150537635</v>
      </c>
      <c r="K642" s="15">
        <f t="shared" si="108"/>
        <v>510.01968672798341</v>
      </c>
      <c r="L642" s="15">
        <f t="shared" si="109"/>
        <v>1072732.6144586166</v>
      </c>
      <c r="M642" s="15"/>
      <c r="N642" s="172">
        <f t="shared" ref="N642:N705" si="111">L642+M642</f>
        <v>1072732.6144586166</v>
      </c>
      <c r="O642" s="40"/>
      <c r="P642" s="40"/>
      <c r="Q642" s="40"/>
    </row>
    <row r="643" spans="1:17" x14ac:dyDescent="0.25">
      <c r="A643" s="5"/>
      <c r="B643" s="66" t="s">
        <v>447</v>
      </c>
      <c r="C643" s="48">
        <v>4</v>
      </c>
      <c r="D643" s="70">
        <v>22.115600000000001</v>
      </c>
      <c r="E643" s="98">
        <v>2363</v>
      </c>
      <c r="F643" s="152">
        <v>276126.09999999998</v>
      </c>
      <c r="G643" s="56">
        <v>75</v>
      </c>
      <c r="H643" s="15">
        <f t="shared" si="110"/>
        <v>207094.57500000001</v>
      </c>
      <c r="I643" s="15">
        <f t="shared" si="102"/>
        <v>69031.524999999965</v>
      </c>
      <c r="J643" s="15">
        <f t="shared" si="107"/>
        <v>116.85404147270418</v>
      </c>
      <c r="K643" s="15">
        <f t="shared" si="108"/>
        <v>525.5616667606555</v>
      </c>
      <c r="L643" s="15">
        <f t="shared" si="109"/>
        <v>1157715.2820562511</v>
      </c>
      <c r="M643" s="15"/>
      <c r="N643" s="172">
        <f t="shared" si="111"/>
        <v>1157715.2820562511</v>
      </c>
      <c r="O643" s="40"/>
      <c r="P643" s="40"/>
      <c r="Q643" s="40"/>
    </row>
    <row r="644" spans="1:17" x14ac:dyDescent="0.25">
      <c r="A644" s="5"/>
      <c r="B644" s="66" t="s">
        <v>448</v>
      </c>
      <c r="C644" s="48">
        <v>4</v>
      </c>
      <c r="D644" s="70">
        <v>43.943700000000007</v>
      </c>
      <c r="E644" s="98">
        <v>2671</v>
      </c>
      <c r="F644" s="152">
        <v>228432.5</v>
      </c>
      <c r="G644" s="56">
        <v>75</v>
      </c>
      <c r="H644" s="15">
        <f t="shared" si="110"/>
        <v>171324.375</v>
      </c>
      <c r="I644" s="15">
        <f t="shared" ref="I644:I707" si="112">F644-H644</f>
        <v>57108.125</v>
      </c>
      <c r="J644" s="15">
        <f t="shared" si="107"/>
        <v>85.52321228004493</v>
      </c>
      <c r="K644" s="15">
        <f t="shared" si="108"/>
        <v>556.89249595331478</v>
      </c>
      <c r="L644" s="15">
        <f t="shared" si="109"/>
        <v>1312108.1167879507</v>
      </c>
      <c r="M644" s="15"/>
      <c r="N644" s="172">
        <f t="shared" si="111"/>
        <v>1312108.1167879507</v>
      </c>
      <c r="O644" s="40"/>
      <c r="P644" s="40"/>
      <c r="Q644" s="40"/>
    </row>
    <row r="645" spans="1:17" x14ac:dyDescent="0.25">
      <c r="A645" s="5"/>
      <c r="B645" s="66" t="s">
        <v>860</v>
      </c>
      <c r="C645" s="48">
        <v>3</v>
      </c>
      <c r="D645" s="70">
        <v>92.032000000000011</v>
      </c>
      <c r="E645" s="98">
        <v>11378</v>
      </c>
      <c r="F645" s="152">
        <v>12739543.5</v>
      </c>
      <c r="G645" s="56">
        <v>20</v>
      </c>
      <c r="H645" s="15">
        <f t="shared" si="110"/>
        <v>2547908.7000000002</v>
      </c>
      <c r="I645" s="15">
        <f t="shared" si="112"/>
        <v>10191634.800000001</v>
      </c>
      <c r="J645" s="15">
        <f t="shared" si="107"/>
        <v>1119.664571981016</v>
      </c>
      <c r="K645" s="15">
        <f t="shared" si="108"/>
        <v>-477.24886374765629</v>
      </c>
      <c r="L645" s="15">
        <f t="shared" si="109"/>
        <v>1597412.0429688925</v>
      </c>
      <c r="M645" s="15"/>
      <c r="N645" s="172">
        <f t="shared" si="111"/>
        <v>1597412.0429688925</v>
      </c>
      <c r="O645" s="40"/>
      <c r="P645" s="40"/>
      <c r="Q645" s="40"/>
    </row>
    <row r="646" spans="1:17" x14ac:dyDescent="0.25">
      <c r="A646" s="5"/>
      <c r="B646" s="66" t="s">
        <v>449</v>
      </c>
      <c r="C646" s="48">
        <v>4</v>
      </c>
      <c r="D646" s="70">
        <v>38.2607</v>
      </c>
      <c r="E646" s="98">
        <v>2960</v>
      </c>
      <c r="F646" s="152">
        <v>499154.5</v>
      </c>
      <c r="G646" s="56">
        <v>75</v>
      </c>
      <c r="H646" s="15">
        <f t="shared" si="110"/>
        <v>374365.875</v>
      </c>
      <c r="I646" s="15">
        <f t="shared" si="112"/>
        <v>124788.625</v>
      </c>
      <c r="J646" s="15">
        <f t="shared" si="107"/>
        <v>168.63327702702702</v>
      </c>
      <c r="K646" s="15">
        <f t="shared" si="108"/>
        <v>473.78243120633272</v>
      </c>
      <c r="L646" s="15">
        <f t="shared" si="109"/>
        <v>1197682.2085027199</v>
      </c>
      <c r="M646" s="15"/>
      <c r="N646" s="172">
        <f t="shared" si="111"/>
        <v>1197682.2085027199</v>
      </c>
      <c r="O646" s="40"/>
      <c r="P646" s="40"/>
      <c r="Q646" s="40"/>
    </row>
    <row r="647" spans="1:17" x14ac:dyDescent="0.25">
      <c r="A647" s="5"/>
      <c r="B647" s="66" t="s">
        <v>450</v>
      </c>
      <c r="C647" s="48">
        <v>4</v>
      </c>
      <c r="D647" s="70">
        <v>12.4343</v>
      </c>
      <c r="E647" s="98">
        <v>1521</v>
      </c>
      <c r="F647" s="152">
        <v>821129.6</v>
      </c>
      <c r="G647" s="56">
        <v>75</v>
      </c>
      <c r="H647" s="15">
        <f t="shared" si="110"/>
        <v>615847.19999999995</v>
      </c>
      <c r="I647" s="15">
        <f t="shared" si="112"/>
        <v>205282.40000000002</v>
      </c>
      <c r="J647" s="15">
        <f t="shared" si="107"/>
        <v>539.86166995397764</v>
      </c>
      <c r="K647" s="15">
        <f t="shared" si="108"/>
        <v>102.5540382793821</v>
      </c>
      <c r="L647" s="15">
        <f t="shared" si="109"/>
        <v>373244.28575254895</v>
      </c>
      <c r="M647" s="15"/>
      <c r="N647" s="172">
        <f t="shared" si="111"/>
        <v>373244.28575254895</v>
      </c>
      <c r="O647" s="40"/>
      <c r="P647" s="40"/>
      <c r="Q647" s="40"/>
    </row>
    <row r="648" spans="1:17" x14ac:dyDescent="0.25">
      <c r="A648" s="5"/>
      <c r="B648" s="66" t="s">
        <v>451</v>
      </c>
      <c r="C648" s="48">
        <v>4</v>
      </c>
      <c r="D648" s="70">
        <v>31.216500000000003</v>
      </c>
      <c r="E648" s="98">
        <v>2468</v>
      </c>
      <c r="F648" s="152">
        <v>237086.8</v>
      </c>
      <c r="G648" s="56">
        <v>75</v>
      </c>
      <c r="H648" s="15">
        <f t="shared" si="110"/>
        <v>177815.1</v>
      </c>
      <c r="I648" s="15">
        <f t="shared" si="112"/>
        <v>59271.699999999983</v>
      </c>
      <c r="J648" s="15">
        <f t="shared" si="107"/>
        <v>96.064343598055103</v>
      </c>
      <c r="K648" s="15">
        <f t="shared" si="108"/>
        <v>546.35136463530466</v>
      </c>
      <c r="L648" s="15">
        <f t="shared" si="109"/>
        <v>1231412.2804458484</v>
      </c>
      <c r="M648" s="15"/>
      <c r="N648" s="172">
        <f t="shared" si="111"/>
        <v>1231412.2804458484</v>
      </c>
      <c r="O648" s="40"/>
      <c r="P648" s="40"/>
      <c r="Q648" s="40"/>
    </row>
    <row r="649" spans="1:17" x14ac:dyDescent="0.25">
      <c r="A649" s="5"/>
      <c r="B649" s="66" t="s">
        <v>452</v>
      </c>
      <c r="C649" s="48">
        <v>4</v>
      </c>
      <c r="D649" s="70">
        <v>21.7347</v>
      </c>
      <c r="E649" s="98">
        <v>1808</v>
      </c>
      <c r="F649" s="152">
        <v>167107.1</v>
      </c>
      <c r="G649" s="56">
        <v>75</v>
      </c>
      <c r="H649" s="15">
        <f t="shared" si="110"/>
        <v>125330.325</v>
      </c>
      <c r="I649" s="15">
        <f t="shared" si="112"/>
        <v>41776.775000000009</v>
      </c>
      <c r="J649" s="15">
        <f t="shared" si="107"/>
        <v>92.426493362831863</v>
      </c>
      <c r="K649" s="15">
        <f t="shared" si="108"/>
        <v>549.98921487052792</v>
      </c>
      <c r="L649" s="15">
        <f t="shared" si="109"/>
        <v>1131011.7433457216</v>
      </c>
      <c r="M649" s="15"/>
      <c r="N649" s="172">
        <f t="shared" si="111"/>
        <v>1131011.7433457216</v>
      </c>
      <c r="O649" s="40"/>
      <c r="P649" s="40"/>
      <c r="Q649" s="40"/>
    </row>
    <row r="650" spans="1:17" x14ac:dyDescent="0.25">
      <c r="A650" s="5"/>
      <c r="B650" s="66" t="s">
        <v>803</v>
      </c>
      <c r="C650" s="48">
        <v>4</v>
      </c>
      <c r="D650" s="70">
        <v>56.6937</v>
      </c>
      <c r="E650" s="98">
        <v>5952</v>
      </c>
      <c r="F650" s="152">
        <v>754180.4</v>
      </c>
      <c r="G650" s="56">
        <v>75</v>
      </c>
      <c r="H650" s="15">
        <f t="shared" si="110"/>
        <v>565635.30000000005</v>
      </c>
      <c r="I650" s="15">
        <f t="shared" si="112"/>
        <v>188545.09999999998</v>
      </c>
      <c r="J650" s="15">
        <f t="shared" si="107"/>
        <v>126.71041666666667</v>
      </c>
      <c r="K650" s="15">
        <f t="shared" si="108"/>
        <v>515.70529156669306</v>
      </c>
      <c r="L650" s="15">
        <f t="shared" si="109"/>
        <v>1664214.0121395348</v>
      </c>
      <c r="M650" s="15"/>
      <c r="N650" s="172">
        <f t="shared" si="111"/>
        <v>1664214.0121395348</v>
      </c>
      <c r="O650" s="40"/>
      <c r="P650" s="40"/>
      <c r="Q650" s="40"/>
    </row>
    <row r="651" spans="1:17" x14ac:dyDescent="0.25">
      <c r="A651" s="5"/>
      <c r="B651" s="66" t="s">
        <v>453</v>
      </c>
      <c r="C651" s="48">
        <v>4</v>
      </c>
      <c r="D651" s="70">
        <v>13.955799999999998</v>
      </c>
      <c r="E651" s="98">
        <v>939</v>
      </c>
      <c r="F651" s="152">
        <v>88383.2</v>
      </c>
      <c r="G651" s="56">
        <v>75</v>
      </c>
      <c r="H651" s="15">
        <f t="shared" si="110"/>
        <v>66287.399999999994</v>
      </c>
      <c r="I651" s="15">
        <f t="shared" si="112"/>
        <v>22095.800000000003</v>
      </c>
      <c r="J651" s="15">
        <f t="shared" si="107"/>
        <v>94.124813631522898</v>
      </c>
      <c r="K651" s="15">
        <f t="shared" si="108"/>
        <v>548.29089460183684</v>
      </c>
      <c r="L651" s="15">
        <f t="shared" si="109"/>
        <v>1003947.4742505517</v>
      </c>
      <c r="M651" s="15"/>
      <c r="N651" s="172">
        <f t="shared" si="111"/>
        <v>1003947.4742505517</v>
      </c>
      <c r="O651" s="40"/>
      <c r="P651" s="40"/>
      <c r="Q651" s="40"/>
    </row>
    <row r="652" spans="1:17" x14ac:dyDescent="0.25">
      <c r="A652" s="5"/>
      <c r="B652" s="66" t="s">
        <v>454</v>
      </c>
      <c r="C652" s="48">
        <v>4</v>
      </c>
      <c r="D652" s="70">
        <v>18.394200000000001</v>
      </c>
      <c r="E652" s="98">
        <v>1634</v>
      </c>
      <c r="F652" s="152">
        <v>172845.9</v>
      </c>
      <c r="G652" s="56">
        <v>75</v>
      </c>
      <c r="H652" s="15">
        <f t="shared" si="110"/>
        <v>129634.425</v>
      </c>
      <c r="I652" s="15">
        <f t="shared" si="112"/>
        <v>43211.474999999991</v>
      </c>
      <c r="J652" s="15">
        <f t="shared" si="107"/>
        <v>105.78084455324357</v>
      </c>
      <c r="K652" s="15">
        <f t="shared" si="108"/>
        <v>536.63486368011615</v>
      </c>
      <c r="L652" s="15">
        <f t="shared" si="109"/>
        <v>1079595.0023964837</v>
      </c>
      <c r="M652" s="15"/>
      <c r="N652" s="172">
        <f t="shared" si="111"/>
        <v>1079595.0023964837</v>
      </c>
      <c r="O652" s="40"/>
      <c r="P652" s="40"/>
      <c r="Q652" s="40"/>
    </row>
    <row r="653" spans="1:17" x14ac:dyDescent="0.25">
      <c r="A653" s="5"/>
      <c r="B653" s="8"/>
      <c r="C653" s="8"/>
      <c r="D653" s="70">
        <v>0</v>
      </c>
      <c r="E653" s="100"/>
      <c r="F653" s="134"/>
      <c r="G653" s="56"/>
      <c r="H653" s="41"/>
      <c r="I653" s="15"/>
      <c r="J653" s="15"/>
      <c r="K653" s="15"/>
      <c r="L653" s="15"/>
      <c r="M653" s="15"/>
      <c r="N653" s="172"/>
      <c r="O653" s="40"/>
      <c r="P653" s="40"/>
      <c r="Q653" s="40"/>
    </row>
    <row r="654" spans="1:17" x14ac:dyDescent="0.25">
      <c r="A654" s="33" t="s">
        <v>455</v>
      </c>
      <c r="B654" s="58" t="s">
        <v>2</v>
      </c>
      <c r="C654" s="59"/>
      <c r="D654" s="7">
        <v>597.46979999999985</v>
      </c>
      <c r="E654" s="101">
        <f>E655</f>
        <v>51754</v>
      </c>
      <c r="F654" s="123"/>
      <c r="G654" s="56"/>
      <c r="H654" s="12">
        <f>H656</f>
        <v>5651200.25</v>
      </c>
      <c r="I654" s="12">
        <f>I656</f>
        <v>-5651200.25</v>
      </c>
      <c r="J654" s="15"/>
      <c r="K654" s="15"/>
      <c r="L654" s="15"/>
      <c r="M654" s="14">
        <f>M656</f>
        <v>24986826.648378834</v>
      </c>
      <c r="N654" s="170">
        <f t="shared" si="111"/>
        <v>24986826.648378834</v>
      </c>
      <c r="O654" s="40"/>
      <c r="P654" s="40"/>
      <c r="Q654" s="40"/>
    </row>
    <row r="655" spans="1:17" x14ac:dyDescent="0.25">
      <c r="A655" s="33" t="s">
        <v>455</v>
      </c>
      <c r="B655" s="58" t="s">
        <v>3</v>
      </c>
      <c r="C655" s="59"/>
      <c r="D655" s="7">
        <v>597.46979999999985</v>
      </c>
      <c r="E655" s="101">
        <f>SUM(E657:E677)</f>
        <v>51754</v>
      </c>
      <c r="F655" s="123">
        <f>SUM(F657:F677)</f>
        <v>22604801</v>
      </c>
      <c r="G655" s="56"/>
      <c r="H655" s="12">
        <f>SUM(H657:H677)</f>
        <v>10675111.060000001</v>
      </c>
      <c r="I655" s="12">
        <f>SUM(I657:I677)</f>
        <v>11929689.940000001</v>
      </c>
      <c r="J655" s="15"/>
      <c r="K655" s="15"/>
      <c r="L655" s="12">
        <f>SUM(L657:L677)</f>
        <v>20681851.033194683</v>
      </c>
      <c r="M655" s="15"/>
      <c r="N655" s="170">
        <f t="shared" si="111"/>
        <v>20681851.033194683</v>
      </c>
      <c r="O655" s="40"/>
      <c r="P655" s="40"/>
      <c r="Q655" s="40"/>
    </row>
    <row r="656" spans="1:17" x14ac:dyDescent="0.25">
      <c r="A656" s="5"/>
      <c r="B656" s="66" t="s">
        <v>26</v>
      </c>
      <c r="C656" s="48">
        <v>2</v>
      </c>
      <c r="D656" s="70">
        <v>0</v>
      </c>
      <c r="E656" s="104"/>
      <c r="F656" s="130"/>
      <c r="G656" s="56">
        <v>25</v>
      </c>
      <c r="H656" s="15">
        <f>F655*G656/100</f>
        <v>5651200.25</v>
      </c>
      <c r="I656" s="15">
        <f t="shared" si="112"/>
        <v>-5651200.25</v>
      </c>
      <c r="J656" s="15"/>
      <c r="K656" s="15"/>
      <c r="L656" s="15"/>
      <c r="M656" s="15">
        <f>($L$7*$L$8*E654/$L$10)+($L$7*$L$9*D654/$L$11)</f>
        <v>24986826.648378834</v>
      </c>
      <c r="N656" s="172">
        <f t="shared" si="111"/>
        <v>24986826.648378834</v>
      </c>
      <c r="O656" s="40"/>
      <c r="P656" s="40"/>
      <c r="Q656" s="40"/>
    </row>
    <row r="657" spans="1:17" x14ac:dyDescent="0.25">
      <c r="A657" s="5"/>
      <c r="B657" s="66" t="s">
        <v>456</v>
      </c>
      <c r="C657" s="48">
        <v>4</v>
      </c>
      <c r="D657" s="70">
        <v>54.386200000000002</v>
      </c>
      <c r="E657" s="98">
        <v>2560</v>
      </c>
      <c r="F657" s="153">
        <v>1417128</v>
      </c>
      <c r="G657" s="56">
        <v>75</v>
      </c>
      <c r="H657" s="15">
        <f>F657*G657/100</f>
        <v>1062846</v>
      </c>
      <c r="I657" s="15">
        <f t="shared" si="112"/>
        <v>354282</v>
      </c>
      <c r="J657" s="15">
        <f t="shared" ref="J657:J677" si="113">F657/E657</f>
        <v>553.56562499999995</v>
      </c>
      <c r="K657" s="15">
        <f t="shared" ref="K657:K677" si="114">$J$11*$J$19-J657</f>
        <v>88.850083233359783</v>
      </c>
      <c r="L657" s="15">
        <f t="shared" ref="L657:L677" si="115">IF(K657&gt;0,$J$7*$J$8*(K657/$K$19),0)+$J$7*$J$9*(E657/$E$19)+$J$7*$J$10*(D657/$D$19)</f>
        <v>606247.09661045484</v>
      </c>
      <c r="M657" s="15"/>
      <c r="N657" s="172">
        <f t="shared" si="111"/>
        <v>606247.09661045484</v>
      </c>
      <c r="O657" s="40"/>
      <c r="P657" s="40"/>
      <c r="Q657" s="40"/>
    </row>
    <row r="658" spans="1:17" x14ac:dyDescent="0.25">
      <c r="A658" s="5"/>
      <c r="B658" s="66" t="s">
        <v>457</v>
      </c>
      <c r="C658" s="48">
        <v>4</v>
      </c>
      <c r="D658" s="70">
        <v>33.314799999999998</v>
      </c>
      <c r="E658" s="98">
        <v>2330</v>
      </c>
      <c r="F658" s="153">
        <v>351044.8</v>
      </c>
      <c r="G658" s="56">
        <v>75</v>
      </c>
      <c r="H658" s="15">
        <f t="shared" ref="H658:H677" si="116">F658*G658/100</f>
        <v>263283.59999999998</v>
      </c>
      <c r="I658" s="15">
        <f t="shared" si="112"/>
        <v>87761.200000000012</v>
      </c>
      <c r="J658" s="15">
        <f t="shared" si="113"/>
        <v>150.66300429184548</v>
      </c>
      <c r="K658" s="15">
        <f t="shared" si="114"/>
        <v>491.75270394151426</v>
      </c>
      <c r="L658" s="15">
        <f t="shared" si="115"/>
        <v>1137627.935240217</v>
      </c>
      <c r="M658" s="15"/>
      <c r="N658" s="172">
        <f t="shared" si="111"/>
        <v>1137627.935240217</v>
      </c>
      <c r="O658" s="40"/>
      <c r="P658" s="40"/>
      <c r="Q658" s="40"/>
    </row>
    <row r="659" spans="1:17" x14ac:dyDescent="0.25">
      <c r="A659" s="5"/>
      <c r="B659" s="66" t="s">
        <v>804</v>
      </c>
      <c r="C659" s="48">
        <v>4</v>
      </c>
      <c r="D659" s="70">
        <v>25.285499999999999</v>
      </c>
      <c r="E659" s="98">
        <v>2098</v>
      </c>
      <c r="F659" s="153">
        <v>487766.7</v>
      </c>
      <c r="G659" s="56">
        <v>75</v>
      </c>
      <c r="H659" s="15">
        <f t="shared" si="116"/>
        <v>365825.02500000002</v>
      </c>
      <c r="I659" s="15">
        <f t="shared" si="112"/>
        <v>121941.67499999999</v>
      </c>
      <c r="J659" s="15">
        <f t="shared" si="113"/>
        <v>232.49127740705435</v>
      </c>
      <c r="K659" s="15">
        <f t="shared" si="114"/>
        <v>409.92443082630541</v>
      </c>
      <c r="L659" s="15">
        <f t="shared" si="115"/>
        <v>958083.45689270832</v>
      </c>
      <c r="M659" s="15"/>
      <c r="N659" s="172">
        <f t="shared" si="111"/>
        <v>958083.45689270832</v>
      </c>
      <c r="O659" s="40"/>
      <c r="P659" s="40"/>
      <c r="Q659" s="40"/>
    </row>
    <row r="660" spans="1:17" x14ac:dyDescent="0.25">
      <c r="A660" s="5"/>
      <c r="B660" s="66" t="s">
        <v>458</v>
      </c>
      <c r="C660" s="48">
        <v>4</v>
      </c>
      <c r="D660" s="70">
        <v>31.523400000000002</v>
      </c>
      <c r="E660" s="98">
        <v>2170</v>
      </c>
      <c r="F660" s="153">
        <v>212259.6</v>
      </c>
      <c r="G660" s="56">
        <v>75</v>
      </c>
      <c r="H660" s="15">
        <f t="shared" si="116"/>
        <v>159194.70000000001</v>
      </c>
      <c r="I660" s="15">
        <f t="shared" si="112"/>
        <v>53064.899999999994</v>
      </c>
      <c r="J660" s="15">
        <f t="shared" si="113"/>
        <v>97.815483870967739</v>
      </c>
      <c r="K660" s="15">
        <f t="shared" si="114"/>
        <v>544.60022436239205</v>
      </c>
      <c r="L660" s="15">
        <f t="shared" si="115"/>
        <v>1195636.3912156438</v>
      </c>
      <c r="M660" s="15"/>
      <c r="N660" s="172">
        <f t="shared" si="111"/>
        <v>1195636.3912156438</v>
      </c>
      <c r="O660" s="40"/>
      <c r="P660" s="40"/>
      <c r="Q660" s="40"/>
    </row>
    <row r="661" spans="1:17" x14ac:dyDescent="0.25">
      <c r="A661" s="5"/>
      <c r="B661" s="66" t="s">
        <v>459</v>
      </c>
      <c r="C661" s="48">
        <v>4</v>
      </c>
      <c r="D661" s="70">
        <v>26.426500000000001</v>
      </c>
      <c r="E661" s="98">
        <v>994</v>
      </c>
      <c r="F661" s="153">
        <v>127964.2</v>
      </c>
      <c r="G661" s="56">
        <v>75</v>
      </c>
      <c r="H661" s="15">
        <f t="shared" si="116"/>
        <v>95973.15</v>
      </c>
      <c r="I661" s="15">
        <f t="shared" si="112"/>
        <v>31991.050000000003</v>
      </c>
      <c r="J661" s="15">
        <f t="shared" si="113"/>
        <v>128.73661971830987</v>
      </c>
      <c r="K661" s="15">
        <f t="shared" si="114"/>
        <v>513.6790885150499</v>
      </c>
      <c r="L661" s="15">
        <f t="shared" si="115"/>
        <v>996776.75183867419</v>
      </c>
      <c r="M661" s="15"/>
      <c r="N661" s="172">
        <f t="shared" si="111"/>
        <v>996776.75183867419</v>
      </c>
      <c r="O661" s="40"/>
      <c r="P661" s="40"/>
      <c r="Q661" s="40"/>
    </row>
    <row r="662" spans="1:17" x14ac:dyDescent="0.25">
      <c r="A662" s="5"/>
      <c r="B662" s="66" t="s">
        <v>805</v>
      </c>
      <c r="C662" s="48">
        <v>4</v>
      </c>
      <c r="D662" s="70">
        <v>34.857799999999997</v>
      </c>
      <c r="E662" s="98">
        <v>1582</v>
      </c>
      <c r="F662" s="153">
        <v>351806</v>
      </c>
      <c r="G662" s="56">
        <v>75</v>
      </c>
      <c r="H662" s="15">
        <f t="shared" si="116"/>
        <v>263854.5</v>
      </c>
      <c r="I662" s="15">
        <f t="shared" si="112"/>
        <v>87951.5</v>
      </c>
      <c r="J662" s="15">
        <f t="shared" si="113"/>
        <v>222.38053097345133</v>
      </c>
      <c r="K662" s="15">
        <f t="shared" si="114"/>
        <v>420.03517725990844</v>
      </c>
      <c r="L662" s="15">
        <f t="shared" si="115"/>
        <v>945765.88382000348</v>
      </c>
      <c r="M662" s="15"/>
      <c r="N662" s="172">
        <f t="shared" si="111"/>
        <v>945765.88382000348</v>
      </c>
      <c r="O662" s="40"/>
      <c r="P662" s="40"/>
      <c r="Q662" s="40"/>
    </row>
    <row r="663" spans="1:17" x14ac:dyDescent="0.25">
      <c r="A663" s="5"/>
      <c r="B663" s="66" t="s">
        <v>806</v>
      </c>
      <c r="C663" s="48">
        <v>4</v>
      </c>
      <c r="D663" s="70">
        <v>3.2065000000000001</v>
      </c>
      <c r="E663" s="98">
        <v>1139</v>
      </c>
      <c r="F663" s="153">
        <v>192050.3</v>
      </c>
      <c r="G663" s="56">
        <v>75</v>
      </c>
      <c r="H663" s="15">
        <f t="shared" si="116"/>
        <v>144037.72500000001</v>
      </c>
      <c r="I663" s="15">
        <f t="shared" si="112"/>
        <v>48012.574999999983</v>
      </c>
      <c r="J663" s="15">
        <f t="shared" si="113"/>
        <v>168.61308165057068</v>
      </c>
      <c r="K663" s="15">
        <f t="shared" si="114"/>
        <v>473.80262658278906</v>
      </c>
      <c r="L663" s="15">
        <f t="shared" si="115"/>
        <v>876370.81120247452</v>
      </c>
      <c r="M663" s="15"/>
      <c r="N663" s="172">
        <f t="shared" si="111"/>
        <v>876370.81120247452</v>
      </c>
      <c r="O663" s="40"/>
      <c r="P663" s="40"/>
      <c r="Q663" s="40"/>
    </row>
    <row r="664" spans="1:17" x14ac:dyDescent="0.25">
      <c r="A664" s="5"/>
      <c r="B664" s="66" t="s">
        <v>807</v>
      </c>
      <c r="C664" s="48">
        <v>4</v>
      </c>
      <c r="D664" s="70">
        <v>27.879099999999998</v>
      </c>
      <c r="E664" s="98">
        <v>1252</v>
      </c>
      <c r="F664" s="153">
        <v>312031.5</v>
      </c>
      <c r="G664" s="56">
        <v>75</v>
      </c>
      <c r="H664" s="15">
        <f t="shared" si="116"/>
        <v>234023.625</v>
      </c>
      <c r="I664" s="15">
        <f t="shared" si="112"/>
        <v>78007.875</v>
      </c>
      <c r="J664" s="15">
        <f t="shared" si="113"/>
        <v>249.2264376996805</v>
      </c>
      <c r="K664" s="15">
        <f t="shared" si="114"/>
        <v>393.18927053367923</v>
      </c>
      <c r="L664" s="15">
        <f t="shared" si="115"/>
        <v>843813.81967193796</v>
      </c>
      <c r="M664" s="15"/>
      <c r="N664" s="172">
        <f t="shared" si="111"/>
        <v>843813.81967193796</v>
      </c>
      <c r="O664" s="40"/>
      <c r="P664" s="40"/>
      <c r="Q664" s="40"/>
    </row>
    <row r="665" spans="1:17" x14ac:dyDescent="0.25">
      <c r="A665" s="5"/>
      <c r="B665" s="66" t="s">
        <v>808</v>
      </c>
      <c r="C665" s="48">
        <v>4</v>
      </c>
      <c r="D665" s="70">
        <v>37.349699999999999</v>
      </c>
      <c r="E665" s="98">
        <v>2079</v>
      </c>
      <c r="F665" s="153">
        <v>776543.9</v>
      </c>
      <c r="G665" s="56">
        <v>75</v>
      </c>
      <c r="H665" s="15">
        <f t="shared" si="116"/>
        <v>582407.92500000005</v>
      </c>
      <c r="I665" s="15">
        <f t="shared" si="112"/>
        <v>194135.97499999998</v>
      </c>
      <c r="J665" s="15">
        <f t="shared" si="113"/>
        <v>373.51798941798944</v>
      </c>
      <c r="K665" s="15">
        <f t="shared" si="114"/>
        <v>268.8977188153703</v>
      </c>
      <c r="L665" s="15">
        <f t="shared" si="115"/>
        <v>775869.13809624081</v>
      </c>
      <c r="M665" s="15"/>
      <c r="N665" s="172">
        <f t="shared" si="111"/>
        <v>775869.13809624081</v>
      </c>
      <c r="O665" s="40"/>
      <c r="P665" s="40"/>
      <c r="Q665" s="40"/>
    </row>
    <row r="666" spans="1:17" x14ac:dyDescent="0.25">
      <c r="A666" s="5"/>
      <c r="B666" s="66" t="s">
        <v>460</v>
      </c>
      <c r="C666" s="48">
        <v>4</v>
      </c>
      <c r="D666" s="70">
        <v>31.619699999999998</v>
      </c>
      <c r="E666" s="98">
        <v>1835</v>
      </c>
      <c r="F666" s="153">
        <v>433521.7</v>
      </c>
      <c r="G666" s="56">
        <v>75</v>
      </c>
      <c r="H666" s="15">
        <f t="shared" si="116"/>
        <v>325141.27500000002</v>
      </c>
      <c r="I666" s="15">
        <f t="shared" si="112"/>
        <v>108380.42499999999</v>
      </c>
      <c r="J666" s="15">
        <f t="shared" si="113"/>
        <v>236.25160762942781</v>
      </c>
      <c r="K666" s="15">
        <f t="shared" si="114"/>
        <v>406.16410060393196</v>
      </c>
      <c r="L666" s="15">
        <f t="shared" si="115"/>
        <v>942664.38462986343</v>
      </c>
      <c r="M666" s="15"/>
      <c r="N666" s="172">
        <f t="shared" si="111"/>
        <v>942664.38462986343</v>
      </c>
      <c r="O666" s="40"/>
      <c r="P666" s="40"/>
      <c r="Q666" s="40"/>
    </row>
    <row r="667" spans="1:17" x14ac:dyDescent="0.25">
      <c r="A667" s="5"/>
      <c r="B667" s="66" t="s">
        <v>461</v>
      </c>
      <c r="C667" s="48">
        <v>4</v>
      </c>
      <c r="D667" s="70">
        <v>31.804299999999998</v>
      </c>
      <c r="E667" s="98">
        <v>1712</v>
      </c>
      <c r="F667" s="153">
        <v>290132.3</v>
      </c>
      <c r="G667" s="56">
        <v>75</v>
      </c>
      <c r="H667" s="15">
        <f t="shared" si="116"/>
        <v>217599.22500000001</v>
      </c>
      <c r="I667" s="15">
        <f t="shared" si="112"/>
        <v>72533.074999999983</v>
      </c>
      <c r="J667" s="15">
        <f t="shared" si="113"/>
        <v>169.46980140186915</v>
      </c>
      <c r="K667" s="15">
        <f t="shared" si="114"/>
        <v>472.94590683149056</v>
      </c>
      <c r="L667" s="15">
        <f t="shared" si="115"/>
        <v>1032927.7143600021</v>
      </c>
      <c r="M667" s="15"/>
      <c r="N667" s="172">
        <f t="shared" si="111"/>
        <v>1032927.7143600021</v>
      </c>
      <c r="O667" s="40"/>
      <c r="P667" s="40"/>
      <c r="Q667" s="40"/>
    </row>
    <row r="668" spans="1:17" x14ac:dyDescent="0.25">
      <c r="A668" s="5"/>
      <c r="B668" s="66" t="s">
        <v>462</v>
      </c>
      <c r="C668" s="48">
        <v>4</v>
      </c>
      <c r="D668" s="70">
        <v>35.480600000000003</v>
      </c>
      <c r="E668" s="98">
        <v>3291</v>
      </c>
      <c r="F668" s="153">
        <v>315616.3</v>
      </c>
      <c r="G668" s="56">
        <v>75</v>
      </c>
      <c r="H668" s="15">
        <f t="shared" si="116"/>
        <v>236712.22500000001</v>
      </c>
      <c r="I668" s="15">
        <f t="shared" si="112"/>
        <v>78904.074999999983</v>
      </c>
      <c r="J668" s="15">
        <f t="shared" si="113"/>
        <v>95.902856274688546</v>
      </c>
      <c r="K668" s="15">
        <f t="shared" si="114"/>
        <v>546.51285195867115</v>
      </c>
      <c r="L668" s="15">
        <f t="shared" si="115"/>
        <v>1339475.1700395499</v>
      </c>
      <c r="M668" s="15"/>
      <c r="N668" s="172">
        <f t="shared" si="111"/>
        <v>1339475.1700395499</v>
      </c>
      <c r="O668" s="40"/>
      <c r="P668" s="40"/>
      <c r="Q668" s="40"/>
    </row>
    <row r="669" spans="1:17" x14ac:dyDescent="0.25">
      <c r="A669" s="5"/>
      <c r="B669" s="66" t="s">
        <v>463</v>
      </c>
      <c r="C669" s="48">
        <v>4</v>
      </c>
      <c r="D669" s="70">
        <v>20.279299999999999</v>
      </c>
      <c r="E669" s="98">
        <v>1089</v>
      </c>
      <c r="F669" s="153">
        <v>163237.9</v>
      </c>
      <c r="G669" s="56">
        <v>75</v>
      </c>
      <c r="H669" s="15">
        <f t="shared" si="116"/>
        <v>122428.425</v>
      </c>
      <c r="I669" s="15">
        <f t="shared" si="112"/>
        <v>40809.474999999991</v>
      </c>
      <c r="J669" s="15">
        <f t="shared" si="113"/>
        <v>149.89706152433425</v>
      </c>
      <c r="K669" s="15">
        <f t="shared" si="114"/>
        <v>492.51864670902546</v>
      </c>
      <c r="L669" s="15">
        <f t="shared" si="115"/>
        <v>954900.39154254249</v>
      </c>
      <c r="M669" s="15"/>
      <c r="N669" s="172">
        <f t="shared" si="111"/>
        <v>954900.39154254249</v>
      </c>
      <c r="O669" s="40"/>
      <c r="P669" s="40"/>
      <c r="Q669" s="40"/>
    </row>
    <row r="670" spans="1:17" x14ac:dyDescent="0.25">
      <c r="A670" s="5"/>
      <c r="B670" s="66" t="s">
        <v>464</v>
      </c>
      <c r="C670" s="48">
        <v>4</v>
      </c>
      <c r="D670" s="70">
        <v>29.5458</v>
      </c>
      <c r="E670" s="98">
        <v>1459</v>
      </c>
      <c r="F670" s="153">
        <v>559770.9</v>
      </c>
      <c r="G670" s="56">
        <v>75</v>
      </c>
      <c r="H670" s="15">
        <f t="shared" si="116"/>
        <v>419828.17499999999</v>
      </c>
      <c r="I670" s="15">
        <f t="shared" si="112"/>
        <v>139942.72500000003</v>
      </c>
      <c r="J670" s="15">
        <f t="shared" si="113"/>
        <v>383.66751199451681</v>
      </c>
      <c r="K670" s="15">
        <f t="shared" si="114"/>
        <v>258.74819623884292</v>
      </c>
      <c r="L670" s="15">
        <f t="shared" si="115"/>
        <v>664047.82686005649</v>
      </c>
      <c r="M670" s="15"/>
      <c r="N670" s="172">
        <f t="shared" si="111"/>
        <v>664047.82686005649</v>
      </c>
      <c r="O670" s="40"/>
      <c r="P670" s="40"/>
      <c r="Q670" s="40"/>
    </row>
    <row r="671" spans="1:17" x14ac:dyDescent="0.25">
      <c r="A671" s="5"/>
      <c r="B671" s="66" t="s">
        <v>465</v>
      </c>
      <c r="C671" s="48">
        <v>4</v>
      </c>
      <c r="D671" s="70">
        <v>29.537800000000001</v>
      </c>
      <c r="E671" s="98">
        <v>759</v>
      </c>
      <c r="F671" s="153">
        <v>172975.5</v>
      </c>
      <c r="G671" s="56">
        <v>75</v>
      </c>
      <c r="H671" s="15">
        <f t="shared" si="116"/>
        <v>129731.625</v>
      </c>
      <c r="I671" s="15">
        <f t="shared" si="112"/>
        <v>43243.875</v>
      </c>
      <c r="J671" s="15">
        <f t="shared" si="113"/>
        <v>227.899209486166</v>
      </c>
      <c r="K671" s="15">
        <f t="shared" si="114"/>
        <v>414.51649874719374</v>
      </c>
      <c r="L671" s="15">
        <f t="shared" si="115"/>
        <v>825970.28834261722</v>
      </c>
      <c r="M671" s="15"/>
      <c r="N671" s="172">
        <f t="shared" si="111"/>
        <v>825970.28834261722</v>
      </c>
      <c r="O671" s="40"/>
      <c r="P671" s="40"/>
      <c r="Q671" s="40"/>
    </row>
    <row r="672" spans="1:17" x14ac:dyDescent="0.25">
      <c r="A672" s="5"/>
      <c r="B672" s="66" t="s">
        <v>455</v>
      </c>
      <c r="C672" s="48">
        <v>4</v>
      </c>
      <c r="D672" s="70">
        <v>47.218299999999999</v>
      </c>
      <c r="E672" s="98">
        <v>3116</v>
      </c>
      <c r="F672" s="153">
        <v>518913.1</v>
      </c>
      <c r="G672" s="56">
        <v>75</v>
      </c>
      <c r="H672" s="15">
        <f t="shared" si="116"/>
        <v>389184.82500000001</v>
      </c>
      <c r="I672" s="15">
        <f t="shared" si="112"/>
        <v>129728.27499999997</v>
      </c>
      <c r="J672" s="15">
        <f t="shared" si="113"/>
        <v>166.53180359435171</v>
      </c>
      <c r="K672" s="15">
        <f t="shared" si="114"/>
        <v>475.88390463900805</v>
      </c>
      <c r="L672" s="15">
        <f t="shared" si="115"/>
        <v>1247718.0632249538</v>
      </c>
      <c r="M672" s="15"/>
      <c r="N672" s="172">
        <f t="shared" si="111"/>
        <v>1247718.0632249538</v>
      </c>
      <c r="O672" s="40"/>
      <c r="P672" s="40"/>
      <c r="Q672" s="40"/>
    </row>
    <row r="673" spans="1:17" x14ac:dyDescent="0.25">
      <c r="A673" s="5"/>
      <c r="B673" s="66" t="s">
        <v>466</v>
      </c>
      <c r="C673" s="48">
        <v>3</v>
      </c>
      <c r="D673" s="70">
        <v>6.2233000000000001</v>
      </c>
      <c r="E673" s="98">
        <v>8867</v>
      </c>
      <c r="F673" s="153">
        <v>11415435.800000001</v>
      </c>
      <c r="G673" s="56">
        <v>20</v>
      </c>
      <c r="H673" s="15">
        <f t="shared" si="116"/>
        <v>2283087.16</v>
      </c>
      <c r="I673" s="15">
        <f t="shared" si="112"/>
        <v>9132348.6400000006</v>
      </c>
      <c r="J673" s="15">
        <f t="shared" si="113"/>
        <v>1287.4067666629076</v>
      </c>
      <c r="K673" s="15">
        <f t="shared" si="114"/>
        <v>-644.99105842954782</v>
      </c>
      <c r="L673" s="15">
        <f t="shared" si="115"/>
        <v>1033210.2251512621</v>
      </c>
      <c r="M673" s="15"/>
      <c r="N673" s="172">
        <f t="shared" si="111"/>
        <v>1033210.2251512621</v>
      </c>
      <c r="O673" s="40"/>
      <c r="P673" s="40"/>
      <c r="Q673" s="40"/>
    </row>
    <row r="674" spans="1:17" x14ac:dyDescent="0.25">
      <c r="A674" s="5"/>
      <c r="B674" s="66" t="s">
        <v>467</v>
      </c>
      <c r="C674" s="48">
        <v>4</v>
      </c>
      <c r="D674" s="70">
        <v>6.9349000000000007</v>
      </c>
      <c r="E674" s="98">
        <v>8068</v>
      </c>
      <c r="F674" s="153">
        <v>3440532.8</v>
      </c>
      <c r="G674" s="56">
        <v>75</v>
      </c>
      <c r="H674" s="15">
        <f t="shared" si="116"/>
        <v>2580399.6</v>
      </c>
      <c r="I674" s="15">
        <f t="shared" si="112"/>
        <v>860133.19999999972</v>
      </c>
      <c r="J674" s="15">
        <f t="shared" si="113"/>
        <v>426.44184432325233</v>
      </c>
      <c r="K674" s="15">
        <f t="shared" si="114"/>
        <v>215.97386391010741</v>
      </c>
      <c r="L674" s="15">
        <f t="shared" si="115"/>
        <v>1279653.3993875515</v>
      </c>
      <c r="M674" s="15"/>
      <c r="N674" s="172">
        <f t="shared" si="111"/>
        <v>1279653.3993875515</v>
      </c>
      <c r="O674" s="40"/>
      <c r="P674" s="40"/>
      <c r="Q674" s="40"/>
    </row>
    <row r="675" spans="1:17" x14ac:dyDescent="0.25">
      <c r="A675" s="5"/>
      <c r="B675" s="66" t="s">
        <v>809</v>
      </c>
      <c r="C675" s="48">
        <v>4</v>
      </c>
      <c r="D675" s="70">
        <v>33.140799999999999</v>
      </c>
      <c r="E675" s="98">
        <v>1642</v>
      </c>
      <c r="F675" s="153">
        <v>200355.3</v>
      </c>
      <c r="G675" s="56">
        <v>75</v>
      </c>
      <c r="H675" s="15">
        <f t="shared" si="116"/>
        <v>150266.47500000001</v>
      </c>
      <c r="I675" s="15">
        <f t="shared" si="112"/>
        <v>50088.824999999983</v>
      </c>
      <c r="J675" s="15">
        <f t="shared" si="113"/>
        <v>122.01906211936662</v>
      </c>
      <c r="K675" s="15">
        <f t="shared" si="114"/>
        <v>520.39664611399314</v>
      </c>
      <c r="L675" s="15">
        <f t="shared" si="115"/>
        <v>1102945.6929060796</v>
      </c>
      <c r="M675" s="15"/>
      <c r="N675" s="172">
        <f t="shared" si="111"/>
        <v>1102945.6929060796</v>
      </c>
      <c r="O675" s="40"/>
      <c r="P675" s="40"/>
      <c r="Q675" s="40"/>
    </row>
    <row r="676" spans="1:17" x14ac:dyDescent="0.25">
      <c r="A676" s="5"/>
      <c r="B676" s="66" t="s">
        <v>468</v>
      </c>
      <c r="C676" s="48">
        <v>4</v>
      </c>
      <c r="D676" s="70">
        <v>20.0916</v>
      </c>
      <c r="E676" s="98">
        <v>1356</v>
      </c>
      <c r="F676" s="153">
        <v>191417.7</v>
      </c>
      <c r="G676" s="56">
        <v>75</v>
      </c>
      <c r="H676" s="15">
        <f t="shared" si="116"/>
        <v>143563.27499999999</v>
      </c>
      <c r="I676" s="15">
        <f t="shared" si="112"/>
        <v>47854.425000000017</v>
      </c>
      <c r="J676" s="15">
        <f t="shared" si="113"/>
        <v>141.16349557522125</v>
      </c>
      <c r="K676" s="15">
        <f t="shared" si="114"/>
        <v>501.25221265813849</v>
      </c>
      <c r="L676" s="15">
        <f t="shared" si="115"/>
        <v>998364.13669076096</v>
      </c>
      <c r="M676" s="15"/>
      <c r="N676" s="172">
        <f t="shared" si="111"/>
        <v>998364.13669076096</v>
      </c>
      <c r="O676" s="40"/>
      <c r="P676" s="40"/>
      <c r="Q676" s="40"/>
    </row>
    <row r="677" spans="1:17" x14ac:dyDescent="0.25">
      <c r="A677" s="5"/>
      <c r="B677" s="66" t="s">
        <v>145</v>
      </c>
      <c r="C677" s="48">
        <v>4</v>
      </c>
      <c r="D677" s="70">
        <v>31.363900000000001</v>
      </c>
      <c r="E677" s="98">
        <v>2356</v>
      </c>
      <c r="F677" s="153">
        <v>674296.7</v>
      </c>
      <c r="G677" s="56">
        <v>75</v>
      </c>
      <c r="H677" s="15">
        <f t="shared" si="116"/>
        <v>505722.52500000002</v>
      </c>
      <c r="I677" s="15">
        <f t="shared" si="112"/>
        <v>168574.17499999993</v>
      </c>
      <c r="J677" s="15">
        <f t="shared" si="113"/>
        <v>286.2040322580645</v>
      </c>
      <c r="K677" s="15">
        <f t="shared" si="114"/>
        <v>356.21167597529524</v>
      </c>
      <c r="L677" s="15">
        <f t="shared" si="115"/>
        <v>923782.4554710855</v>
      </c>
      <c r="M677" s="15"/>
      <c r="N677" s="172">
        <f t="shared" si="111"/>
        <v>923782.4554710855</v>
      </c>
      <c r="O677" s="40"/>
      <c r="P677" s="40"/>
      <c r="Q677" s="40"/>
    </row>
    <row r="678" spans="1:17" x14ac:dyDescent="0.25">
      <c r="A678" s="5"/>
      <c r="B678" s="8"/>
      <c r="C678" s="8"/>
      <c r="D678" s="70">
        <v>0</v>
      </c>
      <c r="E678" s="100"/>
      <c r="F678" s="134"/>
      <c r="G678" s="56"/>
      <c r="H678" s="41"/>
      <c r="I678" s="15"/>
      <c r="J678" s="15"/>
      <c r="K678" s="15"/>
      <c r="L678" s="15"/>
      <c r="M678" s="15"/>
      <c r="N678" s="172"/>
      <c r="O678" s="40"/>
      <c r="P678" s="40"/>
      <c r="Q678" s="40"/>
    </row>
    <row r="679" spans="1:17" x14ac:dyDescent="0.25">
      <c r="A679" s="33" t="s">
        <v>469</v>
      </c>
      <c r="B679" s="58" t="s">
        <v>2</v>
      </c>
      <c r="C679" s="59"/>
      <c r="D679" s="7">
        <v>1228.3134999999997</v>
      </c>
      <c r="E679" s="101">
        <f>E680</f>
        <v>109644</v>
      </c>
      <c r="F679" s="123"/>
      <c r="G679" s="56"/>
      <c r="H679" s="12">
        <f>H681</f>
        <v>17397191.549999997</v>
      </c>
      <c r="I679" s="12">
        <f>I681</f>
        <v>-17397191.549999997</v>
      </c>
      <c r="J679" s="15"/>
      <c r="K679" s="15"/>
      <c r="L679" s="15"/>
      <c r="M679" s="14">
        <f>M681</f>
        <v>52333910.387727186</v>
      </c>
      <c r="N679" s="170">
        <f t="shared" si="111"/>
        <v>52333910.387727186</v>
      </c>
      <c r="O679" s="40"/>
      <c r="P679" s="40"/>
      <c r="Q679" s="40"/>
    </row>
    <row r="680" spans="1:17" x14ac:dyDescent="0.25">
      <c r="A680" s="33" t="s">
        <v>469</v>
      </c>
      <c r="B680" s="58" t="s">
        <v>3</v>
      </c>
      <c r="C680" s="59"/>
      <c r="D680" s="7">
        <v>1228.3134999999997</v>
      </c>
      <c r="E680" s="101">
        <f>SUM(E682:E719)</f>
        <v>109644</v>
      </c>
      <c r="F680" s="123">
        <f>SUM(F682:F719)</f>
        <v>69588766.199999988</v>
      </c>
      <c r="G680" s="56"/>
      <c r="H680" s="12">
        <f>SUM(H682:H719)</f>
        <v>31966894.57</v>
      </c>
      <c r="I680" s="12">
        <f>SUM(I682:I719)</f>
        <v>37621871.630000003</v>
      </c>
      <c r="J680" s="15"/>
      <c r="K680" s="15"/>
      <c r="L680" s="12">
        <f>SUM(L682:L719)</f>
        <v>41943561.406737827</v>
      </c>
      <c r="M680" s="15"/>
      <c r="N680" s="170">
        <f t="shared" si="111"/>
        <v>41943561.406737827</v>
      </c>
      <c r="O680" s="40"/>
      <c r="P680" s="40"/>
      <c r="Q680" s="40"/>
    </row>
    <row r="681" spans="1:17" x14ac:dyDescent="0.25">
      <c r="A681" s="5"/>
      <c r="B681" s="66" t="s">
        <v>26</v>
      </c>
      <c r="C681" s="48">
        <v>2</v>
      </c>
      <c r="D681" s="70">
        <v>0</v>
      </c>
      <c r="E681" s="104"/>
      <c r="F681" s="130"/>
      <c r="G681" s="56">
        <v>25</v>
      </c>
      <c r="H681" s="15">
        <f>F680*G681/100</f>
        <v>17397191.549999997</v>
      </c>
      <c r="I681" s="15">
        <f t="shared" si="112"/>
        <v>-17397191.549999997</v>
      </c>
      <c r="J681" s="15"/>
      <c r="K681" s="15"/>
      <c r="L681" s="15"/>
      <c r="M681" s="15">
        <f>($L$7*$L$8*E679/$L$10)+($L$7*$L$9*D679/$L$11)</f>
        <v>52333910.387727186</v>
      </c>
      <c r="N681" s="172">
        <f t="shared" si="111"/>
        <v>52333910.387727186</v>
      </c>
      <c r="O681" s="40"/>
      <c r="P681" s="40"/>
      <c r="Q681" s="40"/>
    </row>
    <row r="682" spans="1:17" x14ac:dyDescent="0.25">
      <c r="A682" s="5"/>
      <c r="B682" s="66" t="s">
        <v>470</v>
      </c>
      <c r="C682" s="48">
        <v>4</v>
      </c>
      <c r="D682" s="70">
        <v>28.536100000000001</v>
      </c>
      <c r="E682" s="98">
        <v>1920</v>
      </c>
      <c r="F682" s="154">
        <v>293227.59999999998</v>
      </c>
      <c r="G682" s="56">
        <v>75</v>
      </c>
      <c r="H682" s="15">
        <f>F682*G682/100</f>
        <v>219920.7</v>
      </c>
      <c r="I682" s="15">
        <f t="shared" si="112"/>
        <v>73306.899999999965</v>
      </c>
      <c r="J682" s="15">
        <f t="shared" ref="J682:J719" si="117">F682/E682</f>
        <v>152.72270833333332</v>
      </c>
      <c r="K682" s="15">
        <f t="shared" ref="K682:K719" si="118">$J$11*$J$19-J682</f>
        <v>489.69299990002639</v>
      </c>
      <c r="L682" s="15">
        <f t="shared" ref="L682:L719" si="119">IF(K682&gt;0,$J$7*$J$8*(K682/$K$19),0)+$J$7*$J$9*(E682/$E$19)+$J$7*$J$10*(D682/$D$19)</f>
        <v>1072141.1407569693</v>
      </c>
      <c r="M682" s="15"/>
      <c r="N682" s="172">
        <f t="shared" si="111"/>
        <v>1072141.1407569693</v>
      </c>
      <c r="O682" s="40"/>
      <c r="P682" s="40"/>
      <c r="Q682" s="40"/>
    </row>
    <row r="683" spans="1:17" x14ac:dyDescent="0.25">
      <c r="A683" s="5"/>
      <c r="B683" s="66" t="s">
        <v>471</v>
      </c>
      <c r="C683" s="48">
        <v>4</v>
      </c>
      <c r="D683" s="70">
        <v>47.4878</v>
      </c>
      <c r="E683" s="98">
        <v>2613</v>
      </c>
      <c r="F683" s="154">
        <v>294955.2</v>
      </c>
      <c r="G683" s="56">
        <v>75</v>
      </c>
      <c r="H683" s="15">
        <f t="shared" ref="H683:H719" si="120">F683*G683/100</f>
        <v>221216.4</v>
      </c>
      <c r="I683" s="15">
        <f t="shared" si="112"/>
        <v>73738.800000000017</v>
      </c>
      <c r="J683" s="15">
        <f t="shared" si="117"/>
        <v>112.87990815154994</v>
      </c>
      <c r="K683" s="15">
        <f t="shared" si="118"/>
        <v>529.53580008180984</v>
      </c>
      <c r="L683" s="15">
        <f t="shared" si="119"/>
        <v>1274446.5748809706</v>
      </c>
      <c r="M683" s="15"/>
      <c r="N683" s="172">
        <f t="shared" si="111"/>
        <v>1274446.5748809706</v>
      </c>
      <c r="O683" s="40"/>
      <c r="P683" s="40"/>
      <c r="Q683" s="40"/>
    </row>
    <row r="684" spans="1:17" x14ac:dyDescent="0.25">
      <c r="A684" s="5"/>
      <c r="B684" s="66" t="s">
        <v>472</v>
      </c>
      <c r="C684" s="48">
        <v>4</v>
      </c>
      <c r="D684" s="70">
        <v>24.181699999999999</v>
      </c>
      <c r="E684" s="98">
        <v>1453</v>
      </c>
      <c r="F684" s="154">
        <v>252872.8</v>
      </c>
      <c r="G684" s="56">
        <v>75</v>
      </c>
      <c r="H684" s="15">
        <f t="shared" si="120"/>
        <v>189654.6</v>
      </c>
      <c r="I684" s="15">
        <f t="shared" si="112"/>
        <v>63218.199999999983</v>
      </c>
      <c r="J684" s="15">
        <f t="shared" si="117"/>
        <v>174.03496214728148</v>
      </c>
      <c r="K684" s="15">
        <f t="shared" si="118"/>
        <v>468.38074608607826</v>
      </c>
      <c r="L684" s="15">
        <f t="shared" si="119"/>
        <v>971611.51742494246</v>
      </c>
      <c r="M684" s="15"/>
      <c r="N684" s="172">
        <f t="shared" si="111"/>
        <v>971611.51742494246</v>
      </c>
      <c r="O684" s="40"/>
      <c r="P684" s="40"/>
      <c r="Q684" s="40"/>
    </row>
    <row r="685" spans="1:17" x14ac:dyDescent="0.25">
      <c r="A685" s="5"/>
      <c r="B685" s="66" t="s">
        <v>810</v>
      </c>
      <c r="C685" s="48">
        <v>4</v>
      </c>
      <c r="D685" s="70">
        <v>30.626899999999999</v>
      </c>
      <c r="E685" s="98">
        <v>1926</v>
      </c>
      <c r="F685" s="154">
        <v>367888</v>
      </c>
      <c r="G685" s="56">
        <v>75</v>
      </c>
      <c r="H685" s="15">
        <f t="shared" si="120"/>
        <v>275916</v>
      </c>
      <c r="I685" s="15">
        <f t="shared" si="112"/>
        <v>91972</v>
      </c>
      <c r="J685" s="15">
        <f t="shared" si="117"/>
        <v>191.01142263759087</v>
      </c>
      <c r="K685" s="15">
        <f t="shared" si="118"/>
        <v>451.4042855957689</v>
      </c>
      <c r="L685" s="15">
        <f t="shared" si="119"/>
        <v>1020116.5597931191</v>
      </c>
      <c r="M685" s="15"/>
      <c r="N685" s="172">
        <f t="shared" si="111"/>
        <v>1020116.5597931191</v>
      </c>
      <c r="O685" s="40"/>
      <c r="P685" s="40"/>
      <c r="Q685" s="40"/>
    </row>
    <row r="686" spans="1:17" x14ac:dyDescent="0.25">
      <c r="A686" s="5"/>
      <c r="B686" s="66" t="s">
        <v>473</v>
      </c>
      <c r="C686" s="48">
        <v>4</v>
      </c>
      <c r="D686" s="70">
        <v>27.559699999999996</v>
      </c>
      <c r="E686" s="98">
        <v>1394</v>
      </c>
      <c r="F686" s="154">
        <v>231218.3</v>
      </c>
      <c r="G686" s="56">
        <v>75</v>
      </c>
      <c r="H686" s="15">
        <f t="shared" si="120"/>
        <v>173413.72500000001</v>
      </c>
      <c r="I686" s="15">
        <f t="shared" si="112"/>
        <v>57804.574999999983</v>
      </c>
      <c r="J686" s="15">
        <f t="shared" si="117"/>
        <v>165.86678622668578</v>
      </c>
      <c r="K686" s="15">
        <f t="shared" si="118"/>
        <v>476.54892200667393</v>
      </c>
      <c r="L686" s="15">
        <f t="shared" si="119"/>
        <v>988473.30078841536</v>
      </c>
      <c r="M686" s="15"/>
      <c r="N686" s="172">
        <f t="shared" si="111"/>
        <v>988473.30078841536</v>
      </c>
      <c r="O686" s="40"/>
      <c r="P686" s="40"/>
      <c r="Q686" s="40"/>
    </row>
    <row r="687" spans="1:17" x14ac:dyDescent="0.25">
      <c r="A687" s="5"/>
      <c r="B687" s="66" t="s">
        <v>474</v>
      </c>
      <c r="C687" s="48">
        <v>4</v>
      </c>
      <c r="D687" s="70">
        <v>52.490699999999997</v>
      </c>
      <c r="E687" s="98">
        <v>3222</v>
      </c>
      <c r="F687" s="154">
        <v>566296.19999999995</v>
      </c>
      <c r="G687" s="56">
        <v>75</v>
      </c>
      <c r="H687" s="15">
        <f t="shared" si="120"/>
        <v>424722.15</v>
      </c>
      <c r="I687" s="15">
        <f t="shared" si="112"/>
        <v>141574.04999999993</v>
      </c>
      <c r="J687" s="15">
        <f t="shared" si="117"/>
        <v>175.75921787709495</v>
      </c>
      <c r="K687" s="15">
        <f t="shared" si="118"/>
        <v>466.65649035626478</v>
      </c>
      <c r="L687" s="15">
        <f t="shared" si="119"/>
        <v>1262536.6080757251</v>
      </c>
      <c r="M687" s="15"/>
      <c r="N687" s="172">
        <f t="shared" si="111"/>
        <v>1262536.6080757251</v>
      </c>
      <c r="O687" s="40"/>
      <c r="P687" s="40"/>
      <c r="Q687" s="40"/>
    </row>
    <row r="688" spans="1:17" x14ac:dyDescent="0.25">
      <c r="A688" s="5"/>
      <c r="B688" s="66" t="s">
        <v>475</v>
      </c>
      <c r="C688" s="48">
        <v>4</v>
      </c>
      <c r="D688" s="70">
        <v>42.161599999999993</v>
      </c>
      <c r="E688" s="98">
        <v>2975</v>
      </c>
      <c r="F688" s="154">
        <v>394198</v>
      </c>
      <c r="G688" s="56">
        <v>75</v>
      </c>
      <c r="H688" s="15">
        <f t="shared" si="120"/>
        <v>295648.5</v>
      </c>
      <c r="I688" s="15">
        <f t="shared" si="112"/>
        <v>98549.5</v>
      </c>
      <c r="J688" s="15">
        <f t="shared" si="117"/>
        <v>132.5035294117647</v>
      </c>
      <c r="K688" s="15">
        <f t="shared" si="118"/>
        <v>509.91217882159503</v>
      </c>
      <c r="L688" s="15">
        <f t="shared" si="119"/>
        <v>1268116.3679488364</v>
      </c>
      <c r="M688" s="15"/>
      <c r="N688" s="172">
        <f t="shared" si="111"/>
        <v>1268116.3679488364</v>
      </c>
      <c r="O688" s="40"/>
      <c r="P688" s="40"/>
      <c r="Q688" s="40"/>
    </row>
    <row r="689" spans="1:17" x14ac:dyDescent="0.25">
      <c r="A689" s="5"/>
      <c r="B689" s="66" t="s">
        <v>811</v>
      </c>
      <c r="C689" s="48">
        <v>4</v>
      </c>
      <c r="D689" s="70">
        <v>21.990200000000002</v>
      </c>
      <c r="E689" s="98">
        <v>1075</v>
      </c>
      <c r="F689" s="154">
        <v>134439.20000000001</v>
      </c>
      <c r="G689" s="56">
        <v>75</v>
      </c>
      <c r="H689" s="15">
        <f t="shared" si="120"/>
        <v>100829.4</v>
      </c>
      <c r="I689" s="15">
        <f t="shared" si="112"/>
        <v>33609.800000000017</v>
      </c>
      <c r="J689" s="15">
        <f t="shared" si="117"/>
        <v>125.05972093023257</v>
      </c>
      <c r="K689" s="15">
        <f t="shared" si="118"/>
        <v>517.35598730312722</v>
      </c>
      <c r="L689" s="15">
        <f t="shared" si="119"/>
        <v>997405.28650331381</v>
      </c>
      <c r="M689" s="15"/>
      <c r="N689" s="172">
        <f t="shared" si="111"/>
        <v>997405.28650331381</v>
      </c>
      <c r="O689" s="40"/>
      <c r="P689" s="40"/>
      <c r="Q689" s="40"/>
    </row>
    <row r="690" spans="1:17" x14ac:dyDescent="0.25">
      <c r="A690" s="5"/>
      <c r="B690" s="66" t="s">
        <v>476</v>
      </c>
      <c r="C690" s="48">
        <v>4</v>
      </c>
      <c r="D690" s="70">
        <v>24.766200000000001</v>
      </c>
      <c r="E690" s="98">
        <v>995</v>
      </c>
      <c r="F690" s="154">
        <v>126391.4</v>
      </c>
      <c r="G690" s="56">
        <v>75</v>
      </c>
      <c r="H690" s="15">
        <f t="shared" si="120"/>
        <v>94793.55</v>
      </c>
      <c r="I690" s="15">
        <f t="shared" si="112"/>
        <v>31597.849999999991</v>
      </c>
      <c r="J690" s="15">
        <f t="shared" si="117"/>
        <v>127.02653266331657</v>
      </c>
      <c r="K690" s="15">
        <f t="shared" si="118"/>
        <v>515.38917557004311</v>
      </c>
      <c r="L690" s="15">
        <f t="shared" si="119"/>
        <v>994181.38974997262</v>
      </c>
      <c r="M690" s="15"/>
      <c r="N690" s="172">
        <f t="shared" si="111"/>
        <v>994181.38974997262</v>
      </c>
      <c r="O690" s="40"/>
      <c r="P690" s="40"/>
      <c r="Q690" s="40"/>
    </row>
    <row r="691" spans="1:17" x14ac:dyDescent="0.25">
      <c r="A691" s="5"/>
      <c r="B691" s="66" t="s">
        <v>477</v>
      </c>
      <c r="C691" s="48">
        <v>4</v>
      </c>
      <c r="D691" s="70">
        <v>37.430100000000003</v>
      </c>
      <c r="E691" s="98">
        <v>1824</v>
      </c>
      <c r="F691" s="154">
        <v>281684.09999999998</v>
      </c>
      <c r="G691" s="56">
        <v>75</v>
      </c>
      <c r="H691" s="15">
        <f t="shared" si="120"/>
        <v>211263.07500000001</v>
      </c>
      <c r="I691" s="15">
        <f t="shared" si="112"/>
        <v>70421.024999999965</v>
      </c>
      <c r="J691" s="15">
        <f t="shared" si="117"/>
        <v>154.43207236842105</v>
      </c>
      <c r="K691" s="15">
        <f t="shared" si="118"/>
        <v>487.98363586493872</v>
      </c>
      <c r="L691" s="15">
        <f t="shared" si="119"/>
        <v>1087260.5335212357</v>
      </c>
      <c r="M691" s="15"/>
      <c r="N691" s="172">
        <f t="shared" si="111"/>
        <v>1087260.5335212357</v>
      </c>
      <c r="O691" s="40"/>
      <c r="P691" s="40"/>
      <c r="Q691" s="40"/>
    </row>
    <row r="692" spans="1:17" x14ac:dyDescent="0.25">
      <c r="A692" s="5"/>
      <c r="B692" s="66" t="s">
        <v>478</v>
      </c>
      <c r="C692" s="48">
        <v>4</v>
      </c>
      <c r="D692" s="70">
        <v>28.086300000000001</v>
      </c>
      <c r="E692" s="98">
        <v>1766</v>
      </c>
      <c r="F692" s="154">
        <v>170112.4</v>
      </c>
      <c r="G692" s="56">
        <v>75</v>
      </c>
      <c r="H692" s="15">
        <f t="shared" si="120"/>
        <v>127584.3</v>
      </c>
      <c r="I692" s="15">
        <f t="shared" si="112"/>
        <v>42528.099999999991</v>
      </c>
      <c r="J692" s="15">
        <f t="shared" si="117"/>
        <v>96.32638731596829</v>
      </c>
      <c r="K692" s="15">
        <f t="shared" si="118"/>
        <v>546.08932091739143</v>
      </c>
      <c r="L692" s="15">
        <f t="shared" si="119"/>
        <v>1140682.4815611984</v>
      </c>
      <c r="M692" s="15"/>
      <c r="N692" s="172">
        <f t="shared" si="111"/>
        <v>1140682.4815611984</v>
      </c>
      <c r="O692" s="40"/>
      <c r="P692" s="40"/>
      <c r="Q692" s="40"/>
    </row>
    <row r="693" spans="1:17" x14ac:dyDescent="0.25">
      <c r="A693" s="5"/>
      <c r="B693" s="66" t="s">
        <v>479</v>
      </c>
      <c r="C693" s="48">
        <v>4</v>
      </c>
      <c r="D693" s="70">
        <v>32.892899999999997</v>
      </c>
      <c r="E693" s="98">
        <v>2538</v>
      </c>
      <c r="F693" s="154">
        <v>274436.3</v>
      </c>
      <c r="G693" s="56">
        <v>75</v>
      </c>
      <c r="H693" s="15">
        <f t="shared" si="120"/>
        <v>205827.22500000001</v>
      </c>
      <c r="I693" s="15">
        <f t="shared" si="112"/>
        <v>68609.074999999983</v>
      </c>
      <c r="J693" s="15">
        <f t="shared" si="117"/>
        <v>108.13092986603624</v>
      </c>
      <c r="K693" s="15">
        <f t="shared" si="118"/>
        <v>534.2847783673235</v>
      </c>
      <c r="L693" s="15">
        <f t="shared" si="119"/>
        <v>1226086.8933100151</v>
      </c>
      <c r="M693" s="15"/>
      <c r="N693" s="172">
        <f t="shared" si="111"/>
        <v>1226086.8933100151</v>
      </c>
      <c r="O693" s="40"/>
      <c r="P693" s="40"/>
      <c r="Q693" s="40"/>
    </row>
    <row r="694" spans="1:17" x14ac:dyDescent="0.25">
      <c r="A694" s="5"/>
      <c r="B694" s="66" t="s">
        <v>480</v>
      </c>
      <c r="C694" s="48">
        <v>4</v>
      </c>
      <c r="D694" s="70">
        <v>24.770500000000002</v>
      </c>
      <c r="E694" s="98">
        <v>1692</v>
      </c>
      <c r="F694" s="154">
        <v>441698.1</v>
      </c>
      <c r="G694" s="56">
        <v>75</v>
      </c>
      <c r="H694" s="15">
        <f t="shared" si="120"/>
        <v>331273.57500000001</v>
      </c>
      <c r="I694" s="15">
        <f t="shared" si="112"/>
        <v>110424.52499999997</v>
      </c>
      <c r="J694" s="15">
        <f t="shared" si="117"/>
        <v>261.05088652482266</v>
      </c>
      <c r="K694" s="15">
        <f t="shared" si="118"/>
        <v>381.36482170853708</v>
      </c>
      <c r="L694" s="15">
        <f t="shared" si="119"/>
        <v>865675.15315050376</v>
      </c>
      <c r="M694" s="15"/>
      <c r="N694" s="172">
        <f t="shared" si="111"/>
        <v>865675.15315050376</v>
      </c>
      <c r="O694" s="40"/>
      <c r="P694" s="40"/>
      <c r="Q694" s="40"/>
    </row>
    <row r="695" spans="1:17" x14ac:dyDescent="0.25">
      <c r="A695" s="5"/>
      <c r="B695" s="66" t="s">
        <v>481</v>
      </c>
      <c r="C695" s="48">
        <v>4</v>
      </c>
      <c r="D695" s="70">
        <v>72.553400000000011</v>
      </c>
      <c r="E695" s="98">
        <v>5318</v>
      </c>
      <c r="F695" s="154">
        <v>2890976.3</v>
      </c>
      <c r="G695" s="56">
        <v>75</v>
      </c>
      <c r="H695" s="15">
        <f t="shared" si="120"/>
        <v>2168232.2250000001</v>
      </c>
      <c r="I695" s="15">
        <f t="shared" si="112"/>
        <v>722744.07499999972</v>
      </c>
      <c r="J695" s="15">
        <f t="shared" si="117"/>
        <v>543.62096652877017</v>
      </c>
      <c r="K695" s="15">
        <f t="shared" si="118"/>
        <v>98.794741704589569</v>
      </c>
      <c r="L695" s="15">
        <f t="shared" si="119"/>
        <v>995518.29968003288</v>
      </c>
      <c r="M695" s="15"/>
      <c r="N695" s="172">
        <f t="shared" si="111"/>
        <v>995518.29968003288</v>
      </c>
      <c r="O695" s="40"/>
      <c r="P695" s="40"/>
      <c r="Q695" s="40"/>
    </row>
    <row r="696" spans="1:17" x14ac:dyDescent="0.25">
      <c r="A696" s="5"/>
      <c r="B696" s="66" t="s">
        <v>482</v>
      </c>
      <c r="C696" s="48">
        <v>4</v>
      </c>
      <c r="D696" s="70">
        <v>47.782899999999998</v>
      </c>
      <c r="E696" s="98">
        <v>3653</v>
      </c>
      <c r="F696" s="154">
        <v>609953.30000000005</v>
      </c>
      <c r="G696" s="56">
        <v>75</v>
      </c>
      <c r="H696" s="15">
        <f t="shared" si="120"/>
        <v>457464.97499999998</v>
      </c>
      <c r="I696" s="15">
        <f t="shared" si="112"/>
        <v>152488.32500000007</v>
      </c>
      <c r="J696" s="15">
        <f t="shared" si="117"/>
        <v>166.97325485901999</v>
      </c>
      <c r="K696" s="15">
        <f t="shared" si="118"/>
        <v>475.44245337433972</v>
      </c>
      <c r="L696" s="15">
        <f t="shared" si="119"/>
        <v>1310211.9466609489</v>
      </c>
      <c r="M696" s="15"/>
      <c r="N696" s="172">
        <f t="shared" si="111"/>
        <v>1310211.9466609489</v>
      </c>
      <c r="O696" s="40"/>
      <c r="P696" s="40"/>
      <c r="Q696" s="40"/>
    </row>
    <row r="697" spans="1:17" x14ac:dyDescent="0.25">
      <c r="A697" s="5"/>
      <c r="B697" s="66" t="s">
        <v>483</v>
      </c>
      <c r="C697" s="48">
        <v>4</v>
      </c>
      <c r="D697" s="70">
        <v>27.6252</v>
      </c>
      <c r="E697" s="98">
        <v>1340</v>
      </c>
      <c r="F697" s="154">
        <v>426814.6</v>
      </c>
      <c r="G697" s="56">
        <v>75</v>
      </c>
      <c r="H697" s="15">
        <f t="shared" si="120"/>
        <v>320110.95</v>
      </c>
      <c r="I697" s="15">
        <f t="shared" si="112"/>
        <v>106703.64999999997</v>
      </c>
      <c r="J697" s="15">
        <f t="shared" si="117"/>
        <v>318.51835820895519</v>
      </c>
      <c r="K697" s="15">
        <f t="shared" si="118"/>
        <v>323.89735002440455</v>
      </c>
      <c r="L697" s="15">
        <f t="shared" si="119"/>
        <v>745429.10402103618</v>
      </c>
      <c r="M697" s="15"/>
      <c r="N697" s="172">
        <f t="shared" si="111"/>
        <v>745429.10402103618</v>
      </c>
      <c r="O697" s="40"/>
      <c r="P697" s="40"/>
      <c r="Q697" s="40"/>
    </row>
    <row r="698" spans="1:17" x14ac:dyDescent="0.25">
      <c r="A698" s="5"/>
      <c r="B698" s="66" t="s">
        <v>484</v>
      </c>
      <c r="C698" s="48">
        <v>4</v>
      </c>
      <c r="D698" s="70">
        <v>17.765000000000001</v>
      </c>
      <c r="E698" s="98">
        <v>2756</v>
      </c>
      <c r="F698" s="154">
        <v>283864.40000000002</v>
      </c>
      <c r="G698" s="56">
        <v>75</v>
      </c>
      <c r="H698" s="15">
        <f t="shared" si="120"/>
        <v>212898.3</v>
      </c>
      <c r="I698" s="15">
        <f t="shared" si="112"/>
        <v>70966.100000000035</v>
      </c>
      <c r="J698" s="15">
        <f t="shared" si="117"/>
        <v>102.99869375907113</v>
      </c>
      <c r="K698" s="15">
        <f t="shared" si="118"/>
        <v>539.41701447428864</v>
      </c>
      <c r="L698" s="15">
        <f t="shared" si="119"/>
        <v>1210076.6550202896</v>
      </c>
      <c r="M698" s="15"/>
      <c r="N698" s="172">
        <f t="shared" si="111"/>
        <v>1210076.6550202896</v>
      </c>
      <c r="O698" s="40"/>
      <c r="P698" s="40"/>
      <c r="Q698" s="40"/>
    </row>
    <row r="699" spans="1:17" x14ac:dyDescent="0.25">
      <c r="A699" s="5"/>
      <c r="B699" s="66" t="s">
        <v>485</v>
      </c>
      <c r="C699" s="48">
        <v>4</v>
      </c>
      <c r="D699" s="70">
        <v>21.602600000000002</v>
      </c>
      <c r="E699" s="98">
        <v>1236</v>
      </c>
      <c r="F699" s="154">
        <v>150405.1</v>
      </c>
      <c r="G699" s="56">
        <v>75</v>
      </c>
      <c r="H699" s="15">
        <f t="shared" si="120"/>
        <v>112803.825</v>
      </c>
      <c r="I699" s="15">
        <f t="shared" si="112"/>
        <v>37601.275000000009</v>
      </c>
      <c r="J699" s="15">
        <f t="shared" si="117"/>
        <v>121.68697411003237</v>
      </c>
      <c r="K699" s="15">
        <f t="shared" si="118"/>
        <v>520.7287341233274</v>
      </c>
      <c r="L699" s="15">
        <f t="shared" si="119"/>
        <v>1019786.0017589213</v>
      </c>
      <c r="M699" s="15"/>
      <c r="N699" s="172">
        <f t="shared" si="111"/>
        <v>1019786.0017589213</v>
      </c>
      <c r="O699" s="40"/>
      <c r="P699" s="40"/>
      <c r="Q699" s="40"/>
    </row>
    <row r="700" spans="1:17" x14ac:dyDescent="0.25">
      <c r="A700" s="5"/>
      <c r="B700" s="66" t="s">
        <v>486</v>
      </c>
      <c r="C700" s="48">
        <v>4</v>
      </c>
      <c r="D700" s="70">
        <v>32.780200000000001</v>
      </c>
      <c r="E700" s="98">
        <v>1874</v>
      </c>
      <c r="F700" s="154">
        <v>268916</v>
      </c>
      <c r="G700" s="56">
        <v>75</v>
      </c>
      <c r="H700" s="15">
        <f t="shared" si="120"/>
        <v>201687</v>
      </c>
      <c r="I700" s="15">
        <f t="shared" si="112"/>
        <v>67229</v>
      </c>
      <c r="J700" s="15">
        <f t="shared" si="117"/>
        <v>143.49839914621131</v>
      </c>
      <c r="K700" s="15">
        <f t="shared" si="118"/>
        <v>498.9173090871484</v>
      </c>
      <c r="L700" s="15">
        <f t="shared" si="119"/>
        <v>1094927.511752751</v>
      </c>
      <c r="M700" s="15"/>
      <c r="N700" s="172">
        <f t="shared" si="111"/>
        <v>1094927.511752751</v>
      </c>
      <c r="O700" s="40"/>
      <c r="P700" s="40"/>
      <c r="Q700" s="40"/>
    </row>
    <row r="701" spans="1:17" x14ac:dyDescent="0.25">
      <c r="A701" s="5"/>
      <c r="B701" s="66" t="s">
        <v>812</v>
      </c>
      <c r="C701" s="48">
        <v>4</v>
      </c>
      <c r="D701" s="70">
        <v>14.616600000000002</v>
      </c>
      <c r="E701" s="98">
        <v>1329</v>
      </c>
      <c r="F701" s="154">
        <v>108889.5</v>
      </c>
      <c r="G701" s="56">
        <v>75</v>
      </c>
      <c r="H701" s="15">
        <f t="shared" si="120"/>
        <v>81667.125</v>
      </c>
      <c r="I701" s="15">
        <f t="shared" si="112"/>
        <v>27222.375</v>
      </c>
      <c r="J701" s="15">
        <f t="shared" si="117"/>
        <v>81.933408577878097</v>
      </c>
      <c r="K701" s="15">
        <f t="shared" si="118"/>
        <v>560.4822996554816</v>
      </c>
      <c r="L701" s="15">
        <f t="shared" si="119"/>
        <v>1069577.1065049637</v>
      </c>
      <c r="M701" s="15"/>
      <c r="N701" s="172">
        <f t="shared" si="111"/>
        <v>1069577.1065049637</v>
      </c>
      <c r="O701" s="40"/>
      <c r="P701" s="40"/>
      <c r="Q701" s="40"/>
    </row>
    <row r="702" spans="1:17" x14ac:dyDescent="0.25">
      <c r="A702" s="5"/>
      <c r="B702" s="66" t="s">
        <v>882</v>
      </c>
      <c r="C702" s="48">
        <v>3</v>
      </c>
      <c r="D702" s="70">
        <v>20.187100000000001</v>
      </c>
      <c r="E702" s="98">
        <v>25304</v>
      </c>
      <c r="F702" s="154">
        <v>50561700.200000003</v>
      </c>
      <c r="G702" s="56">
        <v>35</v>
      </c>
      <c r="H702" s="15">
        <f t="shared" si="120"/>
        <v>17696595.07</v>
      </c>
      <c r="I702" s="15">
        <f t="shared" si="112"/>
        <v>32865105.130000003</v>
      </c>
      <c r="J702" s="15">
        <f t="shared" si="117"/>
        <v>1998.1702576667722</v>
      </c>
      <c r="K702" s="15">
        <f t="shared" si="118"/>
        <v>-1355.7545494334124</v>
      </c>
      <c r="L702" s="15">
        <f t="shared" si="119"/>
        <v>2956345.170200089</v>
      </c>
      <c r="M702" s="15"/>
      <c r="N702" s="172">
        <f t="shared" si="111"/>
        <v>2956345.170200089</v>
      </c>
      <c r="O702" s="40"/>
      <c r="P702" s="40"/>
      <c r="Q702" s="40"/>
    </row>
    <row r="703" spans="1:17" x14ac:dyDescent="0.25">
      <c r="A703" s="5"/>
      <c r="B703" s="66" t="s">
        <v>487</v>
      </c>
      <c r="C703" s="48">
        <v>4</v>
      </c>
      <c r="D703" s="70">
        <v>27.260100000000001</v>
      </c>
      <c r="E703" s="98">
        <v>3600</v>
      </c>
      <c r="F703" s="154">
        <v>997779.9</v>
      </c>
      <c r="G703" s="56">
        <v>75</v>
      </c>
      <c r="H703" s="15">
        <f t="shared" si="120"/>
        <v>748334.92500000005</v>
      </c>
      <c r="I703" s="15">
        <f t="shared" si="112"/>
        <v>249444.97499999998</v>
      </c>
      <c r="J703" s="15">
        <f t="shared" si="117"/>
        <v>277.16108333333335</v>
      </c>
      <c r="K703" s="15">
        <f t="shared" si="118"/>
        <v>365.25462490002639</v>
      </c>
      <c r="L703" s="15">
        <f t="shared" si="119"/>
        <v>1066698.1214893595</v>
      </c>
      <c r="M703" s="15"/>
      <c r="N703" s="172">
        <f t="shared" si="111"/>
        <v>1066698.1214893595</v>
      </c>
      <c r="O703" s="40"/>
      <c r="P703" s="40"/>
      <c r="Q703" s="40"/>
    </row>
    <row r="704" spans="1:17" x14ac:dyDescent="0.25">
      <c r="A704" s="5"/>
      <c r="B704" s="66" t="s">
        <v>488</v>
      </c>
      <c r="C704" s="48">
        <v>4</v>
      </c>
      <c r="D704" s="70">
        <v>52.570299999999996</v>
      </c>
      <c r="E704" s="98">
        <v>8042</v>
      </c>
      <c r="F704" s="154">
        <v>2585032.9</v>
      </c>
      <c r="G704" s="56">
        <v>75</v>
      </c>
      <c r="H704" s="15">
        <f t="shared" si="120"/>
        <v>1938774.675</v>
      </c>
      <c r="I704" s="15">
        <f t="shared" si="112"/>
        <v>646258.22499999986</v>
      </c>
      <c r="J704" s="15">
        <f t="shared" si="117"/>
        <v>321.44154439194227</v>
      </c>
      <c r="K704" s="15">
        <f t="shared" si="118"/>
        <v>320.97416384141746</v>
      </c>
      <c r="L704" s="15">
        <f t="shared" si="119"/>
        <v>1587240.544943111</v>
      </c>
      <c r="M704" s="15"/>
      <c r="N704" s="172">
        <f t="shared" si="111"/>
        <v>1587240.544943111</v>
      </c>
      <c r="O704" s="40"/>
      <c r="P704" s="40"/>
      <c r="Q704" s="40"/>
    </row>
    <row r="705" spans="1:17" x14ac:dyDescent="0.25">
      <c r="A705" s="5"/>
      <c r="B705" s="66" t="s">
        <v>489</v>
      </c>
      <c r="C705" s="48">
        <v>4</v>
      </c>
      <c r="D705" s="70">
        <v>29.513199999999998</v>
      </c>
      <c r="E705" s="98">
        <v>2547</v>
      </c>
      <c r="F705" s="154">
        <v>716456.5</v>
      </c>
      <c r="G705" s="56">
        <v>75</v>
      </c>
      <c r="H705" s="15">
        <f t="shared" si="120"/>
        <v>537342.375</v>
      </c>
      <c r="I705" s="15">
        <f t="shared" si="112"/>
        <v>179114.125</v>
      </c>
      <c r="J705" s="15">
        <f t="shared" si="117"/>
        <v>281.29426776599922</v>
      </c>
      <c r="K705" s="15">
        <f t="shared" si="118"/>
        <v>361.12144046736051</v>
      </c>
      <c r="L705" s="15">
        <f t="shared" si="119"/>
        <v>947249.69463147584</v>
      </c>
      <c r="M705" s="15"/>
      <c r="N705" s="172">
        <f t="shared" si="111"/>
        <v>947249.69463147584</v>
      </c>
      <c r="O705" s="40"/>
      <c r="P705" s="40"/>
      <c r="Q705" s="40"/>
    </row>
    <row r="706" spans="1:17" x14ac:dyDescent="0.25">
      <c r="A706" s="5"/>
      <c r="B706" s="66" t="s">
        <v>490</v>
      </c>
      <c r="C706" s="48">
        <v>4</v>
      </c>
      <c r="D706" s="70">
        <v>20.736699999999999</v>
      </c>
      <c r="E706" s="98">
        <v>1054</v>
      </c>
      <c r="F706" s="154">
        <v>95335</v>
      </c>
      <c r="G706" s="56">
        <v>75</v>
      </c>
      <c r="H706" s="15">
        <f t="shared" si="120"/>
        <v>71501.25</v>
      </c>
      <c r="I706" s="15">
        <f t="shared" si="112"/>
        <v>23833.75</v>
      </c>
      <c r="J706" s="15">
        <f t="shared" si="117"/>
        <v>90.450664136622393</v>
      </c>
      <c r="K706" s="15">
        <f t="shared" si="118"/>
        <v>551.9650440967373</v>
      </c>
      <c r="L706" s="15">
        <f t="shared" si="119"/>
        <v>1044706.9961798822</v>
      </c>
      <c r="M706" s="15"/>
      <c r="N706" s="172">
        <f t="shared" ref="N706:N769" si="121">L706+M706</f>
        <v>1044706.9961798822</v>
      </c>
      <c r="O706" s="40"/>
      <c r="P706" s="40"/>
      <c r="Q706" s="40"/>
    </row>
    <row r="707" spans="1:17" x14ac:dyDescent="0.25">
      <c r="A707" s="5"/>
      <c r="B707" s="66" t="s">
        <v>491</v>
      </c>
      <c r="C707" s="48">
        <v>4</v>
      </c>
      <c r="D707" s="70">
        <v>31.492699999999999</v>
      </c>
      <c r="E707" s="98">
        <v>902</v>
      </c>
      <c r="F707" s="154">
        <v>398248</v>
      </c>
      <c r="G707" s="56">
        <v>75</v>
      </c>
      <c r="H707" s="15">
        <f t="shared" si="120"/>
        <v>298686</v>
      </c>
      <c r="I707" s="15">
        <f t="shared" si="112"/>
        <v>99562</v>
      </c>
      <c r="J707" s="15">
        <f t="shared" si="117"/>
        <v>441.51662971175165</v>
      </c>
      <c r="K707" s="15">
        <f t="shared" si="118"/>
        <v>200.89907852160809</v>
      </c>
      <c r="L707" s="15">
        <f t="shared" si="119"/>
        <v>516853.04219800857</v>
      </c>
      <c r="M707" s="15"/>
      <c r="N707" s="172">
        <f t="shared" si="121"/>
        <v>516853.04219800857</v>
      </c>
      <c r="O707" s="40"/>
      <c r="P707" s="40"/>
      <c r="Q707" s="40"/>
    </row>
    <row r="708" spans="1:17" x14ac:dyDescent="0.25">
      <c r="A708" s="5"/>
      <c r="B708" s="66" t="s">
        <v>492</v>
      </c>
      <c r="C708" s="48">
        <v>4</v>
      </c>
      <c r="D708" s="70">
        <v>46.429200000000002</v>
      </c>
      <c r="E708" s="98">
        <v>2718</v>
      </c>
      <c r="F708" s="154">
        <v>585022.69999999995</v>
      </c>
      <c r="G708" s="56">
        <v>75</v>
      </c>
      <c r="H708" s="15">
        <f t="shared" si="120"/>
        <v>438767.02500000002</v>
      </c>
      <c r="I708" s="15">
        <f t="shared" ref="I708:I771" si="122">F708-H708</f>
        <v>146255.67499999993</v>
      </c>
      <c r="J708" s="15">
        <f t="shared" si="117"/>
        <v>215.24013980868284</v>
      </c>
      <c r="K708" s="15">
        <f t="shared" si="118"/>
        <v>427.1755684246769</v>
      </c>
      <c r="L708" s="15">
        <f t="shared" si="119"/>
        <v>1124044.6132571264</v>
      </c>
      <c r="M708" s="15"/>
      <c r="N708" s="172">
        <f t="shared" si="121"/>
        <v>1124044.6132571264</v>
      </c>
      <c r="O708" s="40"/>
      <c r="P708" s="40"/>
      <c r="Q708" s="40"/>
    </row>
    <row r="709" spans="1:17" x14ac:dyDescent="0.25">
      <c r="A709" s="5"/>
      <c r="B709" s="66" t="s">
        <v>493</v>
      </c>
      <c r="C709" s="48">
        <v>4</v>
      </c>
      <c r="D709" s="70">
        <v>39.315799999999996</v>
      </c>
      <c r="E709" s="98">
        <v>2234</v>
      </c>
      <c r="F709" s="154">
        <v>311373.8</v>
      </c>
      <c r="G709" s="56">
        <v>75</v>
      </c>
      <c r="H709" s="15">
        <f t="shared" si="120"/>
        <v>233530.35</v>
      </c>
      <c r="I709" s="15">
        <f t="shared" si="122"/>
        <v>77843.449999999983</v>
      </c>
      <c r="J709" s="15">
        <f t="shared" si="117"/>
        <v>139.37949865711727</v>
      </c>
      <c r="K709" s="15">
        <f t="shared" si="118"/>
        <v>503.03620957624247</v>
      </c>
      <c r="L709" s="15">
        <f t="shared" si="119"/>
        <v>1163577.5060554533</v>
      </c>
      <c r="M709" s="15"/>
      <c r="N709" s="172">
        <f t="shared" si="121"/>
        <v>1163577.5060554533</v>
      </c>
      <c r="O709" s="40"/>
      <c r="P709" s="40"/>
      <c r="Q709" s="40"/>
    </row>
    <row r="710" spans="1:17" x14ac:dyDescent="0.25">
      <c r="A710" s="5"/>
      <c r="B710" s="66" t="s">
        <v>813</v>
      </c>
      <c r="C710" s="48">
        <v>4</v>
      </c>
      <c r="D710" s="70">
        <v>6.89</v>
      </c>
      <c r="E710" s="98">
        <v>770</v>
      </c>
      <c r="F710" s="154">
        <v>165262.5</v>
      </c>
      <c r="G710" s="56">
        <v>75</v>
      </c>
      <c r="H710" s="15">
        <f t="shared" si="120"/>
        <v>123946.875</v>
      </c>
      <c r="I710" s="15">
        <f t="shared" si="122"/>
        <v>41315.625</v>
      </c>
      <c r="J710" s="15">
        <f t="shared" si="117"/>
        <v>214.62662337662337</v>
      </c>
      <c r="K710" s="15">
        <f t="shared" si="118"/>
        <v>427.78908485673639</v>
      </c>
      <c r="L710" s="15">
        <f t="shared" si="119"/>
        <v>774650.17873013671</v>
      </c>
      <c r="M710" s="15"/>
      <c r="N710" s="172">
        <f t="shared" si="121"/>
        <v>774650.17873013671</v>
      </c>
      <c r="O710" s="40"/>
      <c r="P710" s="40"/>
      <c r="Q710" s="40"/>
    </row>
    <row r="711" spans="1:17" x14ac:dyDescent="0.25">
      <c r="A711" s="5"/>
      <c r="B711" s="66" t="s">
        <v>449</v>
      </c>
      <c r="C711" s="48">
        <v>4</v>
      </c>
      <c r="D711" s="70">
        <v>48.782800000000002</v>
      </c>
      <c r="E711" s="98">
        <v>4180</v>
      </c>
      <c r="F711" s="154">
        <v>1444882.2</v>
      </c>
      <c r="G711" s="56">
        <v>75</v>
      </c>
      <c r="H711" s="15">
        <f t="shared" si="120"/>
        <v>1083661.6499999999</v>
      </c>
      <c r="I711" s="15">
        <f t="shared" si="122"/>
        <v>361220.55000000005</v>
      </c>
      <c r="J711" s="15">
        <f t="shared" si="117"/>
        <v>345.66559808612442</v>
      </c>
      <c r="K711" s="15">
        <f t="shared" si="118"/>
        <v>296.75011014723532</v>
      </c>
      <c r="L711" s="15">
        <f t="shared" si="119"/>
        <v>1096125.1327843932</v>
      </c>
      <c r="M711" s="15"/>
      <c r="N711" s="172">
        <f t="shared" si="121"/>
        <v>1096125.1327843932</v>
      </c>
      <c r="O711" s="40"/>
      <c r="P711" s="40"/>
      <c r="Q711" s="40"/>
    </row>
    <row r="712" spans="1:17" x14ac:dyDescent="0.25">
      <c r="A712" s="5"/>
      <c r="B712" s="66" t="s">
        <v>494</v>
      </c>
      <c r="C712" s="48">
        <v>4</v>
      </c>
      <c r="D712" s="70">
        <v>49.431499999999993</v>
      </c>
      <c r="E712" s="98">
        <v>4385</v>
      </c>
      <c r="F712" s="154">
        <v>1029610.1</v>
      </c>
      <c r="G712" s="56">
        <v>75</v>
      </c>
      <c r="H712" s="15">
        <f t="shared" si="120"/>
        <v>772207.57499999995</v>
      </c>
      <c r="I712" s="15">
        <f t="shared" si="122"/>
        <v>257402.52500000002</v>
      </c>
      <c r="J712" s="15">
        <f t="shared" si="117"/>
        <v>234.80275940706954</v>
      </c>
      <c r="K712" s="15">
        <f t="shared" si="118"/>
        <v>407.61294882629022</v>
      </c>
      <c r="L712" s="15">
        <f t="shared" si="119"/>
        <v>1293827.0114515969</v>
      </c>
      <c r="M712" s="15"/>
      <c r="N712" s="172">
        <f t="shared" si="121"/>
        <v>1293827.0114515969</v>
      </c>
      <c r="O712" s="40"/>
      <c r="P712" s="40"/>
      <c r="Q712" s="40"/>
    </row>
    <row r="713" spans="1:17" x14ac:dyDescent="0.25">
      <c r="A713" s="5"/>
      <c r="B713" s="66" t="s">
        <v>495</v>
      </c>
      <c r="C713" s="48">
        <v>4</v>
      </c>
      <c r="D713" s="70">
        <v>25.671500000000002</v>
      </c>
      <c r="E713" s="98">
        <v>2223</v>
      </c>
      <c r="F713" s="154">
        <v>234597</v>
      </c>
      <c r="G713" s="56">
        <v>75</v>
      </c>
      <c r="H713" s="15">
        <f t="shared" si="120"/>
        <v>175947.75</v>
      </c>
      <c r="I713" s="15">
        <f t="shared" si="122"/>
        <v>58649.25</v>
      </c>
      <c r="J713" s="15">
        <f t="shared" si="117"/>
        <v>105.53171390013495</v>
      </c>
      <c r="K713" s="15">
        <f t="shared" si="118"/>
        <v>536.88399433322479</v>
      </c>
      <c r="L713" s="15">
        <f t="shared" si="119"/>
        <v>1170796.1093866811</v>
      </c>
      <c r="M713" s="15"/>
      <c r="N713" s="172">
        <f t="shared" si="121"/>
        <v>1170796.1093866811</v>
      </c>
      <c r="O713" s="40"/>
      <c r="P713" s="40"/>
      <c r="Q713" s="40"/>
    </row>
    <row r="714" spans="1:17" x14ac:dyDescent="0.25">
      <c r="A714" s="5"/>
      <c r="B714" s="66" t="s">
        <v>496</v>
      </c>
      <c r="C714" s="48">
        <v>4</v>
      </c>
      <c r="D714" s="70">
        <v>30.351900000000001</v>
      </c>
      <c r="E714" s="98">
        <v>1204</v>
      </c>
      <c r="F714" s="154">
        <v>383674</v>
      </c>
      <c r="G714" s="56">
        <v>75</v>
      </c>
      <c r="H714" s="15">
        <f t="shared" si="120"/>
        <v>287755.5</v>
      </c>
      <c r="I714" s="15">
        <f t="shared" si="122"/>
        <v>95918.5</v>
      </c>
      <c r="J714" s="15">
        <f t="shared" si="117"/>
        <v>318.66611295681065</v>
      </c>
      <c r="K714" s="15">
        <f t="shared" si="118"/>
        <v>323.74959527654909</v>
      </c>
      <c r="L714" s="15">
        <f t="shared" si="119"/>
        <v>738472.82146466128</v>
      </c>
      <c r="M714" s="15"/>
      <c r="N714" s="172">
        <f t="shared" si="121"/>
        <v>738472.82146466128</v>
      </c>
      <c r="O714" s="40"/>
      <c r="P714" s="40"/>
      <c r="Q714" s="40"/>
    </row>
    <row r="715" spans="1:17" x14ac:dyDescent="0.25">
      <c r="A715" s="5"/>
      <c r="B715" s="66" t="s">
        <v>497</v>
      </c>
      <c r="C715" s="48">
        <v>4</v>
      </c>
      <c r="D715" s="70">
        <v>40.031199999999998</v>
      </c>
      <c r="E715" s="98">
        <v>1653</v>
      </c>
      <c r="F715" s="154">
        <v>406902.2</v>
      </c>
      <c r="G715" s="56">
        <v>75</v>
      </c>
      <c r="H715" s="15">
        <f t="shared" si="120"/>
        <v>305176.65000000002</v>
      </c>
      <c r="I715" s="15">
        <f t="shared" si="122"/>
        <v>101725.54999999999</v>
      </c>
      <c r="J715" s="15">
        <f t="shared" si="117"/>
        <v>246.15983061101028</v>
      </c>
      <c r="K715" s="15">
        <f t="shared" si="118"/>
        <v>396.25587762234943</v>
      </c>
      <c r="L715" s="15">
        <f t="shared" si="119"/>
        <v>933664.75394494412</v>
      </c>
      <c r="M715" s="15"/>
      <c r="N715" s="172">
        <f t="shared" si="121"/>
        <v>933664.75394494412</v>
      </c>
      <c r="O715" s="40"/>
      <c r="P715" s="40"/>
      <c r="Q715" s="40"/>
    </row>
    <row r="716" spans="1:17" x14ac:dyDescent="0.25">
      <c r="A716" s="5"/>
      <c r="B716" s="66" t="s">
        <v>498</v>
      </c>
      <c r="C716" s="48">
        <v>4</v>
      </c>
      <c r="D716" s="70">
        <v>33.610399999999998</v>
      </c>
      <c r="E716" s="98">
        <v>2083</v>
      </c>
      <c r="F716" s="154">
        <v>579902.9</v>
      </c>
      <c r="G716" s="56">
        <v>75</v>
      </c>
      <c r="H716" s="15">
        <f t="shared" si="120"/>
        <v>434927.17499999999</v>
      </c>
      <c r="I716" s="15">
        <f t="shared" si="122"/>
        <v>144975.72500000003</v>
      </c>
      <c r="J716" s="15">
        <f t="shared" si="117"/>
        <v>278.39793566970718</v>
      </c>
      <c r="K716" s="15">
        <f t="shared" si="118"/>
        <v>364.01777256365256</v>
      </c>
      <c r="L716" s="15">
        <f t="shared" si="119"/>
        <v>911974.66782810795</v>
      </c>
      <c r="M716" s="15"/>
      <c r="N716" s="172">
        <f t="shared" si="121"/>
        <v>911974.66782810795</v>
      </c>
      <c r="O716" s="40"/>
      <c r="P716" s="40"/>
      <c r="Q716" s="40"/>
    </row>
    <row r="717" spans="1:17" x14ac:dyDescent="0.25">
      <c r="A717" s="5"/>
      <c r="B717" s="66" t="s">
        <v>814</v>
      </c>
      <c r="C717" s="48">
        <v>4</v>
      </c>
      <c r="D717" s="70">
        <v>26.089300000000001</v>
      </c>
      <c r="E717" s="98">
        <v>1439</v>
      </c>
      <c r="F717" s="154">
        <v>154106.79999999999</v>
      </c>
      <c r="G717" s="56">
        <v>75</v>
      </c>
      <c r="H717" s="15">
        <f t="shared" si="120"/>
        <v>115580.1</v>
      </c>
      <c r="I717" s="15">
        <f t="shared" si="122"/>
        <v>38526.699999999983</v>
      </c>
      <c r="J717" s="15">
        <f t="shared" si="117"/>
        <v>107.0929812369701</v>
      </c>
      <c r="K717" s="15">
        <f t="shared" si="118"/>
        <v>535.32272699638963</v>
      </c>
      <c r="L717" s="15">
        <f t="shared" si="119"/>
        <v>1080145.6178699236</v>
      </c>
      <c r="M717" s="15"/>
      <c r="N717" s="172">
        <f t="shared" si="121"/>
        <v>1080145.6178699236</v>
      </c>
      <c r="O717" s="40"/>
      <c r="P717" s="40"/>
      <c r="Q717" s="40"/>
    </row>
    <row r="718" spans="1:17" x14ac:dyDescent="0.25">
      <c r="A718" s="5"/>
      <c r="B718" s="66" t="s">
        <v>499</v>
      </c>
      <c r="C718" s="48">
        <v>4</v>
      </c>
      <c r="D718" s="70">
        <v>25.745800000000003</v>
      </c>
      <c r="E718" s="98">
        <v>1463</v>
      </c>
      <c r="F718" s="154">
        <v>212556.6</v>
      </c>
      <c r="G718" s="56">
        <v>75</v>
      </c>
      <c r="H718" s="15">
        <f t="shared" si="120"/>
        <v>159417.45000000001</v>
      </c>
      <c r="I718" s="15">
        <f t="shared" si="122"/>
        <v>53139.149999999994</v>
      </c>
      <c r="J718" s="15">
        <f t="shared" si="117"/>
        <v>145.28817498291184</v>
      </c>
      <c r="K718" s="15">
        <f t="shared" si="118"/>
        <v>497.12753325044787</v>
      </c>
      <c r="L718" s="15">
        <f t="shared" si="119"/>
        <v>1022455.9544854386</v>
      </c>
      <c r="M718" s="15"/>
      <c r="N718" s="172">
        <f t="shared" si="121"/>
        <v>1022455.9544854386</v>
      </c>
      <c r="O718" s="40"/>
      <c r="P718" s="40"/>
      <c r="Q718" s="40"/>
    </row>
    <row r="719" spans="1:17" x14ac:dyDescent="0.25">
      <c r="A719" s="5"/>
      <c r="B719" s="66" t="s">
        <v>500</v>
      </c>
      <c r="C719" s="48">
        <v>4</v>
      </c>
      <c r="D719" s="70">
        <v>16.497399999999999</v>
      </c>
      <c r="E719" s="98">
        <v>944</v>
      </c>
      <c r="F719" s="154">
        <v>157086.1</v>
      </c>
      <c r="G719" s="56">
        <v>75</v>
      </c>
      <c r="H719" s="15">
        <f t="shared" si="120"/>
        <v>117814.575</v>
      </c>
      <c r="I719" s="15">
        <f t="shared" si="122"/>
        <v>39271.525000000009</v>
      </c>
      <c r="J719" s="15">
        <f t="shared" si="117"/>
        <v>166.40476694915256</v>
      </c>
      <c r="K719" s="15">
        <f t="shared" si="118"/>
        <v>476.01094128420721</v>
      </c>
      <c r="L719" s="15">
        <f t="shared" si="119"/>
        <v>900473.03697328724</v>
      </c>
      <c r="M719" s="15"/>
      <c r="N719" s="172">
        <f t="shared" si="121"/>
        <v>900473.03697328724</v>
      </c>
      <c r="O719" s="40"/>
      <c r="P719" s="40"/>
      <c r="Q719" s="40"/>
    </row>
    <row r="720" spans="1:17" x14ac:dyDescent="0.25">
      <c r="A720" s="5"/>
      <c r="B720" s="8"/>
      <c r="C720" s="8"/>
      <c r="D720" s="70">
        <v>0</v>
      </c>
      <c r="E720" s="100"/>
      <c r="F720" s="134"/>
      <c r="G720" s="56"/>
      <c r="H720" s="41"/>
      <c r="I720" s="15"/>
      <c r="J720" s="15"/>
      <c r="K720" s="15"/>
      <c r="L720" s="15"/>
      <c r="M720" s="15"/>
      <c r="N720" s="172"/>
      <c r="O720" s="40"/>
      <c r="P720" s="40"/>
      <c r="Q720" s="40"/>
    </row>
    <row r="721" spans="1:17" x14ac:dyDescent="0.25">
      <c r="A721" s="33" t="s">
        <v>501</v>
      </c>
      <c r="B721" s="58" t="s">
        <v>2</v>
      </c>
      <c r="C721" s="59"/>
      <c r="D721" s="7">
        <v>621.79470000000015</v>
      </c>
      <c r="E721" s="101">
        <f>E722</f>
        <v>46772</v>
      </c>
      <c r="F721" s="123"/>
      <c r="G721" s="56"/>
      <c r="H721" s="12">
        <f>H723</f>
        <v>7458109.7499999972</v>
      </c>
      <c r="I721" s="12">
        <f>I723</f>
        <v>-7458109.7499999972</v>
      </c>
      <c r="J721" s="15"/>
      <c r="K721" s="15"/>
      <c r="L721" s="15"/>
      <c r="M721" s="14">
        <f>M723</f>
        <v>23897063.031202141</v>
      </c>
      <c r="N721" s="170">
        <f t="shared" si="121"/>
        <v>23897063.031202141</v>
      </c>
      <c r="O721" s="40"/>
      <c r="P721" s="40"/>
      <c r="Q721" s="40"/>
    </row>
    <row r="722" spans="1:17" x14ac:dyDescent="0.25">
      <c r="A722" s="33" t="s">
        <v>501</v>
      </c>
      <c r="B722" s="58" t="s">
        <v>3</v>
      </c>
      <c r="C722" s="59"/>
      <c r="D722" s="7">
        <v>621.79470000000015</v>
      </c>
      <c r="E722" s="101">
        <f>SUM(E724:E748)</f>
        <v>46772</v>
      </c>
      <c r="F722" s="123">
        <f>SUM(F724:F748)</f>
        <v>29832438.999999993</v>
      </c>
      <c r="G722" s="56"/>
      <c r="H722" s="12">
        <f>SUM(H724:H748)</f>
        <v>9316255.9800000023</v>
      </c>
      <c r="I722" s="12">
        <f>SUM(I724:I748)</f>
        <v>20516183.020000003</v>
      </c>
      <c r="J722" s="15"/>
      <c r="K722" s="15"/>
      <c r="L722" s="12">
        <f>SUM(L724:L748)</f>
        <v>24659027.463656534</v>
      </c>
      <c r="M722" s="15"/>
      <c r="N722" s="170">
        <f t="shared" si="121"/>
        <v>24659027.463656534</v>
      </c>
      <c r="O722" s="40"/>
      <c r="P722" s="40"/>
      <c r="Q722" s="40"/>
    </row>
    <row r="723" spans="1:17" x14ac:dyDescent="0.25">
      <c r="A723" s="5"/>
      <c r="B723" s="66" t="s">
        <v>26</v>
      </c>
      <c r="C723" s="48">
        <v>2</v>
      </c>
      <c r="D723" s="70">
        <v>0</v>
      </c>
      <c r="E723" s="104"/>
      <c r="F723" s="130"/>
      <c r="G723" s="56">
        <v>25</v>
      </c>
      <c r="H723" s="15">
        <f>F722*G723/100</f>
        <v>7458109.7499999972</v>
      </c>
      <c r="I723" s="15">
        <f t="shared" si="122"/>
        <v>-7458109.7499999972</v>
      </c>
      <c r="J723" s="15"/>
      <c r="K723" s="15"/>
      <c r="L723" s="15"/>
      <c r="M723" s="15">
        <f>($L$7*$L$8*E721/$L$10)+($L$7*$L$9*D721/$L$11)</f>
        <v>23897063.031202141</v>
      </c>
      <c r="N723" s="172">
        <f t="shared" si="121"/>
        <v>23897063.031202141</v>
      </c>
      <c r="O723" s="40"/>
      <c r="P723" s="40"/>
      <c r="Q723" s="40"/>
    </row>
    <row r="724" spans="1:17" x14ac:dyDescent="0.25">
      <c r="A724" s="5"/>
      <c r="B724" s="66" t="s">
        <v>815</v>
      </c>
      <c r="C724" s="48">
        <v>4</v>
      </c>
      <c r="D724" s="70">
        <v>22.4053</v>
      </c>
      <c r="E724" s="98">
        <v>1001</v>
      </c>
      <c r="F724" s="155">
        <v>143582.79999999999</v>
      </c>
      <c r="G724" s="56">
        <v>75</v>
      </c>
      <c r="H724" s="15">
        <f>F724*G724/100</f>
        <v>107687.1</v>
      </c>
      <c r="I724" s="15">
        <f t="shared" si="122"/>
        <v>35895.699999999983</v>
      </c>
      <c r="J724" s="15">
        <f t="shared" ref="J724:J748" si="123">F724/E724</f>
        <v>143.43936063936061</v>
      </c>
      <c r="K724" s="15">
        <f t="shared" ref="K724:K748" si="124">$J$11*$J$19-J724</f>
        <v>498.97634759399909</v>
      </c>
      <c r="L724" s="15">
        <f t="shared" ref="L724:L748" si="125">IF(K724&gt;0,$J$7*$J$8*(K724/$K$19),0)+$J$7*$J$9*(E724/$E$19)+$J$7*$J$10*(D724/$D$19)</f>
        <v>961746.1258368385</v>
      </c>
      <c r="M724" s="15"/>
      <c r="N724" s="172">
        <f t="shared" si="121"/>
        <v>961746.1258368385</v>
      </c>
      <c r="O724" s="40"/>
      <c r="P724" s="40"/>
      <c r="Q724" s="40"/>
    </row>
    <row r="725" spans="1:17" x14ac:dyDescent="0.25">
      <c r="A725" s="5"/>
      <c r="B725" s="66" t="s">
        <v>502</v>
      </c>
      <c r="C725" s="48">
        <v>4</v>
      </c>
      <c r="D725" s="70">
        <v>36.141799999999996</v>
      </c>
      <c r="E725" s="98">
        <v>2601</v>
      </c>
      <c r="F725" s="155">
        <v>1081391.3999999999</v>
      </c>
      <c r="G725" s="56">
        <v>75</v>
      </c>
      <c r="H725" s="15">
        <f t="shared" ref="H725:H748" si="126">F725*G725/100</f>
        <v>811043.55</v>
      </c>
      <c r="I725" s="15">
        <f t="shared" si="122"/>
        <v>270347.84999999986</v>
      </c>
      <c r="J725" s="15">
        <f t="shared" si="123"/>
        <v>415.75986159169548</v>
      </c>
      <c r="K725" s="15">
        <f t="shared" si="124"/>
        <v>226.65584664166425</v>
      </c>
      <c r="L725" s="15">
        <f t="shared" si="125"/>
        <v>765999.97334979381</v>
      </c>
      <c r="M725" s="15"/>
      <c r="N725" s="172">
        <f t="shared" si="121"/>
        <v>765999.97334979381</v>
      </c>
      <c r="O725" s="40"/>
      <c r="P725" s="40"/>
      <c r="Q725" s="40"/>
    </row>
    <row r="726" spans="1:17" x14ac:dyDescent="0.25">
      <c r="A726" s="5"/>
      <c r="B726" s="66" t="s">
        <v>503</v>
      </c>
      <c r="C726" s="48">
        <v>4</v>
      </c>
      <c r="D726" s="70">
        <v>14.616099999999999</v>
      </c>
      <c r="E726" s="98">
        <v>515</v>
      </c>
      <c r="F726" s="155">
        <v>41051.300000000003</v>
      </c>
      <c r="G726" s="56">
        <v>75</v>
      </c>
      <c r="H726" s="15">
        <f t="shared" si="126"/>
        <v>30788.474999999999</v>
      </c>
      <c r="I726" s="15">
        <f t="shared" si="122"/>
        <v>10262.825000000004</v>
      </c>
      <c r="J726" s="15">
        <f t="shared" si="123"/>
        <v>79.71126213592234</v>
      </c>
      <c r="K726" s="15">
        <f t="shared" si="124"/>
        <v>562.70444609743743</v>
      </c>
      <c r="L726" s="15">
        <f t="shared" si="125"/>
        <v>980023.24156405963</v>
      </c>
      <c r="M726" s="15"/>
      <c r="N726" s="172">
        <f t="shared" si="121"/>
        <v>980023.24156405963</v>
      </c>
      <c r="O726" s="40"/>
      <c r="P726" s="40"/>
      <c r="Q726" s="40"/>
    </row>
    <row r="727" spans="1:17" x14ac:dyDescent="0.25">
      <c r="A727" s="5"/>
      <c r="B727" s="66" t="s">
        <v>816</v>
      </c>
      <c r="C727" s="48">
        <v>4</v>
      </c>
      <c r="D727" s="70">
        <v>24.534499999999998</v>
      </c>
      <c r="E727" s="98">
        <v>1413</v>
      </c>
      <c r="F727" s="155">
        <v>427549.7</v>
      </c>
      <c r="G727" s="56">
        <v>75</v>
      </c>
      <c r="H727" s="15">
        <f t="shared" si="126"/>
        <v>320662.27500000002</v>
      </c>
      <c r="I727" s="15">
        <f t="shared" si="122"/>
        <v>106887.42499999999</v>
      </c>
      <c r="J727" s="15">
        <f t="shared" si="123"/>
        <v>302.58294409058743</v>
      </c>
      <c r="K727" s="15">
        <f t="shared" si="124"/>
        <v>339.83276414277231</v>
      </c>
      <c r="L727" s="15">
        <f t="shared" si="125"/>
        <v>768531.10767660954</v>
      </c>
      <c r="M727" s="15"/>
      <c r="N727" s="172">
        <f t="shared" si="121"/>
        <v>768531.10767660954</v>
      </c>
      <c r="O727" s="40"/>
      <c r="P727" s="40"/>
      <c r="Q727" s="40"/>
    </row>
    <row r="728" spans="1:17" x14ac:dyDescent="0.25">
      <c r="A728" s="5"/>
      <c r="B728" s="66" t="s">
        <v>504</v>
      </c>
      <c r="C728" s="48">
        <v>4</v>
      </c>
      <c r="D728" s="70">
        <v>26.725200000000001</v>
      </c>
      <c r="E728" s="98">
        <v>1941</v>
      </c>
      <c r="F728" s="155">
        <v>326681.90000000002</v>
      </c>
      <c r="G728" s="56">
        <v>75</v>
      </c>
      <c r="H728" s="15">
        <f t="shared" si="126"/>
        <v>245011.42499999999</v>
      </c>
      <c r="I728" s="15">
        <f t="shared" si="122"/>
        <v>81670.475000000035</v>
      </c>
      <c r="J728" s="15">
        <f t="shared" si="123"/>
        <v>168.30597630087584</v>
      </c>
      <c r="K728" s="15">
        <f t="shared" si="124"/>
        <v>474.1097319324839</v>
      </c>
      <c r="L728" s="15">
        <f t="shared" si="125"/>
        <v>1044485.5396439087</v>
      </c>
      <c r="M728" s="15"/>
      <c r="N728" s="172">
        <f t="shared" si="121"/>
        <v>1044485.5396439087</v>
      </c>
      <c r="O728" s="40"/>
      <c r="P728" s="40"/>
      <c r="Q728" s="40"/>
    </row>
    <row r="729" spans="1:17" x14ac:dyDescent="0.25">
      <c r="A729" s="5"/>
      <c r="B729" s="66" t="s">
        <v>505</v>
      </c>
      <c r="C729" s="48">
        <v>4</v>
      </c>
      <c r="D729" s="70">
        <v>26.397100000000002</v>
      </c>
      <c r="E729" s="98">
        <v>1029</v>
      </c>
      <c r="F729" s="155">
        <v>80387.600000000006</v>
      </c>
      <c r="G729" s="56">
        <v>75</v>
      </c>
      <c r="H729" s="15">
        <f t="shared" si="126"/>
        <v>60290.7</v>
      </c>
      <c r="I729" s="15">
        <f t="shared" si="122"/>
        <v>20096.900000000009</v>
      </c>
      <c r="J729" s="15">
        <f t="shared" si="123"/>
        <v>78.122060252672497</v>
      </c>
      <c r="K729" s="15">
        <f t="shared" si="124"/>
        <v>564.29364798068718</v>
      </c>
      <c r="L729" s="15">
        <f t="shared" si="125"/>
        <v>1079291.1129058278</v>
      </c>
      <c r="M729" s="15"/>
      <c r="N729" s="172">
        <f t="shared" si="121"/>
        <v>1079291.1129058278</v>
      </c>
      <c r="O729" s="40"/>
      <c r="P729" s="40"/>
      <c r="Q729" s="40"/>
    </row>
    <row r="730" spans="1:17" x14ac:dyDescent="0.25">
      <c r="A730" s="5"/>
      <c r="B730" s="66" t="s">
        <v>277</v>
      </c>
      <c r="C730" s="48">
        <v>4</v>
      </c>
      <c r="D730" s="70">
        <v>16.529200000000003</v>
      </c>
      <c r="E730" s="98">
        <v>1001</v>
      </c>
      <c r="F730" s="155">
        <v>85520</v>
      </c>
      <c r="G730" s="56">
        <v>75</v>
      </c>
      <c r="H730" s="15">
        <f t="shared" si="126"/>
        <v>64140</v>
      </c>
      <c r="I730" s="15">
        <f t="shared" si="122"/>
        <v>21380</v>
      </c>
      <c r="J730" s="15">
        <f t="shared" si="123"/>
        <v>85.434565434565428</v>
      </c>
      <c r="K730" s="15">
        <f t="shared" si="124"/>
        <v>556.98114279879428</v>
      </c>
      <c r="L730" s="15">
        <f t="shared" si="125"/>
        <v>1032844.7206129133</v>
      </c>
      <c r="M730" s="15"/>
      <c r="N730" s="172">
        <f t="shared" si="121"/>
        <v>1032844.7206129133</v>
      </c>
      <c r="O730" s="40"/>
      <c r="P730" s="40"/>
      <c r="Q730" s="40"/>
    </row>
    <row r="731" spans="1:17" x14ac:dyDescent="0.25">
      <c r="A731" s="5"/>
      <c r="B731" s="66" t="s">
        <v>132</v>
      </c>
      <c r="C731" s="48">
        <v>4</v>
      </c>
      <c r="D731" s="70">
        <v>30.114800000000002</v>
      </c>
      <c r="E731" s="98">
        <v>1530</v>
      </c>
      <c r="F731" s="155">
        <v>323470.59999999998</v>
      </c>
      <c r="G731" s="56">
        <v>75</v>
      </c>
      <c r="H731" s="15">
        <f t="shared" si="126"/>
        <v>242602.95</v>
      </c>
      <c r="I731" s="15">
        <f t="shared" si="122"/>
        <v>80867.649999999965</v>
      </c>
      <c r="J731" s="15">
        <f t="shared" si="123"/>
        <v>211.41869281045751</v>
      </c>
      <c r="K731" s="15">
        <f t="shared" si="124"/>
        <v>430.99701542290222</v>
      </c>
      <c r="L731" s="15">
        <f t="shared" si="125"/>
        <v>941521.73239792138</v>
      </c>
      <c r="M731" s="15"/>
      <c r="N731" s="172">
        <f t="shared" si="121"/>
        <v>941521.73239792138</v>
      </c>
      <c r="O731" s="40"/>
      <c r="P731" s="40"/>
      <c r="Q731" s="40"/>
    </row>
    <row r="732" spans="1:17" x14ac:dyDescent="0.25">
      <c r="A732" s="5"/>
      <c r="B732" s="66" t="s">
        <v>817</v>
      </c>
      <c r="C732" s="48">
        <v>4</v>
      </c>
      <c r="D732" s="70">
        <v>35.5075</v>
      </c>
      <c r="E732" s="98">
        <v>2225</v>
      </c>
      <c r="F732" s="155">
        <v>521840.1</v>
      </c>
      <c r="G732" s="56">
        <v>75</v>
      </c>
      <c r="H732" s="15">
        <f t="shared" si="126"/>
        <v>391380.07500000001</v>
      </c>
      <c r="I732" s="15">
        <f t="shared" si="122"/>
        <v>130460.02499999997</v>
      </c>
      <c r="J732" s="15">
        <f t="shared" si="123"/>
        <v>234.53487640449438</v>
      </c>
      <c r="K732" s="15">
        <f t="shared" si="124"/>
        <v>407.88083182886533</v>
      </c>
      <c r="L732" s="15">
        <f t="shared" si="125"/>
        <v>1002454.2842144581</v>
      </c>
      <c r="M732" s="15"/>
      <c r="N732" s="172">
        <f t="shared" si="121"/>
        <v>1002454.2842144581</v>
      </c>
      <c r="O732" s="40"/>
      <c r="P732" s="40"/>
      <c r="Q732" s="40"/>
    </row>
    <row r="733" spans="1:17" x14ac:dyDescent="0.25">
      <c r="A733" s="5"/>
      <c r="B733" s="66" t="s">
        <v>506</v>
      </c>
      <c r="C733" s="48">
        <v>4</v>
      </c>
      <c r="D733" s="70">
        <v>39.1021</v>
      </c>
      <c r="E733" s="98">
        <v>1473</v>
      </c>
      <c r="F733" s="155">
        <v>240891.1</v>
      </c>
      <c r="G733" s="56">
        <v>75</v>
      </c>
      <c r="H733" s="15">
        <f t="shared" si="126"/>
        <v>180668.32500000001</v>
      </c>
      <c r="I733" s="15">
        <f t="shared" si="122"/>
        <v>60222.774999999994</v>
      </c>
      <c r="J733" s="15">
        <f t="shared" si="123"/>
        <v>163.53774609640192</v>
      </c>
      <c r="K733" s="15">
        <f t="shared" si="124"/>
        <v>478.87796213695782</v>
      </c>
      <c r="L733" s="15">
        <f t="shared" si="125"/>
        <v>1038418.2546467099</v>
      </c>
      <c r="M733" s="15"/>
      <c r="N733" s="172">
        <f t="shared" si="121"/>
        <v>1038418.2546467099</v>
      </c>
      <c r="O733" s="40"/>
      <c r="P733" s="40"/>
      <c r="Q733" s="40"/>
    </row>
    <row r="734" spans="1:17" x14ac:dyDescent="0.25">
      <c r="A734" s="5"/>
      <c r="B734" s="66" t="s">
        <v>507</v>
      </c>
      <c r="C734" s="48">
        <v>4</v>
      </c>
      <c r="D734" s="70">
        <v>10.784200000000002</v>
      </c>
      <c r="E734" s="98">
        <v>507</v>
      </c>
      <c r="F734" s="155">
        <v>35467.199999999997</v>
      </c>
      <c r="G734" s="56">
        <v>75</v>
      </c>
      <c r="H734" s="15">
        <f t="shared" si="126"/>
        <v>26600.400000000001</v>
      </c>
      <c r="I734" s="15">
        <f t="shared" si="122"/>
        <v>8866.7999999999956</v>
      </c>
      <c r="J734" s="15">
        <f t="shared" si="123"/>
        <v>69.955029585798812</v>
      </c>
      <c r="K734" s="15">
        <f t="shared" si="124"/>
        <v>572.46067864756094</v>
      </c>
      <c r="L734" s="15">
        <f t="shared" si="125"/>
        <v>981878.25638836913</v>
      </c>
      <c r="M734" s="15"/>
      <c r="N734" s="172">
        <f t="shared" si="121"/>
        <v>981878.25638836913</v>
      </c>
      <c r="O734" s="40"/>
      <c r="P734" s="40"/>
      <c r="Q734" s="40"/>
    </row>
    <row r="735" spans="1:17" x14ac:dyDescent="0.25">
      <c r="A735" s="5"/>
      <c r="B735" s="66" t="s">
        <v>508</v>
      </c>
      <c r="C735" s="48">
        <v>4</v>
      </c>
      <c r="D735" s="70">
        <v>25.337800000000001</v>
      </c>
      <c r="E735" s="98">
        <v>2008</v>
      </c>
      <c r="F735" s="155">
        <v>353456.2</v>
      </c>
      <c r="G735" s="56">
        <v>75</v>
      </c>
      <c r="H735" s="15">
        <f t="shared" si="126"/>
        <v>265092.15000000002</v>
      </c>
      <c r="I735" s="15">
        <f t="shared" si="122"/>
        <v>88364.049999999988</v>
      </c>
      <c r="J735" s="15">
        <f t="shared" si="123"/>
        <v>176.02400398406374</v>
      </c>
      <c r="K735" s="15">
        <f t="shared" si="124"/>
        <v>466.39170424929603</v>
      </c>
      <c r="L735" s="15">
        <f t="shared" si="125"/>
        <v>1035669.9453357556</v>
      </c>
      <c r="M735" s="15"/>
      <c r="N735" s="172">
        <f t="shared" si="121"/>
        <v>1035669.9453357556</v>
      </c>
      <c r="O735" s="40"/>
      <c r="P735" s="40"/>
      <c r="Q735" s="40"/>
    </row>
    <row r="736" spans="1:17" x14ac:dyDescent="0.25">
      <c r="A736" s="5"/>
      <c r="B736" s="66" t="s">
        <v>818</v>
      </c>
      <c r="C736" s="48">
        <v>4</v>
      </c>
      <c r="D736" s="70">
        <v>10.443499999999998</v>
      </c>
      <c r="E736" s="98">
        <v>845</v>
      </c>
      <c r="F736" s="155">
        <v>87661.6</v>
      </c>
      <c r="G736" s="56">
        <v>75</v>
      </c>
      <c r="H736" s="15">
        <f t="shared" si="126"/>
        <v>65746.2</v>
      </c>
      <c r="I736" s="15">
        <f t="shared" si="122"/>
        <v>21915.400000000009</v>
      </c>
      <c r="J736" s="15">
        <f t="shared" si="123"/>
        <v>103.74153846153847</v>
      </c>
      <c r="K736" s="15">
        <f t="shared" si="124"/>
        <v>538.67416977182131</v>
      </c>
      <c r="L736" s="15">
        <f t="shared" si="125"/>
        <v>966920.90140371327</v>
      </c>
      <c r="M736" s="15"/>
      <c r="N736" s="172">
        <f t="shared" si="121"/>
        <v>966920.90140371327</v>
      </c>
      <c r="O736" s="40"/>
      <c r="P736" s="40"/>
      <c r="Q736" s="40"/>
    </row>
    <row r="737" spans="1:17" x14ac:dyDescent="0.25">
      <c r="A737" s="5"/>
      <c r="B737" s="66" t="s">
        <v>509</v>
      </c>
      <c r="C737" s="48">
        <v>4</v>
      </c>
      <c r="D737" s="70">
        <v>12.3179</v>
      </c>
      <c r="E737" s="98">
        <v>655</v>
      </c>
      <c r="F737" s="155">
        <v>187974.2</v>
      </c>
      <c r="G737" s="56">
        <v>75</v>
      </c>
      <c r="H737" s="15">
        <f t="shared" si="126"/>
        <v>140980.65</v>
      </c>
      <c r="I737" s="15">
        <f t="shared" si="122"/>
        <v>46993.550000000017</v>
      </c>
      <c r="J737" s="15">
        <f t="shared" si="123"/>
        <v>286.98351145038168</v>
      </c>
      <c r="K737" s="15">
        <f t="shared" si="124"/>
        <v>355.43219678297805</v>
      </c>
      <c r="L737" s="15">
        <f t="shared" si="125"/>
        <v>666673.30838606518</v>
      </c>
      <c r="M737" s="15"/>
      <c r="N737" s="172">
        <f t="shared" si="121"/>
        <v>666673.30838606518</v>
      </c>
      <c r="O737" s="40"/>
      <c r="P737" s="40"/>
      <c r="Q737" s="40"/>
    </row>
    <row r="738" spans="1:17" x14ac:dyDescent="0.25">
      <c r="A738" s="5"/>
      <c r="B738" s="66" t="s">
        <v>510</v>
      </c>
      <c r="C738" s="48">
        <v>4</v>
      </c>
      <c r="D738" s="70">
        <v>13.093299999999999</v>
      </c>
      <c r="E738" s="98">
        <v>549</v>
      </c>
      <c r="F738" s="155">
        <v>20815.8</v>
      </c>
      <c r="G738" s="56">
        <v>75</v>
      </c>
      <c r="H738" s="15">
        <f t="shared" si="126"/>
        <v>15611.85</v>
      </c>
      <c r="I738" s="15">
        <f t="shared" si="122"/>
        <v>5203.9499999999989</v>
      </c>
      <c r="J738" s="15">
        <f t="shared" si="123"/>
        <v>37.915846994535521</v>
      </c>
      <c r="K738" s="15">
        <f t="shared" si="124"/>
        <v>604.49986123882422</v>
      </c>
      <c r="L738" s="15">
        <f t="shared" si="125"/>
        <v>1043899.9481246287</v>
      </c>
      <c r="M738" s="15"/>
      <c r="N738" s="172">
        <f t="shared" si="121"/>
        <v>1043899.9481246287</v>
      </c>
      <c r="O738" s="40"/>
      <c r="P738" s="40"/>
      <c r="Q738" s="40"/>
    </row>
    <row r="739" spans="1:17" x14ac:dyDescent="0.25">
      <c r="A739" s="5"/>
      <c r="B739" s="66" t="s">
        <v>511</v>
      </c>
      <c r="C739" s="48">
        <v>4</v>
      </c>
      <c r="D739" s="70">
        <v>22.278000000000002</v>
      </c>
      <c r="E739" s="98">
        <v>1368</v>
      </c>
      <c r="F739" s="155">
        <v>196370.1</v>
      </c>
      <c r="G739" s="56">
        <v>75</v>
      </c>
      <c r="H739" s="15">
        <f t="shared" si="126"/>
        <v>147277.57500000001</v>
      </c>
      <c r="I739" s="15">
        <f t="shared" si="122"/>
        <v>49092.524999999994</v>
      </c>
      <c r="J739" s="15">
        <f t="shared" si="123"/>
        <v>143.5453947368421</v>
      </c>
      <c r="K739" s="15">
        <f t="shared" si="124"/>
        <v>498.87031349651761</v>
      </c>
      <c r="L739" s="15">
        <f t="shared" si="125"/>
        <v>1003101.604126059</v>
      </c>
      <c r="M739" s="15"/>
      <c r="N739" s="172">
        <f t="shared" si="121"/>
        <v>1003101.604126059</v>
      </c>
      <c r="O739" s="40"/>
      <c r="P739" s="40"/>
      <c r="Q739" s="40"/>
    </row>
    <row r="740" spans="1:17" x14ac:dyDescent="0.25">
      <c r="A740" s="5"/>
      <c r="B740" s="66" t="s">
        <v>512</v>
      </c>
      <c r="C740" s="48">
        <v>4</v>
      </c>
      <c r="D740" s="70">
        <v>27.158000000000001</v>
      </c>
      <c r="E740" s="98">
        <v>1704</v>
      </c>
      <c r="F740" s="155">
        <v>164295.20000000001</v>
      </c>
      <c r="G740" s="56">
        <v>75</v>
      </c>
      <c r="H740" s="15">
        <f t="shared" si="126"/>
        <v>123221.4</v>
      </c>
      <c r="I740" s="15">
        <f t="shared" si="122"/>
        <v>41073.800000000017</v>
      </c>
      <c r="J740" s="15">
        <f t="shared" si="123"/>
        <v>96.417370892018781</v>
      </c>
      <c r="K740" s="15">
        <f t="shared" si="124"/>
        <v>545.99833734134097</v>
      </c>
      <c r="L740" s="15">
        <f t="shared" si="125"/>
        <v>1130457.3837760275</v>
      </c>
      <c r="M740" s="15"/>
      <c r="N740" s="172">
        <f t="shared" si="121"/>
        <v>1130457.3837760275</v>
      </c>
      <c r="O740" s="40"/>
      <c r="P740" s="40"/>
      <c r="Q740" s="40"/>
    </row>
    <row r="741" spans="1:17" x14ac:dyDescent="0.25">
      <c r="A741" s="5"/>
      <c r="B741" s="66" t="s">
        <v>513</v>
      </c>
      <c r="C741" s="48">
        <v>4</v>
      </c>
      <c r="D741" s="70">
        <v>12.5047</v>
      </c>
      <c r="E741" s="98">
        <v>576</v>
      </c>
      <c r="F741" s="155">
        <v>94883.3</v>
      </c>
      <c r="G741" s="56">
        <v>75</v>
      </c>
      <c r="H741" s="15">
        <f t="shared" si="126"/>
        <v>71162.475000000006</v>
      </c>
      <c r="I741" s="15">
        <f t="shared" si="122"/>
        <v>23720.824999999997</v>
      </c>
      <c r="J741" s="15">
        <f t="shared" si="123"/>
        <v>164.7279513888889</v>
      </c>
      <c r="K741" s="15">
        <f t="shared" si="124"/>
        <v>477.68775684447087</v>
      </c>
      <c r="L741" s="15">
        <f t="shared" si="125"/>
        <v>848128.32381131907</v>
      </c>
      <c r="M741" s="15"/>
      <c r="N741" s="172">
        <f t="shared" si="121"/>
        <v>848128.32381131907</v>
      </c>
      <c r="O741" s="40"/>
      <c r="P741" s="40"/>
      <c r="Q741" s="40"/>
    </row>
    <row r="742" spans="1:17" x14ac:dyDescent="0.25">
      <c r="A742" s="5"/>
      <c r="B742" s="66" t="s">
        <v>514</v>
      </c>
      <c r="C742" s="48">
        <v>4</v>
      </c>
      <c r="D742" s="70">
        <v>20.348699999999997</v>
      </c>
      <c r="E742" s="98">
        <v>1101</v>
      </c>
      <c r="F742" s="155">
        <v>277635.09999999998</v>
      </c>
      <c r="G742" s="56">
        <v>75</v>
      </c>
      <c r="H742" s="15">
        <f t="shared" si="126"/>
        <v>208226.32500000001</v>
      </c>
      <c r="I742" s="15">
        <f t="shared" si="122"/>
        <v>69408.774999999965</v>
      </c>
      <c r="J742" s="15">
        <f t="shared" si="123"/>
        <v>252.16630336058128</v>
      </c>
      <c r="K742" s="15">
        <f t="shared" si="124"/>
        <v>390.24940487277843</v>
      </c>
      <c r="L742" s="15">
        <f t="shared" si="125"/>
        <v>797659.39412896032</v>
      </c>
      <c r="M742" s="15"/>
      <c r="N742" s="172">
        <f t="shared" si="121"/>
        <v>797659.39412896032</v>
      </c>
      <c r="O742" s="40"/>
      <c r="P742" s="40"/>
      <c r="Q742" s="40"/>
    </row>
    <row r="743" spans="1:17" x14ac:dyDescent="0.25">
      <c r="A743" s="5"/>
      <c r="B743" s="66" t="s">
        <v>861</v>
      </c>
      <c r="C743" s="48">
        <v>3</v>
      </c>
      <c r="D743" s="70">
        <v>33.518300000000004</v>
      </c>
      <c r="E743" s="98">
        <v>14078</v>
      </c>
      <c r="F743" s="155">
        <v>23741951.399999999</v>
      </c>
      <c r="G743" s="56">
        <v>20</v>
      </c>
      <c r="H743" s="15">
        <f t="shared" si="126"/>
        <v>4748390.28</v>
      </c>
      <c r="I743" s="15">
        <f t="shared" si="122"/>
        <v>18993561.119999997</v>
      </c>
      <c r="J743" s="15">
        <f t="shared" si="123"/>
        <v>1686.4576928540985</v>
      </c>
      <c r="K743" s="15">
        <f t="shared" si="124"/>
        <v>-1044.0419846207387</v>
      </c>
      <c r="L743" s="15">
        <f t="shared" si="125"/>
        <v>1716801.7965972337</v>
      </c>
      <c r="M743" s="15"/>
      <c r="N743" s="172">
        <f t="shared" si="121"/>
        <v>1716801.7965972337</v>
      </c>
      <c r="O743" s="40"/>
      <c r="P743" s="40"/>
      <c r="Q743" s="40"/>
    </row>
    <row r="744" spans="1:17" x14ac:dyDescent="0.25">
      <c r="A744" s="5"/>
      <c r="B744" s="66" t="s">
        <v>515</v>
      </c>
      <c r="C744" s="48">
        <v>4</v>
      </c>
      <c r="D744" s="70">
        <v>46.443300000000001</v>
      </c>
      <c r="E744" s="98">
        <v>1417</v>
      </c>
      <c r="F744" s="155">
        <v>248500.7</v>
      </c>
      <c r="G744" s="56">
        <v>75</v>
      </c>
      <c r="H744" s="15">
        <f t="shared" si="126"/>
        <v>186375.52499999999</v>
      </c>
      <c r="I744" s="15">
        <f t="shared" si="122"/>
        <v>62125.175000000017</v>
      </c>
      <c r="J744" s="15">
        <f t="shared" si="123"/>
        <v>175.37099505998589</v>
      </c>
      <c r="K744" s="15">
        <f t="shared" si="124"/>
        <v>467.04471317337385</v>
      </c>
      <c r="L744" s="15">
        <f t="shared" si="125"/>
        <v>1037366.0641212482</v>
      </c>
      <c r="M744" s="15"/>
      <c r="N744" s="172">
        <f t="shared" si="121"/>
        <v>1037366.0641212482</v>
      </c>
      <c r="O744" s="40"/>
      <c r="P744" s="40"/>
      <c r="Q744" s="40"/>
    </row>
    <row r="745" spans="1:17" x14ac:dyDescent="0.25">
      <c r="A745" s="5"/>
      <c r="B745" s="66" t="s">
        <v>819</v>
      </c>
      <c r="C745" s="48">
        <v>4</v>
      </c>
      <c r="D745" s="70">
        <v>30.5336</v>
      </c>
      <c r="E745" s="98">
        <v>2048</v>
      </c>
      <c r="F745" s="155">
        <v>187780.7</v>
      </c>
      <c r="G745" s="56">
        <v>75</v>
      </c>
      <c r="H745" s="15">
        <f t="shared" si="126"/>
        <v>140835.52499999999</v>
      </c>
      <c r="I745" s="15">
        <f t="shared" si="122"/>
        <v>46945.175000000017</v>
      </c>
      <c r="J745" s="15">
        <f t="shared" si="123"/>
        <v>91.689794921875006</v>
      </c>
      <c r="K745" s="15">
        <f t="shared" si="124"/>
        <v>550.72591331148476</v>
      </c>
      <c r="L745" s="15">
        <f t="shared" si="125"/>
        <v>1188012.4829286179</v>
      </c>
      <c r="M745" s="15"/>
      <c r="N745" s="172">
        <f t="shared" si="121"/>
        <v>1188012.4829286179</v>
      </c>
      <c r="O745" s="40"/>
      <c r="P745" s="40"/>
      <c r="Q745" s="40"/>
    </row>
    <row r="746" spans="1:17" x14ac:dyDescent="0.25">
      <c r="A746" s="5"/>
      <c r="B746" s="66" t="s">
        <v>516</v>
      </c>
      <c r="C746" s="48">
        <v>4</v>
      </c>
      <c r="D746" s="70">
        <v>32.883499999999998</v>
      </c>
      <c r="E746" s="98">
        <v>1652</v>
      </c>
      <c r="F746" s="155">
        <v>192024.2</v>
      </c>
      <c r="G746" s="56">
        <v>75</v>
      </c>
      <c r="H746" s="15">
        <f t="shared" si="126"/>
        <v>144018.15</v>
      </c>
      <c r="I746" s="15">
        <f t="shared" si="122"/>
        <v>48006.050000000017</v>
      </c>
      <c r="J746" s="15">
        <f t="shared" si="123"/>
        <v>116.23740920096853</v>
      </c>
      <c r="K746" s="15">
        <f t="shared" si="124"/>
        <v>526.17829903239124</v>
      </c>
      <c r="L746" s="15">
        <f t="shared" si="125"/>
        <v>1112236.3234433541</v>
      </c>
      <c r="M746" s="15"/>
      <c r="N746" s="172">
        <f t="shared" si="121"/>
        <v>1112236.3234433541</v>
      </c>
      <c r="O746" s="40"/>
      <c r="P746" s="40"/>
      <c r="Q746" s="40"/>
    </row>
    <row r="747" spans="1:17" x14ac:dyDescent="0.25">
      <c r="A747" s="5"/>
      <c r="B747" s="66" t="s">
        <v>820</v>
      </c>
      <c r="C747" s="48">
        <v>4</v>
      </c>
      <c r="D747" s="70">
        <v>39.14</v>
      </c>
      <c r="E747" s="98">
        <v>2774</v>
      </c>
      <c r="F747" s="155">
        <v>351973.4</v>
      </c>
      <c r="G747" s="56">
        <v>75</v>
      </c>
      <c r="H747" s="15">
        <f t="shared" si="126"/>
        <v>263980.05</v>
      </c>
      <c r="I747" s="15">
        <f t="shared" si="122"/>
        <v>87993.350000000035</v>
      </c>
      <c r="J747" s="15">
        <f t="shared" si="123"/>
        <v>126.88298485940881</v>
      </c>
      <c r="K747" s="15">
        <f t="shared" si="124"/>
        <v>515.53272337395094</v>
      </c>
      <c r="L747" s="15">
        <f t="shared" si="125"/>
        <v>1244115.6095338955</v>
      </c>
      <c r="M747" s="15"/>
      <c r="N747" s="172">
        <f t="shared" si="121"/>
        <v>1244115.6095338955</v>
      </c>
      <c r="O747" s="40"/>
      <c r="P747" s="40"/>
      <c r="Q747" s="40"/>
    </row>
    <row r="748" spans="1:17" x14ac:dyDescent="0.25">
      <c r="A748" s="5"/>
      <c r="B748" s="66" t="s">
        <v>517</v>
      </c>
      <c r="C748" s="48">
        <v>4</v>
      </c>
      <c r="D748" s="70">
        <v>12.936300000000001</v>
      </c>
      <c r="E748" s="98">
        <v>761</v>
      </c>
      <c r="F748" s="155">
        <v>419283.4</v>
      </c>
      <c r="G748" s="56">
        <v>75</v>
      </c>
      <c r="H748" s="15">
        <f t="shared" si="126"/>
        <v>314462.55</v>
      </c>
      <c r="I748" s="15">
        <f t="shared" si="122"/>
        <v>104820.85000000003</v>
      </c>
      <c r="J748" s="15">
        <f t="shared" si="123"/>
        <v>550.96373193166892</v>
      </c>
      <c r="K748" s="15">
        <f t="shared" si="124"/>
        <v>91.45197630169082</v>
      </c>
      <c r="L748" s="15">
        <f t="shared" si="125"/>
        <v>270790.02870224364</v>
      </c>
      <c r="M748" s="15"/>
      <c r="N748" s="172">
        <f t="shared" si="121"/>
        <v>270790.02870224364</v>
      </c>
      <c r="O748" s="40"/>
      <c r="P748" s="40"/>
      <c r="Q748" s="40"/>
    </row>
    <row r="749" spans="1:17" x14ac:dyDescent="0.25">
      <c r="A749" s="5"/>
      <c r="B749" s="8"/>
      <c r="C749" s="8"/>
      <c r="D749" s="70">
        <v>0</v>
      </c>
      <c r="E749" s="100"/>
      <c r="F749" s="134"/>
      <c r="G749" s="56"/>
      <c r="H749" s="41"/>
      <c r="I749" s="15"/>
      <c r="J749" s="15"/>
      <c r="K749" s="15"/>
      <c r="L749" s="15"/>
      <c r="M749" s="15"/>
      <c r="N749" s="172"/>
      <c r="O749" s="40"/>
      <c r="P749" s="40"/>
      <c r="Q749" s="40"/>
    </row>
    <row r="750" spans="1:17" x14ac:dyDescent="0.25">
      <c r="A750" s="33" t="s">
        <v>518</v>
      </c>
      <c r="B750" s="58" t="s">
        <v>2</v>
      </c>
      <c r="C750" s="59"/>
      <c r="D750" s="7">
        <v>936.02920000000017</v>
      </c>
      <c r="E750" s="101">
        <f>E751</f>
        <v>62451</v>
      </c>
      <c r="F750" s="123"/>
      <c r="G750" s="56"/>
      <c r="H750" s="12">
        <f>H752</f>
        <v>7118899.549999998</v>
      </c>
      <c r="I750" s="12">
        <f>I752</f>
        <v>-7118899.549999998</v>
      </c>
      <c r="J750" s="15"/>
      <c r="K750" s="15"/>
      <c r="L750" s="15"/>
      <c r="M750" s="14">
        <f>M752</f>
        <v>33608516.60980799</v>
      </c>
      <c r="N750" s="170">
        <f t="shared" si="121"/>
        <v>33608516.60980799</v>
      </c>
      <c r="O750" s="40"/>
      <c r="P750" s="40"/>
      <c r="Q750" s="40"/>
    </row>
    <row r="751" spans="1:17" x14ac:dyDescent="0.25">
      <c r="A751" s="33" t="s">
        <v>518</v>
      </c>
      <c r="B751" s="58" t="s">
        <v>3</v>
      </c>
      <c r="C751" s="59"/>
      <c r="D751" s="7">
        <v>936.02920000000017</v>
      </c>
      <c r="E751" s="101">
        <f>SUM(E753:E780)</f>
        <v>62451</v>
      </c>
      <c r="F751" s="123">
        <f>SUM(F753:F780)</f>
        <v>28475598.199999992</v>
      </c>
      <c r="G751" s="56"/>
      <c r="H751" s="12">
        <f>SUM(H753:H780)</f>
        <v>13730538.295000004</v>
      </c>
      <c r="I751" s="12">
        <f>SUM(I753:I780)</f>
        <v>14745059.904999997</v>
      </c>
      <c r="J751" s="15"/>
      <c r="K751" s="15"/>
      <c r="L751" s="12">
        <f>SUM(L753:L780)</f>
        <v>26380027.660671614</v>
      </c>
      <c r="M751" s="15"/>
      <c r="N751" s="170">
        <f t="shared" si="121"/>
        <v>26380027.660671614</v>
      </c>
      <c r="O751" s="40"/>
      <c r="P751" s="40"/>
      <c r="Q751" s="40"/>
    </row>
    <row r="752" spans="1:17" x14ac:dyDescent="0.25">
      <c r="A752" s="5"/>
      <c r="B752" s="66" t="s">
        <v>26</v>
      </c>
      <c r="C752" s="48">
        <v>2</v>
      </c>
      <c r="D752" s="70">
        <v>0</v>
      </c>
      <c r="E752" s="104"/>
      <c r="F752" s="130"/>
      <c r="G752" s="56">
        <v>25</v>
      </c>
      <c r="H752" s="15">
        <f>F751*G752/100</f>
        <v>7118899.549999998</v>
      </c>
      <c r="I752" s="15">
        <f t="shared" si="122"/>
        <v>-7118899.549999998</v>
      </c>
      <c r="J752" s="15"/>
      <c r="K752" s="15"/>
      <c r="L752" s="15"/>
      <c r="M752" s="15">
        <f>($L$7*$L$8*E750/$L$10)+($L$7*$L$9*D750/$L$11)</f>
        <v>33608516.60980799</v>
      </c>
      <c r="N752" s="172">
        <f t="shared" si="121"/>
        <v>33608516.60980799</v>
      </c>
      <c r="O752" s="40"/>
      <c r="P752" s="40"/>
      <c r="Q752" s="40"/>
    </row>
    <row r="753" spans="1:17" x14ac:dyDescent="0.25">
      <c r="A753" s="5"/>
      <c r="B753" s="66" t="s">
        <v>519</v>
      </c>
      <c r="C753" s="48">
        <v>4</v>
      </c>
      <c r="D753" s="70">
        <v>24.559899999999999</v>
      </c>
      <c r="E753" s="98">
        <v>842</v>
      </c>
      <c r="F753" s="156">
        <v>699161.59999999998</v>
      </c>
      <c r="G753" s="56">
        <v>75</v>
      </c>
      <c r="H753" s="15">
        <f>F753*G753/100</f>
        <v>524371.19999999995</v>
      </c>
      <c r="I753" s="15">
        <f t="shared" si="122"/>
        <v>174790.40000000002</v>
      </c>
      <c r="J753" s="15">
        <f t="shared" ref="J753:J780" si="127">F753/E753</f>
        <v>830.35819477434677</v>
      </c>
      <c r="K753" s="15">
        <f t="shared" ref="K753:K780" si="128">$J$11*$J$19-J753</f>
        <v>-187.94248654098703</v>
      </c>
      <c r="L753" s="15">
        <f t="shared" ref="L753:L780" si="129">IF(K753&gt;0,$J$7*$J$8*(K753/$K$19),0)+$J$7*$J$9*(E753/$E$19)+$J$7*$J$10*(D753/$D$19)</f>
        <v>175572.79687939555</v>
      </c>
      <c r="M753" s="15"/>
      <c r="N753" s="172">
        <f t="shared" si="121"/>
        <v>175572.79687939555</v>
      </c>
      <c r="O753" s="40"/>
      <c r="P753" s="40"/>
      <c r="Q753" s="40"/>
    </row>
    <row r="754" spans="1:17" x14ac:dyDescent="0.25">
      <c r="A754" s="5"/>
      <c r="B754" s="66" t="s">
        <v>520</v>
      </c>
      <c r="C754" s="48">
        <v>4</v>
      </c>
      <c r="D754" s="70">
        <v>24.404599999999999</v>
      </c>
      <c r="E754" s="98">
        <v>1742</v>
      </c>
      <c r="F754" s="156">
        <v>192565.8</v>
      </c>
      <c r="G754" s="56">
        <v>75</v>
      </c>
      <c r="H754" s="15">
        <f t="shared" ref="H754:H780" si="130">F754*G754/100</f>
        <v>144424.35</v>
      </c>
      <c r="I754" s="15">
        <f t="shared" si="122"/>
        <v>48141.449999999983</v>
      </c>
      <c r="J754" s="15">
        <f t="shared" si="127"/>
        <v>110.54293915040184</v>
      </c>
      <c r="K754" s="15">
        <f t="shared" si="128"/>
        <v>531.87276908295792</v>
      </c>
      <c r="L754" s="15">
        <f t="shared" si="129"/>
        <v>1103962.2236793912</v>
      </c>
      <c r="M754" s="15"/>
      <c r="N754" s="172">
        <f t="shared" si="121"/>
        <v>1103962.2236793912</v>
      </c>
      <c r="O754" s="40"/>
      <c r="P754" s="40"/>
      <c r="Q754" s="40"/>
    </row>
    <row r="755" spans="1:17" x14ac:dyDescent="0.25">
      <c r="A755" s="5"/>
      <c r="B755" s="66" t="s">
        <v>821</v>
      </c>
      <c r="C755" s="48">
        <v>4</v>
      </c>
      <c r="D755" s="70">
        <v>26.257899999999999</v>
      </c>
      <c r="E755" s="98">
        <v>1654</v>
      </c>
      <c r="F755" s="156">
        <v>217379.4</v>
      </c>
      <c r="G755" s="56">
        <v>75</v>
      </c>
      <c r="H755" s="15">
        <f t="shared" si="130"/>
        <v>163034.54999999999</v>
      </c>
      <c r="I755" s="15">
        <f t="shared" si="122"/>
        <v>54344.850000000006</v>
      </c>
      <c r="J755" s="15">
        <f t="shared" si="127"/>
        <v>131.42648125755744</v>
      </c>
      <c r="K755" s="15">
        <f t="shared" si="128"/>
        <v>510.9892269758023</v>
      </c>
      <c r="L755" s="15">
        <f t="shared" si="129"/>
        <v>1067462.4612747009</v>
      </c>
      <c r="M755" s="15"/>
      <c r="N755" s="172">
        <f t="shared" si="121"/>
        <v>1067462.4612747009</v>
      </c>
      <c r="O755" s="40"/>
      <c r="P755" s="40"/>
      <c r="Q755" s="40"/>
    </row>
    <row r="756" spans="1:17" x14ac:dyDescent="0.25">
      <c r="A756" s="5"/>
      <c r="B756" s="66" t="s">
        <v>521</v>
      </c>
      <c r="C756" s="48">
        <v>4</v>
      </c>
      <c r="D756" s="70">
        <v>28.290900000000004</v>
      </c>
      <c r="E756" s="98">
        <v>1276</v>
      </c>
      <c r="F756" s="156">
        <v>139997.1</v>
      </c>
      <c r="G756" s="56">
        <v>75</v>
      </c>
      <c r="H756" s="15">
        <f t="shared" si="130"/>
        <v>104997.825</v>
      </c>
      <c r="I756" s="15">
        <f t="shared" si="122"/>
        <v>34999.275000000009</v>
      </c>
      <c r="J756" s="15">
        <f t="shared" si="127"/>
        <v>109.71559561128527</v>
      </c>
      <c r="K756" s="15">
        <f t="shared" si="128"/>
        <v>532.70011262207447</v>
      </c>
      <c r="L756" s="15">
        <f t="shared" si="129"/>
        <v>1064563.736044972</v>
      </c>
      <c r="M756" s="15"/>
      <c r="N756" s="172">
        <f t="shared" si="121"/>
        <v>1064563.736044972</v>
      </c>
      <c r="O756" s="40"/>
      <c r="P756" s="40"/>
      <c r="Q756" s="40"/>
    </row>
    <row r="757" spans="1:17" x14ac:dyDescent="0.25">
      <c r="A757" s="5"/>
      <c r="B757" s="66" t="s">
        <v>822</v>
      </c>
      <c r="C757" s="48">
        <v>4</v>
      </c>
      <c r="D757" s="70">
        <v>58.626199999999997</v>
      </c>
      <c r="E757" s="98">
        <v>5546</v>
      </c>
      <c r="F757" s="156">
        <v>2348281.7000000002</v>
      </c>
      <c r="G757" s="56">
        <v>75</v>
      </c>
      <c r="H757" s="15">
        <f t="shared" si="130"/>
        <v>1761211.2749999999</v>
      </c>
      <c r="I757" s="15">
        <f t="shared" si="122"/>
        <v>587070.42500000028</v>
      </c>
      <c r="J757" s="15">
        <f t="shared" si="127"/>
        <v>423.41898665705014</v>
      </c>
      <c r="K757" s="15">
        <f t="shared" si="128"/>
        <v>218.9967215763096</v>
      </c>
      <c r="L757" s="15">
        <f t="shared" si="129"/>
        <v>1163247.9522480927</v>
      </c>
      <c r="M757" s="15"/>
      <c r="N757" s="172">
        <f t="shared" si="121"/>
        <v>1163247.9522480927</v>
      </c>
      <c r="O757" s="40"/>
      <c r="P757" s="40"/>
      <c r="Q757" s="40"/>
    </row>
    <row r="758" spans="1:17" x14ac:dyDescent="0.25">
      <c r="A758" s="5"/>
      <c r="B758" s="66" t="s">
        <v>398</v>
      </c>
      <c r="C758" s="48">
        <v>4</v>
      </c>
      <c r="D758" s="70">
        <v>75.002099999999999</v>
      </c>
      <c r="E758" s="98">
        <v>3755</v>
      </c>
      <c r="F758" s="156">
        <v>2427469.9</v>
      </c>
      <c r="G758" s="56">
        <v>75</v>
      </c>
      <c r="H758" s="15">
        <f t="shared" si="130"/>
        <v>1820602.425</v>
      </c>
      <c r="I758" s="15">
        <f t="shared" si="122"/>
        <v>606867.47499999986</v>
      </c>
      <c r="J758" s="15">
        <f t="shared" si="127"/>
        <v>646.46335552596531</v>
      </c>
      <c r="K758" s="15">
        <f t="shared" si="128"/>
        <v>-4.0476472926055749</v>
      </c>
      <c r="L758" s="15">
        <f t="shared" si="129"/>
        <v>671411.28745831712</v>
      </c>
      <c r="M758" s="15"/>
      <c r="N758" s="172">
        <f t="shared" si="121"/>
        <v>671411.28745831712</v>
      </c>
      <c r="O758" s="40"/>
      <c r="P758" s="40"/>
      <c r="Q758" s="40"/>
    </row>
    <row r="759" spans="1:17" x14ac:dyDescent="0.25">
      <c r="A759" s="5"/>
      <c r="B759" s="66" t="s">
        <v>522</v>
      </c>
      <c r="C759" s="48">
        <v>4</v>
      </c>
      <c r="D759" s="70">
        <v>13.497699999999998</v>
      </c>
      <c r="E759" s="98">
        <v>848</v>
      </c>
      <c r="F759" s="156">
        <v>78787.7</v>
      </c>
      <c r="G759" s="56">
        <v>75</v>
      </c>
      <c r="H759" s="15">
        <f t="shared" si="130"/>
        <v>59090.775000000001</v>
      </c>
      <c r="I759" s="15">
        <f t="shared" si="122"/>
        <v>19696.924999999996</v>
      </c>
      <c r="J759" s="15">
        <f t="shared" si="127"/>
        <v>92.910023584905659</v>
      </c>
      <c r="K759" s="15">
        <f t="shared" si="128"/>
        <v>549.50568464845412</v>
      </c>
      <c r="L759" s="15">
        <f t="shared" si="129"/>
        <v>993956.54979459045</v>
      </c>
      <c r="M759" s="15"/>
      <c r="N759" s="172">
        <f t="shared" si="121"/>
        <v>993956.54979459045</v>
      </c>
      <c r="O759" s="40"/>
      <c r="P759" s="40"/>
      <c r="Q759" s="40"/>
    </row>
    <row r="760" spans="1:17" x14ac:dyDescent="0.25">
      <c r="A760" s="5"/>
      <c r="B760" s="66" t="s">
        <v>523</v>
      </c>
      <c r="C760" s="48">
        <v>4</v>
      </c>
      <c r="D760" s="70">
        <v>33.961999999999996</v>
      </c>
      <c r="E760" s="98">
        <v>1533</v>
      </c>
      <c r="F760" s="156">
        <v>302306.5</v>
      </c>
      <c r="G760" s="56">
        <v>75</v>
      </c>
      <c r="H760" s="15">
        <f t="shared" si="130"/>
        <v>226729.875</v>
      </c>
      <c r="I760" s="15">
        <f t="shared" si="122"/>
        <v>75576.625</v>
      </c>
      <c r="J760" s="15">
        <f t="shared" si="127"/>
        <v>197.19928245270711</v>
      </c>
      <c r="K760" s="15">
        <f t="shared" si="128"/>
        <v>445.21642578065263</v>
      </c>
      <c r="L760" s="15">
        <f t="shared" si="129"/>
        <v>976381.92234304466</v>
      </c>
      <c r="M760" s="15"/>
      <c r="N760" s="172">
        <f t="shared" si="121"/>
        <v>976381.92234304466</v>
      </c>
      <c r="O760" s="40"/>
      <c r="P760" s="40"/>
      <c r="Q760" s="40"/>
    </row>
    <row r="761" spans="1:17" x14ac:dyDescent="0.25">
      <c r="A761" s="5"/>
      <c r="B761" s="66" t="s">
        <v>524</v>
      </c>
      <c r="C761" s="48">
        <v>4</v>
      </c>
      <c r="D761" s="70">
        <v>19.2516</v>
      </c>
      <c r="E761" s="98">
        <v>1073</v>
      </c>
      <c r="F761" s="156">
        <v>142925.1</v>
      </c>
      <c r="G761" s="56">
        <v>75</v>
      </c>
      <c r="H761" s="15">
        <f t="shared" si="130"/>
        <v>107193.825</v>
      </c>
      <c r="I761" s="15">
        <f t="shared" si="122"/>
        <v>35731.275000000009</v>
      </c>
      <c r="J761" s="15">
        <f t="shared" si="127"/>
        <v>133.2013979496738</v>
      </c>
      <c r="K761" s="15">
        <f t="shared" si="128"/>
        <v>509.2143102836859</v>
      </c>
      <c r="L761" s="15">
        <f t="shared" si="129"/>
        <v>975681.45572793728</v>
      </c>
      <c r="M761" s="15"/>
      <c r="N761" s="172">
        <f t="shared" si="121"/>
        <v>975681.45572793728</v>
      </c>
      <c r="O761" s="40"/>
      <c r="P761" s="40"/>
      <c r="Q761" s="40"/>
    </row>
    <row r="762" spans="1:17" x14ac:dyDescent="0.25">
      <c r="A762" s="5"/>
      <c r="B762" s="66" t="s">
        <v>297</v>
      </c>
      <c r="C762" s="48">
        <v>4</v>
      </c>
      <c r="D762" s="70">
        <v>32.711999999999996</v>
      </c>
      <c r="E762" s="98">
        <v>2166</v>
      </c>
      <c r="F762" s="156">
        <v>609901.1</v>
      </c>
      <c r="G762" s="56">
        <v>75</v>
      </c>
      <c r="H762" s="15">
        <f t="shared" si="130"/>
        <v>457425.82500000001</v>
      </c>
      <c r="I762" s="15">
        <f t="shared" si="122"/>
        <v>152475.27499999997</v>
      </c>
      <c r="J762" s="15">
        <f t="shared" si="127"/>
        <v>281.57945521698986</v>
      </c>
      <c r="K762" s="15">
        <f t="shared" si="128"/>
        <v>360.83625301636988</v>
      </c>
      <c r="L762" s="15">
        <f t="shared" si="129"/>
        <v>913613.19052413129</v>
      </c>
      <c r="M762" s="15"/>
      <c r="N762" s="172">
        <f t="shared" si="121"/>
        <v>913613.19052413129</v>
      </c>
      <c r="O762" s="40"/>
      <c r="P762" s="40"/>
      <c r="Q762" s="40"/>
    </row>
    <row r="763" spans="1:17" x14ac:dyDescent="0.25">
      <c r="A763" s="5"/>
      <c r="B763" s="66" t="s">
        <v>132</v>
      </c>
      <c r="C763" s="48">
        <v>4</v>
      </c>
      <c r="D763" s="70">
        <v>16.431900000000002</v>
      </c>
      <c r="E763" s="98">
        <v>786</v>
      </c>
      <c r="F763" s="156">
        <v>127087.8</v>
      </c>
      <c r="G763" s="56">
        <v>75</v>
      </c>
      <c r="H763" s="15">
        <f t="shared" si="130"/>
        <v>95315.85</v>
      </c>
      <c r="I763" s="15">
        <f t="shared" si="122"/>
        <v>31771.949999999997</v>
      </c>
      <c r="J763" s="15">
        <f t="shared" si="127"/>
        <v>161.68931297709923</v>
      </c>
      <c r="K763" s="15">
        <f t="shared" si="128"/>
        <v>480.7263952562605</v>
      </c>
      <c r="L763" s="15">
        <f t="shared" si="129"/>
        <v>889532.74563472799</v>
      </c>
      <c r="M763" s="15"/>
      <c r="N763" s="172">
        <f t="shared" si="121"/>
        <v>889532.74563472799</v>
      </c>
      <c r="O763" s="40"/>
      <c r="P763" s="40"/>
      <c r="Q763" s="40"/>
    </row>
    <row r="764" spans="1:17" x14ac:dyDescent="0.25">
      <c r="A764" s="5"/>
      <c r="B764" s="66" t="s">
        <v>525</v>
      </c>
      <c r="C764" s="48">
        <v>4</v>
      </c>
      <c r="D764" s="70">
        <v>39.871500000000005</v>
      </c>
      <c r="E764" s="98">
        <v>1080</v>
      </c>
      <c r="F764" s="156">
        <v>372840.5</v>
      </c>
      <c r="G764" s="56">
        <v>75</v>
      </c>
      <c r="H764" s="15">
        <f t="shared" si="130"/>
        <v>279630.375</v>
      </c>
      <c r="I764" s="15">
        <f t="shared" si="122"/>
        <v>93210.125</v>
      </c>
      <c r="J764" s="15">
        <f t="shared" si="127"/>
        <v>345.22268518518518</v>
      </c>
      <c r="K764" s="15">
        <f t="shared" si="128"/>
        <v>297.19302304817455</v>
      </c>
      <c r="L764" s="15">
        <f t="shared" si="129"/>
        <v>713824.14660246507</v>
      </c>
      <c r="M764" s="15"/>
      <c r="N764" s="172">
        <f t="shared" si="121"/>
        <v>713824.14660246507</v>
      </c>
      <c r="O764" s="40"/>
      <c r="P764" s="40"/>
      <c r="Q764" s="40"/>
    </row>
    <row r="765" spans="1:17" x14ac:dyDescent="0.25">
      <c r="A765" s="5"/>
      <c r="B765" s="66" t="s">
        <v>70</v>
      </c>
      <c r="C765" s="48">
        <v>4</v>
      </c>
      <c r="D765" s="70">
        <v>61.625299999999996</v>
      </c>
      <c r="E765" s="98">
        <v>4208</v>
      </c>
      <c r="F765" s="156">
        <v>800532.4</v>
      </c>
      <c r="G765" s="56">
        <v>75</v>
      </c>
      <c r="H765" s="15">
        <f t="shared" si="130"/>
        <v>600399.30000000005</v>
      </c>
      <c r="I765" s="15">
        <f t="shared" si="122"/>
        <v>200133.09999999998</v>
      </c>
      <c r="J765" s="15">
        <f t="shared" si="127"/>
        <v>190.24058935361217</v>
      </c>
      <c r="K765" s="15">
        <f t="shared" si="128"/>
        <v>452.17511887974757</v>
      </c>
      <c r="L765" s="15">
        <f t="shared" si="129"/>
        <v>1382220.92263997</v>
      </c>
      <c r="M765" s="15"/>
      <c r="N765" s="172">
        <f t="shared" si="121"/>
        <v>1382220.92263997</v>
      </c>
      <c r="O765" s="40"/>
      <c r="P765" s="40"/>
      <c r="Q765" s="40"/>
    </row>
    <row r="766" spans="1:17" x14ac:dyDescent="0.25">
      <c r="A766" s="5"/>
      <c r="B766" s="66" t="s">
        <v>526</v>
      </c>
      <c r="C766" s="48">
        <v>4</v>
      </c>
      <c r="D766" s="70">
        <v>43.096600000000002</v>
      </c>
      <c r="E766" s="98">
        <v>3002</v>
      </c>
      <c r="F766" s="156">
        <v>571352.19999999995</v>
      </c>
      <c r="G766" s="56">
        <v>75</v>
      </c>
      <c r="H766" s="15">
        <f t="shared" si="130"/>
        <v>428514.15</v>
      </c>
      <c r="I766" s="15">
        <f t="shared" si="122"/>
        <v>142838.04999999993</v>
      </c>
      <c r="J766" s="15">
        <f t="shared" si="127"/>
        <v>190.32385076615589</v>
      </c>
      <c r="K766" s="15">
        <f t="shared" si="128"/>
        <v>452.09185746720385</v>
      </c>
      <c r="L766" s="15">
        <f t="shared" si="129"/>
        <v>1184421.0287284455</v>
      </c>
      <c r="M766" s="15"/>
      <c r="N766" s="172">
        <f t="shared" si="121"/>
        <v>1184421.0287284455</v>
      </c>
      <c r="O766" s="40"/>
      <c r="P766" s="40"/>
      <c r="Q766" s="40"/>
    </row>
    <row r="767" spans="1:17" x14ac:dyDescent="0.25">
      <c r="A767" s="5"/>
      <c r="B767" s="66" t="s">
        <v>527</v>
      </c>
      <c r="C767" s="48">
        <v>4</v>
      </c>
      <c r="D767" s="70">
        <v>19.396799999999999</v>
      </c>
      <c r="E767" s="98">
        <v>1002</v>
      </c>
      <c r="F767" s="156">
        <v>278201.90000000002</v>
      </c>
      <c r="G767" s="56">
        <v>75</v>
      </c>
      <c r="H767" s="15">
        <f t="shared" si="130"/>
        <v>208651.42499999999</v>
      </c>
      <c r="I767" s="15">
        <f t="shared" si="122"/>
        <v>69550.475000000035</v>
      </c>
      <c r="J767" s="15">
        <f t="shared" si="127"/>
        <v>277.64660678642718</v>
      </c>
      <c r="K767" s="15">
        <f t="shared" si="128"/>
        <v>364.76910144693255</v>
      </c>
      <c r="L767" s="15">
        <f t="shared" si="129"/>
        <v>743697.95272247132</v>
      </c>
      <c r="M767" s="15"/>
      <c r="N767" s="172">
        <f t="shared" si="121"/>
        <v>743697.95272247132</v>
      </c>
      <c r="O767" s="40"/>
      <c r="P767" s="40"/>
      <c r="Q767" s="40"/>
    </row>
    <row r="768" spans="1:17" x14ac:dyDescent="0.25">
      <c r="A768" s="5"/>
      <c r="B768" s="66" t="s">
        <v>528</v>
      </c>
      <c r="C768" s="48">
        <v>4</v>
      </c>
      <c r="D768" s="70">
        <v>14.632000000000001</v>
      </c>
      <c r="E768" s="98">
        <v>593</v>
      </c>
      <c r="F768" s="156">
        <v>136012</v>
      </c>
      <c r="G768" s="56">
        <v>75</v>
      </c>
      <c r="H768" s="15">
        <f t="shared" si="130"/>
        <v>102009</v>
      </c>
      <c r="I768" s="15">
        <f t="shared" si="122"/>
        <v>34003</v>
      </c>
      <c r="J768" s="15">
        <f t="shared" si="127"/>
        <v>229.36256323777403</v>
      </c>
      <c r="K768" s="15">
        <f t="shared" si="128"/>
        <v>413.05314499558574</v>
      </c>
      <c r="L768" s="15">
        <f t="shared" si="129"/>
        <v>756560.18122431706</v>
      </c>
      <c r="M768" s="15"/>
      <c r="N768" s="172">
        <f t="shared" si="121"/>
        <v>756560.18122431706</v>
      </c>
      <c r="O768" s="40"/>
      <c r="P768" s="40"/>
      <c r="Q768" s="40"/>
    </row>
    <row r="769" spans="1:17" x14ac:dyDescent="0.25">
      <c r="A769" s="5"/>
      <c r="B769" s="66" t="s">
        <v>529</v>
      </c>
      <c r="C769" s="48">
        <v>4</v>
      </c>
      <c r="D769" s="70">
        <v>26.194400000000002</v>
      </c>
      <c r="E769" s="98">
        <v>1150</v>
      </c>
      <c r="F769" s="156">
        <v>263087.2</v>
      </c>
      <c r="G769" s="56">
        <v>75</v>
      </c>
      <c r="H769" s="15">
        <f t="shared" si="130"/>
        <v>197315.4</v>
      </c>
      <c r="I769" s="15">
        <f t="shared" si="122"/>
        <v>65771.800000000017</v>
      </c>
      <c r="J769" s="15">
        <f t="shared" si="127"/>
        <v>228.77147826086957</v>
      </c>
      <c r="K769" s="15">
        <f t="shared" si="128"/>
        <v>413.64422997249017</v>
      </c>
      <c r="L769" s="15">
        <f t="shared" si="129"/>
        <v>858484.37068406283</v>
      </c>
      <c r="M769" s="15"/>
      <c r="N769" s="172">
        <f t="shared" si="121"/>
        <v>858484.37068406283</v>
      </c>
      <c r="O769" s="40"/>
      <c r="P769" s="40"/>
      <c r="Q769" s="40"/>
    </row>
    <row r="770" spans="1:17" x14ac:dyDescent="0.25">
      <c r="A770" s="5"/>
      <c r="B770" s="66" t="s">
        <v>530</v>
      </c>
      <c r="C770" s="48">
        <v>4</v>
      </c>
      <c r="D770" s="70">
        <v>27.970300000000002</v>
      </c>
      <c r="E770" s="98">
        <v>1555</v>
      </c>
      <c r="F770" s="156">
        <v>348904.2</v>
      </c>
      <c r="G770" s="56">
        <v>75</v>
      </c>
      <c r="H770" s="15">
        <f t="shared" si="130"/>
        <v>261678.15</v>
      </c>
      <c r="I770" s="15">
        <f t="shared" si="122"/>
        <v>87226.050000000017</v>
      </c>
      <c r="J770" s="15">
        <f t="shared" si="127"/>
        <v>224.37569131832799</v>
      </c>
      <c r="K770" s="15">
        <f t="shared" si="128"/>
        <v>418.04001691503174</v>
      </c>
      <c r="L770" s="15">
        <f t="shared" si="129"/>
        <v>917323.96677212149</v>
      </c>
      <c r="M770" s="15"/>
      <c r="N770" s="172">
        <f t="shared" ref="N770:N833" si="131">L770+M770</f>
        <v>917323.96677212149</v>
      </c>
      <c r="O770" s="40"/>
      <c r="P770" s="40"/>
      <c r="Q770" s="40"/>
    </row>
    <row r="771" spans="1:17" x14ac:dyDescent="0.25">
      <c r="A771" s="5"/>
      <c r="B771" s="66" t="s">
        <v>531</v>
      </c>
      <c r="C771" s="48">
        <v>4</v>
      </c>
      <c r="D771" s="70">
        <v>32.350300000000004</v>
      </c>
      <c r="E771" s="98">
        <v>1603</v>
      </c>
      <c r="F771" s="156">
        <v>195467.7</v>
      </c>
      <c r="G771" s="56">
        <v>75</v>
      </c>
      <c r="H771" s="15">
        <f t="shared" si="130"/>
        <v>146600.77499999999</v>
      </c>
      <c r="I771" s="15">
        <f t="shared" si="122"/>
        <v>48866.925000000017</v>
      </c>
      <c r="J771" s="15">
        <f t="shared" si="127"/>
        <v>121.93867747972553</v>
      </c>
      <c r="K771" s="15">
        <f t="shared" si="128"/>
        <v>520.47703075363415</v>
      </c>
      <c r="L771" s="15">
        <f t="shared" si="129"/>
        <v>1096059.9414734999</v>
      </c>
      <c r="M771" s="15"/>
      <c r="N771" s="172">
        <f t="shared" si="131"/>
        <v>1096059.9414734999</v>
      </c>
      <c r="O771" s="40"/>
      <c r="P771" s="40"/>
      <c r="Q771" s="40"/>
    </row>
    <row r="772" spans="1:17" x14ac:dyDescent="0.25">
      <c r="A772" s="5"/>
      <c r="B772" s="66" t="s">
        <v>532</v>
      </c>
      <c r="C772" s="48">
        <v>4</v>
      </c>
      <c r="D772" s="70">
        <v>49.196099999999994</v>
      </c>
      <c r="E772" s="98">
        <v>3000</v>
      </c>
      <c r="F772" s="156">
        <v>1071860.8</v>
      </c>
      <c r="G772" s="56">
        <v>75</v>
      </c>
      <c r="H772" s="15">
        <f t="shared" si="130"/>
        <v>803895.6</v>
      </c>
      <c r="I772" s="15">
        <f t="shared" ref="I772:I835" si="132">F772-H772</f>
        <v>267965.20000000007</v>
      </c>
      <c r="J772" s="15">
        <f t="shared" si="127"/>
        <v>357.28693333333337</v>
      </c>
      <c r="K772" s="15">
        <f t="shared" si="128"/>
        <v>285.12877490002637</v>
      </c>
      <c r="L772" s="15">
        <f t="shared" si="129"/>
        <v>944590.66302561678</v>
      </c>
      <c r="M772" s="15"/>
      <c r="N772" s="172">
        <f t="shared" si="131"/>
        <v>944590.66302561678</v>
      </c>
      <c r="O772" s="40"/>
      <c r="P772" s="40"/>
      <c r="Q772" s="40"/>
    </row>
    <row r="773" spans="1:17" x14ac:dyDescent="0.25">
      <c r="A773" s="5"/>
      <c r="B773" s="66" t="s">
        <v>866</v>
      </c>
      <c r="C773" s="48">
        <v>3</v>
      </c>
      <c r="D773" s="70">
        <v>52.1601</v>
      </c>
      <c r="E773" s="98">
        <v>11440</v>
      </c>
      <c r="F773" s="156">
        <v>13865746.1</v>
      </c>
      <c r="G773" s="56">
        <v>20</v>
      </c>
      <c r="H773" s="15">
        <f t="shared" si="130"/>
        <v>2773149.22</v>
      </c>
      <c r="I773" s="15">
        <f t="shared" si="132"/>
        <v>11092596.879999999</v>
      </c>
      <c r="J773" s="15">
        <f t="shared" si="127"/>
        <v>1212.0407430069929</v>
      </c>
      <c r="K773" s="15">
        <f t="shared" si="128"/>
        <v>-569.62503477363316</v>
      </c>
      <c r="L773" s="15">
        <f t="shared" si="129"/>
        <v>1475641.9547945135</v>
      </c>
      <c r="M773" s="15"/>
      <c r="N773" s="172">
        <f t="shared" si="131"/>
        <v>1475641.9547945135</v>
      </c>
      <c r="O773" s="40"/>
      <c r="P773" s="40"/>
      <c r="Q773" s="40"/>
    </row>
    <row r="774" spans="1:17" x14ac:dyDescent="0.25">
      <c r="A774" s="5"/>
      <c r="B774" s="66" t="s">
        <v>533</v>
      </c>
      <c r="C774" s="48">
        <v>4</v>
      </c>
      <c r="D774" s="70">
        <v>25.946999999999999</v>
      </c>
      <c r="E774" s="98">
        <v>1829</v>
      </c>
      <c r="F774" s="156">
        <v>665900.69999999995</v>
      </c>
      <c r="G774" s="56">
        <v>75</v>
      </c>
      <c r="H774" s="15">
        <f t="shared" si="130"/>
        <v>499425.52500000002</v>
      </c>
      <c r="I774" s="15">
        <f t="shared" si="132"/>
        <v>166475.17499999993</v>
      </c>
      <c r="J774" s="15">
        <f t="shared" si="127"/>
        <v>364.07911427009293</v>
      </c>
      <c r="K774" s="15">
        <f t="shared" si="128"/>
        <v>278.33659396326681</v>
      </c>
      <c r="L774" s="15">
        <f t="shared" si="129"/>
        <v>725115.03705860348</v>
      </c>
      <c r="M774" s="15"/>
      <c r="N774" s="172">
        <f t="shared" si="131"/>
        <v>725115.03705860348</v>
      </c>
      <c r="O774" s="40"/>
      <c r="P774" s="40"/>
      <c r="Q774" s="40"/>
    </row>
    <row r="775" spans="1:17" x14ac:dyDescent="0.25">
      <c r="A775" s="5"/>
      <c r="B775" s="66" t="s">
        <v>534</v>
      </c>
      <c r="C775" s="48">
        <v>4</v>
      </c>
      <c r="D775" s="70">
        <v>24.24</v>
      </c>
      <c r="E775" s="98">
        <v>1081</v>
      </c>
      <c r="F775" s="156">
        <v>209203</v>
      </c>
      <c r="G775" s="56">
        <v>75</v>
      </c>
      <c r="H775" s="15">
        <f t="shared" si="130"/>
        <v>156902.25</v>
      </c>
      <c r="I775" s="15">
        <f t="shared" si="132"/>
        <v>52300.75</v>
      </c>
      <c r="J775" s="15">
        <f t="shared" si="127"/>
        <v>193.52728954671599</v>
      </c>
      <c r="K775" s="15">
        <f t="shared" si="128"/>
        <v>448.88841868664372</v>
      </c>
      <c r="L775" s="15">
        <f t="shared" si="129"/>
        <v>899023.18337902334</v>
      </c>
      <c r="M775" s="15"/>
      <c r="N775" s="172">
        <f t="shared" si="131"/>
        <v>899023.18337902334</v>
      </c>
      <c r="O775" s="40"/>
      <c r="P775" s="40"/>
      <c r="Q775" s="40"/>
    </row>
    <row r="776" spans="1:17" x14ac:dyDescent="0.25">
      <c r="A776" s="5"/>
      <c r="B776" s="66" t="s">
        <v>824</v>
      </c>
      <c r="C776" s="48">
        <v>4</v>
      </c>
      <c r="D776" s="70">
        <v>16.225899999999999</v>
      </c>
      <c r="E776" s="98">
        <v>474</v>
      </c>
      <c r="F776" s="156">
        <v>51497.9</v>
      </c>
      <c r="G776" s="56">
        <v>75</v>
      </c>
      <c r="H776" s="15">
        <f t="shared" si="130"/>
        <v>38623.425000000003</v>
      </c>
      <c r="I776" s="15">
        <f t="shared" si="132"/>
        <v>12874.474999999999</v>
      </c>
      <c r="J776" s="15">
        <f t="shared" si="127"/>
        <v>108.64535864978903</v>
      </c>
      <c r="K776" s="15">
        <f t="shared" si="128"/>
        <v>533.77034958357069</v>
      </c>
      <c r="L776" s="15">
        <f t="shared" si="129"/>
        <v>935603.07072144875</v>
      </c>
      <c r="M776" s="15"/>
      <c r="N776" s="172">
        <f t="shared" si="131"/>
        <v>935603.07072144875</v>
      </c>
      <c r="O776" s="40"/>
      <c r="P776" s="40"/>
      <c r="Q776" s="40"/>
    </row>
    <row r="777" spans="1:17" x14ac:dyDescent="0.25">
      <c r="A777" s="5"/>
      <c r="B777" s="66" t="s">
        <v>535</v>
      </c>
      <c r="C777" s="48">
        <v>4</v>
      </c>
      <c r="D777" s="70">
        <v>31.949000000000002</v>
      </c>
      <c r="E777" s="98">
        <v>1501</v>
      </c>
      <c r="F777" s="156">
        <v>807639</v>
      </c>
      <c r="G777" s="56">
        <v>75</v>
      </c>
      <c r="H777" s="15">
        <f t="shared" si="130"/>
        <v>605729.25</v>
      </c>
      <c r="I777" s="15">
        <f t="shared" si="132"/>
        <v>201909.75</v>
      </c>
      <c r="J777" s="15">
        <f t="shared" si="127"/>
        <v>538.06728847435045</v>
      </c>
      <c r="K777" s="15">
        <f t="shared" si="128"/>
        <v>104.34841975900929</v>
      </c>
      <c r="L777" s="15">
        <f t="shared" si="129"/>
        <v>436811.67026130232</v>
      </c>
      <c r="M777" s="15"/>
      <c r="N777" s="172">
        <f t="shared" si="131"/>
        <v>436811.67026130232</v>
      </c>
      <c r="O777" s="40"/>
      <c r="P777" s="40"/>
      <c r="Q777" s="40"/>
    </row>
    <row r="778" spans="1:17" x14ac:dyDescent="0.25">
      <c r="A778" s="5"/>
      <c r="B778" s="66" t="s">
        <v>536</v>
      </c>
      <c r="C778" s="48">
        <v>4</v>
      </c>
      <c r="D778" s="70">
        <v>48.289499999999997</v>
      </c>
      <c r="E778" s="98">
        <v>2848</v>
      </c>
      <c r="F778" s="156">
        <v>440898.2</v>
      </c>
      <c r="G778" s="56">
        <v>75</v>
      </c>
      <c r="H778" s="15">
        <f t="shared" si="130"/>
        <v>330673.65000000002</v>
      </c>
      <c r="I778" s="15">
        <f t="shared" si="132"/>
        <v>110224.54999999999</v>
      </c>
      <c r="J778" s="15">
        <f t="shared" si="127"/>
        <v>154.80976123595505</v>
      </c>
      <c r="K778" s="15">
        <f t="shared" si="128"/>
        <v>487.60594699740466</v>
      </c>
      <c r="L778" s="15">
        <f t="shared" si="129"/>
        <v>1238765.2679641345</v>
      </c>
      <c r="M778" s="15"/>
      <c r="N778" s="172">
        <f t="shared" si="131"/>
        <v>1238765.2679641345</v>
      </c>
      <c r="O778" s="40"/>
      <c r="P778" s="40"/>
      <c r="Q778" s="40"/>
    </row>
    <row r="779" spans="1:17" x14ac:dyDescent="0.25">
      <c r="A779" s="5"/>
      <c r="B779" s="66" t="s">
        <v>414</v>
      </c>
      <c r="C779" s="48">
        <v>4</v>
      </c>
      <c r="D779" s="70">
        <v>24.758200000000002</v>
      </c>
      <c r="E779" s="98">
        <v>2082</v>
      </c>
      <c r="F779" s="156">
        <v>429278.3</v>
      </c>
      <c r="G779" s="56">
        <v>75</v>
      </c>
      <c r="H779" s="15">
        <f t="shared" si="130"/>
        <v>321958.72499999998</v>
      </c>
      <c r="I779" s="15">
        <f t="shared" si="132"/>
        <v>107319.57500000001</v>
      </c>
      <c r="J779" s="15">
        <f t="shared" si="127"/>
        <v>206.18554274735831</v>
      </c>
      <c r="K779" s="15">
        <f t="shared" si="128"/>
        <v>436.2301654860014</v>
      </c>
      <c r="L779" s="15">
        <f t="shared" si="129"/>
        <v>995407.24933429714</v>
      </c>
      <c r="M779" s="15"/>
      <c r="N779" s="172">
        <f t="shared" si="131"/>
        <v>995407.24933429714</v>
      </c>
      <c r="O779" s="40"/>
      <c r="P779" s="40"/>
      <c r="Q779" s="40"/>
    </row>
    <row r="780" spans="1:17" x14ac:dyDescent="0.25">
      <c r="A780" s="5"/>
      <c r="B780" s="66" t="s">
        <v>537</v>
      </c>
      <c r="C780" s="48">
        <v>4</v>
      </c>
      <c r="D780" s="70">
        <v>45.129399999999997</v>
      </c>
      <c r="E780" s="98">
        <v>2782</v>
      </c>
      <c r="F780" s="156">
        <v>681312.4</v>
      </c>
      <c r="G780" s="56">
        <v>75</v>
      </c>
      <c r="H780" s="15">
        <f t="shared" si="130"/>
        <v>510984.3</v>
      </c>
      <c r="I780" s="15">
        <f t="shared" si="132"/>
        <v>170328.10000000003</v>
      </c>
      <c r="J780" s="15">
        <f t="shared" si="127"/>
        <v>244.90021567217829</v>
      </c>
      <c r="K780" s="15">
        <f t="shared" si="128"/>
        <v>397.51549256118142</v>
      </c>
      <c r="L780" s="15">
        <f t="shared" si="129"/>
        <v>1081090.7316760176</v>
      </c>
      <c r="M780" s="15"/>
      <c r="N780" s="172">
        <f t="shared" si="131"/>
        <v>1081090.7316760176</v>
      </c>
      <c r="O780" s="40"/>
      <c r="P780" s="40"/>
      <c r="Q780" s="40"/>
    </row>
    <row r="781" spans="1:17" x14ac:dyDescent="0.25">
      <c r="A781" s="5"/>
      <c r="B781" s="8"/>
      <c r="C781" s="8"/>
      <c r="D781" s="70">
        <v>0</v>
      </c>
      <c r="E781" s="100"/>
      <c r="F781" s="134"/>
      <c r="G781" s="56"/>
      <c r="H781" s="41"/>
      <c r="I781" s="15"/>
      <c r="J781" s="15"/>
      <c r="K781" s="15"/>
      <c r="L781" s="15"/>
      <c r="M781" s="15"/>
      <c r="N781" s="172"/>
      <c r="O781" s="40"/>
      <c r="P781" s="40"/>
      <c r="Q781" s="40"/>
    </row>
    <row r="782" spans="1:17" x14ac:dyDescent="0.25">
      <c r="A782" s="43" t="s">
        <v>538</v>
      </c>
      <c r="B782" s="58" t="s">
        <v>2</v>
      </c>
      <c r="C782" s="59"/>
      <c r="D782" s="7">
        <v>1033.7047000000002</v>
      </c>
      <c r="E782" s="101">
        <f>E783</f>
        <v>83076</v>
      </c>
      <c r="F782" s="123"/>
      <c r="G782" s="56"/>
      <c r="H782" s="12">
        <f>H784</f>
        <v>6457334.9250000007</v>
      </c>
      <c r="I782" s="12">
        <f>I784</f>
        <v>-6457334.9250000007</v>
      </c>
      <c r="J782" s="15"/>
      <c r="K782" s="15"/>
      <c r="L782" s="15"/>
      <c r="M782" s="14">
        <f>M784</f>
        <v>41308916.142191395</v>
      </c>
      <c r="N782" s="170">
        <f t="shared" si="131"/>
        <v>41308916.142191395</v>
      </c>
      <c r="O782" s="40"/>
      <c r="P782" s="40"/>
      <c r="Q782" s="40"/>
    </row>
    <row r="783" spans="1:17" x14ac:dyDescent="0.25">
      <c r="A783" s="43" t="s">
        <v>538</v>
      </c>
      <c r="B783" s="58" t="s">
        <v>3</v>
      </c>
      <c r="C783" s="59"/>
      <c r="D783" s="7">
        <v>1033.7047000000002</v>
      </c>
      <c r="E783" s="101">
        <f>SUM(E785:E810)</f>
        <v>83076</v>
      </c>
      <c r="F783" s="123">
        <f>SUM(F785:F810)</f>
        <v>25829339.700000003</v>
      </c>
      <c r="G783" s="56"/>
      <c r="H783" s="12">
        <f>SUM(H785:H810)</f>
        <v>12639556.689999996</v>
      </c>
      <c r="I783" s="12">
        <f>SUM(I785:I810)</f>
        <v>13189783.01</v>
      </c>
      <c r="J783" s="15"/>
      <c r="K783" s="15"/>
      <c r="L783" s="12">
        <f>SUM(L785:L810)</f>
        <v>30298177.868775949</v>
      </c>
      <c r="M783" s="15"/>
      <c r="N783" s="170">
        <f t="shared" si="131"/>
        <v>30298177.868775949</v>
      </c>
      <c r="O783" s="40"/>
      <c r="P783" s="40"/>
      <c r="Q783" s="40"/>
    </row>
    <row r="784" spans="1:17" x14ac:dyDescent="0.25">
      <c r="A784" s="5"/>
      <c r="B784" s="66" t="s">
        <v>26</v>
      </c>
      <c r="C784" s="48">
        <v>2</v>
      </c>
      <c r="D784" s="70">
        <v>0</v>
      </c>
      <c r="E784" s="104"/>
      <c r="F784" s="130"/>
      <c r="G784" s="56">
        <v>25</v>
      </c>
      <c r="H784" s="15">
        <f>F783*G784/100</f>
        <v>6457334.9250000007</v>
      </c>
      <c r="I784" s="15">
        <f t="shared" si="132"/>
        <v>-6457334.9250000007</v>
      </c>
      <c r="J784" s="15"/>
      <c r="K784" s="15"/>
      <c r="L784" s="15"/>
      <c r="M784" s="15">
        <f>($L$7*$L$8*E782/$L$10)+($L$7*$L$9*D782/$L$11)</f>
        <v>41308916.142191395</v>
      </c>
      <c r="N784" s="172">
        <f t="shared" si="131"/>
        <v>41308916.142191395</v>
      </c>
      <c r="O784" s="40"/>
      <c r="P784" s="40"/>
      <c r="Q784" s="40"/>
    </row>
    <row r="785" spans="1:17" x14ac:dyDescent="0.25">
      <c r="A785" s="5"/>
      <c r="B785" s="66" t="s">
        <v>539</v>
      </c>
      <c r="C785" s="48">
        <v>4</v>
      </c>
      <c r="D785" s="70">
        <v>68.235900000000001</v>
      </c>
      <c r="E785" s="98">
        <v>5703</v>
      </c>
      <c r="F785" s="157">
        <v>1112357.8999999999</v>
      </c>
      <c r="G785" s="56">
        <v>75</v>
      </c>
      <c r="H785" s="15">
        <f>F785*G785/100</f>
        <v>834268.42500000005</v>
      </c>
      <c r="I785" s="15">
        <f t="shared" si="132"/>
        <v>278089.47499999986</v>
      </c>
      <c r="J785" s="15">
        <f t="shared" ref="J785:J810" si="133">F785/E785</f>
        <v>195.04785200771522</v>
      </c>
      <c r="K785" s="15">
        <f t="shared" ref="K785:K810" si="134">$J$11*$J$19-J785</f>
        <v>447.36785622564452</v>
      </c>
      <c r="L785" s="15">
        <f t="shared" ref="L785:L810" si="135">IF(K785&gt;0,$J$7*$J$8*(K785/$K$19),0)+$J$7*$J$9*(E785/$E$19)+$J$7*$J$10*(D785/$D$19)</f>
        <v>1566929.2358034996</v>
      </c>
      <c r="M785" s="15"/>
      <c r="N785" s="172">
        <f t="shared" si="131"/>
        <v>1566929.2358034996</v>
      </c>
      <c r="O785" s="40"/>
      <c r="P785" s="40"/>
      <c r="Q785" s="40"/>
    </row>
    <row r="786" spans="1:17" x14ac:dyDescent="0.25">
      <c r="A786" s="5"/>
      <c r="B786" s="66" t="s">
        <v>540</v>
      </c>
      <c r="C786" s="48">
        <v>4</v>
      </c>
      <c r="D786" s="70">
        <v>23.710999999999999</v>
      </c>
      <c r="E786" s="98">
        <v>2363</v>
      </c>
      <c r="F786" s="157">
        <v>207255.9</v>
      </c>
      <c r="G786" s="56">
        <v>75</v>
      </c>
      <c r="H786" s="15">
        <f t="shared" ref="H786:H810" si="136">F786*G786/100</f>
        <v>155441.92499999999</v>
      </c>
      <c r="I786" s="15">
        <f t="shared" si="132"/>
        <v>51813.975000000006</v>
      </c>
      <c r="J786" s="15">
        <f t="shared" si="133"/>
        <v>87.708802369868806</v>
      </c>
      <c r="K786" s="15">
        <f t="shared" si="134"/>
        <v>554.70690586349087</v>
      </c>
      <c r="L786" s="15">
        <f t="shared" si="135"/>
        <v>1208137.1654008527</v>
      </c>
      <c r="M786" s="15"/>
      <c r="N786" s="172">
        <f t="shared" si="131"/>
        <v>1208137.1654008527</v>
      </c>
      <c r="O786" s="40"/>
      <c r="P786" s="40"/>
      <c r="Q786" s="40"/>
    </row>
    <row r="787" spans="1:17" x14ac:dyDescent="0.25">
      <c r="A787" s="5"/>
      <c r="B787" s="66" t="s">
        <v>541</v>
      </c>
      <c r="C787" s="48">
        <v>4</v>
      </c>
      <c r="D787" s="70">
        <v>30.564899999999998</v>
      </c>
      <c r="E787" s="98">
        <v>1823</v>
      </c>
      <c r="F787" s="157">
        <v>352166.8</v>
      </c>
      <c r="G787" s="56">
        <v>75</v>
      </c>
      <c r="H787" s="15">
        <f t="shared" si="136"/>
        <v>264125.09999999998</v>
      </c>
      <c r="I787" s="15">
        <f t="shared" si="132"/>
        <v>88041.700000000012</v>
      </c>
      <c r="J787" s="15">
        <f t="shared" si="133"/>
        <v>193.17981349424025</v>
      </c>
      <c r="K787" s="15">
        <f t="shared" si="134"/>
        <v>449.23589473911949</v>
      </c>
      <c r="L787" s="15">
        <f t="shared" si="135"/>
        <v>1004780.1677217765</v>
      </c>
      <c r="M787" s="15"/>
      <c r="N787" s="172">
        <f t="shared" si="131"/>
        <v>1004780.1677217765</v>
      </c>
      <c r="O787" s="40"/>
      <c r="P787" s="40"/>
      <c r="Q787" s="40"/>
    </row>
    <row r="788" spans="1:17" x14ac:dyDescent="0.25">
      <c r="A788" s="5"/>
      <c r="B788" s="66" t="s">
        <v>542</v>
      </c>
      <c r="C788" s="48">
        <v>4</v>
      </c>
      <c r="D788" s="70">
        <v>44.598300000000002</v>
      </c>
      <c r="E788" s="98">
        <v>3307</v>
      </c>
      <c r="F788" s="157">
        <v>638558.69999999995</v>
      </c>
      <c r="G788" s="56">
        <v>75</v>
      </c>
      <c r="H788" s="15">
        <f t="shared" si="136"/>
        <v>478919.02500000002</v>
      </c>
      <c r="I788" s="15">
        <f t="shared" si="132"/>
        <v>159639.67499999993</v>
      </c>
      <c r="J788" s="15">
        <f t="shared" si="133"/>
        <v>193.09304505594193</v>
      </c>
      <c r="K788" s="15">
        <f t="shared" si="134"/>
        <v>449.32266317741778</v>
      </c>
      <c r="L788" s="15">
        <f t="shared" si="135"/>
        <v>1219820.9303535591</v>
      </c>
      <c r="M788" s="15"/>
      <c r="N788" s="172">
        <f t="shared" si="131"/>
        <v>1219820.9303535591</v>
      </c>
      <c r="O788" s="40"/>
      <c r="P788" s="40"/>
      <c r="Q788" s="40"/>
    </row>
    <row r="789" spans="1:17" x14ac:dyDescent="0.25">
      <c r="A789" s="5"/>
      <c r="B789" s="66" t="s">
        <v>543</v>
      </c>
      <c r="C789" s="48">
        <v>4</v>
      </c>
      <c r="D789" s="70">
        <v>2.4043999999999999</v>
      </c>
      <c r="E789" s="98">
        <v>3030</v>
      </c>
      <c r="F789" s="157">
        <v>1607462.4</v>
      </c>
      <c r="G789" s="56">
        <v>75</v>
      </c>
      <c r="H789" s="15">
        <f t="shared" si="136"/>
        <v>1205596.8</v>
      </c>
      <c r="I789" s="15">
        <f t="shared" si="132"/>
        <v>401865.59999999986</v>
      </c>
      <c r="J789" s="15">
        <f t="shared" si="133"/>
        <v>530.51564356435642</v>
      </c>
      <c r="K789" s="15">
        <f t="shared" si="134"/>
        <v>111.90006466900331</v>
      </c>
      <c r="L789" s="15">
        <f t="shared" si="135"/>
        <v>527756.86328012147</v>
      </c>
      <c r="M789" s="15"/>
      <c r="N789" s="172">
        <f t="shared" si="131"/>
        <v>527756.86328012147</v>
      </c>
      <c r="O789" s="40"/>
      <c r="P789" s="40"/>
      <c r="Q789" s="40"/>
    </row>
    <row r="790" spans="1:17" x14ac:dyDescent="0.25">
      <c r="A790" s="5"/>
      <c r="B790" s="66" t="s">
        <v>544</v>
      </c>
      <c r="C790" s="48">
        <v>4</v>
      </c>
      <c r="D790" s="70">
        <v>28.414400000000001</v>
      </c>
      <c r="E790" s="98">
        <v>1315</v>
      </c>
      <c r="F790" s="157">
        <v>135779.79999999999</v>
      </c>
      <c r="G790" s="56">
        <v>75</v>
      </c>
      <c r="H790" s="15">
        <f t="shared" si="136"/>
        <v>101834.85</v>
      </c>
      <c r="I790" s="15">
        <f t="shared" si="132"/>
        <v>33944.949999999983</v>
      </c>
      <c r="J790" s="15">
        <f t="shared" si="133"/>
        <v>103.25460076045627</v>
      </c>
      <c r="K790" s="15">
        <f t="shared" si="134"/>
        <v>539.1611074729035</v>
      </c>
      <c r="L790" s="15">
        <f t="shared" si="135"/>
        <v>1079453.4886068797</v>
      </c>
      <c r="M790" s="15"/>
      <c r="N790" s="172">
        <f t="shared" si="131"/>
        <v>1079453.4886068797</v>
      </c>
      <c r="O790" s="40"/>
      <c r="P790" s="40"/>
      <c r="Q790" s="40"/>
    </row>
    <row r="791" spans="1:17" x14ac:dyDescent="0.25">
      <c r="A791" s="5"/>
      <c r="B791" s="66" t="s">
        <v>545</v>
      </c>
      <c r="C791" s="48">
        <v>4</v>
      </c>
      <c r="D791" s="70">
        <v>84.373400000000004</v>
      </c>
      <c r="E791" s="98">
        <v>5355</v>
      </c>
      <c r="F791" s="157">
        <v>1233860.7</v>
      </c>
      <c r="G791" s="56">
        <v>75</v>
      </c>
      <c r="H791" s="15">
        <f t="shared" si="136"/>
        <v>925395.52500000002</v>
      </c>
      <c r="I791" s="15">
        <f t="shared" si="132"/>
        <v>308465.17499999993</v>
      </c>
      <c r="J791" s="15">
        <f t="shared" si="133"/>
        <v>230.41282913165264</v>
      </c>
      <c r="K791" s="15">
        <f t="shared" si="134"/>
        <v>412.00287910170709</v>
      </c>
      <c r="L791" s="15">
        <f t="shared" si="135"/>
        <v>1524394.0007385896</v>
      </c>
      <c r="M791" s="15"/>
      <c r="N791" s="172">
        <f t="shared" si="131"/>
        <v>1524394.0007385896</v>
      </c>
      <c r="O791" s="40"/>
      <c r="P791" s="40"/>
      <c r="Q791" s="40"/>
    </row>
    <row r="792" spans="1:17" x14ac:dyDescent="0.25">
      <c r="A792" s="5"/>
      <c r="B792" s="66" t="s">
        <v>546</v>
      </c>
      <c r="C792" s="48">
        <v>4</v>
      </c>
      <c r="D792" s="70">
        <v>23.024000000000001</v>
      </c>
      <c r="E792" s="98">
        <v>1188</v>
      </c>
      <c r="F792" s="157">
        <v>207152.4</v>
      </c>
      <c r="G792" s="56">
        <v>75</v>
      </c>
      <c r="H792" s="15">
        <f t="shared" si="136"/>
        <v>155364.29999999999</v>
      </c>
      <c r="I792" s="15">
        <f t="shared" si="132"/>
        <v>51788.100000000006</v>
      </c>
      <c r="J792" s="15">
        <f t="shared" si="133"/>
        <v>174.37070707070706</v>
      </c>
      <c r="K792" s="15">
        <f t="shared" si="134"/>
        <v>468.04500116265268</v>
      </c>
      <c r="L792" s="15">
        <f t="shared" si="135"/>
        <v>937071.17534486449</v>
      </c>
      <c r="M792" s="15"/>
      <c r="N792" s="172">
        <f t="shared" si="131"/>
        <v>937071.17534486449</v>
      </c>
      <c r="O792" s="40"/>
      <c r="P792" s="40"/>
      <c r="Q792" s="40"/>
    </row>
    <row r="793" spans="1:17" x14ac:dyDescent="0.25">
      <c r="A793" s="5"/>
      <c r="B793" s="66" t="s">
        <v>547</v>
      </c>
      <c r="C793" s="48">
        <v>4</v>
      </c>
      <c r="D793" s="70">
        <v>45.585900000000009</v>
      </c>
      <c r="E793" s="98">
        <v>2851</v>
      </c>
      <c r="F793" s="157">
        <v>467517.7</v>
      </c>
      <c r="G793" s="56">
        <v>75</v>
      </c>
      <c r="H793" s="15">
        <f t="shared" si="136"/>
        <v>350638.27500000002</v>
      </c>
      <c r="I793" s="15">
        <f t="shared" si="132"/>
        <v>116879.42499999999</v>
      </c>
      <c r="J793" s="15">
        <f t="shared" si="133"/>
        <v>163.983760084181</v>
      </c>
      <c r="K793" s="15">
        <f t="shared" si="134"/>
        <v>478.43194814917877</v>
      </c>
      <c r="L793" s="15">
        <f t="shared" si="135"/>
        <v>1216122.5022095344</v>
      </c>
      <c r="M793" s="15"/>
      <c r="N793" s="172">
        <f t="shared" si="131"/>
        <v>1216122.5022095344</v>
      </c>
      <c r="O793" s="40"/>
      <c r="P793" s="40"/>
      <c r="Q793" s="40"/>
    </row>
    <row r="794" spans="1:17" x14ac:dyDescent="0.25">
      <c r="A794" s="5"/>
      <c r="B794" s="66" t="s">
        <v>548</v>
      </c>
      <c r="C794" s="48">
        <v>4</v>
      </c>
      <c r="D794" s="70">
        <v>48.709899999999998</v>
      </c>
      <c r="E794" s="98">
        <v>2595</v>
      </c>
      <c r="F794" s="157">
        <v>525477</v>
      </c>
      <c r="G794" s="56">
        <v>75</v>
      </c>
      <c r="H794" s="15">
        <f t="shared" si="136"/>
        <v>394107.75</v>
      </c>
      <c r="I794" s="15">
        <f t="shared" si="132"/>
        <v>131369.25</v>
      </c>
      <c r="J794" s="15">
        <f t="shared" si="133"/>
        <v>202.49595375722544</v>
      </c>
      <c r="K794" s="15">
        <f t="shared" si="134"/>
        <v>439.9197544761343</v>
      </c>
      <c r="L794" s="15">
        <f t="shared" si="135"/>
        <v>1137155.0303561925</v>
      </c>
      <c r="M794" s="15"/>
      <c r="N794" s="172">
        <f t="shared" si="131"/>
        <v>1137155.0303561925</v>
      </c>
      <c r="O794" s="40"/>
      <c r="P794" s="40"/>
      <c r="Q794" s="40"/>
    </row>
    <row r="795" spans="1:17" x14ac:dyDescent="0.25">
      <c r="A795" s="5"/>
      <c r="B795" s="66" t="s">
        <v>549</v>
      </c>
      <c r="C795" s="48">
        <v>4</v>
      </c>
      <c r="D795" s="70">
        <v>26.36</v>
      </c>
      <c r="E795" s="98">
        <v>1688</v>
      </c>
      <c r="F795" s="157">
        <v>287578.7</v>
      </c>
      <c r="G795" s="56">
        <v>75</v>
      </c>
      <c r="H795" s="15">
        <f t="shared" si="136"/>
        <v>215684.02499999999</v>
      </c>
      <c r="I795" s="15">
        <f t="shared" si="132"/>
        <v>71894.675000000017</v>
      </c>
      <c r="J795" s="15">
        <f t="shared" si="133"/>
        <v>170.36652843601897</v>
      </c>
      <c r="K795" s="15">
        <f t="shared" si="134"/>
        <v>472.0491797973408</v>
      </c>
      <c r="L795" s="15">
        <f t="shared" si="135"/>
        <v>1011198.5449754138</v>
      </c>
      <c r="M795" s="15"/>
      <c r="N795" s="172">
        <f t="shared" si="131"/>
        <v>1011198.5449754138</v>
      </c>
      <c r="O795" s="40"/>
      <c r="P795" s="40"/>
      <c r="Q795" s="40"/>
    </row>
    <row r="796" spans="1:17" x14ac:dyDescent="0.25">
      <c r="A796" s="5"/>
      <c r="B796" s="66" t="s">
        <v>550</v>
      </c>
      <c r="C796" s="48">
        <v>4</v>
      </c>
      <c r="D796" s="70">
        <v>39.213899999999995</v>
      </c>
      <c r="E796" s="98">
        <v>1849</v>
      </c>
      <c r="F796" s="157">
        <v>338392.8</v>
      </c>
      <c r="G796" s="56">
        <v>75</v>
      </c>
      <c r="H796" s="15">
        <f t="shared" si="136"/>
        <v>253794.6</v>
      </c>
      <c r="I796" s="15">
        <f t="shared" si="132"/>
        <v>84598.199999999983</v>
      </c>
      <c r="J796" s="15">
        <f t="shared" si="133"/>
        <v>183.0139534883721</v>
      </c>
      <c r="K796" s="15">
        <f t="shared" si="134"/>
        <v>459.40175474498767</v>
      </c>
      <c r="L796" s="15">
        <f t="shared" si="135"/>
        <v>1051490.5354131768</v>
      </c>
      <c r="M796" s="15"/>
      <c r="N796" s="172">
        <f t="shared" si="131"/>
        <v>1051490.5354131768</v>
      </c>
      <c r="O796" s="40"/>
      <c r="P796" s="40"/>
      <c r="Q796" s="40"/>
    </row>
    <row r="797" spans="1:17" x14ac:dyDescent="0.25">
      <c r="A797" s="5"/>
      <c r="B797" s="66" t="s">
        <v>551</v>
      </c>
      <c r="C797" s="48">
        <v>4</v>
      </c>
      <c r="D797" s="70">
        <v>36.037700000000001</v>
      </c>
      <c r="E797" s="98">
        <v>1682</v>
      </c>
      <c r="F797" s="157">
        <v>620373.80000000005</v>
      </c>
      <c r="G797" s="56">
        <v>75</v>
      </c>
      <c r="H797" s="15">
        <f t="shared" si="136"/>
        <v>465280.35</v>
      </c>
      <c r="I797" s="15">
        <f t="shared" si="132"/>
        <v>155093.45000000007</v>
      </c>
      <c r="J797" s="15">
        <f t="shared" si="133"/>
        <v>368.83103448275864</v>
      </c>
      <c r="K797" s="15">
        <f t="shared" si="134"/>
        <v>273.5846737506011</v>
      </c>
      <c r="L797" s="15">
        <f t="shared" si="135"/>
        <v>733549.34753255441</v>
      </c>
      <c r="M797" s="15"/>
      <c r="N797" s="172">
        <f t="shared" si="131"/>
        <v>733549.34753255441</v>
      </c>
      <c r="O797" s="40"/>
      <c r="P797" s="40"/>
      <c r="Q797" s="40"/>
    </row>
    <row r="798" spans="1:17" x14ac:dyDescent="0.25">
      <c r="A798" s="5"/>
      <c r="B798" s="66" t="s">
        <v>552</v>
      </c>
      <c r="C798" s="48">
        <v>4</v>
      </c>
      <c r="D798" s="70">
        <v>42.591999999999999</v>
      </c>
      <c r="E798" s="98">
        <v>3001</v>
      </c>
      <c r="F798" s="157">
        <v>776093.1</v>
      </c>
      <c r="G798" s="56">
        <v>75</v>
      </c>
      <c r="H798" s="15">
        <f t="shared" si="136"/>
        <v>582069.82499999995</v>
      </c>
      <c r="I798" s="15">
        <f t="shared" si="132"/>
        <v>194023.27500000002</v>
      </c>
      <c r="J798" s="15">
        <f t="shared" si="133"/>
        <v>258.61149616794398</v>
      </c>
      <c r="K798" s="15">
        <f t="shared" si="134"/>
        <v>383.80421206541575</v>
      </c>
      <c r="L798" s="15">
        <f t="shared" si="135"/>
        <v>1076617.1975730876</v>
      </c>
      <c r="M798" s="15"/>
      <c r="N798" s="172">
        <f t="shared" si="131"/>
        <v>1076617.1975730876</v>
      </c>
      <c r="O798" s="40"/>
      <c r="P798" s="40"/>
      <c r="Q798" s="40"/>
    </row>
    <row r="799" spans="1:17" x14ac:dyDescent="0.25">
      <c r="A799" s="5"/>
      <c r="B799" s="66" t="s">
        <v>553</v>
      </c>
      <c r="C799" s="48">
        <v>4</v>
      </c>
      <c r="D799" s="70">
        <v>34.957999999999998</v>
      </c>
      <c r="E799" s="98">
        <v>2295</v>
      </c>
      <c r="F799" s="157">
        <v>238066.6</v>
      </c>
      <c r="G799" s="56">
        <v>75</v>
      </c>
      <c r="H799" s="15">
        <f t="shared" si="136"/>
        <v>178549.95</v>
      </c>
      <c r="I799" s="15">
        <f t="shared" si="132"/>
        <v>59516.649999999994</v>
      </c>
      <c r="J799" s="15">
        <f t="shared" si="133"/>
        <v>103.73272331154685</v>
      </c>
      <c r="K799" s="15">
        <f t="shared" si="134"/>
        <v>538.68298492181293</v>
      </c>
      <c r="L799" s="15">
        <f t="shared" si="135"/>
        <v>1211827.6636800626</v>
      </c>
      <c r="M799" s="15"/>
      <c r="N799" s="172">
        <f t="shared" si="131"/>
        <v>1211827.6636800626</v>
      </c>
      <c r="O799" s="40"/>
      <c r="P799" s="40"/>
      <c r="Q799" s="40"/>
    </row>
    <row r="800" spans="1:17" x14ac:dyDescent="0.25">
      <c r="A800" s="5"/>
      <c r="B800" s="66" t="s">
        <v>825</v>
      </c>
      <c r="C800" s="48">
        <v>4</v>
      </c>
      <c r="D800" s="70">
        <v>35.174499999999995</v>
      </c>
      <c r="E800" s="98">
        <v>2426</v>
      </c>
      <c r="F800" s="157">
        <v>653364.80000000005</v>
      </c>
      <c r="G800" s="56">
        <v>75</v>
      </c>
      <c r="H800" s="15">
        <f t="shared" si="136"/>
        <v>490023.6</v>
      </c>
      <c r="I800" s="15">
        <f t="shared" si="132"/>
        <v>163341.20000000007</v>
      </c>
      <c r="J800" s="15">
        <f t="shared" si="133"/>
        <v>269.31772464962904</v>
      </c>
      <c r="K800" s="15">
        <f t="shared" si="134"/>
        <v>373.0979835837307</v>
      </c>
      <c r="L800" s="15">
        <f t="shared" si="135"/>
        <v>970321.45485086739</v>
      </c>
      <c r="M800" s="15"/>
      <c r="N800" s="172">
        <f t="shared" si="131"/>
        <v>970321.45485086739</v>
      </c>
      <c r="O800" s="40"/>
      <c r="P800" s="40"/>
      <c r="Q800" s="40"/>
    </row>
    <row r="801" spans="1:17" x14ac:dyDescent="0.25">
      <c r="A801" s="5"/>
      <c r="B801" s="66" t="s">
        <v>554</v>
      </c>
      <c r="C801" s="48">
        <v>4</v>
      </c>
      <c r="D801" s="70">
        <v>48.100899999999996</v>
      </c>
      <c r="E801" s="98">
        <v>2544</v>
      </c>
      <c r="F801" s="157">
        <v>305144.5</v>
      </c>
      <c r="G801" s="56">
        <v>75</v>
      </c>
      <c r="H801" s="15">
        <f t="shared" si="136"/>
        <v>228858.375</v>
      </c>
      <c r="I801" s="15">
        <f t="shared" si="132"/>
        <v>76286.125</v>
      </c>
      <c r="J801" s="15">
        <f t="shared" si="133"/>
        <v>119.94673742138365</v>
      </c>
      <c r="K801" s="15">
        <f t="shared" si="134"/>
        <v>522.46897081197608</v>
      </c>
      <c r="L801" s="15">
        <f t="shared" si="135"/>
        <v>1257568.7093653411</v>
      </c>
      <c r="M801" s="15"/>
      <c r="N801" s="172">
        <f t="shared" si="131"/>
        <v>1257568.7093653411</v>
      </c>
      <c r="O801" s="40"/>
      <c r="P801" s="40"/>
      <c r="Q801" s="40"/>
    </row>
    <row r="802" spans="1:17" x14ac:dyDescent="0.25">
      <c r="A802" s="5"/>
      <c r="B802" s="66" t="s">
        <v>555</v>
      </c>
      <c r="C802" s="48">
        <v>4</v>
      </c>
      <c r="D802" s="70">
        <v>32.626199999999997</v>
      </c>
      <c r="E802" s="98">
        <v>1790</v>
      </c>
      <c r="F802" s="157">
        <v>165392.1</v>
      </c>
      <c r="G802" s="56">
        <v>75</v>
      </c>
      <c r="H802" s="15">
        <f t="shared" si="136"/>
        <v>124044.075</v>
      </c>
      <c r="I802" s="15">
        <f t="shared" si="132"/>
        <v>41348.025000000009</v>
      </c>
      <c r="J802" s="15">
        <f t="shared" si="133"/>
        <v>92.39782122905028</v>
      </c>
      <c r="K802" s="15">
        <f t="shared" si="134"/>
        <v>550.0178870043095</v>
      </c>
      <c r="L802" s="15">
        <f t="shared" si="135"/>
        <v>1164197.7121545195</v>
      </c>
      <c r="M802" s="15"/>
      <c r="N802" s="172">
        <f t="shared" si="131"/>
        <v>1164197.7121545195</v>
      </c>
      <c r="O802" s="40"/>
      <c r="P802" s="40"/>
      <c r="Q802" s="40"/>
    </row>
    <row r="803" spans="1:17" x14ac:dyDescent="0.25">
      <c r="A803" s="5"/>
      <c r="B803" s="66" t="s">
        <v>301</v>
      </c>
      <c r="C803" s="48">
        <v>4</v>
      </c>
      <c r="D803" s="70">
        <v>23.6755</v>
      </c>
      <c r="E803" s="98">
        <v>861</v>
      </c>
      <c r="F803" s="157">
        <v>204160.6</v>
      </c>
      <c r="G803" s="56">
        <v>75</v>
      </c>
      <c r="H803" s="15">
        <f t="shared" si="136"/>
        <v>153120.45000000001</v>
      </c>
      <c r="I803" s="15">
        <f t="shared" si="132"/>
        <v>51040.149999999994</v>
      </c>
      <c r="J803" s="15">
        <f t="shared" si="133"/>
        <v>237.12032520325204</v>
      </c>
      <c r="K803" s="15">
        <f t="shared" si="134"/>
        <v>405.2953830301077</v>
      </c>
      <c r="L803" s="15">
        <f t="shared" si="135"/>
        <v>804357.62106540625</v>
      </c>
      <c r="M803" s="15"/>
      <c r="N803" s="172">
        <f t="shared" si="131"/>
        <v>804357.62106540625</v>
      </c>
      <c r="O803" s="40"/>
      <c r="P803" s="40"/>
      <c r="Q803" s="40"/>
    </row>
    <row r="804" spans="1:17" x14ac:dyDescent="0.25">
      <c r="A804" s="5"/>
      <c r="B804" s="66" t="s">
        <v>556</v>
      </c>
      <c r="C804" s="48">
        <v>4</v>
      </c>
      <c r="D804" s="70">
        <v>47.437800000000003</v>
      </c>
      <c r="E804" s="98">
        <v>5815</v>
      </c>
      <c r="F804" s="157">
        <v>887871.8</v>
      </c>
      <c r="G804" s="56">
        <v>75</v>
      </c>
      <c r="H804" s="15">
        <f t="shared" si="136"/>
        <v>665903.85</v>
      </c>
      <c r="I804" s="15">
        <f t="shared" si="132"/>
        <v>221967.95000000007</v>
      </c>
      <c r="J804" s="15">
        <f t="shared" si="133"/>
        <v>152.6864660361135</v>
      </c>
      <c r="K804" s="15">
        <f t="shared" si="134"/>
        <v>489.72924219724621</v>
      </c>
      <c r="L804" s="15">
        <f t="shared" si="135"/>
        <v>1578304.920435332</v>
      </c>
      <c r="M804" s="15"/>
      <c r="N804" s="172">
        <f t="shared" si="131"/>
        <v>1578304.920435332</v>
      </c>
      <c r="O804" s="40"/>
      <c r="P804" s="40"/>
      <c r="Q804" s="40"/>
    </row>
    <row r="805" spans="1:17" x14ac:dyDescent="0.25">
      <c r="A805" s="5"/>
      <c r="B805" s="66" t="s">
        <v>557</v>
      </c>
      <c r="C805" s="48">
        <v>4</v>
      </c>
      <c r="D805" s="70">
        <v>51.628</v>
      </c>
      <c r="E805" s="98">
        <v>3411</v>
      </c>
      <c r="F805" s="157">
        <v>439544</v>
      </c>
      <c r="G805" s="56">
        <v>75</v>
      </c>
      <c r="H805" s="15">
        <f t="shared" si="136"/>
        <v>329658</v>
      </c>
      <c r="I805" s="15">
        <f t="shared" si="132"/>
        <v>109886</v>
      </c>
      <c r="J805" s="15">
        <f t="shared" si="133"/>
        <v>128.86074464966285</v>
      </c>
      <c r="K805" s="15">
        <f t="shared" si="134"/>
        <v>513.55496358369692</v>
      </c>
      <c r="L805" s="15">
        <f t="shared" si="135"/>
        <v>1354181.7290077158</v>
      </c>
      <c r="M805" s="15"/>
      <c r="N805" s="172">
        <f t="shared" si="131"/>
        <v>1354181.7290077158</v>
      </c>
      <c r="O805" s="40"/>
      <c r="P805" s="40"/>
      <c r="Q805" s="40"/>
    </row>
    <row r="806" spans="1:17" x14ac:dyDescent="0.25">
      <c r="A806" s="5"/>
      <c r="B806" s="66" t="s">
        <v>558</v>
      </c>
      <c r="C806" s="48">
        <v>4</v>
      </c>
      <c r="D806" s="70">
        <v>40.825899999999997</v>
      </c>
      <c r="E806" s="98">
        <v>5405</v>
      </c>
      <c r="F806" s="157">
        <v>907965.1</v>
      </c>
      <c r="G806" s="56">
        <v>75</v>
      </c>
      <c r="H806" s="15">
        <f t="shared" si="136"/>
        <v>680973.82499999995</v>
      </c>
      <c r="I806" s="15">
        <f t="shared" si="132"/>
        <v>226991.27500000002</v>
      </c>
      <c r="J806" s="15">
        <f t="shared" si="133"/>
        <v>167.98614246068453</v>
      </c>
      <c r="K806" s="15">
        <f t="shared" si="134"/>
        <v>474.42956577267523</v>
      </c>
      <c r="L806" s="15">
        <f t="shared" si="135"/>
        <v>1486330.5222727987</v>
      </c>
      <c r="M806" s="15"/>
      <c r="N806" s="172">
        <f t="shared" si="131"/>
        <v>1486330.5222727987</v>
      </c>
      <c r="O806" s="40"/>
      <c r="P806" s="40"/>
      <c r="Q806" s="40"/>
    </row>
    <row r="807" spans="1:17" x14ac:dyDescent="0.25">
      <c r="A807" s="5"/>
      <c r="B807" s="66" t="s">
        <v>865</v>
      </c>
      <c r="C807" s="48">
        <v>3</v>
      </c>
      <c r="D807" s="70">
        <v>82.852499999999992</v>
      </c>
      <c r="E807" s="98">
        <v>13427</v>
      </c>
      <c r="F807" s="157">
        <v>12240814.699999999</v>
      </c>
      <c r="G807" s="56">
        <v>20</v>
      </c>
      <c r="H807" s="15">
        <f t="shared" si="136"/>
        <v>2448162.94</v>
      </c>
      <c r="I807" s="15">
        <f t="shared" si="132"/>
        <v>9792651.7599999998</v>
      </c>
      <c r="J807" s="15">
        <f t="shared" si="133"/>
        <v>911.65671408356286</v>
      </c>
      <c r="K807" s="15">
        <f t="shared" si="134"/>
        <v>-269.24100585020312</v>
      </c>
      <c r="L807" s="15">
        <f t="shared" si="135"/>
        <v>1801855.0199181344</v>
      </c>
      <c r="M807" s="15"/>
      <c r="N807" s="172">
        <f t="shared" si="131"/>
        <v>1801855.0199181344</v>
      </c>
      <c r="O807" s="40"/>
      <c r="P807" s="40"/>
      <c r="Q807" s="40"/>
    </row>
    <row r="808" spans="1:17" x14ac:dyDescent="0.25">
      <c r="A808" s="5"/>
      <c r="B808" s="66" t="s">
        <v>559</v>
      </c>
      <c r="C808" s="48">
        <v>4</v>
      </c>
      <c r="D808" s="70">
        <v>39.7181</v>
      </c>
      <c r="E808" s="98">
        <v>5176</v>
      </c>
      <c r="F808" s="157">
        <v>830324.6</v>
      </c>
      <c r="G808" s="56">
        <v>75</v>
      </c>
      <c r="H808" s="15">
        <f t="shared" si="136"/>
        <v>622743.44999999995</v>
      </c>
      <c r="I808" s="15">
        <f t="shared" si="132"/>
        <v>207581.15000000002</v>
      </c>
      <c r="J808" s="15">
        <f t="shared" si="133"/>
        <v>160.41819938176198</v>
      </c>
      <c r="K808" s="15">
        <f t="shared" si="134"/>
        <v>481.99750885159779</v>
      </c>
      <c r="L808" s="15">
        <f t="shared" si="135"/>
        <v>1468339.9897159263</v>
      </c>
      <c r="M808" s="15"/>
      <c r="N808" s="172">
        <f t="shared" si="131"/>
        <v>1468339.9897159263</v>
      </c>
      <c r="O808" s="40"/>
      <c r="P808" s="40"/>
      <c r="Q808" s="40"/>
    </row>
    <row r="809" spans="1:17" x14ac:dyDescent="0.25">
      <c r="A809" s="5"/>
      <c r="B809" s="66" t="s">
        <v>826</v>
      </c>
      <c r="C809" s="48">
        <v>4</v>
      </c>
      <c r="D809" s="70">
        <v>28.17</v>
      </c>
      <c r="E809" s="98">
        <v>1557</v>
      </c>
      <c r="F809" s="157">
        <v>404954.1</v>
      </c>
      <c r="G809" s="56">
        <v>75</v>
      </c>
      <c r="H809" s="15">
        <f t="shared" si="136"/>
        <v>303715.57500000001</v>
      </c>
      <c r="I809" s="15">
        <f t="shared" si="132"/>
        <v>101238.52499999997</v>
      </c>
      <c r="J809" s="15">
        <f t="shared" si="133"/>
        <v>260.08612716763002</v>
      </c>
      <c r="K809" s="15">
        <f t="shared" si="134"/>
        <v>382.32958106572971</v>
      </c>
      <c r="L809" s="15">
        <f t="shared" si="135"/>
        <v>862735.27831509546</v>
      </c>
      <c r="M809" s="15"/>
      <c r="N809" s="172">
        <f t="shared" si="131"/>
        <v>862735.27831509546</v>
      </c>
      <c r="O809" s="40"/>
      <c r="P809" s="40"/>
      <c r="Q809" s="40"/>
    </row>
    <row r="810" spans="1:17" x14ac:dyDescent="0.25">
      <c r="A810" s="5"/>
      <c r="B810" s="66" t="s">
        <v>827</v>
      </c>
      <c r="C810" s="48">
        <v>4</v>
      </c>
      <c r="D810" s="70">
        <v>24.711599999999997</v>
      </c>
      <c r="E810" s="98">
        <v>619</v>
      </c>
      <c r="F810" s="157">
        <v>41709.1</v>
      </c>
      <c r="G810" s="56">
        <v>75</v>
      </c>
      <c r="H810" s="15">
        <f t="shared" si="136"/>
        <v>31281.825000000001</v>
      </c>
      <c r="I810" s="15">
        <f t="shared" si="132"/>
        <v>10427.274999999998</v>
      </c>
      <c r="J810" s="15">
        <f t="shared" si="133"/>
        <v>67.381421647819067</v>
      </c>
      <c r="K810" s="15">
        <f t="shared" si="134"/>
        <v>575.03428658554071</v>
      </c>
      <c r="L810" s="15">
        <f t="shared" si="135"/>
        <v>1043681.0626846404</v>
      </c>
      <c r="M810" s="15"/>
      <c r="N810" s="172">
        <f t="shared" si="131"/>
        <v>1043681.0626846404</v>
      </c>
      <c r="O810" s="40"/>
      <c r="P810" s="40"/>
      <c r="Q810" s="40"/>
    </row>
    <row r="811" spans="1:17" x14ac:dyDescent="0.25">
      <c r="A811" s="5"/>
      <c r="B811" s="8"/>
      <c r="C811" s="8"/>
      <c r="D811" s="70">
        <v>0</v>
      </c>
      <c r="E811" s="100"/>
      <c r="F811" s="134"/>
      <c r="G811" s="56"/>
      <c r="H811" s="41"/>
      <c r="I811" s="15"/>
      <c r="J811" s="15"/>
      <c r="K811" s="15"/>
      <c r="L811" s="15"/>
      <c r="M811" s="15"/>
      <c r="N811" s="172"/>
      <c r="O811" s="40"/>
      <c r="P811" s="40"/>
      <c r="Q811" s="40"/>
    </row>
    <row r="812" spans="1:17" x14ac:dyDescent="0.25">
      <c r="A812" s="33" t="s">
        <v>560</v>
      </c>
      <c r="B812" s="58" t="s">
        <v>2</v>
      </c>
      <c r="C812" s="59"/>
      <c r="D812" s="7">
        <v>1042.992</v>
      </c>
      <c r="E812" s="101">
        <f>E813</f>
        <v>92817</v>
      </c>
      <c r="F812" s="123"/>
      <c r="G812" s="56"/>
      <c r="H812" s="12">
        <f>H814</f>
        <v>12095704.999999998</v>
      </c>
      <c r="I812" s="12">
        <f>I814</f>
        <v>-12095704.999999998</v>
      </c>
      <c r="J812" s="15"/>
      <c r="K812" s="15"/>
      <c r="L812" s="15"/>
      <c r="M812" s="14">
        <f>M814</f>
        <v>44353487.076838069</v>
      </c>
      <c r="N812" s="170">
        <f t="shared" si="131"/>
        <v>44353487.076838069</v>
      </c>
      <c r="O812" s="40"/>
      <c r="P812" s="40"/>
      <c r="Q812" s="40"/>
    </row>
    <row r="813" spans="1:17" x14ac:dyDescent="0.25">
      <c r="A813" s="33" t="s">
        <v>560</v>
      </c>
      <c r="B813" s="58" t="s">
        <v>3</v>
      </c>
      <c r="C813" s="59"/>
      <c r="D813" s="7">
        <v>1042.992</v>
      </c>
      <c r="E813" s="101">
        <f>SUM(E815:E849)</f>
        <v>92817</v>
      </c>
      <c r="F813" s="123">
        <f>SUM(F815:F849)</f>
        <v>48382819.999999993</v>
      </c>
      <c r="G813" s="56"/>
      <c r="H813" s="12">
        <f>SUM(H815:H849)</f>
        <v>21558434.880000003</v>
      </c>
      <c r="I813" s="12">
        <f>SUM(I815:I849)</f>
        <v>26824385.120000005</v>
      </c>
      <c r="J813" s="15"/>
      <c r="K813" s="15"/>
      <c r="L813" s="12">
        <f>SUM(L815:L849)</f>
        <v>37390560.056465626</v>
      </c>
      <c r="M813" s="15"/>
      <c r="N813" s="170">
        <f t="shared" si="131"/>
        <v>37390560.056465626</v>
      </c>
      <c r="O813" s="40"/>
      <c r="P813" s="40"/>
      <c r="Q813" s="40"/>
    </row>
    <row r="814" spans="1:17" x14ac:dyDescent="0.25">
      <c r="A814" s="5"/>
      <c r="B814" s="66" t="s">
        <v>26</v>
      </c>
      <c r="C814" s="48">
        <v>2</v>
      </c>
      <c r="D814" s="70">
        <v>0</v>
      </c>
      <c r="E814" s="104"/>
      <c r="F814" s="130"/>
      <c r="G814" s="56">
        <v>25</v>
      </c>
      <c r="H814" s="15">
        <f>F813*G814/100</f>
        <v>12095704.999999998</v>
      </c>
      <c r="I814" s="15">
        <f t="shared" si="132"/>
        <v>-12095704.999999998</v>
      </c>
      <c r="J814" s="15"/>
      <c r="K814" s="15"/>
      <c r="L814" s="15"/>
      <c r="M814" s="15">
        <f>($L$7*$L$8*E812/$L$10)+($L$7*$L$9*D812/$L$11)</f>
        <v>44353487.076838069</v>
      </c>
      <c r="N814" s="172">
        <f t="shared" si="131"/>
        <v>44353487.076838069</v>
      </c>
      <c r="O814" s="40"/>
      <c r="P814" s="40"/>
      <c r="Q814" s="40"/>
    </row>
    <row r="815" spans="1:17" x14ac:dyDescent="0.25">
      <c r="A815" s="5"/>
      <c r="B815" s="66" t="s">
        <v>828</v>
      </c>
      <c r="C815" s="48">
        <v>4</v>
      </c>
      <c r="D815" s="70">
        <v>25.906500000000001</v>
      </c>
      <c r="E815" s="98">
        <v>791</v>
      </c>
      <c r="F815" s="158">
        <v>132942.79999999999</v>
      </c>
      <c r="G815" s="56">
        <v>75</v>
      </c>
      <c r="H815" s="15">
        <f>F815*G815/100</f>
        <v>99707.1</v>
      </c>
      <c r="I815" s="15">
        <f t="shared" si="132"/>
        <v>33235.699999999983</v>
      </c>
      <c r="J815" s="15">
        <f t="shared" ref="J815:J849" si="137">F815/E815</f>
        <v>168.06927939317319</v>
      </c>
      <c r="K815" s="15">
        <f t="shared" ref="K815:K849" si="138">$J$11*$J$19-J815</f>
        <v>474.34642884018655</v>
      </c>
      <c r="L815" s="15">
        <f t="shared" ref="L815:L849" si="139">IF(K815&gt;0,$J$7*$J$8*(K815/$K$19),0)+$J$7*$J$9*(E815/$E$19)+$J$7*$J$10*(D815/$D$19)</f>
        <v>910814.20601905382</v>
      </c>
      <c r="M815" s="15"/>
      <c r="N815" s="172">
        <f t="shared" si="131"/>
        <v>910814.20601905382</v>
      </c>
      <c r="O815" s="40"/>
      <c r="P815" s="40"/>
      <c r="Q815" s="40"/>
    </row>
    <row r="816" spans="1:17" x14ac:dyDescent="0.25">
      <c r="A816" s="5"/>
      <c r="B816" s="66" t="s">
        <v>561</v>
      </c>
      <c r="C816" s="48">
        <v>4</v>
      </c>
      <c r="D816" s="70">
        <v>48.301099999999991</v>
      </c>
      <c r="E816" s="98">
        <v>2946</v>
      </c>
      <c r="F816" s="158">
        <v>972992.4</v>
      </c>
      <c r="G816" s="56">
        <v>75</v>
      </c>
      <c r="H816" s="15">
        <f t="shared" ref="H816:H849" si="140">F816*G816/100</f>
        <v>729744.3</v>
      </c>
      <c r="I816" s="15">
        <f t="shared" si="132"/>
        <v>243248.09999999998</v>
      </c>
      <c r="J816" s="15">
        <f t="shared" si="137"/>
        <v>330.27576374745416</v>
      </c>
      <c r="K816" s="15">
        <f t="shared" si="138"/>
        <v>312.13994448590557</v>
      </c>
      <c r="L816" s="15">
        <f t="shared" si="139"/>
        <v>977480.09806568222</v>
      </c>
      <c r="M816" s="15"/>
      <c r="N816" s="172">
        <f t="shared" si="131"/>
        <v>977480.09806568222</v>
      </c>
      <c r="O816" s="40"/>
      <c r="P816" s="40"/>
      <c r="Q816" s="40"/>
    </row>
    <row r="817" spans="1:17" x14ac:dyDescent="0.25">
      <c r="A817" s="5"/>
      <c r="B817" s="66" t="s">
        <v>562</v>
      </c>
      <c r="C817" s="48">
        <v>4</v>
      </c>
      <c r="D817" s="70">
        <v>31.988000000000003</v>
      </c>
      <c r="E817" s="98">
        <v>2002</v>
      </c>
      <c r="F817" s="158">
        <v>182750.9</v>
      </c>
      <c r="G817" s="56">
        <v>75</v>
      </c>
      <c r="H817" s="15">
        <f t="shared" si="140"/>
        <v>137063.17499999999</v>
      </c>
      <c r="I817" s="15">
        <f t="shared" si="132"/>
        <v>45687.725000000006</v>
      </c>
      <c r="J817" s="15">
        <f t="shared" si="137"/>
        <v>91.284165834165833</v>
      </c>
      <c r="K817" s="15">
        <f t="shared" si="138"/>
        <v>551.1315423991939</v>
      </c>
      <c r="L817" s="15">
        <f t="shared" si="139"/>
        <v>1188086.9267178574</v>
      </c>
      <c r="M817" s="15"/>
      <c r="N817" s="172">
        <f t="shared" si="131"/>
        <v>1188086.9267178574</v>
      </c>
      <c r="O817" s="40"/>
      <c r="P817" s="40"/>
      <c r="Q817" s="40"/>
    </row>
    <row r="818" spans="1:17" x14ac:dyDescent="0.25">
      <c r="A818" s="5"/>
      <c r="B818" s="66" t="s">
        <v>563</v>
      </c>
      <c r="C818" s="48">
        <v>4</v>
      </c>
      <c r="D818" s="70">
        <v>65.251899999999992</v>
      </c>
      <c r="E818" s="98">
        <v>2757</v>
      </c>
      <c r="F818" s="158">
        <v>545944.6</v>
      </c>
      <c r="G818" s="56">
        <v>75</v>
      </c>
      <c r="H818" s="15">
        <f t="shared" si="140"/>
        <v>409458.45</v>
      </c>
      <c r="I818" s="15">
        <f t="shared" si="132"/>
        <v>136486.14999999997</v>
      </c>
      <c r="J818" s="15">
        <f t="shared" si="137"/>
        <v>198.02125498730504</v>
      </c>
      <c r="K818" s="15">
        <f t="shared" si="138"/>
        <v>444.3944532460547</v>
      </c>
      <c r="L818" s="15">
        <f t="shared" si="139"/>
        <v>1216072.7983124161</v>
      </c>
      <c r="M818" s="15"/>
      <c r="N818" s="172">
        <f t="shared" si="131"/>
        <v>1216072.7983124161</v>
      </c>
      <c r="O818" s="40"/>
      <c r="P818" s="40"/>
      <c r="Q818" s="40"/>
    </row>
    <row r="819" spans="1:17" x14ac:dyDescent="0.25">
      <c r="A819" s="5"/>
      <c r="B819" s="66" t="s">
        <v>829</v>
      </c>
      <c r="C819" s="48">
        <v>4</v>
      </c>
      <c r="D819" s="70">
        <v>54.275099999999995</v>
      </c>
      <c r="E819" s="98">
        <v>3276</v>
      </c>
      <c r="F819" s="158">
        <v>1136075.6000000001</v>
      </c>
      <c r="G819" s="56">
        <v>75</v>
      </c>
      <c r="H819" s="15">
        <f t="shared" si="140"/>
        <v>852056.7</v>
      </c>
      <c r="I819" s="15">
        <f t="shared" si="132"/>
        <v>284018.90000000014</v>
      </c>
      <c r="J819" s="15">
        <f t="shared" si="137"/>
        <v>346.78742368742371</v>
      </c>
      <c r="K819" s="15">
        <f t="shared" si="138"/>
        <v>295.62828454593603</v>
      </c>
      <c r="L819" s="15">
        <f t="shared" si="139"/>
        <v>1008845.801546949</v>
      </c>
      <c r="M819" s="15"/>
      <c r="N819" s="172">
        <f t="shared" si="131"/>
        <v>1008845.801546949</v>
      </c>
      <c r="O819" s="40"/>
      <c r="P819" s="40"/>
      <c r="Q819" s="40"/>
    </row>
    <row r="820" spans="1:17" x14ac:dyDescent="0.25">
      <c r="A820" s="5"/>
      <c r="B820" s="66" t="s">
        <v>564</v>
      </c>
      <c r="C820" s="48">
        <v>4</v>
      </c>
      <c r="D820" s="70">
        <v>29.217499999999998</v>
      </c>
      <c r="E820" s="98">
        <v>882</v>
      </c>
      <c r="F820" s="158">
        <v>182919.2</v>
      </c>
      <c r="G820" s="56">
        <v>75</v>
      </c>
      <c r="H820" s="15">
        <f t="shared" si="140"/>
        <v>137189.4</v>
      </c>
      <c r="I820" s="15">
        <f t="shared" si="132"/>
        <v>45729.800000000017</v>
      </c>
      <c r="J820" s="15">
        <f t="shared" si="137"/>
        <v>207.39138321995466</v>
      </c>
      <c r="K820" s="15">
        <f t="shared" si="138"/>
        <v>435.02432501340508</v>
      </c>
      <c r="L820" s="15">
        <f t="shared" si="139"/>
        <v>870839.63279621303</v>
      </c>
      <c r="M820" s="15"/>
      <c r="N820" s="172">
        <f t="shared" si="131"/>
        <v>870839.63279621303</v>
      </c>
      <c r="O820" s="40"/>
      <c r="P820" s="40"/>
      <c r="Q820" s="40"/>
    </row>
    <row r="821" spans="1:17" x14ac:dyDescent="0.25">
      <c r="A821" s="5"/>
      <c r="B821" s="66" t="s">
        <v>565</v>
      </c>
      <c r="C821" s="48">
        <v>4</v>
      </c>
      <c r="D821" s="70">
        <v>30.398</v>
      </c>
      <c r="E821" s="98">
        <v>1300</v>
      </c>
      <c r="F821" s="158">
        <v>131163</v>
      </c>
      <c r="G821" s="56">
        <v>75</v>
      </c>
      <c r="H821" s="15">
        <f t="shared" si="140"/>
        <v>98372.25</v>
      </c>
      <c r="I821" s="15">
        <f t="shared" si="132"/>
        <v>32790.75</v>
      </c>
      <c r="J821" s="15">
        <f t="shared" si="137"/>
        <v>100.89461538461538</v>
      </c>
      <c r="K821" s="15">
        <f t="shared" si="138"/>
        <v>541.52109284874439</v>
      </c>
      <c r="L821" s="15">
        <f t="shared" si="139"/>
        <v>1087815.3975199794</v>
      </c>
      <c r="M821" s="15"/>
      <c r="N821" s="172">
        <f t="shared" si="131"/>
        <v>1087815.3975199794</v>
      </c>
      <c r="O821" s="40"/>
      <c r="P821" s="40"/>
      <c r="Q821" s="40"/>
    </row>
    <row r="822" spans="1:17" x14ac:dyDescent="0.25">
      <c r="A822" s="5"/>
      <c r="B822" s="66" t="s">
        <v>566</v>
      </c>
      <c r="C822" s="48">
        <v>4</v>
      </c>
      <c r="D822" s="70">
        <v>20.7653</v>
      </c>
      <c r="E822" s="98">
        <v>699</v>
      </c>
      <c r="F822" s="158">
        <v>186104.4</v>
      </c>
      <c r="G822" s="56">
        <v>75</v>
      </c>
      <c r="H822" s="15">
        <f t="shared" si="140"/>
        <v>139578.29999999999</v>
      </c>
      <c r="I822" s="15">
        <f t="shared" si="132"/>
        <v>46526.100000000006</v>
      </c>
      <c r="J822" s="15">
        <f t="shared" si="137"/>
        <v>266.24377682403434</v>
      </c>
      <c r="K822" s="15">
        <f t="shared" si="138"/>
        <v>376.1719314093254</v>
      </c>
      <c r="L822" s="15">
        <f t="shared" si="139"/>
        <v>731211.24367080536</v>
      </c>
      <c r="M822" s="15"/>
      <c r="N822" s="172">
        <f t="shared" si="131"/>
        <v>731211.24367080536</v>
      </c>
      <c r="O822" s="40"/>
      <c r="P822" s="40"/>
      <c r="Q822" s="40"/>
    </row>
    <row r="823" spans="1:17" x14ac:dyDescent="0.25">
      <c r="A823" s="5"/>
      <c r="B823" s="66" t="s">
        <v>567</v>
      </c>
      <c r="C823" s="48">
        <v>4</v>
      </c>
      <c r="D823" s="70">
        <v>20.0947</v>
      </c>
      <c r="E823" s="98">
        <v>969</v>
      </c>
      <c r="F823" s="158">
        <v>168899.4</v>
      </c>
      <c r="G823" s="56">
        <v>75</v>
      </c>
      <c r="H823" s="15">
        <f t="shared" si="140"/>
        <v>126674.55</v>
      </c>
      <c r="I823" s="15">
        <f t="shared" si="132"/>
        <v>42224.849999999991</v>
      </c>
      <c r="J823" s="15">
        <f t="shared" si="137"/>
        <v>174.30278637770897</v>
      </c>
      <c r="K823" s="15">
        <f t="shared" si="138"/>
        <v>468.11292185565077</v>
      </c>
      <c r="L823" s="15">
        <f t="shared" si="139"/>
        <v>902688.2264841923</v>
      </c>
      <c r="M823" s="15"/>
      <c r="N823" s="172">
        <f t="shared" si="131"/>
        <v>902688.2264841923</v>
      </c>
      <c r="O823" s="40"/>
      <c r="P823" s="40"/>
      <c r="Q823" s="40"/>
    </row>
    <row r="824" spans="1:17" x14ac:dyDescent="0.25">
      <c r="A824" s="5"/>
      <c r="B824" s="66" t="s">
        <v>568</v>
      </c>
      <c r="C824" s="48">
        <v>4</v>
      </c>
      <c r="D824" s="70">
        <v>32.6556</v>
      </c>
      <c r="E824" s="98">
        <v>1282</v>
      </c>
      <c r="F824" s="158">
        <v>126043.2</v>
      </c>
      <c r="G824" s="56">
        <v>75</v>
      </c>
      <c r="H824" s="15">
        <f t="shared" si="140"/>
        <v>94532.4</v>
      </c>
      <c r="I824" s="15">
        <f t="shared" si="132"/>
        <v>31510.800000000003</v>
      </c>
      <c r="J824" s="15">
        <f t="shared" si="137"/>
        <v>98.317628705148209</v>
      </c>
      <c r="K824" s="15">
        <f t="shared" si="138"/>
        <v>544.09807952821154</v>
      </c>
      <c r="L824" s="15">
        <f t="shared" si="139"/>
        <v>1097057.0555173103</v>
      </c>
      <c r="M824" s="15"/>
      <c r="N824" s="172">
        <f t="shared" si="131"/>
        <v>1097057.0555173103</v>
      </c>
      <c r="O824" s="40"/>
      <c r="P824" s="40"/>
      <c r="Q824" s="40"/>
    </row>
    <row r="825" spans="1:17" x14ac:dyDescent="0.25">
      <c r="A825" s="5"/>
      <c r="B825" s="66" t="s">
        <v>569</v>
      </c>
      <c r="C825" s="48">
        <v>4</v>
      </c>
      <c r="D825" s="70">
        <v>20.333000000000002</v>
      </c>
      <c r="E825" s="98">
        <v>1120</v>
      </c>
      <c r="F825" s="158">
        <v>115828.7</v>
      </c>
      <c r="G825" s="56">
        <v>75</v>
      </c>
      <c r="H825" s="15">
        <f t="shared" si="140"/>
        <v>86871.524999999994</v>
      </c>
      <c r="I825" s="15">
        <f t="shared" si="132"/>
        <v>28957.175000000003</v>
      </c>
      <c r="J825" s="15">
        <f t="shared" si="137"/>
        <v>103.41848214285714</v>
      </c>
      <c r="K825" s="15">
        <f t="shared" si="138"/>
        <v>538.99722609050264</v>
      </c>
      <c r="L825" s="15">
        <f t="shared" si="139"/>
        <v>1030802.6163107444</v>
      </c>
      <c r="M825" s="15"/>
      <c r="N825" s="172">
        <f t="shared" si="131"/>
        <v>1030802.6163107444</v>
      </c>
      <c r="O825" s="40"/>
      <c r="P825" s="40"/>
      <c r="Q825" s="40"/>
    </row>
    <row r="826" spans="1:17" x14ac:dyDescent="0.25">
      <c r="A826" s="5"/>
      <c r="B826" s="66" t="s">
        <v>570</v>
      </c>
      <c r="C826" s="48">
        <v>4</v>
      </c>
      <c r="D826" s="70">
        <v>26.998699999999999</v>
      </c>
      <c r="E826" s="98">
        <v>810</v>
      </c>
      <c r="F826" s="158">
        <v>134413</v>
      </c>
      <c r="G826" s="56">
        <v>75</v>
      </c>
      <c r="H826" s="15">
        <f t="shared" si="140"/>
        <v>100809.75</v>
      </c>
      <c r="I826" s="15">
        <f t="shared" si="132"/>
        <v>33603.25</v>
      </c>
      <c r="J826" s="15">
        <f t="shared" si="137"/>
        <v>165.94197530864199</v>
      </c>
      <c r="K826" s="15">
        <f t="shared" si="138"/>
        <v>476.47373292471775</v>
      </c>
      <c r="L826" s="15">
        <f t="shared" si="139"/>
        <v>919818.66595072695</v>
      </c>
      <c r="M826" s="15"/>
      <c r="N826" s="172">
        <f t="shared" si="131"/>
        <v>919818.66595072695</v>
      </c>
      <c r="O826" s="40"/>
      <c r="P826" s="40"/>
      <c r="Q826" s="40"/>
    </row>
    <row r="827" spans="1:17" x14ac:dyDescent="0.25">
      <c r="A827" s="5"/>
      <c r="B827" s="66" t="s">
        <v>571</v>
      </c>
      <c r="C827" s="48">
        <v>4</v>
      </c>
      <c r="D827" s="70">
        <v>43.112399999999994</v>
      </c>
      <c r="E827" s="98">
        <v>3192</v>
      </c>
      <c r="F827" s="158">
        <v>312701.8</v>
      </c>
      <c r="G827" s="56">
        <v>75</v>
      </c>
      <c r="H827" s="15">
        <f t="shared" si="140"/>
        <v>234526.35</v>
      </c>
      <c r="I827" s="15">
        <f t="shared" si="132"/>
        <v>78175.449999999983</v>
      </c>
      <c r="J827" s="15">
        <f t="shared" si="137"/>
        <v>97.964223057644105</v>
      </c>
      <c r="K827" s="15">
        <f t="shared" si="138"/>
        <v>544.45148517571567</v>
      </c>
      <c r="L827" s="15">
        <f t="shared" si="139"/>
        <v>1349626.0480043564</v>
      </c>
      <c r="M827" s="15"/>
      <c r="N827" s="172">
        <f t="shared" si="131"/>
        <v>1349626.0480043564</v>
      </c>
      <c r="O827" s="40"/>
      <c r="P827" s="40"/>
      <c r="Q827" s="40"/>
    </row>
    <row r="828" spans="1:17" x14ac:dyDescent="0.25">
      <c r="A828" s="5"/>
      <c r="B828" s="66" t="s">
        <v>572</v>
      </c>
      <c r="C828" s="48">
        <v>4</v>
      </c>
      <c r="D828" s="70">
        <v>13.8256</v>
      </c>
      <c r="E828" s="98">
        <v>534</v>
      </c>
      <c r="F828" s="158">
        <v>130621.3</v>
      </c>
      <c r="G828" s="56">
        <v>75</v>
      </c>
      <c r="H828" s="15">
        <f t="shared" si="140"/>
        <v>97965.975000000006</v>
      </c>
      <c r="I828" s="15">
        <f t="shared" si="132"/>
        <v>32655.324999999997</v>
      </c>
      <c r="J828" s="15">
        <f t="shared" si="137"/>
        <v>244.60917602996255</v>
      </c>
      <c r="K828" s="15">
        <f t="shared" si="138"/>
        <v>397.80653220339718</v>
      </c>
      <c r="L828" s="15">
        <f t="shared" si="139"/>
        <v>723533.29137643543</v>
      </c>
      <c r="M828" s="15"/>
      <c r="N828" s="172">
        <f t="shared" si="131"/>
        <v>723533.29137643543</v>
      </c>
      <c r="O828" s="40"/>
      <c r="P828" s="40"/>
      <c r="Q828" s="40"/>
    </row>
    <row r="829" spans="1:17" x14ac:dyDescent="0.25">
      <c r="A829" s="5"/>
      <c r="B829" s="66" t="s">
        <v>573</v>
      </c>
      <c r="C829" s="48">
        <v>4</v>
      </c>
      <c r="D829" s="70">
        <v>29.2425</v>
      </c>
      <c r="E829" s="98">
        <v>1687</v>
      </c>
      <c r="F829" s="158">
        <v>147425.79999999999</v>
      </c>
      <c r="G829" s="56">
        <v>75</v>
      </c>
      <c r="H829" s="15">
        <f t="shared" si="140"/>
        <v>110569.35</v>
      </c>
      <c r="I829" s="15">
        <f t="shared" si="132"/>
        <v>36856.449999999983</v>
      </c>
      <c r="J829" s="15">
        <f t="shared" si="137"/>
        <v>87.389330171902785</v>
      </c>
      <c r="K829" s="15">
        <f t="shared" si="138"/>
        <v>555.02637806145697</v>
      </c>
      <c r="L829" s="15">
        <f t="shared" si="139"/>
        <v>1149273.1466957822</v>
      </c>
      <c r="M829" s="15"/>
      <c r="N829" s="172">
        <f t="shared" si="131"/>
        <v>1149273.1466957822</v>
      </c>
      <c r="O829" s="40"/>
      <c r="P829" s="40"/>
      <c r="Q829" s="40"/>
    </row>
    <row r="830" spans="1:17" x14ac:dyDescent="0.25">
      <c r="A830" s="5"/>
      <c r="B830" s="66" t="s">
        <v>574</v>
      </c>
      <c r="C830" s="48">
        <v>4</v>
      </c>
      <c r="D830" s="70">
        <v>34.03</v>
      </c>
      <c r="E830" s="98">
        <v>1730</v>
      </c>
      <c r="F830" s="158">
        <v>219081.8</v>
      </c>
      <c r="G830" s="56">
        <v>75</v>
      </c>
      <c r="H830" s="15">
        <f t="shared" si="140"/>
        <v>164311.35</v>
      </c>
      <c r="I830" s="15">
        <f t="shared" si="132"/>
        <v>54770.449999999983</v>
      </c>
      <c r="J830" s="15">
        <f t="shared" si="137"/>
        <v>126.63687861271676</v>
      </c>
      <c r="K830" s="15">
        <f t="shared" si="138"/>
        <v>515.77882962064302</v>
      </c>
      <c r="L830" s="15">
        <f t="shared" si="139"/>
        <v>1108701.7309500724</v>
      </c>
      <c r="M830" s="15"/>
      <c r="N830" s="172">
        <f t="shared" si="131"/>
        <v>1108701.7309500724</v>
      </c>
      <c r="O830" s="40"/>
      <c r="P830" s="40"/>
      <c r="Q830" s="40"/>
    </row>
    <row r="831" spans="1:17" x14ac:dyDescent="0.25">
      <c r="A831" s="5"/>
      <c r="B831" s="66" t="s">
        <v>830</v>
      </c>
      <c r="C831" s="48">
        <v>4</v>
      </c>
      <c r="D831" s="70">
        <v>19.790199999999999</v>
      </c>
      <c r="E831" s="98">
        <v>718</v>
      </c>
      <c r="F831" s="158">
        <v>164940.4</v>
      </c>
      <c r="G831" s="56">
        <v>75</v>
      </c>
      <c r="H831" s="15">
        <f t="shared" si="140"/>
        <v>123705.3</v>
      </c>
      <c r="I831" s="15">
        <f t="shared" si="132"/>
        <v>41235.099999999991</v>
      </c>
      <c r="J831" s="15">
        <f t="shared" si="137"/>
        <v>229.72200557103062</v>
      </c>
      <c r="K831" s="15">
        <f t="shared" si="138"/>
        <v>412.69370266232909</v>
      </c>
      <c r="L831" s="15">
        <f t="shared" si="139"/>
        <v>786953.52848443529</v>
      </c>
      <c r="M831" s="15"/>
      <c r="N831" s="172">
        <f t="shared" si="131"/>
        <v>786953.52848443529</v>
      </c>
      <c r="O831" s="40"/>
      <c r="P831" s="40"/>
      <c r="Q831" s="40"/>
    </row>
    <row r="832" spans="1:17" x14ac:dyDescent="0.25">
      <c r="A832" s="5"/>
      <c r="B832" s="66" t="s">
        <v>575</v>
      </c>
      <c r="C832" s="48">
        <v>4</v>
      </c>
      <c r="D832" s="70">
        <v>35.491299999999995</v>
      </c>
      <c r="E832" s="98">
        <v>3388</v>
      </c>
      <c r="F832" s="158">
        <v>419102.5</v>
      </c>
      <c r="G832" s="56">
        <v>75</v>
      </c>
      <c r="H832" s="15">
        <f t="shared" si="140"/>
        <v>314326.875</v>
      </c>
      <c r="I832" s="15">
        <f t="shared" si="132"/>
        <v>104775.625</v>
      </c>
      <c r="J832" s="15">
        <f t="shared" si="137"/>
        <v>123.70203659976387</v>
      </c>
      <c r="K832" s="15">
        <f t="shared" si="138"/>
        <v>518.71367163359582</v>
      </c>
      <c r="L832" s="15">
        <f t="shared" si="139"/>
        <v>1307417.0324771875</v>
      </c>
      <c r="M832" s="15"/>
      <c r="N832" s="172">
        <f t="shared" si="131"/>
        <v>1307417.0324771875</v>
      </c>
      <c r="O832" s="40"/>
      <c r="P832" s="40"/>
      <c r="Q832" s="40"/>
    </row>
    <row r="833" spans="1:17" x14ac:dyDescent="0.25">
      <c r="A833" s="5"/>
      <c r="B833" s="66" t="s">
        <v>576</v>
      </c>
      <c r="C833" s="48">
        <v>4</v>
      </c>
      <c r="D833" s="70">
        <v>14.1394</v>
      </c>
      <c r="E833" s="98">
        <v>681</v>
      </c>
      <c r="F833" s="158">
        <v>201607</v>
      </c>
      <c r="G833" s="56">
        <v>75</v>
      </c>
      <c r="H833" s="15">
        <f t="shared" si="140"/>
        <v>151205.25</v>
      </c>
      <c r="I833" s="15">
        <f t="shared" si="132"/>
        <v>50401.75</v>
      </c>
      <c r="J833" s="15">
        <f t="shared" si="137"/>
        <v>296.0455212922173</v>
      </c>
      <c r="K833" s="15">
        <f t="shared" si="138"/>
        <v>346.37018694114244</v>
      </c>
      <c r="L833" s="15">
        <f t="shared" si="139"/>
        <v>661456.08955373114</v>
      </c>
      <c r="M833" s="15"/>
      <c r="N833" s="172">
        <f t="shared" si="131"/>
        <v>661456.08955373114</v>
      </c>
      <c r="O833" s="40"/>
      <c r="P833" s="40"/>
      <c r="Q833" s="40"/>
    </row>
    <row r="834" spans="1:17" x14ac:dyDescent="0.25">
      <c r="A834" s="5"/>
      <c r="B834" s="66" t="s">
        <v>831</v>
      </c>
      <c r="C834" s="48">
        <v>4</v>
      </c>
      <c r="D834" s="70">
        <v>16.197300000000002</v>
      </c>
      <c r="E834" s="98">
        <v>829</v>
      </c>
      <c r="F834" s="158">
        <v>124766.39999999999</v>
      </c>
      <c r="G834" s="56">
        <v>75</v>
      </c>
      <c r="H834" s="15">
        <f t="shared" si="140"/>
        <v>93574.8</v>
      </c>
      <c r="I834" s="15">
        <f t="shared" si="132"/>
        <v>31191.599999999991</v>
      </c>
      <c r="J834" s="15">
        <f t="shared" si="137"/>
        <v>150.50229191797345</v>
      </c>
      <c r="K834" s="15">
        <f t="shared" si="138"/>
        <v>491.91341631538626</v>
      </c>
      <c r="L834" s="15">
        <f t="shared" si="139"/>
        <v>911062.32990364137</v>
      </c>
      <c r="M834" s="15"/>
      <c r="N834" s="172">
        <f t="shared" ref="N834:N897" si="141">L834+M834</f>
        <v>911062.32990364137</v>
      </c>
      <c r="O834" s="40"/>
      <c r="P834" s="40"/>
      <c r="Q834" s="40"/>
    </row>
    <row r="835" spans="1:17" x14ac:dyDescent="0.25">
      <c r="A835" s="5"/>
      <c r="B835" s="66" t="s">
        <v>577</v>
      </c>
      <c r="C835" s="48">
        <v>4</v>
      </c>
      <c r="D835" s="70">
        <v>31.064299999999999</v>
      </c>
      <c r="E835" s="98">
        <v>3579</v>
      </c>
      <c r="F835" s="158">
        <v>553541.69999999995</v>
      </c>
      <c r="G835" s="56">
        <v>75</v>
      </c>
      <c r="H835" s="15">
        <f t="shared" si="140"/>
        <v>415156.27500000002</v>
      </c>
      <c r="I835" s="15">
        <f t="shared" si="132"/>
        <v>138385.42499999993</v>
      </c>
      <c r="J835" s="15">
        <f t="shared" si="137"/>
        <v>154.66378876781224</v>
      </c>
      <c r="K835" s="15">
        <f t="shared" si="138"/>
        <v>487.75191946554753</v>
      </c>
      <c r="L835" s="15">
        <f t="shared" si="139"/>
        <v>1266845.7051715804</v>
      </c>
      <c r="M835" s="15"/>
      <c r="N835" s="172">
        <f t="shared" si="141"/>
        <v>1266845.7051715804</v>
      </c>
      <c r="O835" s="40"/>
      <c r="P835" s="40"/>
      <c r="Q835" s="40"/>
    </row>
    <row r="836" spans="1:17" x14ac:dyDescent="0.25">
      <c r="A836" s="5"/>
      <c r="B836" s="66" t="s">
        <v>578</v>
      </c>
      <c r="C836" s="48">
        <v>4</v>
      </c>
      <c r="D836" s="70">
        <v>30.640700000000002</v>
      </c>
      <c r="E836" s="98">
        <v>1001</v>
      </c>
      <c r="F836" s="158">
        <v>214491.1</v>
      </c>
      <c r="G836" s="56">
        <v>75</v>
      </c>
      <c r="H836" s="15">
        <f t="shared" si="140"/>
        <v>160868.32500000001</v>
      </c>
      <c r="I836" s="15">
        <f t="shared" ref="I836:I899" si="142">F836-H836</f>
        <v>53622.774999999994</v>
      </c>
      <c r="J836" s="15">
        <f t="shared" si="137"/>
        <v>214.27682317682317</v>
      </c>
      <c r="K836" s="15">
        <f t="shared" si="138"/>
        <v>428.13888505653654</v>
      </c>
      <c r="L836" s="15">
        <f t="shared" si="139"/>
        <v>878341.40975007426</v>
      </c>
      <c r="M836" s="15"/>
      <c r="N836" s="172">
        <f t="shared" si="141"/>
        <v>878341.40975007426</v>
      </c>
      <c r="O836" s="40"/>
      <c r="P836" s="40"/>
      <c r="Q836" s="40"/>
    </row>
    <row r="837" spans="1:17" x14ac:dyDescent="0.25">
      <c r="A837" s="5"/>
      <c r="B837" s="66" t="s">
        <v>579</v>
      </c>
      <c r="C837" s="48">
        <v>4</v>
      </c>
      <c r="D837" s="70">
        <v>22.068200000000001</v>
      </c>
      <c r="E837" s="98">
        <v>1455</v>
      </c>
      <c r="F837" s="158">
        <v>165185.1</v>
      </c>
      <c r="G837" s="56">
        <v>75</v>
      </c>
      <c r="H837" s="15">
        <f t="shared" si="140"/>
        <v>123888.825</v>
      </c>
      <c r="I837" s="15">
        <f t="shared" si="142"/>
        <v>41296.275000000009</v>
      </c>
      <c r="J837" s="15">
        <f t="shared" si="137"/>
        <v>113.52927835051547</v>
      </c>
      <c r="K837" s="15">
        <f t="shared" si="138"/>
        <v>528.88642988284425</v>
      </c>
      <c r="L837" s="15">
        <f t="shared" si="139"/>
        <v>1058982.3830081255</v>
      </c>
      <c r="M837" s="15"/>
      <c r="N837" s="172">
        <f t="shared" si="141"/>
        <v>1058982.3830081255</v>
      </c>
      <c r="O837" s="40"/>
      <c r="P837" s="40"/>
      <c r="Q837" s="40"/>
    </row>
    <row r="838" spans="1:17" x14ac:dyDescent="0.25">
      <c r="A838" s="5"/>
      <c r="B838" s="66" t="s">
        <v>832</v>
      </c>
      <c r="C838" s="48">
        <v>4</v>
      </c>
      <c r="D838" s="70">
        <v>28.941500000000001</v>
      </c>
      <c r="E838" s="98">
        <v>1234</v>
      </c>
      <c r="F838" s="158">
        <v>342584</v>
      </c>
      <c r="G838" s="56">
        <v>75</v>
      </c>
      <c r="H838" s="15">
        <f t="shared" si="140"/>
        <v>256938</v>
      </c>
      <c r="I838" s="15">
        <f t="shared" si="142"/>
        <v>85646</v>
      </c>
      <c r="J838" s="15">
        <f t="shared" si="137"/>
        <v>277.62074554294975</v>
      </c>
      <c r="K838" s="15">
        <f t="shared" si="138"/>
        <v>364.79496269040999</v>
      </c>
      <c r="L838" s="15">
        <f t="shared" si="139"/>
        <v>801090.8374335377</v>
      </c>
      <c r="M838" s="15"/>
      <c r="N838" s="172">
        <f t="shared" si="141"/>
        <v>801090.8374335377</v>
      </c>
      <c r="O838" s="40"/>
      <c r="P838" s="40"/>
      <c r="Q838" s="40"/>
    </row>
    <row r="839" spans="1:17" x14ac:dyDescent="0.25">
      <c r="A839" s="5"/>
      <c r="B839" s="66" t="s">
        <v>883</v>
      </c>
      <c r="C839" s="48">
        <v>3</v>
      </c>
      <c r="D839" s="70">
        <v>13.119700000000002</v>
      </c>
      <c r="E839" s="98">
        <v>34997</v>
      </c>
      <c r="F839" s="158">
        <v>36821700.299999997</v>
      </c>
      <c r="G839" s="56">
        <v>35</v>
      </c>
      <c r="H839" s="15">
        <f t="shared" si="140"/>
        <v>12887595.105</v>
      </c>
      <c r="I839" s="15">
        <f t="shared" si="142"/>
        <v>23934105.194999997</v>
      </c>
      <c r="J839" s="15">
        <f t="shared" si="137"/>
        <v>1052.1387633225704</v>
      </c>
      <c r="K839" s="15">
        <f t="shared" si="138"/>
        <v>-409.72305508921067</v>
      </c>
      <c r="L839" s="15">
        <f t="shared" si="139"/>
        <v>4040978.4488602276</v>
      </c>
      <c r="M839" s="15"/>
      <c r="N839" s="172">
        <f t="shared" si="141"/>
        <v>4040978.4488602276</v>
      </c>
      <c r="O839" s="40"/>
      <c r="P839" s="40"/>
      <c r="Q839" s="40"/>
    </row>
    <row r="840" spans="1:17" x14ac:dyDescent="0.25">
      <c r="A840" s="5"/>
      <c r="B840" s="66" t="s">
        <v>833</v>
      </c>
      <c r="C840" s="48">
        <v>4</v>
      </c>
      <c r="D840" s="70">
        <v>19.7392</v>
      </c>
      <c r="E840" s="98">
        <v>1436</v>
      </c>
      <c r="F840" s="158">
        <v>410370.9</v>
      </c>
      <c r="G840" s="56">
        <v>75</v>
      </c>
      <c r="H840" s="15">
        <f t="shared" si="140"/>
        <v>307778.17499999999</v>
      </c>
      <c r="I840" s="15">
        <f t="shared" si="142"/>
        <v>102592.72500000003</v>
      </c>
      <c r="J840" s="15">
        <f t="shared" si="137"/>
        <v>285.77360724233984</v>
      </c>
      <c r="K840" s="15">
        <f t="shared" si="138"/>
        <v>356.6421009910199</v>
      </c>
      <c r="L840" s="15">
        <f t="shared" si="139"/>
        <v>781768.92100208078</v>
      </c>
      <c r="M840" s="15"/>
      <c r="N840" s="172">
        <f t="shared" si="141"/>
        <v>781768.92100208078</v>
      </c>
      <c r="O840" s="40"/>
      <c r="P840" s="40"/>
      <c r="Q840" s="40"/>
    </row>
    <row r="841" spans="1:17" x14ac:dyDescent="0.25">
      <c r="A841" s="5"/>
      <c r="B841" s="66" t="s">
        <v>580</v>
      </c>
      <c r="C841" s="48">
        <v>4</v>
      </c>
      <c r="D841" s="70">
        <v>15.2705</v>
      </c>
      <c r="E841" s="98">
        <v>972</v>
      </c>
      <c r="F841" s="158">
        <v>305750</v>
      </c>
      <c r="G841" s="56">
        <v>75</v>
      </c>
      <c r="H841" s="15">
        <f t="shared" si="140"/>
        <v>229312.5</v>
      </c>
      <c r="I841" s="15">
        <f t="shared" si="142"/>
        <v>76437.5</v>
      </c>
      <c r="J841" s="15">
        <f t="shared" si="137"/>
        <v>314.55761316872429</v>
      </c>
      <c r="K841" s="15">
        <f t="shared" si="138"/>
        <v>327.85809506463545</v>
      </c>
      <c r="L841" s="15">
        <f t="shared" si="139"/>
        <v>669608.15686385287</v>
      </c>
      <c r="M841" s="15"/>
      <c r="N841" s="172">
        <f t="shared" si="141"/>
        <v>669608.15686385287</v>
      </c>
      <c r="O841" s="40"/>
      <c r="P841" s="40"/>
      <c r="Q841" s="40"/>
    </row>
    <row r="842" spans="1:17" x14ac:dyDescent="0.25">
      <c r="A842" s="5"/>
      <c r="B842" s="66" t="s">
        <v>834</v>
      </c>
      <c r="C842" s="48">
        <v>4</v>
      </c>
      <c r="D842" s="70">
        <v>44.109200000000001</v>
      </c>
      <c r="E842" s="98">
        <v>1774</v>
      </c>
      <c r="F842" s="158">
        <v>322116.40000000002</v>
      </c>
      <c r="G842" s="56">
        <v>75</v>
      </c>
      <c r="H842" s="15">
        <f t="shared" si="140"/>
        <v>241587.3</v>
      </c>
      <c r="I842" s="15">
        <f t="shared" si="142"/>
        <v>80529.100000000035</v>
      </c>
      <c r="J842" s="15">
        <f t="shared" si="137"/>
        <v>181.57632468996619</v>
      </c>
      <c r="K842" s="15">
        <f t="shared" si="138"/>
        <v>460.83938354339352</v>
      </c>
      <c r="L842" s="15">
        <f t="shared" si="139"/>
        <v>1060974.3507941489</v>
      </c>
      <c r="M842" s="15"/>
      <c r="N842" s="172">
        <f t="shared" si="141"/>
        <v>1060974.3507941489</v>
      </c>
      <c r="O842" s="40"/>
      <c r="P842" s="40"/>
      <c r="Q842" s="40"/>
    </row>
    <row r="843" spans="1:17" x14ac:dyDescent="0.25">
      <c r="A843" s="5"/>
      <c r="B843" s="66" t="s">
        <v>581</v>
      </c>
      <c r="C843" s="48">
        <v>4</v>
      </c>
      <c r="D843" s="70">
        <v>12.614799999999999</v>
      </c>
      <c r="E843" s="98">
        <v>942</v>
      </c>
      <c r="F843" s="158">
        <v>190759.9</v>
      </c>
      <c r="G843" s="56">
        <v>75</v>
      </c>
      <c r="H843" s="15">
        <f t="shared" si="140"/>
        <v>143069.92499999999</v>
      </c>
      <c r="I843" s="15">
        <f t="shared" si="142"/>
        <v>47689.975000000006</v>
      </c>
      <c r="J843" s="15">
        <f t="shared" si="137"/>
        <v>202.50520169851379</v>
      </c>
      <c r="K843" s="15">
        <f t="shared" si="138"/>
        <v>439.91050653484592</v>
      </c>
      <c r="L843" s="15">
        <f t="shared" si="139"/>
        <v>831628.85796282045</v>
      </c>
      <c r="M843" s="15"/>
      <c r="N843" s="172">
        <f t="shared" si="141"/>
        <v>831628.85796282045</v>
      </c>
      <c r="O843" s="40"/>
      <c r="P843" s="40"/>
      <c r="Q843" s="40"/>
    </row>
    <row r="844" spans="1:17" x14ac:dyDescent="0.25">
      <c r="A844" s="5"/>
      <c r="B844" s="66" t="s">
        <v>582</v>
      </c>
      <c r="C844" s="48">
        <v>4</v>
      </c>
      <c r="D844" s="70">
        <v>34.076799999999999</v>
      </c>
      <c r="E844" s="98">
        <v>2501</v>
      </c>
      <c r="F844" s="158">
        <v>1094739.8999999999</v>
      </c>
      <c r="G844" s="56">
        <v>75</v>
      </c>
      <c r="H844" s="15">
        <f t="shared" si="140"/>
        <v>821054.92500000005</v>
      </c>
      <c r="I844" s="15">
        <f t="shared" si="142"/>
        <v>273684.97499999986</v>
      </c>
      <c r="J844" s="15">
        <f t="shared" si="137"/>
        <v>437.72087165133945</v>
      </c>
      <c r="K844" s="15">
        <f t="shared" si="138"/>
        <v>204.69483658202029</v>
      </c>
      <c r="L844" s="15">
        <f t="shared" si="139"/>
        <v>713792.95781326294</v>
      </c>
      <c r="M844" s="15"/>
      <c r="N844" s="172">
        <f t="shared" si="141"/>
        <v>713792.95781326294</v>
      </c>
      <c r="O844" s="40"/>
      <c r="P844" s="40"/>
      <c r="Q844" s="40"/>
    </row>
    <row r="845" spans="1:17" x14ac:dyDescent="0.25">
      <c r="A845" s="5"/>
      <c r="B845" s="66" t="s">
        <v>583</v>
      </c>
      <c r="C845" s="48">
        <v>4</v>
      </c>
      <c r="D845" s="70">
        <v>44.233499999999999</v>
      </c>
      <c r="E845" s="98">
        <v>2299</v>
      </c>
      <c r="F845" s="158">
        <v>251272.9</v>
      </c>
      <c r="G845" s="56">
        <v>75</v>
      </c>
      <c r="H845" s="15">
        <f t="shared" si="140"/>
        <v>188454.67499999999</v>
      </c>
      <c r="I845" s="15">
        <f t="shared" si="142"/>
        <v>62818.225000000006</v>
      </c>
      <c r="J845" s="15">
        <f t="shared" si="137"/>
        <v>109.29660722053066</v>
      </c>
      <c r="K845" s="15">
        <f t="shared" si="138"/>
        <v>533.11910101282911</v>
      </c>
      <c r="L845" s="15">
        <f t="shared" si="139"/>
        <v>1233618.9118149402</v>
      </c>
      <c r="M845" s="15"/>
      <c r="N845" s="172">
        <f t="shared" si="141"/>
        <v>1233618.9118149402</v>
      </c>
      <c r="O845" s="40"/>
      <c r="P845" s="40"/>
      <c r="Q845" s="40"/>
    </row>
    <row r="846" spans="1:17" x14ac:dyDescent="0.25">
      <c r="A846" s="5"/>
      <c r="B846" s="66" t="s">
        <v>584</v>
      </c>
      <c r="C846" s="48">
        <v>4</v>
      </c>
      <c r="D846" s="70">
        <v>59.642499999999998</v>
      </c>
      <c r="E846" s="98">
        <v>3256</v>
      </c>
      <c r="F846" s="158">
        <v>786526.2</v>
      </c>
      <c r="G846" s="56">
        <v>75</v>
      </c>
      <c r="H846" s="15">
        <f t="shared" si="140"/>
        <v>589894.65</v>
      </c>
      <c r="I846" s="15">
        <f t="shared" si="142"/>
        <v>196631.54999999993</v>
      </c>
      <c r="J846" s="15">
        <f t="shared" si="137"/>
        <v>241.56210073710074</v>
      </c>
      <c r="K846" s="15">
        <f t="shared" si="138"/>
        <v>400.85360749625897</v>
      </c>
      <c r="L846" s="15">
        <f t="shared" si="139"/>
        <v>1187333.9956953253</v>
      </c>
      <c r="M846" s="15"/>
      <c r="N846" s="172">
        <f t="shared" si="141"/>
        <v>1187333.9956953253</v>
      </c>
      <c r="O846" s="40"/>
      <c r="P846" s="40"/>
      <c r="Q846" s="40"/>
    </row>
    <row r="847" spans="1:17" x14ac:dyDescent="0.25">
      <c r="A847" s="5"/>
      <c r="B847" s="66" t="s">
        <v>585</v>
      </c>
      <c r="C847" s="48">
        <v>4</v>
      </c>
      <c r="D847" s="70">
        <v>41.119700000000002</v>
      </c>
      <c r="E847" s="98">
        <v>1777</v>
      </c>
      <c r="F847" s="158">
        <v>445966.7</v>
      </c>
      <c r="G847" s="56">
        <v>75</v>
      </c>
      <c r="H847" s="15">
        <f t="shared" si="140"/>
        <v>334475.02500000002</v>
      </c>
      <c r="I847" s="15">
        <f t="shared" si="142"/>
        <v>111491.67499999999</v>
      </c>
      <c r="J847" s="15">
        <f t="shared" si="137"/>
        <v>250.96606640405179</v>
      </c>
      <c r="K847" s="15">
        <f t="shared" si="138"/>
        <v>391.44964182930795</v>
      </c>
      <c r="L847" s="15">
        <f t="shared" si="139"/>
        <v>943885.40875778988</v>
      </c>
      <c r="M847" s="15"/>
      <c r="N847" s="172">
        <f t="shared" si="141"/>
        <v>943885.40875778988</v>
      </c>
      <c r="O847" s="40"/>
      <c r="P847" s="40"/>
      <c r="Q847" s="40"/>
    </row>
    <row r="848" spans="1:17" x14ac:dyDescent="0.25">
      <c r="A848" s="5"/>
      <c r="B848" s="66" t="s">
        <v>586</v>
      </c>
      <c r="C848" s="48">
        <v>4</v>
      </c>
      <c r="D848" s="70">
        <v>15.3706</v>
      </c>
      <c r="E848" s="98">
        <v>1881</v>
      </c>
      <c r="F848" s="158">
        <v>410655.3</v>
      </c>
      <c r="G848" s="56">
        <v>75</v>
      </c>
      <c r="H848" s="15">
        <f t="shared" si="140"/>
        <v>307991.47499999998</v>
      </c>
      <c r="I848" s="15">
        <f t="shared" si="142"/>
        <v>102663.82500000001</v>
      </c>
      <c r="J848" s="15">
        <f t="shared" si="137"/>
        <v>218.31754385964911</v>
      </c>
      <c r="K848" s="15">
        <f t="shared" si="138"/>
        <v>424.09816437371063</v>
      </c>
      <c r="L848" s="15">
        <f t="shared" si="139"/>
        <v>923261.68699473364</v>
      </c>
      <c r="M848" s="15"/>
      <c r="N848" s="172">
        <f t="shared" si="141"/>
        <v>923261.68699473364</v>
      </c>
      <c r="O848" s="40"/>
      <c r="P848" s="40"/>
      <c r="Q848" s="40"/>
    </row>
    <row r="849" spans="1:17" x14ac:dyDescent="0.25">
      <c r="A849" s="5"/>
      <c r="B849" s="66" t="s">
        <v>835</v>
      </c>
      <c r="C849" s="48">
        <v>4</v>
      </c>
      <c r="D849" s="70">
        <v>18.966699999999999</v>
      </c>
      <c r="E849" s="98">
        <v>2120</v>
      </c>
      <c r="F849" s="158">
        <v>330835.40000000002</v>
      </c>
      <c r="G849" s="56">
        <v>75</v>
      </c>
      <c r="H849" s="15">
        <f t="shared" si="140"/>
        <v>248126.55</v>
      </c>
      <c r="I849" s="15">
        <f t="shared" si="142"/>
        <v>82708.850000000035</v>
      </c>
      <c r="J849" s="15">
        <f t="shared" si="137"/>
        <v>156.05443396226417</v>
      </c>
      <c r="K849" s="15">
        <f t="shared" si="138"/>
        <v>486.36127427109557</v>
      </c>
      <c r="L849" s="15">
        <f t="shared" si="139"/>
        <v>1058892.1581855526</v>
      </c>
      <c r="M849" s="15"/>
      <c r="N849" s="172">
        <f t="shared" si="141"/>
        <v>1058892.1581855526</v>
      </c>
      <c r="O849" s="40"/>
      <c r="P849" s="40"/>
      <c r="Q849" s="40"/>
    </row>
    <row r="850" spans="1:17" x14ac:dyDescent="0.25">
      <c r="A850" s="5"/>
      <c r="B850" s="8"/>
      <c r="C850" s="8"/>
      <c r="D850" s="70">
        <v>0</v>
      </c>
      <c r="E850" s="100"/>
      <c r="F850" s="134"/>
      <c r="G850" s="56"/>
      <c r="H850" s="41"/>
      <c r="I850" s="15"/>
      <c r="J850" s="15"/>
      <c r="K850" s="15"/>
      <c r="L850" s="15"/>
      <c r="M850" s="15"/>
      <c r="N850" s="172"/>
      <c r="O850" s="40"/>
      <c r="P850" s="40"/>
      <c r="Q850" s="40"/>
    </row>
    <row r="851" spans="1:17" x14ac:dyDescent="0.25">
      <c r="A851" s="33" t="s">
        <v>587</v>
      </c>
      <c r="B851" s="58" t="s">
        <v>2</v>
      </c>
      <c r="C851" s="59"/>
      <c r="D851" s="7">
        <v>729.1185999999999</v>
      </c>
      <c r="E851" s="101">
        <f>E852</f>
        <v>87809</v>
      </c>
      <c r="F851" s="123"/>
      <c r="G851" s="56"/>
      <c r="H851" s="12">
        <f>H853</f>
        <v>10484873.6</v>
      </c>
      <c r="I851" s="12">
        <f>I853</f>
        <v>-10484873.6</v>
      </c>
      <c r="J851" s="15"/>
      <c r="K851" s="15"/>
      <c r="L851" s="15"/>
      <c r="M851" s="14">
        <f>M853</f>
        <v>37819538.193480872</v>
      </c>
      <c r="N851" s="170">
        <f t="shared" si="141"/>
        <v>37819538.193480872</v>
      </c>
      <c r="O851" s="40"/>
      <c r="P851" s="40"/>
      <c r="Q851" s="40"/>
    </row>
    <row r="852" spans="1:17" x14ac:dyDescent="0.25">
      <c r="A852" s="33" t="s">
        <v>587</v>
      </c>
      <c r="B852" s="58" t="s">
        <v>3</v>
      </c>
      <c r="C852" s="59"/>
      <c r="D852" s="7">
        <v>729.1185999999999</v>
      </c>
      <c r="E852" s="101">
        <f>SUM(E854:E880)</f>
        <v>87809</v>
      </c>
      <c r="F852" s="123">
        <f>SUM(F854:F880)</f>
        <v>41939494.399999999</v>
      </c>
      <c r="G852" s="56"/>
      <c r="H852" s="12">
        <f>SUM(H854:H880)</f>
        <v>22905767.920000002</v>
      </c>
      <c r="I852" s="12">
        <f>SUM(I854:I880)</f>
        <v>19033726.479999993</v>
      </c>
      <c r="J852" s="15"/>
      <c r="K852" s="15"/>
      <c r="L852" s="12">
        <f>SUM(L854:L880)</f>
        <v>28616630.142593049</v>
      </c>
      <c r="M852" s="15"/>
      <c r="N852" s="170">
        <f t="shared" si="141"/>
        <v>28616630.142593049</v>
      </c>
      <c r="O852" s="40"/>
      <c r="P852" s="40"/>
      <c r="Q852" s="40"/>
    </row>
    <row r="853" spans="1:17" x14ac:dyDescent="0.25">
      <c r="A853" s="5"/>
      <c r="B853" s="66" t="s">
        <v>26</v>
      </c>
      <c r="C853" s="48">
        <v>2</v>
      </c>
      <c r="D853" s="70">
        <v>0</v>
      </c>
      <c r="E853" s="104"/>
      <c r="F853" s="130"/>
      <c r="G853" s="56">
        <v>25</v>
      </c>
      <c r="H853" s="15">
        <f>F852*G853/100</f>
        <v>10484873.6</v>
      </c>
      <c r="I853" s="15">
        <f t="shared" si="142"/>
        <v>-10484873.6</v>
      </c>
      <c r="J853" s="15"/>
      <c r="K853" s="15"/>
      <c r="L853" s="15"/>
      <c r="M853" s="15">
        <f>($L$7*$L$8*E851/$L$10)+($L$7*$L$9*D851/$L$11)</f>
        <v>37819538.193480872</v>
      </c>
      <c r="N853" s="172">
        <f t="shared" si="141"/>
        <v>37819538.193480872</v>
      </c>
      <c r="O853" s="40"/>
      <c r="P853" s="40"/>
      <c r="Q853" s="40"/>
    </row>
    <row r="854" spans="1:17" x14ac:dyDescent="0.25">
      <c r="A854" s="5"/>
      <c r="B854" s="66" t="s">
        <v>588</v>
      </c>
      <c r="C854" s="48">
        <v>4</v>
      </c>
      <c r="D854" s="70">
        <v>6.8285999999999998</v>
      </c>
      <c r="E854" s="98">
        <v>1872</v>
      </c>
      <c r="F854" s="159">
        <v>504196.9</v>
      </c>
      <c r="G854" s="56">
        <v>75</v>
      </c>
      <c r="H854" s="15">
        <f>F854*G854/100</f>
        <v>378147.67499999999</v>
      </c>
      <c r="I854" s="15">
        <f t="shared" si="142"/>
        <v>126049.22500000003</v>
      </c>
      <c r="J854" s="15">
        <f t="shared" ref="J854:J880" si="143">F854/E854</f>
        <v>269.33595085470085</v>
      </c>
      <c r="K854" s="15">
        <f t="shared" ref="K854:K880" si="144">$J$11*$J$19-J854</f>
        <v>373.07975737865888</v>
      </c>
      <c r="L854" s="15">
        <f t="shared" ref="L854:L880" si="145">IF(K854&gt;0,$J$7*$J$8*(K854/$K$19),0)+$J$7*$J$9*(E854/$E$19)+$J$7*$J$10*(D854/$D$19)</f>
        <v>815390.5641973383</v>
      </c>
      <c r="M854" s="15"/>
      <c r="N854" s="172">
        <f t="shared" si="141"/>
        <v>815390.5641973383</v>
      </c>
      <c r="O854" s="40"/>
      <c r="P854" s="40"/>
      <c r="Q854" s="40"/>
    </row>
    <row r="855" spans="1:17" x14ac:dyDescent="0.25">
      <c r="A855" s="5"/>
      <c r="B855" s="66" t="s">
        <v>589</v>
      </c>
      <c r="C855" s="48">
        <v>4</v>
      </c>
      <c r="D855" s="70">
        <v>62.403199999999998</v>
      </c>
      <c r="E855" s="98">
        <v>2373</v>
      </c>
      <c r="F855" s="159">
        <v>471529</v>
      </c>
      <c r="G855" s="56">
        <v>75</v>
      </c>
      <c r="H855" s="15">
        <f t="shared" ref="H855:H880" si="146">F855*G855/100</f>
        <v>353646.75</v>
      </c>
      <c r="I855" s="15">
        <f t="shared" si="142"/>
        <v>117882.25</v>
      </c>
      <c r="J855" s="15">
        <f t="shared" si="143"/>
        <v>198.70585756426465</v>
      </c>
      <c r="K855" s="15">
        <f t="shared" si="144"/>
        <v>443.70985066909509</v>
      </c>
      <c r="L855" s="15">
        <f t="shared" si="145"/>
        <v>1161929.5034131226</v>
      </c>
      <c r="M855" s="15"/>
      <c r="N855" s="172">
        <f t="shared" si="141"/>
        <v>1161929.5034131226</v>
      </c>
      <c r="O855" s="40"/>
      <c r="P855" s="40"/>
      <c r="Q855" s="40"/>
    </row>
    <row r="856" spans="1:17" x14ac:dyDescent="0.25">
      <c r="A856" s="5"/>
      <c r="B856" s="66" t="s">
        <v>590</v>
      </c>
      <c r="C856" s="48">
        <v>4</v>
      </c>
      <c r="D856" s="70">
        <v>7.9661999999999997</v>
      </c>
      <c r="E856" s="98">
        <v>1001</v>
      </c>
      <c r="F856" s="159">
        <v>55637.9</v>
      </c>
      <c r="G856" s="56">
        <v>75</v>
      </c>
      <c r="H856" s="15">
        <f t="shared" si="146"/>
        <v>41728.425000000003</v>
      </c>
      <c r="I856" s="15">
        <f t="shared" si="142"/>
        <v>13909.474999999999</v>
      </c>
      <c r="J856" s="15">
        <f t="shared" si="143"/>
        <v>55.582317682317687</v>
      </c>
      <c r="K856" s="15">
        <f t="shared" si="144"/>
        <v>586.83339055104204</v>
      </c>
      <c r="L856" s="15">
        <f t="shared" si="145"/>
        <v>1051535.803528019</v>
      </c>
      <c r="M856" s="15"/>
      <c r="N856" s="172">
        <f t="shared" si="141"/>
        <v>1051535.803528019</v>
      </c>
      <c r="O856" s="40"/>
      <c r="P856" s="40"/>
      <c r="Q856" s="40"/>
    </row>
    <row r="857" spans="1:17" x14ac:dyDescent="0.25">
      <c r="A857" s="5"/>
      <c r="B857" s="66" t="s">
        <v>591</v>
      </c>
      <c r="C857" s="48">
        <v>4</v>
      </c>
      <c r="D857" s="70">
        <v>47.315699999999993</v>
      </c>
      <c r="E857" s="98">
        <v>2321</v>
      </c>
      <c r="F857" s="159">
        <v>375226.7</v>
      </c>
      <c r="G857" s="56">
        <v>75</v>
      </c>
      <c r="H857" s="15">
        <f t="shared" si="146"/>
        <v>281420.02500000002</v>
      </c>
      <c r="I857" s="15">
        <f t="shared" si="142"/>
        <v>93806.674999999988</v>
      </c>
      <c r="J857" s="15">
        <f t="shared" si="143"/>
        <v>161.6659629470056</v>
      </c>
      <c r="K857" s="15">
        <f t="shared" si="144"/>
        <v>480.74974528635414</v>
      </c>
      <c r="L857" s="15">
        <f t="shared" si="145"/>
        <v>1164757.3975208956</v>
      </c>
      <c r="M857" s="15"/>
      <c r="N857" s="172">
        <f t="shared" si="141"/>
        <v>1164757.3975208956</v>
      </c>
      <c r="O857" s="40"/>
      <c r="P857" s="40"/>
      <c r="Q857" s="40"/>
    </row>
    <row r="858" spans="1:17" x14ac:dyDescent="0.25">
      <c r="A858" s="5"/>
      <c r="B858" s="66" t="s">
        <v>836</v>
      </c>
      <c r="C858" s="48">
        <v>4</v>
      </c>
      <c r="D858" s="70">
        <v>29.9498</v>
      </c>
      <c r="E858" s="98">
        <v>6581</v>
      </c>
      <c r="F858" s="159">
        <v>4016269.6</v>
      </c>
      <c r="G858" s="56">
        <v>75</v>
      </c>
      <c r="H858" s="15">
        <f t="shared" si="146"/>
        <v>3012202.2</v>
      </c>
      <c r="I858" s="15">
        <f t="shared" si="142"/>
        <v>1004067.3999999999</v>
      </c>
      <c r="J858" s="15">
        <f t="shared" si="143"/>
        <v>610.28257103783619</v>
      </c>
      <c r="K858" s="15">
        <f t="shared" si="144"/>
        <v>32.133137195523545</v>
      </c>
      <c r="L858" s="15">
        <f t="shared" si="145"/>
        <v>898606.92182686937</v>
      </c>
      <c r="M858" s="15"/>
      <c r="N858" s="172">
        <f t="shared" si="141"/>
        <v>898606.92182686937</v>
      </c>
      <c r="O858" s="40"/>
      <c r="P858" s="40"/>
      <c r="Q858" s="40"/>
    </row>
    <row r="859" spans="1:17" x14ac:dyDescent="0.25">
      <c r="A859" s="5"/>
      <c r="B859" s="66" t="s">
        <v>592</v>
      </c>
      <c r="C859" s="48">
        <v>4</v>
      </c>
      <c r="D859" s="70">
        <v>18.782299999999999</v>
      </c>
      <c r="E859" s="98">
        <v>1086</v>
      </c>
      <c r="F859" s="159">
        <v>150753.29999999999</v>
      </c>
      <c r="G859" s="56">
        <v>75</v>
      </c>
      <c r="H859" s="15">
        <f t="shared" si="146"/>
        <v>113064.97500000001</v>
      </c>
      <c r="I859" s="15">
        <f t="shared" si="142"/>
        <v>37688.324999999983</v>
      </c>
      <c r="J859" s="15">
        <f t="shared" si="143"/>
        <v>138.81519337016573</v>
      </c>
      <c r="K859" s="15">
        <f t="shared" si="144"/>
        <v>503.60051486319401</v>
      </c>
      <c r="L859" s="15">
        <f t="shared" si="145"/>
        <v>966931.24022692093</v>
      </c>
      <c r="M859" s="15"/>
      <c r="N859" s="172">
        <f t="shared" si="141"/>
        <v>966931.24022692093</v>
      </c>
      <c r="O859" s="40"/>
      <c r="P859" s="40"/>
      <c r="Q859" s="40"/>
    </row>
    <row r="860" spans="1:17" x14ac:dyDescent="0.25">
      <c r="A860" s="5"/>
      <c r="B860" s="66" t="s">
        <v>593</v>
      </c>
      <c r="C860" s="48">
        <v>4</v>
      </c>
      <c r="D860" s="70">
        <v>19.1768</v>
      </c>
      <c r="E860" s="98">
        <v>2848</v>
      </c>
      <c r="F860" s="159">
        <v>210299</v>
      </c>
      <c r="G860" s="56">
        <v>75</v>
      </c>
      <c r="H860" s="15">
        <f t="shared" si="146"/>
        <v>157724.25</v>
      </c>
      <c r="I860" s="15">
        <f t="shared" si="142"/>
        <v>52574.75</v>
      </c>
      <c r="J860" s="15">
        <f t="shared" si="143"/>
        <v>73.840941011235955</v>
      </c>
      <c r="K860" s="15">
        <f t="shared" si="144"/>
        <v>568.5747672221238</v>
      </c>
      <c r="L860" s="15">
        <f t="shared" si="145"/>
        <v>1270436.0869649383</v>
      </c>
      <c r="M860" s="15"/>
      <c r="N860" s="172">
        <f t="shared" si="141"/>
        <v>1270436.0869649383</v>
      </c>
      <c r="O860" s="40"/>
      <c r="P860" s="40"/>
      <c r="Q860" s="40"/>
    </row>
    <row r="861" spans="1:17" x14ac:dyDescent="0.25">
      <c r="A861" s="5"/>
      <c r="B861" s="66" t="s">
        <v>594</v>
      </c>
      <c r="C861" s="48">
        <v>4</v>
      </c>
      <c r="D861" s="70">
        <v>12.482899999999999</v>
      </c>
      <c r="E861" s="98">
        <v>1255</v>
      </c>
      <c r="F861" s="159">
        <v>100855.2</v>
      </c>
      <c r="G861" s="56">
        <v>75</v>
      </c>
      <c r="H861" s="15">
        <f t="shared" si="146"/>
        <v>75641.399999999994</v>
      </c>
      <c r="I861" s="15">
        <f t="shared" si="142"/>
        <v>25213.800000000003</v>
      </c>
      <c r="J861" s="15">
        <f t="shared" si="143"/>
        <v>80.362709163346608</v>
      </c>
      <c r="K861" s="15">
        <f t="shared" si="144"/>
        <v>562.05299907001313</v>
      </c>
      <c r="L861" s="15">
        <f t="shared" si="145"/>
        <v>1056666.2542330015</v>
      </c>
      <c r="M861" s="15"/>
      <c r="N861" s="172">
        <f t="shared" si="141"/>
        <v>1056666.2542330015</v>
      </c>
      <c r="O861" s="40"/>
      <c r="P861" s="40"/>
      <c r="Q861" s="40"/>
    </row>
    <row r="862" spans="1:17" x14ac:dyDescent="0.25">
      <c r="A862" s="5"/>
      <c r="B862" s="66" t="s">
        <v>595</v>
      </c>
      <c r="C862" s="48">
        <v>4</v>
      </c>
      <c r="D862" s="70">
        <v>7.8385999999999996</v>
      </c>
      <c r="E862" s="98">
        <v>724</v>
      </c>
      <c r="F862" s="159">
        <v>154351.6</v>
      </c>
      <c r="G862" s="56">
        <v>75</v>
      </c>
      <c r="H862" s="15">
        <f t="shared" si="146"/>
        <v>115763.7</v>
      </c>
      <c r="I862" s="15">
        <f t="shared" si="142"/>
        <v>38587.900000000009</v>
      </c>
      <c r="J862" s="15">
        <f t="shared" si="143"/>
        <v>213.19281767955803</v>
      </c>
      <c r="K862" s="15">
        <f t="shared" si="144"/>
        <v>429.22289055380168</v>
      </c>
      <c r="L862" s="15">
        <f t="shared" si="145"/>
        <v>774686.91122084984</v>
      </c>
      <c r="M862" s="15"/>
      <c r="N862" s="172">
        <f t="shared" si="141"/>
        <v>774686.91122084984</v>
      </c>
      <c r="O862" s="40"/>
      <c r="P862" s="40"/>
      <c r="Q862" s="40"/>
    </row>
    <row r="863" spans="1:17" x14ac:dyDescent="0.25">
      <c r="A863" s="5"/>
      <c r="B863" s="66" t="s">
        <v>596</v>
      </c>
      <c r="C863" s="48">
        <v>4</v>
      </c>
      <c r="D863" s="70">
        <v>92.682900000000004</v>
      </c>
      <c r="E863" s="98">
        <v>6430</v>
      </c>
      <c r="F863" s="159">
        <v>1660804.9</v>
      </c>
      <c r="G863" s="56">
        <v>75</v>
      </c>
      <c r="H863" s="15">
        <f t="shared" si="146"/>
        <v>1245603.675</v>
      </c>
      <c r="I863" s="15">
        <f t="shared" si="142"/>
        <v>415201.22499999986</v>
      </c>
      <c r="J863" s="15">
        <f t="shared" si="143"/>
        <v>258.29003110419904</v>
      </c>
      <c r="K863" s="15">
        <f t="shared" si="144"/>
        <v>384.12567712916069</v>
      </c>
      <c r="L863" s="15">
        <f t="shared" si="145"/>
        <v>1630775.207151544</v>
      </c>
      <c r="M863" s="15"/>
      <c r="N863" s="172">
        <f t="shared" si="141"/>
        <v>1630775.207151544</v>
      </c>
      <c r="O863" s="40"/>
      <c r="P863" s="40"/>
      <c r="Q863" s="40"/>
    </row>
    <row r="864" spans="1:17" x14ac:dyDescent="0.25">
      <c r="A864" s="5"/>
      <c r="B864" s="66" t="s">
        <v>597</v>
      </c>
      <c r="C864" s="48">
        <v>4</v>
      </c>
      <c r="D864" s="70">
        <v>22.4682</v>
      </c>
      <c r="E864" s="98">
        <v>2965</v>
      </c>
      <c r="F864" s="159">
        <v>4188342.7</v>
      </c>
      <c r="G864" s="56">
        <v>75</v>
      </c>
      <c r="H864" s="15">
        <f t="shared" si="146"/>
        <v>3141257.0249999999</v>
      </c>
      <c r="I864" s="15">
        <f t="shared" si="142"/>
        <v>1047085.6750000003</v>
      </c>
      <c r="J864" s="15">
        <f t="shared" si="143"/>
        <v>1412.5945025295109</v>
      </c>
      <c r="K864" s="15">
        <f t="shared" si="144"/>
        <v>-770.17879429615118</v>
      </c>
      <c r="L864" s="15">
        <f t="shared" si="145"/>
        <v>411376.25906036247</v>
      </c>
      <c r="M864" s="15"/>
      <c r="N864" s="172">
        <f t="shared" si="141"/>
        <v>411376.25906036247</v>
      </c>
      <c r="O864" s="40"/>
      <c r="P864" s="40"/>
      <c r="Q864" s="40"/>
    </row>
    <row r="865" spans="1:17" x14ac:dyDescent="0.25">
      <c r="A865" s="5"/>
      <c r="B865" s="66" t="s">
        <v>598</v>
      </c>
      <c r="C865" s="48">
        <v>4</v>
      </c>
      <c r="D865" s="70">
        <v>20.2746</v>
      </c>
      <c r="E865" s="98">
        <v>2380</v>
      </c>
      <c r="F865" s="159">
        <v>243393.4</v>
      </c>
      <c r="G865" s="56">
        <v>75</v>
      </c>
      <c r="H865" s="15">
        <f t="shared" si="146"/>
        <v>182545.05</v>
      </c>
      <c r="I865" s="15">
        <f t="shared" si="142"/>
        <v>60848.350000000006</v>
      </c>
      <c r="J865" s="15">
        <f t="shared" si="143"/>
        <v>102.2661344537815</v>
      </c>
      <c r="K865" s="15">
        <f t="shared" si="144"/>
        <v>540.14957377957819</v>
      </c>
      <c r="L865" s="15">
        <f t="shared" si="145"/>
        <v>1176364.8222238834</v>
      </c>
      <c r="M865" s="15"/>
      <c r="N865" s="172">
        <f t="shared" si="141"/>
        <v>1176364.8222238834</v>
      </c>
      <c r="O865" s="40"/>
      <c r="P865" s="40"/>
      <c r="Q865" s="40"/>
    </row>
    <row r="866" spans="1:17" x14ac:dyDescent="0.25">
      <c r="A866" s="5"/>
      <c r="B866" s="66" t="s">
        <v>599</v>
      </c>
      <c r="C866" s="48">
        <v>4</v>
      </c>
      <c r="D866" s="70">
        <v>10.432699999999999</v>
      </c>
      <c r="E866" s="98">
        <v>1363</v>
      </c>
      <c r="F866" s="159">
        <v>596488.80000000005</v>
      </c>
      <c r="G866" s="56">
        <v>75</v>
      </c>
      <c r="H866" s="15">
        <f t="shared" si="146"/>
        <v>447366.6</v>
      </c>
      <c r="I866" s="15">
        <f t="shared" si="142"/>
        <v>149122.20000000007</v>
      </c>
      <c r="J866" s="15">
        <f t="shared" si="143"/>
        <v>437.62934702861338</v>
      </c>
      <c r="K866" s="15">
        <f t="shared" si="144"/>
        <v>204.78636120474636</v>
      </c>
      <c r="L866" s="15">
        <f t="shared" si="145"/>
        <v>507502.44022562407</v>
      </c>
      <c r="M866" s="15"/>
      <c r="N866" s="172">
        <f t="shared" si="141"/>
        <v>507502.44022562407</v>
      </c>
      <c r="O866" s="40"/>
      <c r="P866" s="40"/>
      <c r="Q866" s="40"/>
    </row>
    <row r="867" spans="1:17" x14ac:dyDescent="0.25">
      <c r="A867" s="5"/>
      <c r="B867" s="66" t="s">
        <v>390</v>
      </c>
      <c r="C867" s="48">
        <v>4</v>
      </c>
      <c r="D867" s="70">
        <v>14.2333</v>
      </c>
      <c r="E867" s="98">
        <v>833</v>
      </c>
      <c r="F867" s="159">
        <v>397177.2</v>
      </c>
      <c r="G867" s="56">
        <v>75</v>
      </c>
      <c r="H867" s="15">
        <f t="shared" si="146"/>
        <v>297882.90000000002</v>
      </c>
      <c r="I867" s="15">
        <f t="shared" si="142"/>
        <v>99294.299999999988</v>
      </c>
      <c r="J867" s="15">
        <f t="shared" si="143"/>
        <v>476.80336134453785</v>
      </c>
      <c r="K867" s="15">
        <f t="shared" si="144"/>
        <v>165.61234688882189</v>
      </c>
      <c r="L867" s="15">
        <f t="shared" si="145"/>
        <v>398387.79900110955</v>
      </c>
      <c r="M867" s="15"/>
      <c r="N867" s="172">
        <f t="shared" si="141"/>
        <v>398387.79900110955</v>
      </c>
      <c r="O867" s="40"/>
      <c r="P867" s="40"/>
      <c r="Q867" s="40"/>
    </row>
    <row r="868" spans="1:17" x14ac:dyDescent="0.25">
      <c r="A868" s="5"/>
      <c r="B868" s="66" t="s">
        <v>600</v>
      </c>
      <c r="C868" s="48">
        <v>4</v>
      </c>
      <c r="D868" s="70">
        <v>18.4329</v>
      </c>
      <c r="E868" s="98">
        <v>3118</v>
      </c>
      <c r="F868" s="159">
        <v>642350.4</v>
      </c>
      <c r="G868" s="56">
        <v>75</v>
      </c>
      <c r="H868" s="15">
        <f t="shared" si="146"/>
        <v>481762.8</v>
      </c>
      <c r="I868" s="15">
        <f t="shared" si="142"/>
        <v>160587.60000000003</v>
      </c>
      <c r="J868" s="15">
        <f t="shared" si="143"/>
        <v>206.01359846055163</v>
      </c>
      <c r="K868" s="15">
        <f t="shared" si="144"/>
        <v>436.4021097728081</v>
      </c>
      <c r="L868" s="15">
        <f t="shared" si="145"/>
        <v>1093600.9479648024</v>
      </c>
      <c r="M868" s="15"/>
      <c r="N868" s="172">
        <f t="shared" si="141"/>
        <v>1093600.9479648024</v>
      </c>
      <c r="O868" s="40"/>
      <c r="P868" s="40"/>
      <c r="Q868" s="40"/>
    </row>
    <row r="869" spans="1:17" x14ac:dyDescent="0.25">
      <c r="A869" s="5"/>
      <c r="B869" s="66" t="s">
        <v>140</v>
      </c>
      <c r="C869" s="48">
        <v>4</v>
      </c>
      <c r="D869" s="70">
        <v>42.294499999999999</v>
      </c>
      <c r="E869" s="98">
        <v>3207</v>
      </c>
      <c r="F869" s="159">
        <v>505383.8</v>
      </c>
      <c r="G869" s="56">
        <v>75</v>
      </c>
      <c r="H869" s="15">
        <f t="shared" si="146"/>
        <v>379037.85</v>
      </c>
      <c r="I869" s="15">
        <f t="shared" si="142"/>
        <v>126345.95000000001</v>
      </c>
      <c r="J869" s="15">
        <f t="shared" si="143"/>
        <v>157.5877143748051</v>
      </c>
      <c r="K869" s="15">
        <f t="shared" si="144"/>
        <v>484.82799385855463</v>
      </c>
      <c r="L869" s="15">
        <f t="shared" si="145"/>
        <v>1256094.270180701</v>
      </c>
      <c r="M869" s="15"/>
      <c r="N869" s="172">
        <f t="shared" si="141"/>
        <v>1256094.270180701</v>
      </c>
      <c r="O869" s="40"/>
      <c r="P869" s="40"/>
      <c r="Q869" s="40"/>
    </row>
    <row r="870" spans="1:17" x14ac:dyDescent="0.25">
      <c r="A870" s="5"/>
      <c r="B870" s="66" t="s">
        <v>532</v>
      </c>
      <c r="C870" s="48">
        <v>4</v>
      </c>
      <c r="D870" s="70">
        <v>26.699400000000001</v>
      </c>
      <c r="E870" s="98">
        <v>2493</v>
      </c>
      <c r="F870" s="159">
        <v>319627.59999999998</v>
      </c>
      <c r="G870" s="56">
        <v>75</v>
      </c>
      <c r="H870" s="15">
        <f t="shared" si="146"/>
        <v>239720.7</v>
      </c>
      <c r="I870" s="15">
        <f t="shared" si="142"/>
        <v>79906.899999999965</v>
      </c>
      <c r="J870" s="15">
        <f t="shared" si="143"/>
        <v>128.21002807862013</v>
      </c>
      <c r="K870" s="15">
        <f t="shared" si="144"/>
        <v>514.20568015473964</v>
      </c>
      <c r="L870" s="15">
        <f t="shared" si="145"/>
        <v>1169744.6718040665</v>
      </c>
      <c r="M870" s="15"/>
      <c r="N870" s="172">
        <f t="shared" si="141"/>
        <v>1169744.6718040665</v>
      </c>
      <c r="O870" s="40"/>
      <c r="P870" s="40"/>
      <c r="Q870" s="40"/>
    </row>
    <row r="871" spans="1:17" x14ac:dyDescent="0.25">
      <c r="A871" s="5"/>
      <c r="B871" s="66" t="s">
        <v>837</v>
      </c>
      <c r="C871" s="48">
        <v>4</v>
      </c>
      <c r="D871" s="70">
        <v>8.2538999999999998</v>
      </c>
      <c r="E871" s="98">
        <v>1319</v>
      </c>
      <c r="F871" s="159">
        <v>539071.19999999995</v>
      </c>
      <c r="G871" s="56">
        <v>75</v>
      </c>
      <c r="H871" s="15">
        <f t="shared" si="146"/>
        <v>404303.4</v>
      </c>
      <c r="I871" s="15">
        <f t="shared" si="142"/>
        <v>134767.79999999993</v>
      </c>
      <c r="J871" s="15">
        <f t="shared" si="143"/>
        <v>408.69689158453372</v>
      </c>
      <c r="K871" s="15">
        <f t="shared" si="144"/>
        <v>233.71881664882602</v>
      </c>
      <c r="L871" s="15">
        <f t="shared" si="145"/>
        <v>540369.55829358438</v>
      </c>
      <c r="M871" s="15"/>
      <c r="N871" s="172">
        <f t="shared" si="141"/>
        <v>540369.55829358438</v>
      </c>
      <c r="O871" s="40"/>
      <c r="P871" s="40"/>
      <c r="Q871" s="40"/>
    </row>
    <row r="872" spans="1:17" x14ac:dyDescent="0.25">
      <c r="A872" s="5"/>
      <c r="B872" s="66" t="s">
        <v>42</v>
      </c>
      <c r="C872" s="48">
        <v>4</v>
      </c>
      <c r="D872" s="70">
        <v>11.6883</v>
      </c>
      <c r="E872" s="98">
        <v>1682</v>
      </c>
      <c r="F872" s="159">
        <v>281323.3</v>
      </c>
      <c r="G872" s="56">
        <v>75</v>
      </c>
      <c r="H872" s="15">
        <f t="shared" si="146"/>
        <v>210992.47500000001</v>
      </c>
      <c r="I872" s="15">
        <f t="shared" si="142"/>
        <v>70330.824999999983</v>
      </c>
      <c r="J872" s="15">
        <f t="shared" si="143"/>
        <v>167.2552318668252</v>
      </c>
      <c r="K872" s="15">
        <f t="shared" si="144"/>
        <v>475.16047636653457</v>
      </c>
      <c r="L872" s="15">
        <f t="shared" si="145"/>
        <v>967930.74367606861</v>
      </c>
      <c r="M872" s="15"/>
      <c r="N872" s="172">
        <f t="shared" si="141"/>
        <v>967930.74367606861</v>
      </c>
      <c r="O872" s="40"/>
      <c r="P872" s="40"/>
      <c r="Q872" s="40"/>
    </row>
    <row r="873" spans="1:17" x14ac:dyDescent="0.25">
      <c r="A873" s="5"/>
      <c r="B873" s="66" t="s">
        <v>601</v>
      </c>
      <c r="C873" s="48">
        <v>4</v>
      </c>
      <c r="D873" s="70">
        <v>63.86</v>
      </c>
      <c r="E873" s="98">
        <v>3773</v>
      </c>
      <c r="F873" s="159">
        <v>520344.7</v>
      </c>
      <c r="G873" s="56">
        <v>75</v>
      </c>
      <c r="H873" s="15">
        <f t="shared" si="146"/>
        <v>390258.52500000002</v>
      </c>
      <c r="I873" s="15">
        <f t="shared" si="142"/>
        <v>130086.17499999999</v>
      </c>
      <c r="J873" s="15">
        <f t="shared" si="143"/>
        <v>137.91272197190565</v>
      </c>
      <c r="K873" s="15">
        <f t="shared" si="144"/>
        <v>504.50298626145411</v>
      </c>
      <c r="L873" s="15">
        <f t="shared" si="145"/>
        <v>1421013.326155857</v>
      </c>
      <c r="M873" s="15"/>
      <c r="N873" s="172">
        <f t="shared" si="141"/>
        <v>1421013.326155857</v>
      </c>
      <c r="O873" s="40"/>
      <c r="P873" s="40"/>
      <c r="Q873" s="40"/>
    </row>
    <row r="874" spans="1:17" x14ac:dyDescent="0.25">
      <c r="A874" s="5"/>
      <c r="B874" s="66" t="s">
        <v>900</v>
      </c>
      <c r="C874" s="48">
        <v>3</v>
      </c>
      <c r="D874" s="70">
        <v>60.826599999999999</v>
      </c>
      <c r="E874" s="98">
        <v>19987</v>
      </c>
      <c r="F874" s="159">
        <v>21372132.199999999</v>
      </c>
      <c r="G874" s="56">
        <v>35</v>
      </c>
      <c r="H874" s="15">
        <f t="shared" si="146"/>
        <v>7480246.2699999996</v>
      </c>
      <c r="I874" s="15">
        <f t="shared" si="142"/>
        <v>13891885.93</v>
      </c>
      <c r="J874" s="15">
        <f t="shared" si="143"/>
        <v>1069.3016560764497</v>
      </c>
      <c r="K874" s="15">
        <f t="shared" si="144"/>
        <v>-426.88594784308998</v>
      </c>
      <c r="L874" s="15">
        <f t="shared" si="145"/>
        <v>2480186.2861750596</v>
      </c>
      <c r="M874" s="15"/>
      <c r="N874" s="172">
        <f t="shared" si="141"/>
        <v>2480186.2861750596</v>
      </c>
      <c r="O874" s="40"/>
      <c r="P874" s="40"/>
      <c r="Q874" s="40"/>
    </row>
    <row r="875" spans="1:17" x14ac:dyDescent="0.25">
      <c r="A875" s="5"/>
      <c r="B875" s="66" t="s">
        <v>838</v>
      </c>
      <c r="C875" s="48">
        <v>4</v>
      </c>
      <c r="D875" s="70">
        <v>27.288999999999998</v>
      </c>
      <c r="E875" s="98">
        <v>5958</v>
      </c>
      <c r="F875" s="159">
        <v>1455534.8</v>
      </c>
      <c r="G875" s="56">
        <v>75</v>
      </c>
      <c r="H875" s="15">
        <f t="shared" si="146"/>
        <v>1091651.1000000001</v>
      </c>
      <c r="I875" s="15">
        <f t="shared" si="142"/>
        <v>363883.69999999995</v>
      </c>
      <c r="J875" s="15">
        <f t="shared" si="143"/>
        <v>244.29922792883519</v>
      </c>
      <c r="K875" s="15">
        <f t="shared" si="144"/>
        <v>398.11648030452454</v>
      </c>
      <c r="L875" s="15">
        <f t="shared" si="145"/>
        <v>1387243.0098236601</v>
      </c>
      <c r="M875" s="15"/>
      <c r="N875" s="172">
        <f t="shared" si="141"/>
        <v>1387243.0098236601</v>
      </c>
      <c r="O875" s="40"/>
      <c r="P875" s="40"/>
      <c r="Q875" s="40"/>
    </row>
    <row r="876" spans="1:17" x14ac:dyDescent="0.25">
      <c r="A876" s="5"/>
      <c r="B876" s="66" t="s">
        <v>100</v>
      </c>
      <c r="C876" s="48">
        <v>4</v>
      </c>
      <c r="D876" s="70">
        <v>14.374500000000001</v>
      </c>
      <c r="E876" s="98">
        <v>1476</v>
      </c>
      <c r="F876" s="159">
        <v>201116.6</v>
      </c>
      <c r="G876" s="56">
        <v>75</v>
      </c>
      <c r="H876" s="15">
        <f t="shared" si="146"/>
        <v>150837.45000000001</v>
      </c>
      <c r="I876" s="15">
        <f t="shared" si="142"/>
        <v>50279.149999999994</v>
      </c>
      <c r="J876" s="15">
        <f t="shared" si="143"/>
        <v>136.2578590785908</v>
      </c>
      <c r="K876" s="15">
        <f t="shared" si="144"/>
        <v>506.15784915476894</v>
      </c>
      <c r="L876" s="15">
        <f t="shared" si="145"/>
        <v>1001217.8323362358</v>
      </c>
      <c r="M876" s="15"/>
      <c r="N876" s="172">
        <f t="shared" si="141"/>
        <v>1001217.8323362358</v>
      </c>
      <c r="O876" s="40"/>
      <c r="P876" s="40"/>
      <c r="Q876" s="40"/>
    </row>
    <row r="877" spans="1:17" x14ac:dyDescent="0.25">
      <c r="A877" s="5"/>
      <c r="B877" s="66" t="s">
        <v>602</v>
      </c>
      <c r="C877" s="48">
        <v>4</v>
      </c>
      <c r="D877" s="70">
        <v>10.2719</v>
      </c>
      <c r="E877" s="98">
        <v>1229</v>
      </c>
      <c r="F877" s="159">
        <v>264480.09999999998</v>
      </c>
      <c r="G877" s="56">
        <v>75</v>
      </c>
      <c r="H877" s="15">
        <f t="shared" si="146"/>
        <v>198360.07500000001</v>
      </c>
      <c r="I877" s="15">
        <f t="shared" si="142"/>
        <v>66120.024999999965</v>
      </c>
      <c r="J877" s="15">
        <f t="shared" si="143"/>
        <v>215.19943043124491</v>
      </c>
      <c r="K877" s="15">
        <f t="shared" si="144"/>
        <v>427.21627780211486</v>
      </c>
      <c r="L877" s="15">
        <f t="shared" si="145"/>
        <v>837132.82644213713</v>
      </c>
      <c r="M877" s="15"/>
      <c r="N877" s="172">
        <f t="shared" si="141"/>
        <v>837132.82644213713</v>
      </c>
      <c r="O877" s="40"/>
      <c r="P877" s="40"/>
      <c r="Q877" s="40"/>
    </row>
    <row r="878" spans="1:17" x14ac:dyDescent="0.25">
      <c r="A878" s="5"/>
      <c r="B878" s="66" t="s">
        <v>603</v>
      </c>
      <c r="C878" s="48">
        <v>4</v>
      </c>
      <c r="D878" s="70">
        <v>15.514700000000001</v>
      </c>
      <c r="E878" s="98">
        <v>1529</v>
      </c>
      <c r="F878" s="159">
        <v>189896.1</v>
      </c>
      <c r="G878" s="56">
        <v>75</v>
      </c>
      <c r="H878" s="15">
        <f t="shared" si="146"/>
        <v>142422.07500000001</v>
      </c>
      <c r="I878" s="15">
        <f t="shared" si="142"/>
        <v>47474.024999999994</v>
      </c>
      <c r="J878" s="15">
        <f t="shared" si="143"/>
        <v>124.1962720732505</v>
      </c>
      <c r="K878" s="15">
        <f t="shared" si="144"/>
        <v>518.21943616010924</v>
      </c>
      <c r="L878" s="15">
        <f t="shared" si="145"/>
        <v>1029691.2079374109</v>
      </c>
      <c r="M878" s="15"/>
      <c r="N878" s="172">
        <f t="shared" si="141"/>
        <v>1029691.2079374109</v>
      </c>
      <c r="O878" s="40"/>
      <c r="P878" s="40"/>
      <c r="Q878" s="40"/>
    </row>
    <row r="879" spans="1:17" x14ac:dyDescent="0.25">
      <c r="A879" s="5"/>
      <c r="B879" s="66" t="s">
        <v>604</v>
      </c>
      <c r="C879" s="48">
        <v>4</v>
      </c>
      <c r="D879" s="70">
        <v>32.592500000000001</v>
      </c>
      <c r="E879" s="98">
        <v>5004</v>
      </c>
      <c r="F879" s="159">
        <v>1732512.1</v>
      </c>
      <c r="G879" s="56">
        <v>75</v>
      </c>
      <c r="H879" s="15">
        <f t="shared" si="146"/>
        <v>1299384.075</v>
      </c>
      <c r="I879" s="15">
        <f t="shared" si="142"/>
        <v>433128.02500000014</v>
      </c>
      <c r="J879" s="15">
        <f t="shared" si="143"/>
        <v>346.22543964828139</v>
      </c>
      <c r="K879" s="15">
        <f t="shared" si="144"/>
        <v>296.19026858507834</v>
      </c>
      <c r="L879" s="15">
        <f t="shared" si="145"/>
        <v>1137079.547523723</v>
      </c>
      <c r="M879" s="15"/>
      <c r="N879" s="172">
        <f t="shared" si="141"/>
        <v>1137079.547523723</v>
      </c>
      <c r="O879" s="40"/>
      <c r="P879" s="40"/>
      <c r="Q879" s="40"/>
    </row>
    <row r="880" spans="1:17" x14ac:dyDescent="0.25">
      <c r="A880" s="5"/>
      <c r="B880" s="66" t="s">
        <v>605</v>
      </c>
      <c r="C880" s="48">
        <v>4</v>
      </c>
      <c r="D880" s="70">
        <v>24.1846</v>
      </c>
      <c r="E880" s="98">
        <v>3002</v>
      </c>
      <c r="F880" s="159">
        <v>790395.3</v>
      </c>
      <c r="G880" s="56">
        <v>75</v>
      </c>
      <c r="H880" s="15">
        <f t="shared" si="146"/>
        <v>592796.47499999998</v>
      </c>
      <c r="I880" s="15">
        <f t="shared" si="142"/>
        <v>197598.82500000007</v>
      </c>
      <c r="J880" s="15">
        <f t="shared" si="143"/>
        <v>263.2895736175883</v>
      </c>
      <c r="K880" s="15">
        <f t="shared" si="144"/>
        <v>379.12613461577143</v>
      </c>
      <c r="L880" s="15">
        <f t="shared" si="145"/>
        <v>1009978.7034852623</v>
      </c>
      <c r="M880" s="15"/>
      <c r="N880" s="172">
        <f t="shared" si="141"/>
        <v>1009978.7034852623</v>
      </c>
      <c r="O880" s="40"/>
      <c r="P880" s="40"/>
      <c r="Q880" s="40"/>
    </row>
    <row r="881" spans="1:17" x14ac:dyDescent="0.25">
      <c r="A881" s="5"/>
      <c r="B881" s="8"/>
      <c r="C881" s="8"/>
      <c r="D881" s="70">
        <v>0</v>
      </c>
      <c r="E881" s="100"/>
      <c r="F881" s="134"/>
      <c r="G881" s="56"/>
      <c r="H881" s="41"/>
      <c r="I881" s="15"/>
      <c r="J881" s="15"/>
      <c r="K881" s="15"/>
      <c r="L881" s="15"/>
      <c r="M881" s="15"/>
      <c r="N881" s="172"/>
      <c r="O881" s="40"/>
      <c r="P881" s="40"/>
      <c r="Q881" s="40"/>
    </row>
    <row r="882" spans="1:17" x14ac:dyDescent="0.25">
      <c r="A882" s="33" t="s">
        <v>606</v>
      </c>
      <c r="B882" s="58" t="s">
        <v>2</v>
      </c>
      <c r="C882" s="59"/>
      <c r="D882" s="7">
        <v>598.36670000000004</v>
      </c>
      <c r="E882" s="101">
        <f>E883</f>
        <v>38184</v>
      </c>
      <c r="F882" s="123"/>
      <c r="G882" s="56"/>
      <c r="H882" s="12">
        <f>H884</f>
        <v>3591648.55</v>
      </c>
      <c r="I882" s="12">
        <f>I884</f>
        <v>-3591648.55</v>
      </c>
      <c r="J882" s="15"/>
      <c r="K882" s="15"/>
      <c r="L882" s="15"/>
      <c r="M882" s="14">
        <f>M884</f>
        <v>20967885.435895842</v>
      </c>
      <c r="N882" s="170">
        <f t="shared" si="141"/>
        <v>20967885.435895842</v>
      </c>
      <c r="O882" s="40"/>
      <c r="P882" s="40"/>
      <c r="Q882" s="40"/>
    </row>
    <row r="883" spans="1:17" x14ac:dyDescent="0.25">
      <c r="A883" s="33" t="s">
        <v>606</v>
      </c>
      <c r="B883" s="58" t="s">
        <v>3</v>
      </c>
      <c r="C883" s="59"/>
      <c r="D883" s="7">
        <v>598.36670000000004</v>
      </c>
      <c r="E883" s="101">
        <f>SUM(E885:E907)</f>
        <v>38184</v>
      </c>
      <c r="F883" s="123">
        <f>SUM(F885:F907)</f>
        <v>14366594.199999999</v>
      </c>
      <c r="G883" s="56"/>
      <c r="H883" s="12">
        <f>SUM(H885:H907)</f>
        <v>5966301.1500000004</v>
      </c>
      <c r="I883" s="12">
        <f>SUM(I885:I907)</f>
        <v>8400293.0500000007</v>
      </c>
      <c r="J883" s="15"/>
      <c r="K883" s="15"/>
      <c r="L883" s="12">
        <f>SUM(L885:L907)</f>
        <v>22104125.019018844</v>
      </c>
      <c r="M883" s="15"/>
      <c r="N883" s="170">
        <f t="shared" si="141"/>
        <v>22104125.019018844</v>
      </c>
      <c r="O883" s="40"/>
      <c r="P883" s="40"/>
      <c r="Q883" s="40"/>
    </row>
    <row r="884" spans="1:17" x14ac:dyDescent="0.25">
      <c r="A884" s="5"/>
      <c r="B884" s="66" t="s">
        <v>26</v>
      </c>
      <c r="C884" s="48">
        <v>2</v>
      </c>
      <c r="D884" s="70">
        <v>0</v>
      </c>
      <c r="E884" s="104"/>
      <c r="F884" s="130"/>
      <c r="G884" s="56">
        <v>25</v>
      </c>
      <c r="H884" s="15">
        <f>F883*G884/100</f>
        <v>3591648.55</v>
      </c>
      <c r="I884" s="15">
        <f t="shared" si="142"/>
        <v>-3591648.55</v>
      </c>
      <c r="J884" s="15"/>
      <c r="K884" s="15"/>
      <c r="L884" s="15"/>
      <c r="M884" s="15">
        <f>($L$7*$L$8*E882/$L$10)+($L$7*$L$9*D882/$L$11)</f>
        <v>20967885.435895842</v>
      </c>
      <c r="N884" s="172">
        <f t="shared" si="141"/>
        <v>20967885.435895842</v>
      </c>
      <c r="O884" s="40"/>
      <c r="P884" s="40"/>
      <c r="Q884" s="40"/>
    </row>
    <row r="885" spans="1:17" x14ac:dyDescent="0.25">
      <c r="A885" s="5"/>
      <c r="B885" s="66" t="s">
        <v>607</v>
      </c>
      <c r="C885" s="48">
        <v>4</v>
      </c>
      <c r="D885" s="70">
        <v>26.591699999999999</v>
      </c>
      <c r="E885" s="98">
        <v>1292</v>
      </c>
      <c r="F885" s="160">
        <v>311437.59999999998</v>
      </c>
      <c r="G885" s="56">
        <v>75</v>
      </c>
      <c r="H885" s="15">
        <f>F885*G885/100</f>
        <v>233578.2</v>
      </c>
      <c r="I885" s="15">
        <f t="shared" si="142"/>
        <v>77859.399999999965</v>
      </c>
      <c r="J885" s="15">
        <f t="shared" ref="J885:J907" si="147">F885/E885</f>
        <v>241.05077399380804</v>
      </c>
      <c r="K885" s="15">
        <f t="shared" ref="K885:K907" si="148">$J$11*$J$19-J885</f>
        <v>401.3649342395517</v>
      </c>
      <c r="L885" s="15">
        <f t="shared" ref="L885:L907" si="149">IF(K885&gt;0,$J$7*$J$8*(K885/$K$19),0)+$J$7*$J$9*(E885/$E$19)+$J$7*$J$10*(D885/$D$19)</f>
        <v>856921.31142046722</v>
      </c>
      <c r="M885" s="15"/>
      <c r="N885" s="172">
        <f t="shared" si="141"/>
        <v>856921.31142046722</v>
      </c>
      <c r="O885" s="40"/>
      <c r="P885" s="40"/>
      <c r="Q885" s="40"/>
    </row>
    <row r="886" spans="1:17" x14ac:dyDescent="0.25">
      <c r="A886" s="5"/>
      <c r="B886" s="66" t="s">
        <v>608</v>
      </c>
      <c r="C886" s="48">
        <v>4</v>
      </c>
      <c r="D886" s="70">
        <v>21.4466</v>
      </c>
      <c r="E886" s="98">
        <v>1260</v>
      </c>
      <c r="F886" s="160">
        <v>129383.2</v>
      </c>
      <c r="G886" s="56">
        <v>75</v>
      </c>
      <c r="H886" s="15">
        <f t="shared" ref="H886:H907" si="150">F886*G886/100</f>
        <v>97037.4</v>
      </c>
      <c r="I886" s="15">
        <f t="shared" si="142"/>
        <v>32345.800000000003</v>
      </c>
      <c r="J886" s="15">
        <f t="shared" si="147"/>
        <v>102.68507936507936</v>
      </c>
      <c r="K886" s="15">
        <f t="shared" si="148"/>
        <v>539.73062886828041</v>
      </c>
      <c r="L886" s="15">
        <f t="shared" si="149"/>
        <v>1051536.1852293967</v>
      </c>
      <c r="M886" s="15"/>
      <c r="N886" s="172">
        <f t="shared" si="141"/>
        <v>1051536.1852293967</v>
      </c>
      <c r="O886" s="40"/>
      <c r="P886" s="40"/>
      <c r="Q886" s="40"/>
    </row>
    <row r="887" spans="1:17" x14ac:dyDescent="0.25">
      <c r="A887" s="5"/>
      <c r="B887" s="66" t="s">
        <v>839</v>
      </c>
      <c r="C887" s="48">
        <v>4</v>
      </c>
      <c r="D887" s="70">
        <v>20.6798</v>
      </c>
      <c r="E887" s="98">
        <v>1437</v>
      </c>
      <c r="F887" s="160">
        <v>280743</v>
      </c>
      <c r="G887" s="56">
        <v>75</v>
      </c>
      <c r="H887" s="15">
        <f t="shared" si="150"/>
        <v>210557.25</v>
      </c>
      <c r="I887" s="15">
        <f t="shared" si="142"/>
        <v>70185.75</v>
      </c>
      <c r="J887" s="15">
        <f t="shared" si="147"/>
        <v>195.36743215031316</v>
      </c>
      <c r="K887" s="15">
        <f t="shared" si="148"/>
        <v>447.04827608304657</v>
      </c>
      <c r="L887" s="15">
        <f t="shared" si="149"/>
        <v>925334.48797230376</v>
      </c>
      <c r="M887" s="15"/>
      <c r="N887" s="172">
        <f t="shared" si="141"/>
        <v>925334.48797230376</v>
      </c>
      <c r="O887" s="40"/>
      <c r="P887" s="40"/>
      <c r="Q887" s="40"/>
    </row>
    <row r="888" spans="1:17" x14ac:dyDescent="0.25">
      <c r="A888" s="5"/>
      <c r="B888" s="66" t="s">
        <v>840</v>
      </c>
      <c r="C888" s="48">
        <v>4</v>
      </c>
      <c r="D888" s="70">
        <v>48.986699999999999</v>
      </c>
      <c r="E888" s="98">
        <v>2508</v>
      </c>
      <c r="F888" s="160">
        <v>235423.1</v>
      </c>
      <c r="G888" s="56">
        <v>75</v>
      </c>
      <c r="H888" s="15">
        <f t="shared" si="150"/>
        <v>176567.32500000001</v>
      </c>
      <c r="I888" s="15">
        <f t="shared" si="142"/>
        <v>58855.774999999994</v>
      </c>
      <c r="J888" s="15">
        <f t="shared" si="147"/>
        <v>93.868859649122811</v>
      </c>
      <c r="K888" s="15">
        <f t="shared" si="148"/>
        <v>548.54684858423695</v>
      </c>
      <c r="L888" s="15">
        <f t="shared" si="149"/>
        <v>1296820.2252133838</v>
      </c>
      <c r="M888" s="15"/>
      <c r="N888" s="172">
        <f t="shared" si="141"/>
        <v>1296820.2252133838</v>
      </c>
      <c r="O888" s="40"/>
      <c r="P888" s="40"/>
      <c r="Q888" s="40"/>
    </row>
    <row r="889" spans="1:17" x14ac:dyDescent="0.25">
      <c r="A889" s="5"/>
      <c r="B889" s="66" t="s">
        <v>609</v>
      </c>
      <c r="C889" s="48">
        <v>4</v>
      </c>
      <c r="D889" s="70">
        <v>62.897199999999998</v>
      </c>
      <c r="E889" s="98">
        <v>3279</v>
      </c>
      <c r="F889" s="160">
        <v>849863.6</v>
      </c>
      <c r="G889" s="56">
        <v>75</v>
      </c>
      <c r="H889" s="15">
        <f t="shared" si="150"/>
        <v>637397.69999999995</v>
      </c>
      <c r="I889" s="15">
        <f t="shared" si="142"/>
        <v>212465.90000000002</v>
      </c>
      <c r="J889" s="15">
        <f t="shared" si="147"/>
        <v>259.18377554132354</v>
      </c>
      <c r="K889" s="15">
        <f t="shared" si="148"/>
        <v>383.2319326920362</v>
      </c>
      <c r="L889" s="15">
        <f t="shared" si="149"/>
        <v>1173111.4989080178</v>
      </c>
      <c r="M889" s="15"/>
      <c r="N889" s="172">
        <f t="shared" si="141"/>
        <v>1173111.4989080178</v>
      </c>
      <c r="O889" s="40"/>
      <c r="P889" s="40"/>
      <c r="Q889" s="40"/>
    </row>
    <row r="890" spans="1:17" x14ac:dyDescent="0.25">
      <c r="A890" s="5"/>
      <c r="B890" s="66" t="s">
        <v>610</v>
      </c>
      <c r="C890" s="48">
        <v>4</v>
      </c>
      <c r="D890" s="70">
        <v>33.687600000000003</v>
      </c>
      <c r="E890" s="98">
        <v>2126</v>
      </c>
      <c r="F890" s="160">
        <v>253736.5</v>
      </c>
      <c r="G890" s="56">
        <v>75</v>
      </c>
      <c r="H890" s="15">
        <f t="shared" si="150"/>
        <v>190302.375</v>
      </c>
      <c r="I890" s="15">
        <f t="shared" si="142"/>
        <v>63434.125</v>
      </c>
      <c r="J890" s="15">
        <f t="shared" si="147"/>
        <v>119.34924741298212</v>
      </c>
      <c r="K890" s="15">
        <f t="shared" si="148"/>
        <v>523.06646082037764</v>
      </c>
      <c r="L890" s="15">
        <f t="shared" si="149"/>
        <v>1164158.7085129493</v>
      </c>
      <c r="M890" s="15"/>
      <c r="N890" s="172">
        <f t="shared" si="141"/>
        <v>1164158.7085129493</v>
      </c>
      <c r="O890" s="40"/>
      <c r="P890" s="40"/>
      <c r="Q890" s="40"/>
    </row>
    <row r="891" spans="1:17" x14ac:dyDescent="0.25">
      <c r="A891" s="5"/>
      <c r="B891" s="66" t="s">
        <v>611</v>
      </c>
      <c r="C891" s="48">
        <v>4</v>
      </c>
      <c r="D891" s="70">
        <v>36.413200000000003</v>
      </c>
      <c r="E891" s="98">
        <v>1350</v>
      </c>
      <c r="F891" s="160">
        <v>159511</v>
      </c>
      <c r="G891" s="56">
        <v>75</v>
      </c>
      <c r="H891" s="15">
        <f t="shared" si="150"/>
        <v>119633.25</v>
      </c>
      <c r="I891" s="15">
        <f t="shared" si="142"/>
        <v>39877.75</v>
      </c>
      <c r="J891" s="15">
        <f t="shared" si="147"/>
        <v>118.15629629629629</v>
      </c>
      <c r="K891" s="15">
        <f t="shared" si="148"/>
        <v>524.25941193706342</v>
      </c>
      <c r="L891" s="15">
        <f t="shared" si="149"/>
        <v>1086157.9962786669</v>
      </c>
      <c r="M891" s="15"/>
      <c r="N891" s="172">
        <f t="shared" si="141"/>
        <v>1086157.9962786669</v>
      </c>
      <c r="O891" s="40"/>
      <c r="P891" s="40"/>
      <c r="Q891" s="40"/>
    </row>
    <row r="892" spans="1:17" x14ac:dyDescent="0.25">
      <c r="A892" s="5"/>
      <c r="B892" s="66" t="s">
        <v>612</v>
      </c>
      <c r="C892" s="48">
        <v>4</v>
      </c>
      <c r="D892" s="70">
        <v>17.424600000000002</v>
      </c>
      <c r="E892" s="98">
        <v>737</v>
      </c>
      <c r="F892" s="160">
        <v>43863.199999999997</v>
      </c>
      <c r="G892" s="56">
        <v>75</v>
      </c>
      <c r="H892" s="15">
        <f t="shared" si="150"/>
        <v>32897.4</v>
      </c>
      <c r="I892" s="15">
        <f t="shared" si="142"/>
        <v>10965.799999999996</v>
      </c>
      <c r="J892" s="15">
        <f t="shared" si="147"/>
        <v>59.51587516960651</v>
      </c>
      <c r="K892" s="15">
        <f t="shared" si="148"/>
        <v>582.89983306375325</v>
      </c>
      <c r="L892" s="15">
        <f t="shared" si="149"/>
        <v>1045829.9010109426</v>
      </c>
      <c r="M892" s="15"/>
      <c r="N892" s="172">
        <f t="shared" si="141"/>
        <v>1045829.9010109426</v>
      </c>
      <c r="O892" s="40"/>
      <c r="P892" s="40"/>
      <c r="Q892" s="40"/>
    </row>
    <row r="893" spans="1:17" x14ac:dyDescent="0.25">
      <c r="A893" s="5"/>
      <c r="B893" s="66" t="s">
        <v>613</v>
      </c>
      <c r="C893" s="48">
        <v>4</v>
      </c>
      <c r="D893" s="70">
        <v>18.459800000000001</v>
      </c>
      <c r="E893" s="98">
        <v>1304</v>
      </c>
      <c r="F893" s="160">
        <v>102105.9</v>
      </c>
      <c r="G893" s="56">
        <v>75</v>
      </c>
      <c r="H893" s="15">
        <f t="shared" si="150"/>
        <v>76579.425000000003</v>
      </c>
      <c r="I893" s="15">
        <f t="shared" si="142"/>
        <v>25526.474999999991</v>
      </c>
      <c r="J893" s="15">
        <f t="shared" si="147"/>
        <v>78.302070552147228</v>
      </c>
      <c r="K893" s="15">
        <f t="shared" si="148"/>
        <v>564.11363768121248</v>
      </c>
      <c r="L893" s="15">
        <f t="shared" si="149"/>
        <v>1084780.6920107885</v>
      </c>
      <c r="M893" s="15"/>
      <c r="N893" s="172">
        <f t="shared" si="141"/>
        <v>1084780.6920107885</v>
      </c>
      <c r="O893" s="40"/>
      <c r="P893" s="40"/>
      <c r="Q893" s="40"/>
    </row>
    <row r="894" spans="1:17" x14ac:dyDescent="0.25">
      <c r="A894" s="5"/>
      <c r="B894" s="66" t="s">
        <v>296</v>
      </c>
      <c r="C894" s="48">
        <v>4</v>
      </c>
      <c r="D894" s="70">
        <v>17.335699999999999</v>
      </c>
      <c r="E894" s="98">
        <v>861</v>
      </c>
      <c r="F894" s="160">
        <v>100274.9</v>
      </c>
      <c r="G894" s="56">
        <v>75</v>
      </c>
      <c r="H894" s="15">
        <f t="shared" si="150"/>
        <v>75206.175000000003</v>
      </c>
      <c r="I894" s="15">
        <f t="shared" si="142"/>
        <v>25068.724999999991</v>
      </c>
      <c r="J894" s="15">
        <f t="shared" si="147"/>
        <v>116.46329849012776</v>
      </c>
      <c r="K894" s="15">
        <f t="shared" si="148"/>
        <v>525.95240974323201</v>
      </c>
      <c r="L894" s="15">
        <f t="shared" si="149"/>
        <v>971264.06977380323</v>
      </c>
      <c r="M894" s="15"/>
      <c r="N894" s="172">
        <f t="shared" si="141"/>
        <v>971264.06977380323</v>
      </c>
      <c r="O894" s="40"/>
      <c r="P894" s="40"/>
      <c r="Q894" s="40"/>
    </row>
    <row r="895" spans="1:17" x14ac:dyDescent="0.25">
      <c r="A895" s="5"/>
      <c r="B895" s="66" t="s">
        <v>614</v>
      </c>
      <c r="C895" s="48">
        <v>4</v>
      </c>
      <c r="D895" s="70">
        <v>9.4989999999999988</v>
      </c>
      <c r="E895" s="98">
        <v>572</v>
      </c>
      <c r="F895" s="160">
        <v>31765.4</v>
      </c>
      <c r="G895" s="56">
        <v>75</v>
      </c>
      <c r="H895" s="15">
        <f t="shared" si="150"/>
        <v>23824.05</v>
      </c>
      <c r="I895" s="15">
        <f t="shared" si="142"/>
        <v>7941.3500000000022</v>
      </c>
      <c r="J895" s="15">
        <f t="shared" si="147"/>
        <v>55.53391608391609</v>
      </c>
      <c r="K895" s="15">
        <f t="shared" si="148"/>
        <v>586.88179214944364</v>
      </c>
      <c r="L895" s="15">
        <f t="shared" si="149"/>
        <v>1007549.1597524073</v>
      </c>
      <c r="M895" s="15"/>
      <c r="N895" s="172">
        <f t="shared" si="141"/>
        <v>1007549.1597524073</v>
      </c>
      <c r="O895" s="40"/>
      <c r="P895" s="40"/>
      <c r="Q895" s="40"/>
    </row>
    <row r="896" spans="1:17" x14ac:dyDescent="0.25">
      <c r="A896" s="5"/>
      <c r="B896" s="66" t="s">
        <v>615</v>
      </c>
      <c r="C896" s="48">
        <v>4</v>
      </c>
      <c r="D896" s="70">
        <v>50.374799999999993</v>
      </c>
      <c r="E896" s="98">
        <v>2697</v>
      </c>
      <c r="F896" s="160">
        <v>435055.8</v>
      </c>
      <c r="G896" s="56">
        <v>75</v>
      </c>
      <c r="H896" s="15">
        <f t="shared" si="150"/>
        <v>326291.84999999998</v>
      </c>
      <c r="I896" s="15">
        <f t="shared" si="142"/>
        <v>108763.95000000001</v>
      </c>
      <c r="J896" s="15">
        <f t="shared" si="147"/>
        <v>161.31101223581757</v>
      </c>
      <c r="K896" s="15">
        <f t="shared" si="148"/>
        <v>481.10469599754219</v>
      </c>
      <c r="L896" s="15">
        <f t="shared" si="149"/>
        <v>1218154.6133642294</v>
      </c>
      <c r="M896" s="15"/>
      <c r="N896" s="172">
        <f t="shared" si="141"/>
        <v>1218154.6133642294</v>
      </c>
      <c r="O896" s="40"/>
      <c r="P896" s="40"/>
      <c r="Q896" s="40"/>
    </row>
    <row r="897" spans="1:17" x14ac:dyDescent="0.25">
      <c r="A897" s="5"/>
      <c r="B897" s="66" t="s">
        <v>574</v>
      </c>
      <c r="C897" s="48">
        <v>4</v>
      </c>
      <c r="D897" s="70">
        <v>12.6898</v>
      </c>
      <c r="E897" s="98">
        <v>762</v>
      </c>
      <c r="F897" s="160">
        <v>99152.8</v>
      </c>
      <c r="G897" s="56">
        <v>75</v>
      </c>
      <c r="H897" s="15">
        <f t="shared" si="150"/>
        <v>74364.600000000006</v>
      </c>
      <c r="I897" s="15">
        <f t="shared" si="142"/>
        <v>24788.199999999997</v>
      </c>
      <c r="J897" s="15">
        <f t="shared" si="147"/>
        <v>130.1217847769029</v>
      </c>
      <c r="K897" s="15">
        <f t="shared" si="148"/>
        <v>512.29392345645681</v>
      </c>
      <c r="L897" s="15">
        <f t="shared" si="149"/>
        <v>923725.43292481406</v>
      </c>
      <c r="M897" s="15"/>
      <c r="N897" s="172">
        <f t="shared" si="141"/>
        <v>923725.43292481406</v>
      </c>
      <c r="O897" s="40"/>
      <c r="P897" s="40"/>
      <c r="Q897" s="40"/>
    </row>
    <row r="898" spans="1:17" x14ac:dyDescent="0.25">
      <c r="A898" s="5"/>
      <c r="B898" s="66" t="s">
        <v>616</v>
      </c>
      <c r="C898" s="48">
        <v>4</v>
      </c>
      <c r="D898" s="70">
        <v>34.032299999999999</v>
      </c>
      <c r="E898" s="98">
        <v>1695</v>
      </c>
      <c r="F898" s="160">
        <v>309683.90000000002</v>
      </c>
      <c r="G898" s="56">
        <v>75</v>
      </c>
      <c r="H898" s="15">
        <f t="shared" si="150"/>
        <v>232262.92499999999</v>
      </c>
      <c r="I898" s="15">
        <f t="shared" si="142"/>
        <v>77420.975000000035</v>
      </c>
      <c r="J898" s="15">
        <f t="shared" si="147"/>
        <v>182.70436578171092</v>
      </c>
      <c r="K898" s="15">
        <f t="shared" si="148"/>
        <v>459.71134245164882</v>
      </c>
      <c r="L898" s="15">
        <f t="shared" si="149"/>
        <v>1017630.7434828127</v>
      </c>
      <c r="M898" s="15"/>
      <c r="N898" s="172">
        <f t="shared" ref="N898:N961" si="151">L898+M898</f>
        <v>1017630.7434828127</v>
      </c>
      <c r="O898" s="40"/>
      <c r="P898" s="40"/>
      <c r="Q898" s="40"/>
    </row>
    <row r="899" spans="1:17" x14ac:dyDescent="0.25">
      <c r="A899" s="5"/>
      <c r="B899" s="66" t="s">
        <v>617</v>
      </c>
      <c r="C899" s="48">
        <v>4</v>
      </c>
      <c r="D899" s="70">
        <v>17.230599999999999</v>
      </c>
      <c r="E899" s="98">
        <v>835</v>
      </c>
      <c r="F899" s="160">
        <v>104569.60000000001</v>
      </c>
      <c r="G899" s="56">
        <v>75</v>
      </c>
      <c r="H899" s="15">
        <f t="shared" si="150"/>
        <v>78427.199999999997</v>
      </c>
      <c r="I899" s="15">
        <f t="shared" si="142"/>
        <v>26142.400000000009</v>
      </c>
      <c r="J899" s="15">
        <f t="shared" si="147"/>
        <v>125.23305389221558</v>
      </c>
      <c r="K899" s="15">
        <f t="shared" si="148"/>
        <v>517.18265434114414</v>
      </c>
      <c r="L899" s="15">
        <f t="shared" si="149"/>
        <v>954333.3138004659</v>
      </c>
      <c r="M899" s="15"/>
      <c r="N899" s="172">
        <f t="shared" si="151"/>
        <v>954333.3138004659</v>
      </c>
      <c r="O899" s="40"/>
      <c r="P899" s="40"/>
      <c r="Q899" s="40"/>
    </row>
    <row r="900" spans="1:17" x14ac:dyDescent="0.25">
      <c r="A900" s="5"/>
      <c r="B900" s="66" t="s">
        <v>618</v>
      </c>
      <c r="C900" s="48">
        <v>4</v>
      </c>
      <c r="D900" s="70">
        <v>31.044899999999998</v>
      </c>
      <c r="E900" s="98">
        <v>2546</v>
      </c>
      <c r="F900" s="160">
        <v>405766.6</v>
      </c>
      <c r="G900" s="56">
        <v>75</v>
      </c>
      <c r="H900" s="15">
        <f t="shared" si="150"/>
        <v>304324.95</v>
      </c>
      <c r="I900" s="15">
        <f t="shared" ref="I900:I963" si="152">F900-H900</f>
        <v>101441.64999999997</v>
      </c>
      <c r="J900" s="15">
        <f t="shared" si="147"/>
        <v>159.37415553809896</v>
      </c>
      <c r="K900" s="15">
        <f t="shared" si="148"/>
        <v>483.04155269526075</v>
      </c>
      <c r="L900" s="15">
        <f t="shared" si="149"/>
        <v>1141441.9126577636</v>
      </c>
      <c r="M900" s="15"/>
      <c r="N900" s="172">
        <f t="shared" si="151"/>
        <v>1141441.9126577636</v>
      </c>
      <c r="O900" s="40"/>
      <c r="P900" s="40"/>
      <c r="Q900" s="40"/>
    </row>
    <row r="901" spans="1:17" x14ac:dyDescent="0.25">
      <c r="A901" s="5"/>
      <c r="B901" s="66" t="s">
        <v>619</v>
      </c>
      <c r="C901" s="48">
        <v>4</v>
      </c>
      <c r="D901" s="70">
        <v>11.1501</v>
      </c>
      <c r="E901" s="98">
        <v>712</v>
      </c>
      <c r="F901" s="160">
        <v>493080</v>
      </c>
      <c r="G901" s="56">
        <v>75</v>
      </c>
      <c r="H901" s="15">
        <f t="shared" si="150"/>
        <v>369810</v>
      </c>
      <c r="I901" s="15">
        <f t="shared" si="152"/>
        <v>123270</v>
      </c>
      <c r="J901" s="15">
        <f t="shared" si="147"/>
        <v>692.52808988764048</v>
      </c>
      <c r="K901" s="15">
        <f t="shared" si="148"/>
        <v>-50.112381654280739</v>
      </c>
      <c r="L901" s="15">
        <f t="shared" si="149"/>
        <v>117383.24848171652</v>
      </c>
      <c r="M901" s="15"/>
      <c r="N901" s="172">
        <f t="shared" si="151"/>
        <v>117383.24848171652</v>
      </c>
      <c r="O901" s="40"/>
      <c r="P901" s="40"/>
      <c r="Q901" s="40"/>
    </row>
    <row r="902" spans="1:17" x14ac:dyDescent="0.25">
      <c r="A902" s="5"/>
      <c r="B902" s="66" t="s">
        <v>620</v>
      </c>
      <c r="C902" s="48">
        <v>4</v>
      </c>
      <c r="D902" s="70">
        <v>10.266300000000001</v>
      </c>
      <c r="E902" s="98">
        <v>974</v>
      </c>
      <c r="F902" s="160">
        <v>144562.70000000001</v>
      </c>
      <c r="G902" s="56">
        <v>75</v>
      </c>
      <c r="H902" s="15">
        <f t="shared" si="150"/>
        <v>108422.02499999999</v>
      </c>
      <c r="I902" s="15">
        <f t="shared" si="152"/>
        <v>36140.675000000017</v>
      </c>
      <c r="J902" s="15">
        <f t="shared" si="147"/>
        <v>148.4216632443532</v>
      </c>
      <c r="K902" s="15">
        <f t="shared" si="148"/>
        <v>493.99404498900651</v>
      </c>
      <c r="L902" s="15">
        <f t="shared" si="149"/>
        <v>911693.56442566589</v>
      </c>
      <c r="M902" s="15"/>
      <c r="N902" s="172">
        <f t="shared" si="151"/>
        <v>911693.56442566589</v>
      </c>
      <c r="O902" s="40"/>
      <c r="P902" s="40"/>
      <c r="Q902" s="40"/>
    </row>
    <row r="903" spans="1:17" x14ac:dyDescent="0.25">
      <c r="A903" s="5"/>
      <c r="B903" s="66" t="s">
        <v>621</v>
      </c>
      <c r="C903" s="48">
        <v>4</v>
      </c>
      <c r="D903" s="70">
        <v>27.482099999999999</v>
      </c>
      <c r="E903" s="98">
        <v>1371</v>
      </c>
      <c r="F903" s="160">
        <v>173568.5</v>
      </c>
      <c r="G903" s="56">
        <v>75</v>
      </c>
      <c r="H903" s="15">
        <f t="shared" si="150"/>
        <v>130176.375</v>
      </c>
      <c r="I903" s="15">
        <f t="shared" si="152"/>
        <v>43392.125</v>
      </c>
      <c r="J903" s="15">
        <f t="shared" si="147"/>
        <v>126.59992706053976</v>
      </c>
      <c r="K903" s="15">
        <f t="shared" si="148"/>
        <v>515.81578117281992</v>
      </c>
      <c r="L903" s="15">
        <f t="shared" si="149"/>
        <v>1046580.7758332987</v>
      </c>
      <c r="M903" s="15"/>
      <c r="N903" s="172">
        <f t="shared" si="151"/>
        <v>1046580.7758332987</v>
      </c>
      <c r="O903" s="40"/>
      <c r="P903" s="40"/>
      <c r="Q903" s="40"/>
    </row>
    <row r="904" spans="1:17" x14ac:dyDescent="0.25">
      <c r="A904" s="5"/>
      <c r="B904" s="66" t="s">
        <v>841</v>
      </c>
      <c r="C904" s="48">
        <v>4</v>
      </c>
      <c r="D904" s="70">
        <v>24.450700000000005</v>
      </c>
      <c r="E904" s="98">
        <v>1075</v>
      </c>
      <c r="F904" s="160">
        <v>528908</v>
      </c>
      <c r="G904" s="56">
        <v>75</v>
      </c>
      <c r="H904" s="15">
        <f t="shared" si="150"/>
        <v>396681</v>
      </c>
      <c r="I904" s="15">
        <f t="shared" si="152"/>
        <v>132227</v>
      </c>
      <c r="J904" s="15">
        <f t="shared" si="147"/>
        <v>492.00744186046512</v>
      </c>
      <c r="K904" s="15">
        <f t="shared" si="148"/>
        <v>150.40826637289462</v>
      </c>
      <c r="L904" s="15">
        <f t="shared" si="149"/>
        <v>435443.27848837926</v>
      </c>
      <c r="M904" s="15"/>
      <c r="N904" s="172">
        <f t="shared" si="151"/>
        <v>435443.27848837926</v>
      </c>
      <c r="O904" s="40"/>
      <c r="P904" s="40"/>
      <c r="Q904" s="40"/>
    </row>
    <row r="905" spans="1:17" x14ac:dyDescent="0.25">
      <c r="A905" s="5"/>
      <c r="B905" s="66" t="s">
        <v>622</v>
      </c>
      <c r="C905" s="48">
        <v>4</v>
      </c>
      <c r="D905" s="70">
        <v>14.500899999999998</v>
      </c>
      <c r="E905" s="98">
        <v>699</v>
      </c>
      <c r="F905" s="160">
        <v>150263.79999999999</v>
      </c>
      <c r="G905" s="56">
        <v>75</v>
      </c>
      <c r="H905" s="15">
        <f t="shared" si="150"/>
        <v>112697.85</v>
      </c>
      <c r="I905" s="15">
        <f t="shared" si="152"/>
        <v>37565.949999999983</v>
      </c>
      <c r="J905" s="15">
        <f t="shared" si="147"/>
        <v>214.96967095851215</v>
      </c>
      <c r="K905" s="15">
        <f t="shared" si="148"/>
        <v>427.44603727484758</v>
      </c>
      <c r="L905" s="15">
        <f t="shared" si="149"/>
        <v>790601.40685184719</v>
      </c>
      <c r="M905" s="15"/>
      <c r="N905" s="172">
        <f t="shared" si="151"/>
        <v>790601.40685184719</v>
      </c>
      <c r="O905" s="40"/>
      <c r="P905" s="40"/>
      <c r="Q905" s="40"/>
    </row>
    <row r="906" spans="1:17" x14ac:dyDescent="0.25">
      <c r="A906" s="5"/>
      <c r="B906" s="66" t="s">
        <v>864</v>
      </c>
      <c r="C906" s="48">
        <v>3</v>
      </c>
      <c r="D906" s="70">
        <v>19.206800000000001</v>
      </c>
      <c r="E906" s="98">
        <v>5972</v>
      </c>
      <c r="F906" s="160">
        <v>8742990</v>
      </c>
      <c r="G906" s="56">
        <v>20</v>
      </c>
      <c r="H906" s="15">
        <f t="shared" si="150"/>
        <v>1748598</v>
      </c>
      <c r="I906" s="15">
        <f t="shared" si="152"/>
        <v>6994392</v>
      </c>
      <c r="J906" s="15">
        <f t="shared" si="147"/>
        <v>1463.9969859343603</v>
      </c>
      <c r="K906" s="15">
        <f t="shared" si="148"/>
        <v>-821.58127770100054</v>
      </c>
      <c r="L906" s="15">
        <f t="shared" si="149"/>
        <v>744400.95776629308</v>
      </c>
      <c r="M906" s="15"/>
      <c r="N906" s="172">
        <f t="shared" si="151"/>
        <v>744400.95776629308</v>
      </c>
      <c r="O906" s="40"/>
      <c r="P906" s="40"/>
      <c r="Q906" s="40"/>
    </row>
    <row r="907" spans="1:17" x14ac:dyDescent="0.25">
      <c r="A907" s="5"/>
      <c r="B907" s="66" t="s">
        <v>842</v>
      </c>
      <c r="C907" s="48">
        <v>4</v>
      </c>
      <c r="D907" s="70">
        <v>32.515500000000003</v>
      </c>
      <c r="E907" s="98">
        <v>2120</v>
      </c>
      <c r="F907" s="160">
        <v>280885.09999999998</v>
      </c>
      <c r="G907" s="56">
        <v>75</v>
      </c>
      <c r="H907" s="15">
        <f t="shared" si="150"/>
        <v>210663.82500000001</v>
      </c>
      <c r="I907" s="15">
        <f t="shared" si="152"/>
        <v>70221.274999999965</v>
      </c>
      <c r="J907" s="15">
        <f t="shared" si="147"/>
        <v>132.49297169811319</v>
      </c>
      <c r="K907" s="15">
        <f t="shared" si="148"/>
        <v>509.92273653524654</v>
      </c>
      <c r="L907" s="15">
        <f t="shared" si="149"/>
        <v>1139271.5348584331</v>
      </c>
      <c r="M907" s="15"/>
      <c r="N907" s="172">
        <f t="shared" si="151"/>
        <v>1139271.5348584331</v>
      </c>
      <c r="O907" s="40"/>
      <c r="P907" s="40"/>
      <c r="Q907" s="40"/>
    </row>
    <row r="908" spans="1:17" x14ac:dyDescent="0.25">
      <c r="A908" s="5"/>
      <c r="B908" s="8"/>
      <c r="C908" s="8"/>
      <c r="D908" s="70">
        <v>0</v>
      </c>
      <c r="E908" s="100"/>
      <c r="F908" s="134"/>
      <c r="G908" s="56"/>
      <c r="H908" s="41"/>
      <c r="I908" s="15"/>
      <c r="J908" s="15"/>
      <c r="K908" s="15"/>
      <c r="L908" s="15"/>
      <c r="M908" s="15"/>
      <c r="N908" s="172"/>
      <c r="O908" s="40"/>
      <c r="P908" s="40"/>
      <c r="Q908" s="40"/>
    </row>
    <row r="909" spans="1:17" x14ac:dyDescent="0.25">
      <c r="A909" s="33" t="s">
        <v>623</v>
      </c>
      <c r="B909" s="58" t="s">
        <v>2</v>
      </c>
      <c r="C909" s="59"/>
      <c r="D909" s="7">
        <v>998.38089999999977</v>
      </c>
      <c r="E909" s="101">
        <f>E910</f>
        <v>64944</v>
      </c>
      <c r="F909" s="123"/>
      <c r="G909" s="56"/>
      <c r="H909" s="12">
        <f>H911</f>
        <v>7487209.2999999998</v>
      </c>
      <c r="I909" s="12">
        <f>I911</f>
        <v>-7487209.2999999998</v>
      </c>
      <c r="J909" s="15"/>
      <c r="K909" s="15"/>
      <c r="L909" s="15"/>
      <c r="M909" s="14">
        <f>M911</f>
        <v>35351790.142792091</v>
      </c>
      <c r="N909" s="170">
        <f t="shared" si="151"/>
        <v>35351790.142792091</v>
      </c>
      <c r="O909" s="40"/>
      <c r="P909" s="40"/>
      <c r="Q909" s="40"/>
    </row>
    <row r="910" spans="1:17" x14ac:dyDescent="0.25">
      <c r="A910" s="33" t="s">
        <v>623</v>
      </c>
      <c r="B910" s="58" t="s">
        <v>3</v>
      </c>
      <c r="C910" s="59"/>
      <c r="D910" s="7">
        <v>998.38089999999977</v>
      </c>
      <c r="E910" s="101">
        <f>SUM(E912:E934)</f>
        <v>64944</v>
      </c>
      <c r="F910" s="123">
        <f>SUM(F912:F934)</f>
        <v>29948837.199999999</v>
      </c>
      <c r="G910" s="56"/>
      <c r="H910" s="12">
        <f>SUM(H912:H934)</f>
        <v>14601971.314999999</v>
      </c>
      <c r="I910" s="12">
        <f>SUM(I912:I934)</f>
        <v>15346865.885</v>
      </c>
      <c r="J910" s="15"/>
      <c r="K910" s="15"/>
      <c r="L910" s="12">
        <f>SUM(L912:L934)</f>
        <v>23487219.18138244</v>
      </c>
      <c r="M910" s="15"/>
      <c r="N910" s="170">
        <f t="shared" si="151"/>
        <v>23487219.18138244</v>
      </c>
      <c r="O910" s="40"/>
      <c r="P910" s="40"/>
      <c r="Q910" s="40"/>
    </row>
    <row r="911" spans="1:17" x14ac:dyDescent="0.25">
      <c r="A911" s="5"/>
      <c r="B911" s="66" t="s">
        <v>26</v>
      </c>
      <c r="C911" s="48">
        <v>2</v>
      </c>
      <c r="D911" s="70">
        <v>0</v>
      </c>
      <c r="E911" s="104"/>
      <c r="F911" s="130"/>
      <c r="G911" s="56">
        <v>25</v>
      </c>
      <c r="H911" s="15">
        <f>F910*G911/100</f>
        <v>7487209.2999999998</v>
      </c>
      <c r="I911" s="15">
        <f t="shared" si="152"/>
        <v>-7487209.2999999998</v>
      </c>
      <c r="J911" s="15"/>
      <c r="K911" s="15"/>
      <c r="L911" s="15"/>
      <c r="M911" s="15">
        <f>($L$7*$L$8*E909/$L$10)+($L$7*$L$9*D909/$L$11)</f>
        <v>35351790.142792091</v>
      </c>
      <c r="N911" s="172">
        <f t="shared" si="151"/>
        <v>35351790.142792091</v>
      </c>
      <c r="O911" s="40"/>
      <c r="P911" s="40"/>
      <c r="Q911" s="40"/>
    </row>
    <row r="912" spans="1:17" x14ac:dyDescent="0.25">
      <c r="A912" s="5"/>
      <c r="B912" s="66" t="s">
        <v>624</v>
      </c>
      <c r="C912" s="48">
        <v>4</v>
      </c>
      <c r="D912" s="70">
        <v>17.226600000000001</v>
      </c>
      <c r="E912" s="98">
        <v>433</v>
      </c>
      <c r="F912" s="161">
        <v>84798.399999999994</v>
      </c>
      <c r="G912" s="56">
        <v>75</v>
      </c>
      <c r="H912" s="15">
        <f>F912*G912/100</f>
        <v>63598.8</v>
      </c>
      <c r="I912" s="15">
        <f t="shared" si="152"/>
        <v>21199.599999999991</v>
      </c>
      <c r="J912" s="15">
        <f t="shared" ref="J912:J934" si="153">F912/E912</f>
        <v>195.83926096997689</v>
      </c>
      <c r="K912" s="15">
        <f t="shared" ref="K912:K934" si="154">$J$11*$J$19-J912</f>
        <v>446.57644726338287</v>
      </c>
      <c r="L912" s="15">
        <f t="shared" ref="L912:L934" si="155">IF(K912&gt;0,$J$7*$J$8*(K912/$K$19),0)+$J$7*$J$9*(E912/$E$19)+$J$7*$J$10*(D912/$D$19)</f>
        <v>798730.04283026198</v>
      </c>
      <c r="M912" s="15"/>
      <c r="N912" s="172">
        <f t="shared" si="151"/>
        <v>798730.04283026198</v>
      </c>
      <c r="O912" s="40"/>
      <c r="P912" s="40"/>
      <c r="Q912" s="40"/>
    </row>
    <row r="913" spans="1:17" x14ac:dyDescent="0.25">
      <c r="A913" s="5"/>
      <c r="B913" s="66" t="s">
        <v>105</v>
      </c>
      <c r="C913" s="48">
        <v>4</v>
      </c>
      <c r="D913" s="70">
        <v>25.498499999999996</v>
      </c>
      <c r="E913" s="98">
        <v>2587</v>
      </c>
      <c r="F913" s="161">
        <v>339566.1</v>
      </c>
      <c r="G913" s="56">
        <v>75</v>
      </c>
      <c r="H913" s="15">
        <f t="shared" ref="H913:H934" si="156">F913*G913/100</f>
        <v>254674.57500000001</v>
      </c>
      <c r="I913" s="15">
        <f t="shared" si="152"/>
        <v>84891.524999999965</v>
      </c>
      <c r="J913" s="15">
        <f t="shared" si="153"/>
        <v>131.25863935059914</v>
      </c>
      <c r="K913" s="15">
        <f t="shared" si="154"/>
        <v>511.1570688827606</v>
      </c>
      <c r="L913" s="15">
        <f t="shared" si="155"/>
        <v>1171868.8327737625</v>
      </c>
      <c r="M913" s="15"/>
      <c r="N913" s="172">
        <f t="shared" si="151"/>
        <v>1171868.8327737625</v>
      </c>
      <c r="O913" s="40"/>
      <c r="P913" s="40"/>
      <c r="Q913" s="40"/>
    </row>
    <row r="914" spans="1:17" x14ac:dyDescent="0.25">
      <c r="A914" s="5"/>
      <c r="B914" s="66" t="s">
        <v>625</v>
      </c>
      <c r="C914" s="48">
        <v>4</v>
      </c>
      <c r="D914" s="70">
        <v>35.809699999999999</v>
      </c>
      <c r="E914" s="98">
        <v>921</v>
      </c>
      <c r="F914" s="161">
        <v>209589.9</v>
      </c>
      <c r="G914" s="56">
        <v>75</v>
      </c>
      <c r="H914" s="15">
        <f t="shared" si="156"/>
        <v>157192.42499999999</v>
      </c>
      <c r="I914" s="15">
        <f t="shared" si="152"/>
        <v>52397.475000000006</v>
      </c>
      <c r="J914" s="15">
        <f t="shared" si="153"/>
        <v>227.56775244299675</v>
      </c>
      <c r="K914" s="15">
        <f t="shared" si="154"/>
        <v>414.84795579036302</v>
      </c>
      <c r="L914" s="15">
        <f t="shared" si="155"/>
        <v>865263.25772216718</v>
      </c>
      <c r="M914" s="15"/>
      <c r="N914" s="172">
        <f t="shared" si="151"/>
        <v>865263.25772216718</v>
      </c>
      <c r="O914" s="40"/>
      <c r="P914" s="40"/>
      <c r="Q914" s="40"/>
    </row>
    <row r="915" spans="1:17" x14ac:dyDescent="0.25">
      <c r="A915" s="5"/>
      <c r="B915" s="66" t="s">
        <v>843</v>
      </c>
      <c r="C915" s="48">
        <v>4</v>
      </c>
      <c r="D915" s="70">
        <v>39.009399999999999</v>
      </c>
      <c r="E915" s="98">
        <v>2701</v>
      </c>
      <c r="F915" s="161">
        <v>427305</v>
      </c>
      <c r="G915" s="56">
        <v>75</v>
      </c>
      <c r="H915" s="15">
        <f t="shared" si="156"/>
        <v>320478.75</v>
      </c>
      <c r="I915" s="15">
        <f t="shared" si="152"/>
        <v>106826.25</v>
      </c>
      <c r="J915" s="15">
        <f t="shared" si="153"/>
        <v>158.20251758607924</v>
      </c>
      <c r="K915" s="15">
        <f t="shared" si="154"/>
        <v>484.2131906472805</v>
      </c>
      <c r="L915" s="15">
        <f t="shared" si="155"/>
        <v>1186709.9688621629</v>
      </c>
      <c r="M915" s="15"/>
      <c r="N915" s="172">
        <f t="shared" si="151"/>
        <v>1186709.9688621629</v>
      </c>
      <c r="O915" s="40"/>
      <c r="P915" s="40"/>
      <c r="Q915" s="40"/>
    </row>
    <row r="916" spans="1:17" x14ac:dyDescent="0.25">
      <c r="A916" s="5"/>
      <c r="B916" s="66" t="s">
        <v>626</v>
      </c>
      <c r="C916" s="48">
        <v>4</v>
      </c>
      <c r="D916" s="70">
        <v>53.113700000000001</v>
      </c>
      <c r="E916" s="98">
        <v>3329</v>
      </c>
      <c r="F916" s="161">
        <v>360988.4</v>
      </c>
      <c r="G916" s="56">
        <v>75</v>
      </c>
      <c r="H916" s="15">
        <f t="shared" si="156"/>
        <v>270741.3</v>
      </c>
      <c r="I916" s="15">
        <f t="shared" si="152"/>
        <v>90247.100000000035</v>
      </c>
      <c r="J916" s="15">
        <f t="shared" si="153"/>
        <v>108.43748873535597</v>
      </c>
      <c r="K916" s="15">
        <f t="shared" si="154"/>
        <v>533.9782194980038</v>
      </c>
      <c r="L916" s="15">
        <f t="shared" si="155"/>
        <v>1381333.9108089046</v>
      </c>
      <c r="M916" s="15"/>
      <c r="N916" s="172">
        <f t="shared" si="151"/>
        <v>1381333.9108089046</v>
      </c>
      <c r="O916" s="40"/>
      <c r="P916" s="40"/>
      <c r="Q916" s="40"/>
    </row>
    <row r="917" spans="1:17" x14ac:dyDescent="0.25">
      <c r="A917" s="5"/>
      <c r="B917" s="66" t="s">
        <v>627</v>
      </c>
      <c r="C917" s="48">
        <v>4</v>
      </c>
      <c r="D917" s="70">
        <v>54.958999999999996</v>
      </c>
      <c r="E917" s="98">
        <v>2633</v>
      </c>
      <c r="F917" s="161">
        <v>610507.6</v>
      </c>
      <c r="G917" s="56">
        <v>75</v>
      </c>
      <c r="H917" s="15">
        <f t="shared" si="156"/>
        <v>457880.7</v>
      </c>
      <c r="I917" s="15">
        <f t="shared" si="152"/>
        <v>152626.89999999997</v>
      </c>
      <c r="J917" s="15">
        <f t="shared" si="153"/>
        <v>231.86767945309532</v>
      </c>
      <c r="K917" s="15">
        <f t="shared" si="154"/>
        <v>410.54802878026442</v>
      </c>
      <c r="L917" s="15">
        <f t="shared" si="155"/>
        <v>1116074.1192964327</v>
      </c>
      <c r="M917" s="15"/>
      <c r="N917" s="172">
        <f t="shared" si="151"/>
        <v>1116074.1192964327</v>
      </c>
      <c r="O917" s="40"/>
      <c r="P917" s="40"/>
      <c r="Q917" s="40"/>
    </row>
    <row r="918" spans="1:17" x14ac:dyDescent="0.25">
      <c r="A918" s="5"/>
      <c r="B918" s="66" t="s">
        <v>171</v>
      </c>
      <c r="C918" s="48">
        <v>4</v>
      </c>
      <c r="D918" s="70">
        <v>50.674500000000002</v>
      </c>
      <c r="E918" s="98">
        <v>2325</v>
      </c>
      <c r="F918" s="161">
        <v>686561.8</v>
      </c>
      <c r="G918" s="56">
        <v>75</v>
      </c>
      <c r="H918" s="15">
        <f t="shared" si="156"/>
        <v>514921.35</v>
      </c>
      <c r="I918" s="15">
        <f t="shared" si="152"/>
        <v>171640.45000000007</v>
      </c>
      <c r="J918" s="15">
        <f t="shared" si="153"/>
        <v>295.2953978494624</v>
      </c>
      <c r="K918" s="15">
        <f t="shared" si="154"/>
        <v>347.12031038389733</v>
      </c>
      <c r="L918" s="15">
        <f t="shared" si="155"/>
        <v>968526.58230953431</v>
      </c>
      <c r="M918" s="15"/>
      <c r="N918" s="172">
        <f t="shared" si="151"/>
        <v>968526.58230953431</v>
      </c>
      <c r="O918" s="40"/>
      <c r="P918" s="40"/>
      <c r="Q918" s="40"/>
    </row>
    <row r="919" spans="1:17" x14ac:dyDescent="0.25">
      <c r="A919" s="5"/>
      <c r="B919" s="66" t="s">
        <v>628</v>
      </c>
      <c r="C919" s="48">
        <v>4</v>
      </c>
      <c r="D919" s="70">
        <v>47.912499999999994</v>
      </c>
      <c r="E919" s="98">
        <v>2663</v>
      </c>
      <c r="F919" s="161">
        <v>687026.1</v>
      </c>
      <c r="G919" s="56">
        <v>75</v>
      </c>
      <c r="H919" s="15">
        <f t="shared" si="156"/>
        <v>515269.57500000001</v>
      </c>
      <c r="I919" s="15">
        <f t="shared" si="152"/>
        <v>171756.52499999997</v>
      </c>
      <c r="J919" s="15">
        <f t="shared" si="153"/>
        <v>257.98952309425459</v>
      </c>
      <c r="K919" s="15">
        <f t="shared" si="154"/>
        <v>384.42618513910514</v>
      </c>
      <c r="L919" s="15">
        <f t="shared" si="155"/>
        <v>1056159.2749149008</v>
      </c>
      <c r="M919" s="15"/>
      <c r="N919" s="172">
        <f t="shared" si="151"/>
        <v>1056159.2749149008</v>
      </c>
      <c r="O919" s="40"/>
      <c r="P919" s="40"/>
      <c r="Q919" s="40"/>
    </row>
    <row r="920" spans="1:17" x14ac:dyDescent="0.25">
      <c r="A920" s="5"/>
      <c r="B920" s="66" t="s">
        <v>629</v>
      </c>
      <c r="C920" s="48">
        <v>4</v>
      </c>
      <c r="D920" s="70">
        <v>55.839199999999998</v>
      </c>
      <c r="E920" s="98">
        <v>3957</v>
      </c>
      <c r="F920" s="161">
        <v>799346.5</v>
      </c>
      <c r="G920" s="56">
        <v>75</v>
      </c>
      <c r="H920" s="15">
        <f t="shared" si="156"/>
        <v>599509.875</v>
      </c>
      <c r="I920" s="15">
        <f t="shared" si="152"/>
        <v>199836.625</v>
      </c>
      <c r="J920" s="15">
        <f t="shared" si="153"/>
        <v>202.00821329289866</v>
      </c>
      <c r="K920" s="15">
        <f t="shared" si="154"/>
        <v>440.40749494046111</v>
      </c>
      <c r="L920" s="15">
        <f t="shared" si="155"/>
        <v>1316567.4915453475</v>
      </c>
      <c r="M920" s="15"/>
      <c r="N920" s="172">
        <f t="shared" si="151"/>
        <v>1316567.4915453475</v>
      </c>
      <c r="O920" s="40"/>
      <c r="P920" s="40"/>
      <c r="Q920" s="40"/>
    </row>
    <row r="921" spans="1:17" x14ac:dyDescent="0.25">
      <c r="A921" s="5"/>
      <c r="B921" s="66" t="s">
        <v>630</v>
      </c>
      <c r="C921" s="48">
        <v>4</v>
      </c>
      <c r="D921" s="70">
        <v>30.313600000000001</v>
      </c>
      <c r="E921" s="98">
        <v>2943</v>
      </c>
      <c r="F921" s="161">
        <v>350928.7</v>
      </c>
      <c r="G921" s="56">
        <v>75</v>
      </c>
      <c r="H921" s="15">
        <f t="shared" si="156"/>
        <v>263196.52500000002</v>
      </c>
      <c r="I921" s="15">
        <f t="shared" si="152"/>
        <v>87732.174999999988</v>
      </c>
      <c r="J921" s="15">
        <f t="shared" si="153"/>
        <v>119.24182806659871</v>
      </c>
      <c r="K921" s="15">
        <f t="shared" si="154"/>
        <v>523.17388016676102</v>
      </c>
      <c r="L921" s="15">
        <f t="shared" si="155"/>
        <v>1246768.070875261</v>
      </c>
      <c r="M921" s="15"/>
      <c r="N921" s="172">
        <f t="shared" si="151"/>
        <v>1246768.070875261</v>
      </c>
      <c r="O921" s="40"/>
      <c r="P921" s="40"/>
      <c r="Q921" s="40"/>
    </row>
    <row r="922" spans="1:17" x14ac:dyDescent="0.25">
      <c r="A922" s="5"/>
      <c r="B922" s="66" t="s">
        <v>631</v>
      </c>
      <c r="C922" s="48">
        <v>4</v>
      </c>
      <c r="D922" s="70">
        <v>12.9727</v>
      </c>
      <c r="E922" s="98">
        <v>531</v>
      </c>
      <c r="F922" s="161">
        <v>213407.8</v>
      </c>
      <c r="G922" s="56">
        <v>75</v>
      </c>
      <c r="H922" s="15">
        <f t="shared" si="156"/>
        <v>160055.85</v>
      </c>
      <c r="I922" s="15">
        <f t="shared" si="152"/>
        <v>53351.949999999983</v>
      </c>
      <c r="J922" s="15">
        <f t="shared" si="153"/>
        <v>401.89792843691146</v>
      </c>
      <c r="K922" s="15">
        <f t="shared" si="154"/>
        <v>240.51777979644828</v>
      </c>
      <c r="L922" s="15">
        <f t="shared" si="155"/>
        <v>476146.0107728549</v>
      </c>
      <c r="M922" s="15"/>
      <c r="N922" s="172">
        <f t="shared" si="151"/>
        <v>476146.0107728549</v>
      </c>
      <c r="O922" s="40"/>
      <c r="P922" s="40"/>
      <c r="Q922" s="40"/>
    </row>
    <row r="923" spans="1:17" x14ac:dyDescent="0.25">
      <c r="A923" s="5"/>
      <c r="B923" s="66" t="s">
        <v>632</v>
      </c>
      <c r="C923" s="48">
        <v>4</v>
      </c>
      <c r="D923" s="70">
        <v>53.3904</v>
      </c>
      <c r="E923" s="98">
        <v>4920</v>
      </c>
      <c r="F923" s="161">
        <v>1347109.6</v>
      </c>
      <c r="G923" s="56">
        <v>75</v>
      </c>
      <c r="H923" s="15">
        <f t="shared" si="156"/>
        <v>1010332.2</v>
      </c>
      <c r="I923" s="15">
        <f t="shared" si="152"/>
        <v>336777.40000000014</v>
      </c>
      <c r="J923" s="15">
        <f t="shared" si="153"/>
        <v>273.80276422764229</v>
      </c>
      <c r="K923" s="15">
        <f t="shared" si="154"/>
        <v>368.61294400571745</v>
      </c>
      <c r="L923" s="15">
        <f t="shared" si="155"/>
        <v>1307175.6988159935</v>
      </c>
      <c r="M923" s="15"/>
      <c r="N923" s="172">
        <f t="shared" si="151"/>
        <v>1307175.6988159935</v>
      </c>
      <c r="O923" s="40"/>
      <c r="P923" s="40"/>
      <c r="Q923" s="40"/>
    </row>
    <row r="924" spans="1:17" x14ac:dyDescent="0.25">
      <c r="A924" s="5"/>
      <c r="B924" s="66" t="s">
        <v>244</v>
      </c>
      <c r="C924" s="48">
        <v>4</v>
      </c>
      <c r="D924" s="70">
        <v>38.387099999999997</v>
      </c>
      <c r="E924" s="98">
        <v>1748</v>
      </c>
      <c r="F924" s="161">
        <v>2209574</v>
      </c>
      <c r="G924" s="56">
        <v>75</v>
      </c>
      <c r="H924" s="15">
        <f t="shared" si="156"/>
        <v>1657180.5</v>
      </c>
      <c r="I924" s="15">
        <f t="shared" si="152"/>
        <v>552393.5</v>
      </c>
      <c r="J924" s="15">
        <f t="shared" si="153"/>
        <v>1264.0583524027461</v>
      </c>
      <c r="K924" s="15">
        <f t="shared" si="154"/>
        <v>-621.64264416938636</v>
      </c>
      <c r="L924" s="15">
        <f t="shared" si="155"/>
        <v>323773.07613255118</v>
      </c>
      <c r="M924" s="15"/>
      <c r="N924" s="172">
        <f t="shared" si="151"/>
        <v>323773.07613255118</v>
      </c>
      <c r="O924" s="40"/>
      <c r="P924" s="40"/>
      <c r="Q924" s="40"/>
    </row>
    <row r="925" spans="1:17" x14ac:dyDescent="0.25">
      <c r="A925" s="5"/>
      <c r="B925" s="66" t="s">
        <v>633</v>
      </c>
      <c r="C925" s="48">
        <v>4</v>
      </c>
      <c r="D925" s="70">
        <v>37.928000000000004</v>
      </c>
      <c r="E925" s="98">
        <v>2493</v>
      </c>
      <c r="F925" s="161">
        <v>1075098.3</v>
      </c>
      <c r="G925" s="56">
        <v>75</v>
      </c>
      <c r="H925" s="15">
        <f t="shared" si="156"/>
        <v>806323.72499999998</v>
      </c>
      <c r="I925" s="15">
        <f t="shared" si="152"/>
        <v>268774.57500000007</v>
      </c>
      <c r="J925" s="15">
        <f t="shared" si="153"/>
        <v>431.24681107099883</v>
      </c>
      <c r="K925" s="15">
        <f t="shared" si="154"/>
        <v>211.16889716236091</v>
      </c>
      <c r="L925" s="15">
        <f t="shared" si="155"/>
        <v>735379.81793888204</v>
      </c>
      <c r="M925" s="15"/>
      <c r="N925" s="172">
        <f t="shared" si="151"/>
        <v>735379.81793888204</v>
      </c>
      <c r="O925" s="40"/>
      <c r="P925" s="40"/>
      <c r="Q925" s="40"/>
    </row>
    <row r="926" spans="1:17" x14ac:dyDescent="0.25">
      <c r="A926" s="5"/>
      <c r="B926" s="66" t="s">
        <v>634</v>
      </c>
      <c r="C926" s="48">
        <v>4</v>
      </c>
      <c r="D926" s="70">
        <v>42.626199999999997</v>
      </c>
      <c r="E926" s="98">
        <v>2501</v>
      </c>
      <c r="F926" s="161">
        <v>1874083.1</v>
      </c>
      <c r="G926" s="56">
        <v>75</v>
      </c>
      <c r="H926" s="15">
        <f t="shared" si="156"/>
        <v>1405562.325</v>
      </c>
      <c r="I926" s="15">
        <f t="shared" si="152"/>
        <v>468520.77500000014</v>
      </c>
      <c r="J926" s="15">
        <f t="shared" si="153"/>
        <v>749.33350659736107</v>
      </c>
      <c r="K926" s="15">
        <f t="shared" si="154"/>
        <v>-106.91779836400133</v>
      </c>
      <c r="L926" s="15">
        <f t="shared" si="155"/>
        <v>423506.51958075573</v>
      </c>
      <c r="M926" s="15"/>
      <c r="N926" s="172">
        <f t="shared" si="151"/>
        <v>423506.51958075573</v>
      </c>
      <c r="O926" s="40"/>
      <c r="P926" s="40"/>
      <c r="Q926" s="40"/>
    </row>
    <row r="927" spans="1:17" x14ac:dyDescent="0.25">
      <c r="A927" s="5"/>
      <c r="B927" s="66" t="s">
        <v>844</v>
      </c>
      <c r="C927" s="48">
        <v>4</v>
      </c>
      <c r="D927" s="70">
        <v>47.831499999999998</v>
      </c>
      <c r="E927" s="98">
        <v>3254</v>
      </c>
      <c r="F927" s="161">
        <v>707648.5</v>
      </c>
      <c r="G927" s="56">
        <v>75</v>
      </c>
      <c r="H927" s="15">
        <f t="shared" si="156"/>
        <v>530736.375</v>
      </c>
      <c r="I927" s="15">
        <f t="shared" si="152"/>
        <v>176912.125</v>
      </c>
      <c r="J927" s="15">
        <f t="shared" si="153"/>
        <v>217.47034419176399</v>
      </c>
      <c r="K927" s="15">
        <f t="shared" si="154"/>
        <v>424.94536404159578</v>
      </c>
      <c r="L927" s="15">
        <f t="shared" si="155"/>
        <v>1186353.2871736239</v>
      </c>
      <c r="M927" s="15"/>
      <c r="N927" s="172">
        <f t="shared" si="151"/>
        <v>1186353.2871736239</v>
      </c>
      <c r="O927" s="40"/>
      <c r="P927" s="40"/>
      <c r="Q927" s="40"/>
    </row>
    <row r="928" spans="1:17" x14ac:dyDescent="0.25">
      <c r="A928" s="5"/>
      <c r="B928" s="66" t="s">
        <v>635</v>
      </c>
      <c r="C928" s="48">
        <v>4</v>
      </c>
      <c r="D928" s="70">
        <v>31.9847</v>
      </c>
      <c r="E928" s="98">
        <v>701</v>
      </c>
      <c r="F928" s="161">
        <v>188155</v>
      </c>
      <c r="G928" s="56">
        <v>75</v>
      </c>
      <c r="H928" s="15">
        <f t="shared" si="156"/>
        <v>141116.25</v>
      </c>
      <c r="I928" s="15">
        <f t="shared" si="152"/>
        <v>47038.75</v>
      </c>
      <c r="J928" s="15">
        <f t="shared" si="153"/>
        <v>268.40941512125534</v>
      </c>
      <c r="K928" s="15">
        <f t="shared" si="154"/>
        <v>374.0062931121044</v>
      </c>
      <c r="L928" s="15">
        <f t="shared" si="155"/>
        <v>764333.95839973353</v>
      </c>
      <c r="M928" s="15"/>
      <c r="N928" s="172">
        <f t="shared" si="151"/>
        <v>764333.95839973353</v>
      </c>
      <c r="O928" s="40"/>
      <c r="P928" s="40"/>
      <c r="Q928" s="40"/>
    </row>
    <row r="929" spans="1:17" x14ac:dyDescent="0.25">
      <c r="A929" s="5"/>
      <c r="B929" s="66" t="s">
        <v>636</v>
      </c>
      <c r="C929" s="48">
        <v>4</v>
      </c>
      <c r="D929" s="70">
        <v>42.980699999999999</v>
      </c>
      <c r="E929" s="98">
        <v>3550</v>
      </c>
      <c r="F929" s="161">
        <v>719010.1</v>
      </c>
      <c r="G929" s="56">
        <v>75</v>
      </c>
      <c r="H929" s="15">
        <f t="shared" si="156"/>
        <v>539257.57499999995</v>
      </c>
      <c r="I929" s="15">
        <f t="shared" si="152"/>
        <v>179752.52500000002</v>
      </c>
      <c r="J929" s="15">
        <f t="shared" si="153"/>
        <v>202.53805633802816</v>
      </c>
      <c r="K929" s="15">
        <f t="shared" si="154"/>
        <v>439.87765189533161</v>
      </c>
      <c r="L929" s="15">
        <f t="shared" si="155"/>
        <v>1227688.054349564</v>
      </c>
      <c r="M929" s="15"/>
      <c r="N929" s="172">
        <f t="shared" si="151"/>
        <v>1227688.054349564</v>
      </c>
      <c r="O929" s="40"/>
      <c r="P929" s="40"/>
      <c r="Q929" s="40"/>
    </row>
    <row r="930" spans="1:17" x14ac:dyDescent="0.25">
      <c r="A930" s="5"/>
      <c r="B930" s="66" t="s">
        <v>901</v>
      </c>
      <c r="C930" s="48">
        <v>3</v>
      </c>
      <c r="D930" s="70">
        <v>22.766300000000001</v>
      </c>
      <c r="E930" s="98">
        <v>7295</v>
      </c>
      <c r="F930" s="161">
        <v>14290284.699999999</v>
      </c>
      <c r="G930" s="56">
        <v>20</v>
      </c>
      <c r="H930" s="15">
        <f t="shared" si="156"/>
        <v>2858056.94</v>
      </c>
      <c r="I930" s="15">
        <f t="shared" si="152"/>
        <v>11432227.76</v>
      </c>
      <c r="J930" s="15">
        <f t="shared" si="153"/>
        <v>1958.9149691569567</v>
      </c>
      <c r="K930" s="15">
        <f t="shared" si="154"/>
        <v>-1316.4992609235969</v>
      </c>
      <c r="L930" s="15">
        <f t="shared" si="155"/>
        <v>907063.4464017452</v>
      </c>
      <c r="M930" s="15"/>
      <c r="N930" s="172">
        <f t="shared" si="151"/>
        <v>907063.4464017452</v>
      </c>
      <c r="O930" s="40"/>
      <c r="P930" s="40"/>
      <c r="Q930" s="40"/>
    </row>
    <row r="931" spans="1:17" x14ac:dyDescent="0.25">
      <c r="A931" s="5"/>
      <c r="B931" s="66" t="s">
        <v>344</v>
      </c>
      <c r="C931" s="48">
        <v>4</v>
      </c>
      <c r="D931" s="70">
        <v>24.2531</v>
      </c>
      <c r="E931" s="98">
        <v>1100</v>
      </c>
      <c r="F931" s="161">
        <v>182905.60000000001</v>
      </c>
      <c r="G931" s="56">
        <v>75</v>
      </c>
      <c r="H931" s="15">
        <f t="shared" si="156"/>
        <v>137179.20000000001</v>
      </c>
      <c r="I931" s="15">
        <f t="shared" si="152"/>
        <v>45726.399999999994</v>
      </c>
      <c r="J931" s="15">
        <f t="shared" si="153"/>
        <v>166.27781818181819</v>
      </c>
      <c r="K931" s="15">
        <f t="shared" si="154"/>
        <v>476.13789005154155</v>
      </c>
      <c r="L931" s="15">
        <f t="shared" si="155"/>
        <v>943558.04283441673</v>
      </c>
      <c r="M931" s="15"/>
      <c r="N931" s="172">
        <f t="shared" si="151"/>
        <v>943558.04283441673</v>
      </c>
      <c r="O931" s="40"/>
      <c r="P931" s="40"/>
      <c r="Q931" s="40"/>
    </row>
    <row r="932" spans="1:17" x14ac:dyDescent="0.25">
      <c r="A932" s="5"/>
      <c r="B932" s="66" t="s">
        <v>637</v>
      </c>
      <c r="C932" s="48">
        <v>4</v>
      </c>
      <c r="D932" s="70">
        <v>111.4866</v>
      </c>
      <c r="E932" s="98">
        <v>6810</v>
      </c>
      <c r="F932" s="161">
        <v>1242462.7</v>
      </c>
      <c r="G932" s="56">
        <v>75</v>
      </c>
      <c r="H932" s="15">
        <f t="shared" si="156"/>
        <v>931847.02500000002</v>
      </c>
      <c r="I932" s="15">
        <f t="shared" si="152"/>
        <v>310615.67499999993</v>
      </c>
      <c r="J932" s="15">
        <f t="shared" si="153"/>
        <v>182.44679882525696</v>
      </c>
      <c r="K932" s="15">
        <f t="shared" si="154"/>
        <v>459.96890940810277</v>
      </c>
      <c r="L932" s="15">
        <f t="shared" si="155"/>
        <v>1852753.5260462854</v>
      </c>
      <c r="M932" s="15"/>
      <c r="N932" s="172">
        <f t="shared" si="151"/>
        <v>1852753.5260462854</v>
      </c>
      <c r="O932" s="40"/>
      <c r="P932" s="40"/>
      <c r="Q932" s="40"/>
    </row>
    <row r="933" spans="1:17" x14ac:dyDescent="0.25">
      <c r="A933" s="5"/>
      <c r="B933" s="66" t="s">
        <v>638</v>
      </c>
      <c r="C933" s="48">
        <v>4</v>
      </c>
      <c r="D933" s="70">
        <v>30.6875</v>
      </c>
      <c r="E933" s="98">
        <v>1946</v>
      </c>
      <c r="F933" s="161">
        <v>576768.9</v>
      </c>
      <c r="G933" s="56">
        <v>75</v>
      </c>
      <c r="H933" s="15">
        <f t="shared" si="156"/>
        <v>432576.67499999999</v>
      </c>
      <c r="I933" s="15">
        <f t="shared" si="152"/>
        <v>144192.22500000003</v>
      </c>
      <c r="J933" s="15">
        <f t="shared" si="153"/>
        <v>296.38689619732787</v>
      </c>
      <c r="K933" s="15">
        <f t="shared" si="154"/>
        <v>346.02881203603187</v>
      </c>
      <c r="L933" s="15">
        <f t="shared" si="155"/>
        <v>858936.81430481211</v>
      </c>
      <c r="M933" s="15"/>
      <c r="N933" s="172">
        <f t="shared" si="151"/>
        <v>858936.81430481211</v>
      </c>
      <c r="O933" s="40"/>
      <c r="P933" s="40"/>
      <c r="Q933" s="40"/>
    </row>
    <row r="934" spans="1:17" x14ac:dyDescent="0.25">
      <c r="A934" s="5"/>
      <c r="B934" s="66" t="s">
        <v>639</v>
      </c>
      <c r="C934" s="48">
        <v>4</v>
      </c>
      <c r="D934" s="70">
        <v>90.729400000000012</v>
      </c>
      <c r="E934" s="98">
        <v>3603</v>
      </c>
      <c r="F934" s="161">
        <v>765710.4</v>
      </c>
      <c r="G934" s="56">
        <v>75</v>
      </c>
      <c r="H934" s="15">
        <f t="shared" si="156"/>
        <v>574282.80000000005</v>
      </c>
      <c r="I934" s="15">
        <f t="shared" si="152"/>
        <v>191427.59999999998</v>
      </c>
      <c r="J934" s="15">
        <f t="shared" si="153"/>
        <v>212.52023313905079</v>
      </c>
      <c r="K934" s="15">
        <f t="shared" si="154"/>
        <v>429.89547509430895</v>
      </c>
      <c r="L934" s="15">
        <f t="shared" si="155"/>
        <v>1372549.3766924895</v>
      </c>
      <c r="M934" s="15"/>
      <c r="N934" s="172">
        <f t="shared" si="151"/>
        <v>1372549.3766924895</v>
      </c>
      <c r="O934" s="40"/>
      <c r="P934" s="40"/>
      <c r="Q934" s="40"/>
    </row>
    <row r="935" spans="1:17" x14ac:dyDescent="0.25">
      <c r="A935" s="5"/>
      <c r="B935" s="8"/>
      <c r="C935" s="8"/>
      <c r="D935" s="70">
        <v>0</v>
      </c>
      <c r="E935" s="100"/>
      <c r="F935" s="134"/>
      <c r="G935" s="56"/>
      <c r="H935" s="41"/>
      <c r="I935" s="15"/>
      <c r="J935" s="15"/>
      <c r="K935" s="15"/>
      <c r="L935" s="15"/>
      <c r="M935" s="15"/>
      <c r="N935" s="172"/>
      <c r="O935" s="40"/>
      <c r="P935" s="40"/>
      <c r="Q935" s="40"/>
    </row>
    <row r="936" spans="1:17" x14ac:dyDescent="0.25">
      <c r="A936" s="33" t="s">
        <v>166</v>
      </c>
      <c r="B936" s="58" t="s">
        <v>2</v>
      </c>
      <c r="C936" s="59"/>
      <c r="D936" s="7">
        <v>673.69040000000018</v>
      </c>
      <c r="E936" s="101">
        <f>E937</f>
        <v>38794</v>
      </c>
      <c r="F936" s="123"/>
      <c r="G936" s="56"/>
      <c r="H936" s="12">
        <f>H938</f>
        <v>5085166.95</v>
      </c>
      <c r="I936" s="12">
        <f>I938</f>
        <v>-5085166.95</v>
      </c>
      <c r="J936" s="15"/>
      <c r="K936" s="15"/>
      <c r="L936" s="15"/>
      <c r="M936" s="14">
        <f>M938</f>
        <v>22360003.97511746</v>
      </c>
      <c r="N936" s="170">
        <f t="shared" si="151"/>
        <v>22360003.97511746</v>
      </c>
      <c r="O936" s="40"/>
      <c r="P936" s="40"/>
      <c r="Q936" s="40"/>
    </row>
    <row r="937" spans="1:17" x14ac:dyDescent="0.25">
      <c r="A937" s="33" t="s">
        <v>166</v>
      </c>
      <c r="B937" s="58" t="s">
        <v>3</v>
      </c>
      <c r="C937" s="59"/>
      <c r="D937" s="7">
        <v>673.69040000000018</v>
      </c>
      <c r="E937" s="101">
        <f>SUM(E939:E953)</f>
        <v>38794</v>
      </c>
      <c r="F937" s="123">
        <f>SUM(F939:F953)</f>
        <v>20340667.800000001</v>
      </c>
      <c r="G937" s="56"/>
      <c r="H937" s="12">
        <f>SUM(H939:H953)</f>
        <v>8205367.0449999999</v>
      </c>
      <c r="I937" s="12">
        <f>SUM(I939:I953)</f>
        <v>12135300.755000001</v>
      </c>
      <c r="J937" s="15"/>
      <c r="K937" s="15"/>
      <c r="L937" s="12">
        <f>SUM(L939:L953)</f>
        <v>14956204.373897124</v>
      </c>
      <c r="M937" s="15"/>
      <c r="N937" s="170">
        <f t="shared" si="151"/>
        <v>14956204.373897124</v>
      </c>
      <c r="O937" s="40"/>
      <c r="P937" s="40"/>
      <c r="Q937" s="40"/>
    </row>
    <row r="938" spans="1:17" x14ac:dyDescent="0.25">
      <c r="A938" s="5"/>
      <c r="B938" s="66" t="s">
        <v>26</v>
      </c>
      <c r="C938" s="48">
        <v>2</v>
      </c>
      <c r="D938" s="70">
        <v>0</v>
      </c>
      <c r="E938" s="104"/>
      <c r="F938" s="130"/>
      <c r="G938" s="56">
        <v>25</v>
      </c>
      <c r="H938" s="15">
        <f>F937*G938/100</f>
        <v>5085166.95</v>
      </c>
      <c r="I938" s="15">
        <f t="shared" si="152"/>
        <v>-5085166.95</v>
      </c>
      <c r="J938" s="15"/>
      <c r="K938" s="15"/>
      <c r="L938" s="15"/>
      <c r="M938" s="15">
        <f>($L$7*$L$8*E936/$L$10)+($L$7*$L$9*D936/$L$11)</f>
        <v>22360003.97511746</v>
      </c>
      <c r="N938" s="172">
        <f t="shared" si="151"/>
        <v>22360003.97511746</v>
      </c>
      <c r="O938" s="40"/>
      <c r="P938" s="40"/>
      <c r="Q938" s="40"/>
    </row>
    <row r="939" spans="1:17" x14ac:dyDescent="0.25">
      <c r="A939" s="5"/>
      <c r="B939" s="66" t="s">
        <v>640</v>
      </c>
      <c r="C939" s="48">
        <v>4</v>
      </c>
      <c r="D939" s="70">
        <v>35.155100000000004</v>
      </c>
      <c r="E939" s="98">
        <v>1499</v>
      </c>
      <c r="F939" s="162">
        <v>341062.5</v>
      </c>
      <c r="G939" s="56">
        <v>75</v>
      </c>
      <c r="H939" s="15">
        <f>F939*G939/100</f>
        <v>255796.875</v>
      </c>
      <c r="I939" s="15">
        <f t="shared" si="152"/>
        <v>85265.625</v>
      </c>
      <c r="J939" s="15">
        <f t="shared" ref="J939:J953" si="157">F939/E939</f>
        <v>227.5266844563042</v>
      </c>
      <c r="K939" s="15">
        <f t="shared" ref="K939:K953" si="158">$J$11*$J$19-J939</f>
        <v>414.88902377705551</v>
      </c>
      <c r="L939" s="15">
        <f t="shared" ref="L939:L953" si="159">IF(K939&gt;0,$J$7*$J$8*(K939/$K$19),0)+$J$7*$J$9*(E939/$E$19)+$J$7*$J$10*(D939/$D$19)</f>
        <v>929250.91820202128</v>
      </c>
      <c r="M939" s="15"/>
      <c r="N939" s="172">
        <f t="shared" si="151"/>
        <v>929250.91820202128</v>
      </c>
      <c r="O939" s="40"/>
      <c r="P939" s="40"/>
      <c r="Q939" s="40"/>
    </row>
    <row r="940" spans="1:17" x14ac:dyDescent="0.25">
      <c r="A940" s="5"/>
      <c r="B940" s="66" t="s">
        <v>641</v>
      </c>
      <c r="C940" s="48">
        <v>4</v>
      </c>
      <c r="D940" s="70">
        <v>65.399599999999992</v>
      </c>
      <c r="E940" s="98">
        <v>2051</v>
      </c>
      <c r="F940" s="162">
        <v>689115.4</v>
      </c>
      <c r="G940" s="56">
        <v>75</v>
      </c>
      <c r="H940" s="15">
        <f t="shared" ref="H940:H953" si="160">F940*G940/100</f>
        <v>516836.55</v>
      </c>
      <c r="I940" s="15">
        <f t="shared" si="152"/>
        <v>172278.85000000003</v>
      </c>
      <c r="J940" s="15">
        <f t="shared" si="157"/>
        <v>335.98995611896635</v>
      </c>
      <c r="K940" s="15">
        <f t="shared" si="158"/>
        <v>306.42575211439339</v>
      </c>
      <c r="L940" s="15">
        <f t="shared" si="159"/>
        <v>921604.28746327013</v>
      </c>
      <c r="M940" s="15"/>
      <c r="N940" s="172">
        <f t="shared" si="151"/>
        <v>921604.28746327013</v>
      </c>
      <c r="O940" s="40"/>
      <c r="P940" s="40"/>
      <c r="Q940" s="40"/>
    </row>
    <row r="941" spans="1:17" x14ac:dyDescent="0.25">
      <c r="A941" s="5"/>
      <c r="B941" s="66" t="s">
        <v>642</v>
      </c>
      <c r="C941" s="48">
        <v>4</v>
      </c>
      <c r="D941" s="70">
        <v>20.309100000000001</v>
      </c>
      <c r="E941" s="98">
        <v>754</v>
      </c>
      <c r="F941" s="162">
        <v>180352</v>
      </c>
      <c r="G941" s="56">
        <v>75</v>
      </c>
      <c r="H941" s="15">
        <f t="shared" si="160"/>
        <v>135264</v>
      </c>
      <c r="I941" s="15">
        <f t="shared" si="152"/>
        <v>45088</v>
      </c>
      <c r="J941" s="15">
        <f t="shared" si="157"/>
        <v>239.19363395225463</v>
      </c>
      <c r="K941" s="15">
        <f t="shared" si="158"/>
        <v>403.22207428110511</v>
      </c>
      <c r="L941" s="15">
        <f t="shared" si="159"/>
        <v>778033.0641054149</v>
      </c>
      <c r="M941" s="15"/>
      <c r="N941" s="172">
        <f t="shared" si="151"/>
        <v>778033.0641054149</v>
      </c>
      <c r="O941" s="40"/>
      <c r="P941" s="40"/>
      <c r="Q941" s="40"/>
    </row>
    <row r="942" spans="1:17" x14ac:dyDescent="0.25">
      <c r="A942" s="5"/>
      <c r="B942" s="66" t="s">
        <v>643</v>
      </c>
      <c r="C942" s="48">
        <v>4</v>
      </c>
      <c r="D942" s="70">
        <v>22.101399999999998</v>
      </c>
      <c r="E942" s="98">
        <v>921</v>
      </c>
      <c r="F942" s="162">
        <v>233759.3</v>
      </c>
      <c r="G942" s="56">
        <v>75</v>
      </c>
      <c r="H942" s="15">
        <f t="shared" si="160"/>
        <v>175319.47500000001</v>
      </c>
      <c r="I942" s="15">
        <f t="shared" si="152"/>
        <v>58439.824999999983</v>
      </c>
      <c r="J942" s="15">
        <f t="shared" si="157"/>
        <v>253.8103148751357</v>
      </c>
      <c r="K942" s="15">
        <f t="shared" si="158"/>
        <v>388.60539335822403</v>
      </c>
      <c r="L942" s="15">
        <f t="shared" si="159"/>
        <v>780204.35690870206</v>
      </c>
      <c r="M942" s="15"/>
      <c r="N942" s="172">
        <f t="shared" si="151"/>
        <v>780204.35690870206</v>
      </c>
      <c r="O942" s="40"/>
      <c r="P942" s="40"/>
      <c r="Q942" s="40"/>
    </row>
    <row r="943" spans="1:17" x14ac:dyDescent="0.25">
      <c r="A943" s="5"/>
      <c r="B943" s="66" t="s">
        <v>845</v>
      </c>
      <c r="C943" s="48">
        <v>4</v>
      </c>
      <c r="D943" s="70">
        <v>31.037700000000001</v>
      </c>
      <c r="E943" s="98">
        <v>872</v>
      </c>
      <c r="F943" s="162">
        <v>143324.6</v>
      </c>
      <c r="G943" s="56">
        <v>75</v>
      </c>
      <c r="H943" s="15">
        <f t="shared" si="160"/>
        <v>107493.45</v>
      </c>
      <c r="I943" s="15">
        <f t="shared" si="152"/>
        <v>35831.150000000009</v>
      </c>
      <c r="J943" s="15">
        <f t="shared" si="157"/>
        <v>164.36307339449542</v>
      </c>
      <c r="K943" s="15">
        <f t="shared" si="158"/>
        <v>478.05263483886432</v>
      </c>
      <c r="L943" s="15">
        <f t="shared" si="159"/>
        <v>942407.51784199127</v>
      </c>
      <c r="M943" s="15"/>
      <c r="N943" s="172">
        <f t="shared" si="151"/>
        <v>942407.51784199127</v>
      </c>
      <c r="O943" s="40"/>
      <c r="P943" s="40"/>
      <c r="Q943" s="40"/>
    </row>
    <row r="944" spans="1:17" x14ac:dyDescent="0.25">
      <c r="A944" s="5"/>
      <c r="B944" s="66" t="s">
        <v>644</v>
      </c>
      <c r="C944" s="48">
        <v>4</v>
      </c>
      <c r="D944" s="70">
        <v>41.298199999999994</v>
      </c>
      <c r="E944" s="98">
        <v>1755</v>
      </c>
      <c r="F944" s="162">
        <v>397125.9</v>
      </c>
      <c r="G944" s="56">
        <v>75</v>
      </c>
      <c r="H944" s="15">
        <f t="shared" si="160"/>
        <v>297844.42499999999</v>
      </c>
      <c r="I944" s="15">
        <f t="shared" si="152"/>
        <v>99281.475000000035</v>
      </c>
      <c r="J944" s="15">
        <f t="shared" si="157"/>
        <v>226.28256410256412</v>
      </c>
      <c r="K944" s="15">
        <f t="shared" si="158"/>
        <v>416.13314413079559</v>
      </c>
      <c r="L944" s="15">
        <f t="shared" si="159"/>
        <v>980285.08286017645</v>
      </c>
      <c r="M944" s="15"/>
      <c r="N944" s="172">
        <f t="shared" si="151"/>
        <v>980285.08286017645</v>
      </c>
      <c r="O944" s="40"/>
      <c r="P944" s="40"/>
      <c r="Q944" s="40"/>
    </row>
    <row r="945" spans="1:17" x14ac:dyDescent="0.25">
      <c r="A945" s="5"/>
      <c r="B945" s="66" t="s">
        <v>846</v>
      </c>
      <c r="C945" s="48">
        <v>4</v>
      </c>
      <c r="D945" s="70">
        <v>13.3012</v>
      </c>
      <c r="E945" s="98">
        <v>920</v>
      </c>
      <c r="F945" s="162">
        <v>99939.199999999997</v>
      </c>
      <c r="G945" s="56">
        <v>75</v>
      </c>
      <c r="H945" s="15">
        <f t="shared" si="160"/>
        <v>74954.399999999994</v>
      </c>
      <c r="I945" s="15">
        <f t="shared" si="152"/>
        <v>24984.800000000003</v>
      </c>
      <c r="J945" s="15">
        <f t="shared" si="157"/>
        <v>108.6295652173913</v>
      </c>
      <c r="K945" s="15">
        <f t="shared" si="158"/>
        <v>533.78614301596849</v>
      </c>
      <c r="L945" s="15">
        <f t="shared" si="159"/>
        <v>977133.55190042779</v>
      </c>
      <c r="M945" s="15"/>
      <c r="N945" s="172">
        <f t="shared" si="151"/>
        <v>977133.55190042779</v>
      </c>
      <c r="O945" s="40"/>
      <c r="P945" s="40"/>
      <c r="Q945" s="40"/>
    </row>
    <row r="946" spans="1:17" x14ac:dyDescent="0.25">
      <c r="A946" s="5"/>
      <c r="B946" s="66" t="s">
        <v>645</v>
      </c>
      <c r="C946" s="48">
        <v>4</v>
      </c>
      <c r="D946" s="70">
        <v>56.828500000000005</v>
      </c>
      <c r="E946" s="98">
        <v>2818</v>
      </c>
      <c r="F946" s="162">
        <v>751201.2</v>
      </c>
      <c r="G946" s="56">
        <v>75</v>
      </c>
      <c r="H946" s="15">
        <f t="shared" si="160"/>
        <v>563400.9</v>
      </c>
      <c r="I946" s="15">
        <f t="shared" si="152"/>
        <v>187800.29999999993</v>
      </c>
      <c r="J946" s="15">
        <f t="shared" si="157"/>
        <v>266.57246273953155</v>
      </c>
      <c r="K946" s="15">
        <f t="shared" si="158"/>
        <v>375.84324549382819</v>
      </c>
      <c r="L946" s="15">
        <f t="shared" si="159"/>
        <v>1089352.2676547775</v>
      </c>
      <c r="M946" s="15"/>
      <c r="N946" s="172">
        <f t="shared" si="151"/>
        <v>1089352.2676547775</v>
      </c>
      <c r="O946" s="40"/>
      <c r="P946" s="40"/>
      <c r="Q946" s="40"/>
    </row>
    <row r="947" spans="1:17" x14ac:dyDescent="0.25">
      <c r="A947" s="5"/>
      <c r="B947" s="66" t="s">
        <v>646</v>
      </c>
      <c r="C947" s="48">
        <v>4</v>
      </c>
      <c r="D947" s="70">
        <v>28.1523</v>
      </c>
      <c r="E947" s="98">
        <v>840</v>
      </c>
      <c r="F947" s="162">
        <v>149722.20000000001</v>
      </c>
      <c r="G947" s="56">
        <v>75</v>
      </c>
      <c r="H947" s="15">
        <f t="shared" si="160"/>
        <v>112291.65</v>
      </c>
      <c r="I947" s="15">
        <f t="shared" si="152"/>
        <v>37430.550000000017</v>
      </c>
      <c r="J947" s="15">
        <f t="shared" si="157"/>
        <v>178.24071428571429</v>
      </c>
      <c r="K947" s="15">
        <f t="shared" si="158"/>
        <v>464.17499394764548</v>
      </c>
      <c r="L947" s="15">
        <f t="shared" si="159"/>
        <v>907872.9899068909</v>
      </c>
      <c r="M947" s="15"/>
      <c r="N947" s="172">
        <f t="shared" si="151"/>
        <v>907872.9899068909</v>
      </c>
      <c r="O947" s="40"/>
      <c r="P947" s="40"/>
      <c r="Q947" s="40"/>
    </row>
    <row r="948" spans="1:17" x14ac:dyDescent="0.25">
      <c r="A948" s="5"/>
      <c r="B948" s="66" t="s">
        <v>647</v>
      </c>
      <c r="C948" s="48">
        <v>4</v>
      </c>
      <c r="D948" s="70">
        <v>25.659999999999997</v>
      </c>
      <c r="E948" s="98">
        <v>1419</v>
      </c>
      <c r="F948" s="162">
        <v>215071.5</v>
      </c>
      <c r="G948" s="56">
        <v>75</v>
      </c>
      <c r="H948" s="15">
        <f t="shared" si="160"/>
        <v>161303.625</v>
      </c>
      <c r="I948" s="15">
        <f t="shared" si="152"/>
        <v>53767.875</v>
      </c>
      <c r="J948" s="15">
        <f t="shared" si="157"/>
        <v>151.56553911205074</v>
      </c>
      <c r="K948" s="15">
        <f t="shared" si="158"/>
        <v>490.85016912130902</v>
      </c>
      <c r="L948" s="15">
        <f t="shared" si="159"/>
        <v>1007401.9627006138</v>
      </c>
      <c r="M948" s="15"/>
      <c r="N948" s="172">
        <f t="shared" si="151"/>
        <v>1007401.9627006138</v>
      </c>
      <c r="O948" s="40"/>
      <c r="P948" s="40"/>
      <c r="Q948" s="40"/>
    </row>
    <row r="949" spans="1:17" x14ac:dyDescent="0.25">
      <c r="A949" s="5"/>
      <c r="B949" s="66" t="s">
        <v>620</v>
      </c>
      <c r="C949" s="48">
        <v>4</v>
      </c>
      <c r="D949" s="70">
        <v>21.178100000000001</v>
      </c>
      <c r="E949" s="98">
        <v>295</v>
      </c>
      <c r="F949" s="162">
        <v>57327.7</v>
      </c>
      <c r="G949" s="56">
        <v>75</v>
      </c>
      <c r="H949" s="15">
        <f t="shared" si="160"/>
        <v>42995.775000000001</v>
      </c>
      <c r="I949" s="15">
        <f t="shared" si="152"/>
        <v>14331.924999999996</v>
      </c>
      <c r="J949" s="15">
        <f t="shared" si="157"/>
        <v>194.33118644067795</v>
      </c>
      <c r="K949" s="15">
        <f t="shared" si="158"/>
        <v>448.08452179268181</v>
      </c>
      <c r="L949" s="15">
        <f t="shared" si="159"/>
        <v>798075.13317840174</v>
      </c>
      <c r="M949" s="15"/>
      <c r="N949" s="172">
        <f t="shared" si="151"/>
        <v>798075.13317840174</v>
      </c>
      <c r="O949" s="40"/>
      <c r="P949" s="40"/>
      <c r="Q949" s="40"/>
    </row>
    <row r="950" spans="1:17" x14ac:dyDescent="0.25">
      <c r="A950" s="5"/>
      <c r="B950" s="66" t="s">
        <v>863</v>
      </c>
      <c r="C950" s="48">
        <v>3</v>
      </c>
      <c r="D950" s="70">
        <v>112.4183</v>
      </c>
      <c r="E950" s="98">
        <v>13090</v>
      </c>
      <c r="F950" s="162">
        <v>12818425.1</v>
      </c>
      <c r="G950" s="56">
        <v>20</v>
      </c>
      <c r="H950" s="15">
        <f t="shared" si="160"/>
        <v>2563685.02</v>
      </c>
      <c r="I950" s="15">
        <f t="shared" si="152"/>
        <v>10254740.08</v>
      </c>
      <c r="J950" s="15">
        <f t="shared" si="157"/>
        <v>979.25325439266612</v>
      </c>
      <c r="K950" s="15">
        <f t="shared" si="158"/>
        <v>-336.83754615930638</v>
      </c>
      <c r="L950" s="15">
        <f t="shared" si="159"/>
        <v>1858898.813292813</v>
      </c>
      <c r="M950" s="15"/>
      <c r="N950" s="172">
        <f t="shared" si="151"/>
        <v>1858898.813292813</v>
      </c>
      <c r="O950" s="40"/>
      <c r="P950" s="40"/>
      <c r="Q950" s="40"/>
    </row>
    <row r="951" spans="1:17" x14ac:dyDescent="0.25">
      <c r="A951" s="5"/>
      <c r="B951" s="66" t="s">
        <v>648</v>
      </c>
      <c r="C951" s="48">
        <v>4</v>
      </c>
      <c r="D951" s="70">
        <v>81.494199999999992</v>
      </c>
      <c r="E951" s="98">
        <v>5401</v>
      </c>
      <c r="F951" s="162">
        <v>1661333</v>
      </c>
      <c r="G951" s="56">
        <v>75</v>
      </c>
      <c r="H951" s="15">
        <f t="shared" si="160"/>
        <v>1245999.75</v>
      </c>
      <c r="I951" s="15">
        <f t="shared" si="152"/>
        <v>415333.25</v>
      </c>
      <c r="J951" s="15">
        <f t="shared" si="157"/>
        <v>307.59729679688945</v>
      </c>
      <c r="K951" s="15">
        <f t="shared" si="158"/>
        <v>334.81841143647029</v>
      </c>
      <c r="L951" s="15">
        <f t="shared" si="159"/>
        <v>1400468.3370334727</v>
      </c>
      <c r="M951" s="15"/>
      <c r="N951" s="172">
        <f t="shared" si="151"/>
        <v>1400468.3370334727</v>
      </c>
      <c r="O951" s="40"/>
      <c r="P951" s="40"/>
      <c r="Q951" s="40"/>
    </row>
    <row r="952" spans="1:17" x14ac:dyDescent="0.25">
      <c r="A952" s="5"/>
      <c r="B952" s="66" t="s">
        <v>191</v>
      </c>
      <c r="C952" s="48">
        <v>4</v>
      </c>
      <c r="D952" s="70">
        <v>86.251200000000011</v>
      </c>
      <c r="E952" s="98">
        <v>4466</v>
      </c>
      <c r="F952" s="162">
        <v>1559214.5</v>
      </c>
      <c r="G952" s="56">
        <v>75</v>
      </c>
      <c r="H952" s="15">
        <f t="shared" si="160"/>
        <v>1169410.875</v>
      </c>
      <c r="I952" s="15">
        <f t="shared" si="152"/>
        <v>389803.625</v>
      </c>
      <c r="J952" s="15">
        <f t="shared" si="157"/>
        <v>349.12998208687861</v>
      </c>
      <c r="K952" s="15">
        <f t="shared" si="158"/>
        <v>293.28572614648112</v>
      </c>
      <c r="L952" s="15">
        <f t="shared" si="159"/>
        <v>1244507.9491960783</v>
      </c>
      <c r="M952" s="15"/>
      <c r="N952" s="172">
        <f t="shared" si="151"/>
        <v>1244507.9491960783</v>
      </c>
      <c r="O952" s="40"/>
      <c r="P952" s="40"/>
      <c r="Q952" s="40"/>
    </row>
    <row r="953" spans="1:17" x14ac:dyDescent="0.25">
      <c r="A953" s="5"/>
      <c r="B953" s="66" t="s">
        <v>649</v>
      </c>
      <c r="C953" s="48">
        <v>4</v>
      </c>
      <c r="D953" s="70">
        <v>33.105499999999999</v>
      </c>
      <c r="E953" s="98">
        <v>1693</v>
      </c>
      <c r="F953" s="162">
        <v>1043693.7</v>
      </c>
      <c r="G953" s="56">
        <v>75</v>
      </c>
      <c r="H953" s="15">
        <f t="shared" si="160"/>
        <v>782770.27500000002</v>
      </c>
      <c r="I953" s="15">
        <f t="shared" si="152"/>
        <v>260923.42499999993</v>
      </c>
      <c r="J953" s="15">
        <f t="shared" si="157"/>
        <v>616.47590076786764</v>
      </c>
      <c r="K953" s="15">
        <f t="shared" si="158"/>
        <v>25.939807465492095</v>
      </c>
      <c r="L953" s="15">
        <f t="shared" si="159"/>
        <v>340708.14165207458</v>
      </c>
      <c r="M953" s="15"/>
      <c r="N953" s="172">
        <f t="shared" si="151"/>
        <v>340708.14165207458</v>
      </c>
      <c r="O953" s="40"/>
      <c r="P953" s="40"/>
      <c r="Q953" s="40"/>
    </row>
    <row r="954" spans="1:17" x14ac:dyDescent="0.25">
      <c r="A954" s="5"/>
      <c r="B954" s="8"/>
      <c r="C954" s="8"/>
      <c r="D954" s="70">
        <v>0</v>
      </c>
      <c r="E954" s="100"/>
      <c r="F954" s="134"/>
      <c r="G954" s="56"/>
      <c r="H954" s="41"/>
      <c r="I954" s="15"/>
      <c r="J954" s="15"/>
      <c r="K954" s="15"/>
      <c r="L954" s="15"/>
      <c r="M954" s="15"/>
      <c r="N954" s="172"/>
      <c r="O954" s="40"/>
      <c r="P954" s="40"/>
      <c r="Q954" s="40"/>
    </row>
    <row r="955" spans="1:17" x14ac:dyDescent="0.25">
      <c r="A955" s="33" t="s">
        <v>650</v>
      </c>
      <c r="B955" s="58" t="s">
        <v>2</v>
      </c>
      <c r="C955" s="59"/>
      <c r="D955" s="7">
        <v>848.61710000000016</v>
      </c>
      <c r="E955" s="101">
        <f>E956</f>
        <v>65101</v>
      </c>
      <c r="F955" s="123"/>
      <c r="G955" s="56"/>
      <c r="H955" s="12">
        <f>H957</f>
        <v>4664608.4499999993</v>
      </c>
      <c r="I955" s="12">
        <f>I957</f>
        <v>-4664608.4499999993</v>
      </c>
      <c r="J955" s="15"/>
      <c r="K955" s="15"/>
      <c r="L955" s="15"/>
      <c r="M955" s="14">
        <f>M957</f>
        <v>32991037.114017352</v>
      </c>
      <c r="N955" s="170">
        <f t="shared" si="151"/>
        <v>32991037.114017352</v>
      </c>
      <c r="O955" s="40"/>
      <c r="P955" s="40"/>
      <c r="Q955" s="40"/>
    </row>
    <row r="956" spans="1:17" x14ac:dyDescent="0.25">
      <c r="A956" s="33" t="s">
        <v>650</v>
      </c>
      <c r="B956" s="58" t="s">
        <v>3</v>
      </c>
      <c r="C956" s="59"/>
      <c r="D956" s="7">
        <v>848.61710000000016</v>
      </c>
      <c r="E956" s="101">
        <f>SUM(E958:E988)</f>
        <v>65101</v>
      </c>
      <c r="F956" s="123">
        <f>SUM(F958:F988)</f>
        <v>18658433.799999997</v>
      </c>
      <c r="G956" s="56"/>
      <c r="H956" s="12">
        <f>SUM(H958:H988)</f>
        <v>8475488.5150000025</v>
      </c>
      <c r="I956" s="12">
        <f>SUM(I958:I988)</f>
        <v>10182945.285</v>
      </c>
      <c r="J956" s="15"/>
      <c r="K956" s="15"/>
      <c r="L956" s="12">
        <f>SUM(L958:L988)</f>
        <v>33212825.15904424</v>
      </c>
      <c r="M956" s="15"/>
      <c r="N956" s="170">
        <f t="shared" si="151"/>
        <v>33212825.15904424</v>
      </c>
      <c r="O956" s="40"/>
      <c r="P956" s="40"/>
      <c r="Q956" s="40"/>
    </row>
    <row r="957" spans="1:17" x14ac:dyDescent="0.25">
      <c r="A957" s="5"/>
      <c r="B957" s="66" t="s">
        <v>26</v>
      </c>
      <c r="C957" s="48">
        <v>2</v>
      </c>
      <c r="D957" s="70">
        <v>0</v>
      </c>
      <c r="E957" s="104"/>
      <c r="F957" s="130"/>
      <c r="G957" s="56">
        <v>25</v>
      </c>
      <c r="H957" s="15">
        <f>F956*G957/100</f>
        <v>4664608.4499999993</v>
      </c>
      <c r="I957" s="15">
        <f t="shared" si="152"/>
        <v>-4664608.4499999993</v>
      </c>
      <c r="J957" s="15"/>
      <c r="K957" s="15"/>
      <c r="L957" s="15"/>
      <c r="M957" s="15">
        <f>($L$7*$L$8*E955/$L$10)+($L$7*$L$9*D955/$L$11)</f>
        <v>32991037.114017352</v>
      </c>
      <c r="N957" s="172">
        <f t="shared" si="151"/>
        <v>32991037.114017352</v>
      </c>
      <c r="O957" s="40"/>
      <c r="P957" s="40"/>
      <c r="Q957" s="40"/>
    </row>
    <row r="958" spans="1:17" x14ac:dyDescent="0.25">
      <c r="A958" s="5"/>
      <c r="B958" s="66" t="s">
        <v>651</v>
      </c>
      <c r="C958" s="48">
        <v>4</v>
      </c>
      <c r="D958" s="70">
        <v>30.130800000000001</v>
      </c>
      <c r="E958" s="98">
        <v>3145</v>
      </c>
      <c r="F958" s="163">
        <v>430374.2</v>
      </c>
      <c r="G958" s="56">
        <v>75</v>
      </c>
      <c r="H958" s="15">
        <f t="shared" ref="H958:H988" si="161">F958*G958/100</f>
        <v>322780.65000000002</v>
      </c>
      <c r="I958" s="15">
        <f t="shared" si="152"/>
        <v>107593.54999999999</v>
      </c>
      <c r="J958" s="15">
        <f t="shared" ref="J958:J988" si="162">F958/E958</f>
        <v>136.8439427662957</v>
      </c>
      <c r="K958" s="15">
        <f t="shared" ref="K958:K988" si="163">$J$11*$J$19-J958</f>
        <v>505.57176546706404</v>
      </c>
      <c r="L958" s="15">
        <f t="shared" ref="L958:L988" si="164">IF(K958&gt;0,$J$7*$J$8*(K958/$K$19),0)+$J$7*$J$9*(E958/$E$19)+$J$7*$J$10*(D958/$D$19)</f>
        <v>1241918.6266566732</v>
      </c>
      <c r="M958" s="15"/>
      <c r="N958" s="172">
        <f t="shared" si="151"/>
        <v>1241918.6266566732</v>
      </c>
      <c r="O958" s="40"/>
      <c r="P958" s="40"/>
      <c r="Q958" s="40"/>
    </row>
    <row r="959" spans="1:17" x14ac:dyDescent="0.25">
      <c r="A959" s="5"/>
      <c r="B959" s="66" t="s">
        <v>652</v>
      </c>
      <c r="C959" s="48">
        <v>4</v>
      </c>
      <c r="D959" s="70">
        <v>9.8484999999999996</v>
      </c>
      <c r="E959" s="98">
        <v>573</v>
      </c>
      <c r="F959" s="163">
        <v>111778.7</v>
      </c>
      <c r="G959" s="56">
        <v>75</v>
      </c>
      <c r="H959" s="15">
        <f t="shared" si="161"/>
        <v>83834.024999999994</v>
      </c>
      <c r="I959" s="15">
        <f t="shared" si="152"/>
        <v>27944.675000000003</v>
      </c>
      <c r="J959" s="15">
        <f t="shared" si="162"/>
        <v>195.0762652705061</v>
      </c>
      <c r="K959" s="15">
        <f t="shared" si="163"/>
        <v>447.33944296285364</v>
      </c>
      <c r="L959" s="15">
        <f t="shared" si="164"/>
        <v>792066.97299024276</v>
      </c>
      <c r="M959" s="15"/>
      <c r="N959" s="172">
        <f t="shared" si="151"/>
        <v>792066.97299024276</v>
      </c>
      <c r="O959" s="40"/>
      <c r="P959" s="40"/>
      <c r="Q959" s="40"/>
    </row>
    <row r="960" spans="1:17" x14ac:dyDescent="0.25">
      <c r="A960" s="5"/>
      <c r="B960" s="66" t="s">
        <v>653</v>
      </c>
      <c r="C960" s="48">
        <v>4</v>
      </c>
      <c r="D960" s="70">
        <v>38.0657</v>
      </c>
      <c r="E960" s="98">
        <v>2732</v>
      </c>
      <c r="F960" s="163">
        <v>484103.6</v>
      </c>
      <c r="G960" s="56">
        <v>75</v>
      </c>
      <c r="H960" s="15">
        <f t="shared" si="161"/>
        <v>363077.7</v>
      </c>
      <c r="I960" s="15">
        <f t="shared" si="152"/>
        <v>121025.89999999997</v>
      </c>
      <c r="J960" s="15">
        <f t="shared" si="162"/>
        <v>177.19751098096631</v>
      </c>
      <c r="K960" s="15">
        <f t="shared" si="163"/>
        <v>465.21819725239345</v>
      </c>
      <c r="L960" s="15">
        <f t="shared" si="164"/>
        <v>1157700.62778101</v>
      </c>
      <c r="M960" s="15"/>
      <c r="N960" s="172">
        <f t="shared" si="151"/>
        <v>1157700.62778101</v>
      </c>
      <c r="O960" s="40"/>
      <c r="P960" s="40"/>
      <c r="Q960" s="40"/>
    </row>
    <row r="961" spans="1:17" x14ac:dyDescent="0.25">
      <c r="A961" s="5"/>
      <c r="B961" s="66" t="s">
        <v>845</v>
      </c>
      <c r="C961" s="48">
        <v>4</v>
      </c>
      <c r="D961" s="70">
        <v>24.287399999999998</v>
      </c>
      <c r="E961" s="98">
        <v>1867</v>
      </c>
      <c r="F961" s="163">
        <v>743553.9</v>
      </c>
      <c r="G961" s="56">
        <v>75</v>
      </c>
      <c r="H961" s="15">
        <f t="shared" si="161"/>
        <v>557665.42500000005</v>
      </c>
      <c r="I961" s="15">
        <f t="shared" si="152"/>
        <v>185888.47499999998</v>
      </c>
      <c r="J961" s="15">
        <f t="shared" si="162"/>
        <v>398.26132833422605</v>
      </c>
      <c r="K961" s="15">
        <f t="shared" si="163"/>
        <v>244.15437989913369</v>
      </c>
      <c r="L961" s="15">
        <f t="shared" si="164"/>
        <v>671004.34269545332</v>
      </c>
      <c r="M961" s="15"/>
      <c r="N961" s="172">
        <f t="shared" si="151"/>
        <v>671004.34269545332</v>
      </c>
      <c r="O961" s="40"/>
      <c r="P961" s="40"/>
      <c r="Q961" s="40"/>
    </row>
    <row r="962" spans="1:17" x14ac:dyDescent="0.25">
      <c r="A962" s="5"/>
      <c r="B962" s="66" t="s">
        <v>654</v>
      </c>
      <c r="C962" s="48">
        <v>4</v>
      </c>
      <c r="D962" s="70">
        <v>42.367100000000008</v>
      </c>
      <c r="E962" s="98">
        <v>2926</v>
      </c>
      <c r="F962" s="163">
        <v>824366.1</v>
      </c>
      <c r="G962" s="56">
        <v>75</v>
      </c>
      <c r="H962" s="15">
        <f t="shared" si="161"/>
        <v>618274.57499999995</v>
      </c>
      <c r="I962" s="15">
        <f t="shared" si="152"/>
        <v>206091.52500000002</v>
      </c>
      <c r="J962" s="15">
        <f t="shared" si="162"/>
        <v>281.73824333561174</v>
      </c>
      <c r="K962" s="15">
        <f t="shared" si="163"/>
        <v>360.677464897748</v>
      </c>
      <c r="L962" s="15">
        <f t="shared" si="164"/>
        <v>1031402.6716518691</v>
      </c>
      <c r="M962" s="15"/>
      <c r="N962" s="172">
        <f t="shared" ref="N962:N1025" si="165">L962+M962</f>
        <v>1031402.6716518691</v>
      </c>
      <c r="O962" s="40"/>
      <c r="P962" s="40"/>
      <c r="Q962" s="40"/>
    </row>
    <row r="963" spans="1:17" x14ac:dyDescent="0.25">
      <c r="A963" s="5"/>
      <c r="B963" s="66" t="s">
        <v>746</v>
      </c>
      <c r="C963" s="48">
        <v>4</v>
      </c>
      <c r="D963" s="70">
        <v>11.079700000000001</v>
      </c>
      <c r="E963" s="98">
        <v>821</v>
      </c>
      <c r="F963" s="163">
        <v>156737.79999999999</v>
      </c>
      <c r="G963" s="56">
        <v>75</v>
      </c>
      <c r="H963" s="15">
        <f t="shared" si="161"/>
        <v>117553.35</v>
      </c>
      <c r="I963" s="15">
        <f t="shared" si="152"/>
        <v>39184.449999999983</v>
      </c>
      <c r="J963" s="15">
        <f t="shared" si="162"/>
        <v>190.91084043848963</v>
      </c>
      <c r="K963" s="15">
        <f t="shared" si="163"/>
        <v>451.50486779487011</v>
      </c>
      <c r="L963" s="15">
        <f t="shared" si="164"/>
        <v>830850.46097970742</v>
      </c>
      <c r="M963" s="15"/>
      <c r="N963" s="172">
        <f t="shared" si="165"/>
        <v>830850.46097970742</v>
      </c>
      <c r="O963" s="40"/>
      <c r="P963" s="40"/>
      <c r="Q963" s="40"/>
    </row>
    <row r="964" spans="1:17" x14ac:dyDescent="0.25">
      <c r="A964" s="5"/>
      <c r="B964" s="66" t="s">
        <v>655</v>
      </c>
      <c r="C964" s="48">
        <v>4</v>
      </c>
      <c r="D964" s="70">
        <v>28.427099999999999</v>
      </c>
      <c r="E964" s="98">
        <v>2311</v>
      </c>
      <c r="F964" s="163">
        <v>292659.8</v>
      </c>
      <c r="G964" s="56">
        <v>75</v>
      </c>
      <c r="H964" s="15">
        <f t="shared" si="161"/>
        <v>219494.85</v>
      </c>
      <c r="I964" s="15">
        <f t="shared" ref="I964:I1025" si="166">F964-H964</f>
        <v>73164.949999999983</v>
      </c>
      <c r="J964" s="15">
        <f t="shared" si="162"/>
        <v>126.63773258329726</v>
      </c>
      <c r="K964" s="15">
        <f t="shared" si="163"/>
        <v>515.77797565006244</v>
      </c>
      <c r="L964" s="15">
        <f t="shared" si="164"/>
        <v>1156975.6409007716</v>
      </c>
      <c r="M964" s="15"/>
      <c r="N964" s="172">
        <f t="shared" si="165"/>
        <v>1156975.6409007716</v>
      </c>
      <c r="O964" s="40"/>
      <c r="P964" s="40"/>
      <c r="Q964" s="40"/>
    </row>
    <row r="965" spans="1:17" x14ac:dyDescent="0.25">
      <c r="A965" s="5"/>
      <c r="B965" s="66" t="s">
        <v>656</v>
      </c>
      <c r="C965" s="48">
        <v>4</v>
      </c>
      <c r="D965" s="70">
        <v>43.249399999999994</v>
      </c>
      <c r="E965" s="98">
        <v>3178</v>
      </c>
      <c r="F965" s="163">
        <v>411673.8</v>
      </c>
      <c r="G965" s="56">
        <v>75</v>
      </c>
      <c r="H965" s="15">
        <f t="shared" si="161"/>
        <v>308755.34999999998</v>
      </c>
      <c r="I965" s="15">
        <f t="shared" si="166"/>
        <v>102918.45000000001</v>
      </c>
      <c r="J965" s="15">
        <f t="shared" si="162"/>
        <v>129.53864065449969</v>
      </c>
      <c r="K965" s="15">
        <f t="shared" si="163"/>
        <v>512.87706757886008</v>
      </c>
      <c r="L965" s="15">
        <f t="shared" si="164"/>
        <v>1299430.3832729431</v>
      </c>
      <c r="M965" s="15"/>
      <c r="N965" s="172">
        <f t="shared" si="165"/>
        <v>1299430.3832729431</v>
      </c>
      <c r="O965" s="40"/>
      <c r="P965" s="40"/>
      <c r="Q965" s="40"/>
    </row>
    <row r="966" spans="1:17" x14ac:dyDescent="0.25">
      <c r="A966" s="5"/>
      <c r="B966" s="66" t="s">
        <v>657</v>
      </c>
      <c r="C966" s="48">
        <v>4</v>
      </c>
      <c r="D966" s="70">
        <v>18.318599999999996</v>
      </c>
      <c r="E966" s="98">
        <v>1445</v>
      </c>
      <c r="F966" s="163">
        <v>199426.7</v>
      </c>
      <c r="G966" s="56">
        <v>75</v>
      </c>
      <c r="H966" s="15">
        <f t="shared" si="161"/>
        <v>149570.02499999999</v>
      </c>
      <c r="I966" s="15">
        <f t="shared" si="166"/>
        <v>49856.675000000017</v>
      </c>
      <c r="J966" s="15">
        <f t="shared" si="162"/>
        <v>138.01155709342561</v>
      </c>
      <c r="K966" s="15">
        <f t="shared" si="163"/>
        <v>504.40415113993413</v>
      </c>
      <c r="L966" s="15">
        <f t="shared" si="164"/>
        <v>1007698.3629511887</v>
      </c>
      <c r="M966" s="15"/>
      <c r="N966" s="172">
        <f t="shared" si="165"/>
        <v>1007698.3629511887</v>
      </c>
      <c r="O966" s="40"/>
      <c r="P966" s="40"/>
      <c r="Q966" s="40"/>
    </row>
    <row r="967" spans="1:17" x14ac:dyDescent="0.25">
      <c r="A967" s="5"/>
      <c r="B967" s="66" t="s">
        <v>658</v>
      </c>
      <c r="C967" s="48">
        <v>4</v>
      </c>
      <c r="D967" s="70">
        <v>7.3487</v>
      </c>
      <c r="E967" s="98">
        <v>664</v>
      </c>
      <c r="F967" s="163">
        <v>48531.3</v>
      </c>
      <c r="G967" s="56">
        <v>75</v>
      </c>
      <c r="H967" s="15">
        <f t="shared" si="161"/>
        <v>36398.474999999999</v>
      </c>
      <c r="I967" s="15">
        <f t="shared" si="166"/>
        <v>12132.825000000004</v>
      </c>
      <c r="J967" s="15">
        <f t="shared" si="162"/>
        <v>73.089307228915672</v>
      </c>
      <c r="K967" s="15">
        <f t="shared" si="163"/>
        <v>569.32640100444405</v>
      </c>
      <c r="L967" s="15">
        <f t="shared" si="164"/>
        <v>983845.87766868458</v>
      </c>
      <c r="M967" s="15"/>
      <c r="N967" s="172">
        <f t="shared" si="165"/>
        <v>983845.87766868458</v>
      </c>
      <c r="O967" s="40"/>
      <c r="P967" s="40"/>
      <c r="Q967" s="40"/>
    </row>
    <row r="968" spans="1:17" x14ac:dyDescent="0.25">
      <c r="A968" s="5"/>
      <c r="B968" s="66" t="s">
        <v>659</v>
      </c>
      <c r="C968" s="48">
        <v>4</v>
      </c>
      <c r="D968" s="70">
        <v>13.711099999999998</v>
      </c>
      <c r="E968" s="98">
        <v>1345</v>
      </c>
      <c r="F968" s="163">
        <v>232792.1</v>
      </c>
      <c r="G968" s="56">
        <v>75</v>
      </c>
      <c r="H968" s="15">
        <f t="shared" si="161"/>
        <v>174594.07500000001</v>
      </c>
      <c r="I968" s="15">
        <f t="shared" si="166"/>
        <v>58198.024999999994</v>
      </c>
      <c r="J968" s="15">
        <f t="shared" si="162"/>
        <v>173.0796282527881</v>
      </c>
      <c r="K968" s="15">
        <f t="shared" si="163"/>
        <v>469.33607998057164</v>
      </c>
      <c r="L968" s="15">
        <f t="shared" si="164"/>
        <v>926917.92824655818</v>
      </c>
      <c r="M968" s="15"/>
      <c r="N968" s="172">
        <f t="shared" si="165"/>
        <v>926917.92824655818</v>
      </c>
      <c r="O968" s="40"/>
      <c r="P968" s="40"/>
      <c r="Q968" s="40"/>
    </row>
    <row r="969" spans="1:17" x14ac:dyDescent="0.25">
      <c r="A969" s="5"/>
      <c r="B969" s="66" t="s">
        <v>660</v>
      </c>
      <c r="C969" s="48">
        <v>4</v>
      </c>
      <c r="D969" s="70">
        <v>24.288400000000003</v>
      </c>
      <c r="E969" s="98">
        <v>1079</v>
      </c>
      <c r="F969" s="163">
        <v>138230.9</v>
      </c>
      <c r="G969" s="56">
        <v>75</v>
      </c>
      <c r="H969" s="15">
        <f t="shared" si="161"/>
        <v>103673.175</v>
      </c>
      <c r="I969" s="15">
        <f t="shared" si="166"/>
        <v>34557.724999999991</v>
      </c>
      <c r="J969" s="15">
        <f t="shared" si="162"/>
        <v>128.11019462465245</v>
      </c>
      <c r="K969" s="15">
        <f t="shared" si="163"/>
        <v>514.30551360870732</v>
      </c>
      <c r="L969" s="15">
        <f t="shared" si="164"/>
        <v>1000551.642228561</v>
      </c>
      <c r="M969" s="15"/>
      <c r="N969" s="172">
        <f t="shared" si="165"/>
        <v>1000551.642228561</v>
      </c>
      <c r="O969" s="40"/>
      <c r="P969" s="40"/>
      <c r="Q969" s="40"/>
    </row>
    <row r="970" spans="1:17" x14ac:dyDescent="0.25">
      <c r="A970" s="5"/>
      <c r="B970" s="66" t="s">
        <v>661</v>
      </c>
      <c r="C970" s="48">
        <v>4</v>
      </c>
      <c r="D970" s="70">
        <v>47.174100000000003</v>
      </c>
      <c r="E970" s="98">
        <v>2416</v>
      </c>
      <c r="F970" s="163">
        <v>249918.7</v>
      </c>
      <c r="G970" s="56">
        <v>75</v>
      </c>
      <c r="H970" s="15">
        <f t="shared" si="161"/>
        <v>187439.02499999999</v>
      </c>
      <c r="I970" s="15">
        <f t="shared" si="166"/>
        <v>62479.675000000017</v>
      </c>
      <c r="J970" s="15">
        <f t="shared" si="162"/>
        <v>103.44317052980134</v>
      </c>
      <c r="K970" s="15">
        <f t="shared" si="163"/>
        <v>538.97253770355837</v>
      </c>
      <c r="L970" s="15">
        <f t="shared" si="164"/>
        <v>1265580.9512651463</v>
      </c>
      <c r="M970" s="15"/>
      <c r="N970" s="172">
        <f t="shared" si="165"/>
        <v>1265580.9512651463</v>
      </c>
      <c r="O970" s="40"/>
      <c r="P970" s="40"/>
      <c r="Q970" s="40"/>
    </row>
    <row r="971" spans="1:17" x14ac:dyDescent="0.25">
      <c r="A971" s="5"/>
      <c r="B971" s="66" t="s">
        <v>662</v>
      </c>
      <c r="C971" s="48">
        <v>4</v>
      </c>
      <c r="D971" s="70">
        <v>23.889099999999996</v>
      </c>
      <c r="E971" s="98">
        <v>1506</v>
      </c>
      <c r="F971" s="163">
        <v>163779.6</v>
      </c>
      <c r="G971" s="56">
        <v>75</v>
      </c>
      <c r="H971" s="15">
        <f t="shared" si="161"/>
        <v>122834.7</v>
      </c>
      <c r="I971" s="15">
        <f t="shared" si="166"/>
        <v>40944.900000000009</v>
      </c>
      <c r="J971" s="15">
        <f t="shared" si="162"/>
        <v>108.75139442231077</v>
      </c>
      <c r="K971" s="15">
        <f t="shared" si="163"/>
        <v>533.66431381104894</v>
      </c>
      <c r="L971" s="15">
        <f t="shared" si="164"/>
        <v>1078114.6047690518</v>
      </c>
      <c r="M971" s="15"/>
      <c r="N971" s="172">
        <f t="shared" si="165"/>
        <v>1078114.6047690518</v>
      </c>
      <c r="O971" s="40"/>
      <c r="P971" s="40"/>
      <c r="Q971" s="40"/>
    </row>
    <row r="972" spans="1:17" x14ac:dyDescent="0.25">
      <c r="A972" s="5"/>
      <c r="B972" s="66" t="s">
        <v>663</v>
      </c>
      <c r="C972" s="48">
        <v>4</v>
      </c>
      <c r="D972" s="70">
        <v>27.976399999999998</v>
      </c>
      <c r="E972" s="98">
        <v>2206</v>
      </c>
      <c r="F972" s="163">
        <v>242322.6</v>
      </c>
      <c r="G972" s="56">
        <v>75</v>
      </c>
      <c r="H972" s="15">
        <f t="shared" si="161"/>
        <v>181741.95</v>
      </c>
      <c r="I972" s="15">
        <f t="shared" si="166"/>
        <v>60580.649999999994</v>
      </c>
      <c r="J972" s="15">
        <f t="shared" si="162"/>
        <v>109.8470534904805</v>
      </c>
      <c r="K972" s="15">
        <f t="shared" si="163"/>
        <v>532.56865474287929</v>
      </c>
      <c r="L972" s="15">
        <f t="shared" si="164"/>
        <v>1169600.2764169385</v>
      </c>
      <c r="M972" s="15"/>
      <c r="N972" s="172">
        <f t="shared" si="165"/>
        <v>1169600.2764169385</v>
      </c>
      <c r="O972" s="40"/>
      <c r="P972" s="40"/>
      <c r="Q972" s="40"/>
    </row>
    <row r="973" spans="1:17" x14ac:dyDescent="0.25">
      <c r="A973" s="5"/>
      <c r="B973" s="66" t="s">
        <v>382</v>
      </c>
      <c r="C973" s="48">
        <v>4</v>
      </c>
      <c r="D973" s="70">
        <v>21.558200000000003</v>
      </c>
      <c r="E973" s="98">
        <v>1754</v>
      </c>
      <c r="F973" s="163">
        <v>191920.7</v>
      </c>
      <c r="G973" s="56">
        <v>75</v>
      </c>
      <c r="H973" s="15">
        <f t="shared" si="161"/>
        <v>143940.52499999999</v>
      </c>
      <c r="I973" s="15">
        <f t="shared" si="166"/>
        <v>47980.175000000017</v>
      </c>
      <c r="J973" s="15">
        <f t="shared" si="162"/>
        <v>109.41887115165338</v>
      </c>
      <c r="K973" s="15">
        <f t="shared" si="163"/>
        <v>532.99683708170642</v>
      </c>
      <c r="L973" s="15">
        <f t="shared" si="164"/>
        <v>1097880.3925974998</v>
      </c>
      <c r="M973" s="15"/>
      <c r="N973" s="172">
        <f t="shared" si="165"/>
        <v>1097880.3925974998</v>
      </c>
      <c r="O973" s="40"/>
      <c r="P973" s="40"/>
      <c r="Q973" s="40"/>
    </row>
    <row r="974" spans="1:17" x14ac:dyDescent="0.25">
      <c r="A974" s="5"/>
      <c r="B974" s="66" t="s">
        <v>664</v>
      </c>
      <c r="C974" s="48">
        <v>4</v>
      </c>
      <c r="D974" s="70">
        <v>51.505799999999994</v>
      </c>
      <c r="E974" s="98">
        <v>4352</v>
      </c>
      <c r="F974" s="163">
        <v>627944.69999999995</v>
      </c>
      <c r="G974" s="56">
        <v>75</v>
      </c>
      <c r="H974" s="15">
        <f t="shared" si="161"/>
        <v>470958.52500000002</v>
      </c>
      <c r="I974" s="15">
        <f t="shared" si="166"/>
        <v>156986.17499999993</v>
      </c>
      <c r="J974" s="15">
        <f t="shared" si="162"/>
        <v>144.28876378676469</v>
      </c>
      <c r="K974" s="15">
        <f t="shared" si="163"/>
        <v>498.12694444659508</v>
      </c>
      <c r="L974" s="15">
        <f t="shared" si="164"/>
        <v>1437339.1438842567</v>
      </c>
      <c r="M974" s="15"/>
      <c r="N974" s="172">
        <f t="shared" si="165"/>
        <v>1437339.1438842567</v>
      </c>
      <c r="O974" s="40"/>
      <c r="P974" s="40"/>
      <c r="Q974" s="40"/>
    </row>
    <row r="975" spans="1:17" x14ac:dyDescent="0.25">
      <c r="A975" s="5"/>
      <c r="B975" s="66" t="s">
        <v>665</v>
      </c>
      <c r="C975" s="48">
        <v>4</v>
      </c>
      <c r="D975" s="70">
        <v>35.780799999999999</v>
      </c>
      <c r="E975" s="98">
        <v>2670</v>
      </c>
      <c r="F975" s="163">
        <v>404077.8</v>
      </c>
      <c r="G975" s="56">
        <v>75</v>
      </c>
      <c r="H975" s="15">
        <f t="shared" si="161"/>
        <v>303058.34999999998</v>
      </c>
      <c r="I975" s="15">
        <f t="shared" si="166"/>
        <v>101019.45000000001</v>
      </c>
      <c r="J975" s="15">
        <f t="shared" si="162"/>
        <v>151.34</v>
      </c>
      <c r="K975" s="15">
        <f t="shared" si="163"/>
        <v>491.07570823335971</v>
      </c>
      <c r="L975" s="15">
        <f t="shared" si="164"/>
        <v>1183392.518510543</v>
      </c>
      <c r="M975" s="15"/>
      <c r="N975" s="172">
        <f t="shared" si="165"/>
        <v>1183392.518510543</v>
      </c>
      <c r="O975" s="40"/>
      <c r="P975" s="40"/>
      <c r="Q975" s="40"/>
    </row>
    <row r="976" spans="1:17" x14ac:dyDescent="0.25">
      <c r="A976" s="5"/>
      <c r="B976" s="66" t="s">
        <v>666</v>
      </c>
      <c r="C976" s="48">
        <v>4</v>
      </c>
      <c r="D976" s="70">
        <v>16.7667</v>
      </c>
      <c r="E976" s="98">
        <v>937</v>
      </c>
      <c r="F976" s="163">
        <v>94135.6</v>
      </c>
      <c r="G976" s="56">
        <v>75</v>
      </c>
      <c r="H976" s="15">
        <f t="shared" si="161"/>
        <v>70601.7</v>
      </c>
      <c r="I976" s="15">
        <f t="shared" si="166"/>
        <v>23533.900000000009</v>
      </c>
      <c r="J976" s="15">
        <f t="shared" si="162"/>
        <v>100.4648879402348</v>
      </c>
      <c r="K976" s="15">
        <f t="shared" si="163"/>
        <v>541.95082029312493</v>
      </c>
      <c r="L976" s="15">
        <f t="shared" si="164"/>
        <v>1002956.0491088076</v>
      </c>
      <c r="M976" s="15"/>
      <c r="N976" s="172">
        <f t="shared" si="165"/>
        <v>1002956.0491088076</v>
      </c>
      <c r="O976" s="40"/>
      <c r="P976" s="40"/>
      <c r="Q976" s="40"/>
    </row>
    <row r="977" spans="1:17" x14ac:dyDescent="0.25">
      <c r="A977" s="5"/>
      <c r="B977" s="66" t="s">
        <v>667</v>
      </c>
      <c r="C977" s="48">
        <v>4</v>
      </c>
      <c r="D977" s="70">
        <v>22.511600000000001</v>
      </c>
      <c r="E977" s="98">
        <v>817</v>
      </c>
      <c r="F977" s="163">
        <v>106284.6</v>
      </c>
      <c r="G977" s="56">
        <v>75</v>
      </c>
      <c r="H977" s="15">
        <f t="shared" si="161"/>
        <v>79713.45</v>
      </c>
      <c r="I977" s="15">
        <f t="shared" si="166"/>
        <v>26571.150000000009</v>
      </c>
      <c r="J977" s="15">
        <f t="shared" si="162"/>
        <v>130.09130966952264</v>
      </c>
      <c r="K977" s="15">
        <f t="shared" si="163"/>
        <v>512.32439856383712</v>
      </c>
      <c r="L977" s="15">
        <f t="shared" si="164"/>
        <v>961797.86526323145</v>
      </c>
      <c r="M977" s="15"/>
      <c r="N977" s="172">
        <f t="shared" si="165"/>
        <v>961797.86526323145</v>
      </c>
      <c r="O977" s="40"/>
      <c r="P977" s="40"/>
      <c r="Q977" s="40"/>
    </row>
    <row r="978" spans="1:17" x14ac:dyDescent="0.25">
      <c r="A978" s="5"/>
      <c r="B978" s="66" t="s">
        <v>668</v>
      </c>
      <c r="C978" s="48">
        <v>4</v>
      </c>
      <c r="D978" s="70">
        <v>19.376600000000003</v>
      </c>
      <c r="E978" s="98">
        <v>1006</v>
      </c>
      <c r="F978" s="163">
        <v>168848.2</v>
      </c>
      <c r="G978" s="56">
        <v>75</v>
      </c>
      <c r="H978" s="15">
        <f t="shared" si="161"/>
        <v>126636.15</v>
      </c>
      <c r="I978" s="15">
        <f t="shared" si="166"/>
        <v>42212.050000000017</v>
      </c>
      <c r="J978" s="15">
        <f t="shared" si="162"/>
        <v>167.84115308151095</v>
      </c>
      <c r="K978" s="15">
        <f t="shared" si="163"/>
        <v>474.57455515184881</v>
      </c>
      <c r="L978" s="15">
        <f t="shared" si="164"/>
        <v>914630.66471643536</v>
      </c>
      <c r="M978" s="15"/>
      <c r="N978" s="172">
        <f t="shared" si="165"/>
        <v>914630.66471643536</v>
      </c>
      <c r="O978" s="40"/>
      <c r="P978" s="40"/>
      <c r="Q978" s="40"/>
    </row>
    <row r="979" spans="1:17" x14ac:dyDescent="0.25">
      <c r="A979" s="5"/>
      <c r="B979" s="66" t="s">
        <v>847</v>
      </c>
      <c r="C979" s="48">
        <v>4</v>
      </c>
      <c r="D979" s="70">
        <v>21.063299999999998</v>
      </c>
      <c r="E979" s="98">
        <v>1808</v>
      </c>
      <c r="F979" s="163">
        <v>167648.70000000001</v>
      </c>
      <c r="G979" s="56">
        <v>75</v>
      </c>
      <c r="H979" s="15">
        <f t="shared" si="161"/>
        <v>125736.52499999999</v>
      </c>
      <c r="I979" s="15">
        <f t="shared" si="166"/>
        <v>41912.175000000017</v>
      </c>
      <c r="J979" s="15">
        <f t="shared" si="162"/>
        <v>92.726050884955754</v>
      </c>
      <c r="K979" s="15">
        <f t="shared" si="163"/>
        <v>549.68965734840401</v>
      </c>
      <c r="L979" s="15">
        <f t="shared" si="164"/>
        <v>1128376.7335063422</v>
      </c>
      <c r="M979" s="15"/>
      <c r="N979" s="172">
        <f t="shared" si="165"/>
        <v>1128376.7335063422</v>
      </c>
      <c r="O979" s="40"/>
      <c r="P979" s="40"/>
      <c r="Q979" s="40"/>
    </row>
    <row r="980" spans="1:17" x14ac:dyDescent="0.25">
      <c r="A980" s="5"/>
      <c r="B980" s="66" t="s">
        <v>848</v>
      </c>
      <c r="C980" s="48">
        <v>4</v>
      </c>
      <c r="D980" s="70">
        <v>34.643000000000001</v>
      </c>
      <c r="E980" s="98">
        <v>2643</v>
      </c>
      <c r="F980" s="163">
        <v>765569.1</v>
      </c>
      <c r="G980" s="56">
        <v>75</v>
      </c>
      <c r="H980" s="15">
        <f t="shared" si="161"/>
        <v>574176.82499999995</v>
      </c>
      <c r="I980" s="15">
        <f t="shared" si="166"/>
        <v>191392.27500000002</v>
      </c>
      <c r="J980" s="15">
        <f t="shared" si="162"/>
        <v>289.65913734392734</v>
      </c>
      <c r="K980" s="15">
        <f t="shared" si="163"/>
        <v>352.7565708894324</v>
      </c>
      <c r="L980" s="15">
        <f t="shared" si="164"/>
        <v>961804.48513089109</v>
      </c>
      <c r="M980" s="15"/>
      <c r="N980" s="172">
        <f t="shared" si="165"/>
        <v>961804.48513089109</v>
      </c>
      <c r="O980" s="40"/>
      <c r="P980" s="40"/>
      <c r="Q980" s="40"/>
    </row>
    <row r="981" spans="1:17" x14ac:dyDescent="0.25">
      <c r="A981" s="5"/>
      <c r="B981" s="66" t="s">
        <v>669</v>
      </c>
      <c r="C981" s="48">
        <v>4</v>
      </c>
      <c r="D981" s="70">
        <v>29.909899999999997</v>
      </c>
      <c r="E981" s="98">
        <v>2320</v>
      </c>
      <c r="F981" s="163">
        <v>202935.1</v>
      </c>
      <c r="G981" s="56">
        <v>75</v>
      </c>
      <c r="H981" s="15">
        <f t="shared" si="161"/>
        <v>152201.32500000001</v>
      </c>
      <c r="I981" s="15">
        <f t="shared" si="166"/>
        <v>50733.774999999994</v>
      </c>
      <c r="J981" s="15">
        <f t="shared" si="162"/>
        <v>87.472025862068975</v>
      </c>
      <c r="K981" s="15">
        <f t="shared" si="163"/>
        <v>554.94368237129072</v>
      </c>
      <c r="L981" s="15">
        <f t="shared" si="164"/>
        <v>1223624.9114351764</v>
      </c>
      <c r="M981" s="15"/>
      <c r="N981" s="172">
        <f t="shared" si="165"/>
        <v>1223624.9114351764</v>
      </c>
      <c r="O981" s="40"/>
      <c r="P981" s="40"/>
      <c r="Q981" s="40"/>
    </row>
    <row r="982" spans="1:17" x14ac:dyDescent="0.25">
      <c r="A982" s="5"/>
      <c r="B982" s="66" t="s">
        <v>670</v>
      </c>
      <c r="C982" s="48">
        <v>4</v>
      </c>
      <c r="D982" s="70">
        <v>22.201699999999999</v>
      </c>
      <c r="E982" s="98">
        <v>1735</v>
      </c>
      <c r="F982" s="163">
        <v>173890.6</v>
      </c>
      <c r="G982" s="56">
        <v>75</v>
      </c>
      <c r="H982" s="15">
        <f t="shared" si="161"/>
        <v>130417.95</v>
      </c>
      <c r="I982" s="15">
        <f t="shared" si="166"/>
        <v>43472.650000000009</v>
      </c>
      <c r="J982" s="15">
        <f t="shared" si="162"/>
        <v>100.22512968299712</v>
      </c>
      <c r="K982" s="15">
        <f t="shared" si="163"/>
        <v>542.1905785503626</v>
      </c>
      <c r="L982" s="15">
        <f t="shared" si="164"/>
        <v>1112068.1235523319</v>
      </c>
      <c r="M982" s="15"/>
      <c r="N982" s="172">
        <f t="shared" si="165"/>
        <v>1112068.1235523319</v>
      </c>
      <c r="O982" s="40"/>
      <c r="P982" s="40"/>
      <c r="Q982" s="40"/>
    </row>
    <row r="983" spans="1:17" x14ac:dyDescent="0.25">
      <c r="A983" s="5"/>
      <c r="B983" s="66" t="s">
        <v>862</v>
      </c>
      <c r="C983" s="48">
        <v>3</v>
      </c>
      <c r="D983" s="70">
        <v>46.934199999999997</v>
      </c>
      <c r="E983" s="98">
        <v>8467</v>
      </c>
      <c r="F983" s="163">
        <v>10033339.699999999</v>
      </c>
      <c r="G983" s="56">
        <v>20</v>
      </c>
      <c r="H983" s="15">
        <f t="shared" si="161"/>
        <v>2006667.94</v>
      </c>
      <c r="I983" s="15">
        <f t="shared" si="166"/>
        <v>8026671.7599999998</v>
      </c>
      <c r="J983" s="15">
        <f t="shared" si="162"/>
        <v>1184.9934687610723</v>
      </c>
      <c r="K983" s="15">
        <f t="shared" si="163"/>
        <v>-542.5777605277126</v>
      </c>
      <c r="L983" s="15">
        <f t="shared" si="164"/>
        <v>1119073.5428544378</v>
      </c>
      <c r="M983" s="15"/>
      <c r="N983" s="172">
        <f t="shared" si="165"/>
        <v>1119073.5428544378</v>
      </c>
      <c r="O983" s="40"/>
      <c r="P983" s="40"/>
      <c r="Q983" s="40"/>
    </row>
    <row r="984" spans="1:17" x14ac:dyDescent="0.25">
      <c r="A984" s="5"/>
      <c r="B984" s="66" t="s">
        <v>671</v>
      </c>
      <c r="C984" s="48">
        <v>4</v>
      </c>
      <c r="D984" s="70">
        <v>35.431699999999999</v>
      </c>
      <c r="E984" s="98">
        <v>1642</v>
      </c>
      <c r="F984" s="163">
        <v>200768.4</v>
      </c>
      <c r="G984" s="56">
        <v>75</v>
      </c>
      <c r="H984" s="15">
        <f t="shared" si="161"/>
        <v>150576.29999999999</v>
      </c>
      <c r="I984" s="15">
        <f t="shared" si="166"/>
        <v>50192.100000000006</v>
      </c>
      <c r="J984" s="15">
        <f t="shared" si="162"/>
        <v>122.27064555420219</v>
      </c>
      <c r="K984" s="15">
        <f t="shared" si="163"/>
        <v>520.14506267915749</v>
      </c>
      <c r="L984" s="15">
        <f t="shared" si="164"/>
        <v>1109958.4481124363</v>
      </c>
      <c r="M984" s="15"/>
      <c r="N984" s="172">
        <f t="shared" si="165"/>
        <v>1109958.4481124363</v>
      </c>
      <c r="O984" s="40"/>
      <c r="P984" s="40"/>
      <c r="Q984" s="40"/>
    </row>
    <row r="985" spans="1:17" x14ac:dyDescent="0.25">
      <c r="A985" s="5"/>
      <c r="B985" s="66" t="s">
        <v>672</v>
      </c>
      <c r="C985" s="48">
        <v>4</v>
      </c>
      <c r="D985" s="70">
        <v>23.691500000000005</v>
      </c>
      <c r="E985" s="98">
        <v>1696</v>
      </c>
      <c r="F985" s="163">
        <v>164875.5</v>
      </c>
      <c r="G985" s="56">
        <v>75</v>
      </c>
      <c r="H985" s="15">
        <f t="shared" si="161"/>
        <v>123656.625</v>
      </c>
      <c r="I985" s="15">
        <f t="shared" si="166"/>
        <v>41218.875</v>
      </c>
      <c r="J985" s="15">
        <f t="shared" si="162"/>
        <v>97.21432783018868</v>
      </c>
      <c r="K985" s="15">
        <f t="shared" si="163"/>
        <v>545.20138040317102</v>
      </c>
      <c r="L985" s="15">
        <f t="shared" si="164"/>
        <v>1117102.898050792</v>
      </c>
      <c r="M985" s="15"/>
      <c r="N985" s="172">
        <f t="shared" si="165"/>
        <v>1117102.898050792</v>
      </c>
      <c r="O985" s="40"/>
      <c r="P985" s="40"/>
      <c r="Q985" s="40"/>
    </row>
    <row r="986" spans="1:17" x14ac:dyDescent="0.25">
      <c r="A986" s="5"/>
      <c r="B986" s="66" t="s">
        <v>795</v>
      </c>
      <c r="C986" s="48">
        <v>4</v>
      </c>
      <c r="D986" s="70">
        <v>17.011099999999999</v>
      </c>
      <c r="E986" s="98">
        <v>1280</v>
      </c>
      <c r="F986" s="163">
        <v>133136.20000000001</v>
      </c>
      <c r="G986" s="56">
        <v>75</v>
      </c>
      <c r="H986" s="15">
        <f t="shared" si="161"/>
        <v>99852.15</v>
      </c>
      <c r="I986" s="15">
        <f t="shared" si="166"/>
        <v>33284.050000000017</v>
      </c>
      <c r="J986" s="15">
        <f t="shared" si="162"/>
        <v>104.01265625000001</v>
      </c>
      <c r="K986" s="15">
        <f t="shared" si="163"/>
        <v>538.40305198335977</v>
      </c>
      <c r="L986" s="15">
        <f t="shared" si="164"/>
        <v>1037425.207022296</v>
      </c>
      <c r="M986" s="15"/>
      <c r="N986" s="172">
        <f t="shared" si="165"/>
        <v>1037425.207022296</v>
      </c>
      <c r="O986" s="40"/>
      <c r="P986" s="40"/>
      <c r="Q986" s="40"/>
    </row>
    <row r="987" spans="1:17" x14ac:dyDescent="0.25">
      <c r="A987" s="5"/>
      <c r="B987" s="66" t="s">
        <v>673</v>
      </c>
      <c r="C987" s="48">
        <v>4</v>
      </c>
      <c r="D987" s="70">
        <v>32.879899999999999</v>
      </c>
      <c r="E987" s="98">
        <v>3002</v>
      </c>
      <c r="F987" s="163">
        <v>380166.6</v>
      </c>
      <c r="G987" s="56">
        <v>75</v>
      </c>
      <c r="H987" s="15">
        <f t="shared" si="161"/>
        <v>285124.95</v>
      </c>
      <c r="I987" s="15">
        <f t="shared" si="166"/>
        <v>95041.649999999965</v>
      </c>
      <c r="J987" s="15">
        <f t="shared" si="162"/>
        <v>126.63777481678881</v>
      </c>
      <c r="K987" s="15">
        <f t="shared" si="163"/>
        <v>515.77793341657093</v>
      </c>
      <c r="L987" s="15">
        <f t="shared" si="164"/>
        <v>1250315.8271175474</v>
      </c>
      <c r="M987" s="15"/>
      <c r="N987" s="172">
        <f t="shared" si="165"/>
        <v>1250315.8271175474</v>
      </c>
      <c r="O987" s="40"/>
      <c r="P987" s="40"/>
      <c r="Q987" s="40"/>
    </row>
    <row r="988" spans="1:17" x14ac:dyDescent="0.25">
      <c r="A988" s="5"/>
      <c r="B988" s="66" t="s">
        <v>674</v>
      </c>
      <c r="C988" s="48">
        <v>4</v>
      </c>
      <c r="D988" s="70">
        <v>27.189</v>
      </c>
      <c r="E988" s="98">
        <v>758</v>
      </c>
      <c r="F988" s="163">
        <v>112642.5</v>
      </c>
      <c r="G988" s="56">
        <v>75</v>
      </c>
      <c r="H988" s="15">
        <f t="shared" si="161"/>
        <v>84481.875</v>
      </c>
      <c r="I988" s="15">
        <f t="shared" si="166"/>
        <v>28160.625</v>
      </c>
      <c r="J988" s="15">
        <f t="shared" si="162"/>
        <v>148.60488126649076</v>
      </c>
      <c r="K988" s="15">
        <f t="shared" si="163"/>
        <v>493.81082696686894</v>
      </c>
      <c r="L988" s="15">
        <f t="shared" si="164"/>
        <v>941418.97770641767</v>
      </c>
      <c r="M988" s="15"/>
      <c r="N988" s="172">
        <f t="shared" si="165"/>
        <v>941418.97770641767</v>
      </c>
      <c r="O988" s="40"/>
      <c r="P988" s="40"/>
      <c r="Q988" s="40"/>
    </row>
    <row r="989" spans="1:17" x14ac:dyDescent="0.25">
      <c r="A989" s="5"/>
      <c r="B989" s="8"/>
      <c r="C989" s="8"/>
      <c r="D989" s="70">
        <v>0</v>
      </c>
      <c r="E989" s="100"/>
      <c r="F989" s="134"/>
      <c r="G989" s="56"/>
      <c r="H989" s="41"/>
      <c r="I989" s="15"/>
      <c r="J989" s="15"/>
      <c r="K989" s="15"/>
      <c r="L989" s="15"/>
      <c r="M989" s="15"/>
      <c r="N989" s="172"/>
      <c r="O989" s="40"/>
      <c r="P989" s="40"/>
      <c r="Q989" s="40"/>
    </row>
    <row r="990" spans="1:17" x14ac:dyDescent="0.25">
      <c r="A990" s="33" t="s">
        <v>675</v>
      </c>
      <c r="B990" s="58" t="s">
        <v>2</v>
      </c>
      <c r="C990" s="59"/>
      <c r="D990" s="7">
        <v>1082.6210999999998</v>
      </c>
      <c r="E990" s="101">
        <f>E991</f>
        <v>105524</v>
      </c>
      <c r="F990" s="123"/>
      <c r="G990" s="56"/>
      <c r="H990" s="12">
        <f>H992</f>
        <v>16557063.775</v>
      </c>
      <c r="I990" s="12">
        <f>I992</f>
        <v>-16557063.775</v>
      </c>
      <c r="J990" s="15"/>
      <c r="K990" s="15"/>
      <c r="L990" s="15"/>
      <c r="M990" s="14">
        <f>M992</f>
        <v>48767367.963272125</v>
      </c>
      <c r="N990" s="170">
        <f t="shared" si="165"/>
        <v>48767367.963272125</v>
      </c>
      <c r="O990" s="40"/>
      <c r="P990" s="40"/>
      <c r="Q990" s="40"/>
    </row>
    <row r="991" spans="1:17" x14ac:dyDescent="0.25">
      <c r="A991" s="33" t="s">
        <v>675</v>
      </c>
      <c r="B991" s="58" t="s">
        <v>3</v>
      </c>
      <c r="C991" s="59"/>
      <c r="D991" s="7">
        <v>1082.6210999999998</v>
      </c>
      <c r="E991" s="101">
        <f>SUM(E993:E1025)</f>
        <v>105524</v>
      </c>
      <c r="F991" s="123">
        <f>SUM(F993:F1025)</f>
        <v>66228255.100000001</v>
      </c>
      <c r="G991" s="56"/>
      <c r="H991" s="12">
        <f>SUM(H993:H1025)</f>
        <v>29143669.845000003</v>
      </c>
      <c r="I991" s="12">
        <f>SUM(I993:I1025)</f>
        <v>37084585.254999995</v>
      </c>
      <c r="J991" s="15"/>
      <c r="K991" s="15"/>
      <c r="L991" s="12">
        <f>SUM(L993:L1025)</f>
        <v>38560670.220319308</v>
      </c>
      <c r="M991" s="15"/>
      <c r="N991" s="170">
        <f t="shared" si="165"/>
        <v>38560670.220319308</v>
      </c>
      <c r="O991" s="40"/>
      <c r="P991" s="40"/>
      <c r="Q991" s="40"/>
    </row>
    <row r="992" spans="1:17" x14ac:dyDescent="0.25">
      <c r="A992" s="5"/>
      <c r="B992" s="66" t="s">
        <v>26</v>
      </c>
      <c r="C992" s="48">
        <v>2</v>
      </c>
      <c r="D992" s="9">
        <v>0</v>
      </c>
      <c r="E992" s="104"/>
      <c r="F992" s="130"/>
      <c r="G992" s="56">
        <v>25</v>
      </c>
      <c r="H992" s="15">
        <f>F991*G992/100</f>
        <v>16557063.775</v>
      </c>
      <c r="I992" s="15">
        <f t="shared" si="166"/>
        <v>-16557063.775</v>
      </c>
      <c r="J992" s="15"/>
      <c r="K992" s="15"/>
      <c r="L992" s="15"/>
      <c r="M992" s="15">
        <f>($L$7*$L$8*E990/$L$10)+($L$7*$L$9*D990/$L$11)</f>
        <v>48767367.963272125</v>
      </c>
      <c r="N992" s="172">
        <f t="shared" si="165"/>
        <v>48767367.963272125</v>
      </c>
      <c r="O992" s="40"/>
      <c r="P992" s="40"/>
      <c r="Q992" s="40"/>
    </row>
    <row r="993" spans="1:17" x14ac:dyDescent="0.25">
      <c r="A993" s="5"/>
      <c r="B993" s="66" t="s">
        <v>676</v>
      </c>
      <c r="C993" s="48">
        <v>4</v>
      </c>
      <c r="D993" s="70">
        <v>21.037700000000001</v>
      </c>
      <c r="E993" s="98">
        <v>1003</v>
      </c>
      <c r="F993" s="164">
        <v>169634.6</v>
      </c>
      <c r="G993" s="56">
        <v>75</v>
      </c>
      <c r="H993" s="15">
        <f>F993*G993/100</f>
        <v>127225.95</v>
      </c>
      <c r="I993" s="15">
        <f t="shared" si="166"/>
        <v>42408.650000000009</v>
      </c>
      <c r="J993" s="15">
        <f t="shared" ref="J993:J1025" si="167">F993/E993</f>
        <v>169.12721834496512</v>
      </c>
      <c r="K993" s="15">
        <f t="shared" ref="K993:K1025" si="168">$J$11*$J$19-J993</f>
        <v>473.28848988839462</v>
      </c>
      <c r="L993" s="15">
        <f t="shared" ref="L993:L1025" si="169">IF(K993&gt;0,$J$7*$J$8*(K993/$K$19),0)+$J$7*$J$9*(E993/$E$19)+$J$7*$J$10*(D993/$D$19)</f>
        <v>917658.65875607298</v>
      </c>
      <c r="M993" s="15"/>
      <c r="N993" s="172">
        <f t="shared" si="165"/>
        <v>917658.65875607298</v>
      </c>
      <c r="O993" s="40"/>
      <c r="P993" s="40"/>
      <c r="Q993" s="40"/>
    </row>
    <row r="994" spans="1:17" x14ac:dyDescent="0.25">
      <c r="A994" s="5"/>
      <c r="B994" s="66" t="s">
        <v>262</v>
      </c>
      <c r="C994" s="48">
        <v>4</v>
      </c>
      <c r="D994" s="70">
        <v>23.1798</v>
      </c>
      <c r="E994" s="98">
        <v>1103</v>
      </c>
      <c r="F994" s="164">
        <v>144678.79999999999</v>
      </c>
      <c r="G994" s="56">
        <v>75</v>
      </c>
      <c r="H994" s="15">
        <f t="shared" ref="H994:H1025" si="170">F994*G994/100</f>
        <v>108509.1</v>
      </c>
      <c r="I994" s="15">
        <f t="shared" si="166"/>
        <v>36169.699999999983</v>
      </c>
      <c r="J994" s="15">
        <f t="shared" si="167"/>
        <v>131.16844968268359</v>
      </c>
      <c r="K994" s="15">
        <f t="shared" si="168"/>
        <v>511.24725855067618</v>
      </c>
      <c r="L994" s="15">
        <f t="shared" si="169"/>
        <v>994961.26622544357</v>
      </c>
      <c r="M994" s="15"/>
      <c r="N994" s="172">
        <f t="shared" si="165"/>
        <v>994961.26622544357</v>
      </c>
      <c r="O994" s="40"/>
      <c r="P994" s="40"/>
      <c r="Q994" s="40"/>
    </row>
    <row r="995" spans="1:17" x14ac:dyDescent="0.25">
      <c r="A995" s="5"/>
      <c r="B995" s="66" t="s">
        <v>677</v>
      </c>
      <c r="C995" s="48">
        <v>4</v>
      </c>
      <c r="D995" s="70">
        <v>33.328400000000002</v>
      </c>
      <c r="E995" s="98">
        <v>1498</v>
      </c>
      <c r="F995" s="164">
        <v>227465.2</v>
      </c>
      <c r="G995" s="56">
        <v>75</v>
      </c>
      <c r="H995" s="15">
        <f t="shared" si="170"/>
        <v>170598.9</v>
      </c>
      <c r="I995" s="15">
        <f t="shared" si="166"/>
        <v>56866.300000000017</v>
      </c>
      <c r="J995" s="15">
        <f t="shared" si="167"/>
        <v>151.84592790387183</v>
      </c>
      <c r="K995" s="15">
        <f t="shared" si="168"/>
        <v>490.56978032948791</v>
      </c>
      <c r="L995" s="15">
        <f t="shared" si="169"/>
        <v>1040774.5684854672</v>
      </c>
      <c r="M995" s="15"/>
      <c r="N995" s="172">
        <f t="shared" si="165"/>
        <v>1040774.5684854672</v>
      </c>
      <c r="O995" s="40"/>
      <c r="P995" s="40"/>
      <c r="Q995" s="40"/>
    </row>
    <row r="996" spans="1:17" x14ac:dyDescent="0.25">
      <c r="A996" s="5"/>
      <c r="B996" s="66" t="s">
        <v>678</v>
      </c>
      <c r="C996" s="48">
        <v>4</v>
      </c>
      <c r="D996" s="70">
        <v>20.331499999999998</v>
      </c>
      <c r="E996" s="98">
        <v>1280</v>
      </c>
      <c r="F996" s="164">
        <v>131769.5</v>
      </c>
      <c r="G996" s="56">
        <v>75</v>
      </c>
      <c r="H996" s="15">
        <f t="shared" si="170"/>
        <v>98827.125</v>
      </c>
      <c r="I996" s="15">
        <f t="shared" si="166"/>
        <v>32942.375</v>
      </c>
      <c r="J996" s="15">
        <f t="shared" si="167"/>
        <v>102.94492187500001</v>
      </c>
      <c r="K996" s="15">
        <f t="shared" si="168"/>
        <v>539.47078635835976</v>
      </c>
      <c r="L996" s="15">
        <f t="shared" si="169"/>
        <v>1049814.0521219412</v>
      </c>
      <c r="M996" s="15"/>
      <c r="N996" s="172">
        <f t="shared" si="165"/>
        <v>1049814.0521219412</v>
      </c>
      <c r="O996" s="40"/>
      <c r="P996" s="40"/>
      <c r="Q996" s="40"/>
    </row>
    <row r="997" spans="1:17" x14ac:dyDescent="0.25">
      <c r="A997" s="5"/>
      <c r="B997" s="66" t="s">
        <v>679</v>
      </c>
      <c r="C997" s="48">
        <v>4</v>
      </c>
      <c r="D997" s="70">
        <v>25.04</v>
      </c>
      <c r="E997" s="98">
        <v>2171</v>
      </c>
      <c r="F997" s="164">
        <v>206675.5</v>
      </c>
      <c r="G997" s="56">
        <v>75</v>
      </c>
      <c r="H997" s="15">
        <f t="shared" si="170"/>
        <v>155006.625</v>
      </c>
      <c r="I997" s="15">
        <f t="shared" si="166"/>
        <v>51668.875</v>
      </c>
      <c r="J997" s="15">
        <f t="shared" si="167"/>
        <v>95.198295716259793</v>
      </c>
      <c r="K997" s="15">
        <f t="shared" si="168"/>
        <v>547.2174125171</v>
      </c>
      <c r="L997" s="15">
        <f t="shared" si="169"/>
        <v>1178863.0683258851</v>
      </c>
      <c r="M997" s="15"/>
      <c r="N997" s="172">
        <f t="shared" si="165"/>
        <v>1178863.0683258851</v>
      </c>
      <c r="O997" s="40"/>
      <c r="P997" s="40"/>
      <c r="Q997" s="40"/>
    </row>
    <row r="998" spans="1:17" x14ac:dyDescent="0.25">
      <c r="A998" s="5"/>
      <c r="B998" s="66" t="s">
        <v>849</v>
      </c>
      <c r="C998" s="48">
        <v>4</v>
      </c>
      <c r="D998" s="70">
        <v>24.7498</v>
      </c>
      <c r="E998" s="98">
        <v>1777</v>
      </c>
      <c r="F998" s="164">
        <v>306382.59999999998</v>
      </c>
      <c r="G998" s="56">
        <v>75</v>
      </c>
      <c r="H998" s="15">
        <f t="shared" si="170"/>
        <v>229786.95</v>
      </c>
      <c r="I998" s="15">
        <f t="shared" si="166"/>
        <v>76595.649999999965</v>
      </c>
      <c r="J998" s="15">
        <f t="shared" si="167"/>
        <v>172.41564434440068</v>
      </c>
      <c r="K998" s="15">
        <f t="shared" si="168"/>
        <v>470.00006388895906</v>
      </c>
      <c r="L998" s="15">
        <f t="shared" si="169"/>
        <v>1012981.0333777246</v>
      </c>
      <c r="M998" s="15"/>
      <c r="N998" s="172">
        <f t="shared" si="165"/>
        <v>1012981.0333777246</v>
      </c>
      <c r="O998" s="40"/>
      <c r="P998" s="40"/>
      <c r="Q998" s="40"/>
    </row>
    <row r="999" spans="1:17" x14ac:dyDescent="0.25">
      <c r="A999" s="5"/>
      <c r="B999" s="66" t="s">
        <v>680</v>
      </c>
      <c r="C999" s="48">
        <v>4</v>
      </c>
      <c r="D999" s="70">
        <v>33.558999999999997</v>
      </c>
      <c r="E999" s="98">
        <v>1878</v>
      </c>
      <c r="F999" s="164">
        <v>375729.7</v>
      </c>
      <c r="G999" s="56">
        <v>75</v>
      </c>
      <c r="H999" s="15">
        <f t="shared" si="170"/>
        <v>281797.27500000002</v>
      </c>
      <c r="I999" s="15">
        <f t="shared" si="166"/>
        <v>93932.424999999988</v>
      </c>
      <c r="J999" s="15">
        <f t="shared" si="167"/>
        <v>200.06906283280085</v>
      </c>
      <c r="K999" s="15">
        <f t="shared" si="168"/>
        <v>442.34664540055888</v>
      </c>
      <c r="L999" s="15">
        <f t="shared" si="169"/>
        <v>1010040.3857244569</v>
      </c>
      <c r="M999" s="15"/>
      <c r="N999" s="172">
        <f t="shared" si="165"/>
        <v>1010040.3857244569</v>
      </c>
      <c r="O999" s="40"/>
      <c r="P999" s="40"/>
      <c r="Q999" s="40"/>
    </row>
    <row r="1000" spans="1:17" x14ac:dyDescent="0.25">
      <c r="A1000" s="5"/>
      <c r="B1000" s="66" t="s">
        <v>681</v>
      </c>
      <c r="C1000" s="48">
        <v>4</v>
      </c>
      <c r="D1000" s="70">
        <v>28.676200000000001</v>
      </c>
      <c r="E1000" s="98">
        <v>1780</v>
      </c>
      <c r="F1000" s="164">
        <v>208364.4</v>
      </c>
      <c r="G1000" s="56">
        <v>75</v>
      </c>
      <c r="H1000" s="15">
        <f t="shared" si="170"/>
        <v>156273.29999999999</v>
      </c>
      <c r="I1000" s="15">
        <f t="shared" si="166"/>
        <v>52091.100000000006</v>
      </c>
      <c r="J1000" s="15">
        <f t="shared" si="167"/>
        <v>117.05865168539326</v>
      </c>
      <c r="K1000" s="15">
        <f t="shared" si="168"/>
        <v>525.35705654796652</v>
      </c>
      <c r="L1000" s="15">
        <f t="shared" si="169"/>
        <v>1111988.7479325216</v>
      </c>
      <c r="M1000" s="15"/>
      <c r="N1000" s="172">
        <f t="shared" si="165"/>
        <v>1111988.7479325216</v>
      </c>
      <c r="O1000" s="40"/>
      <c r="P1000" s="40"/>
      <c r="Q1000" s="40"/>
    </row>
    <row r="1001" spans="1:17" x14ac:dyDescent="0.25">
      <c r="A1001" s="5"/>
      <c r="B1001" s="66" t="s">
        <v>682</v>
      </c>
      <c r="C1001" s="48">
        <v>4</v>
      </c>
      <c r="D1001" s="70">
        <v>35.6203</v>
      </c>
      <c r="E1001" s="98">
        <v>2508</v>
      </c>
      <c r="F1001" s="164">
        <v>388536.5</v>
      </c>
      <c r="G1001" s="56">
        <v>75</v>
      </c>
      <c r="H1001" s="15">
        <f t="shared" si="170"/>
        <v>291402.375</v>
      </c>
      <c r="I1001" s="15">
        <f t="shared" si="166"/>
        <v>97134.125</v>
      </c>
      <c r="J1001" s="15">
        <f t="shared" si="167"/>
        <v>154.91885964912279</v>
      </c>
      <c r="K1001" s="15">
        <f t="shared" si="168"/>
        <v>487.49684858423694</v>
      </c>
      <c r="L1001" s="15">
        <f t="shared" si="169"/>
        <v>1158806.1374722829</v>
      </c>
      <c r="M1001" s="15"/>
      <c r="N1001" s="172">
        <f t="shared" si="165"/>
        <v>1158806.1374722829</v>
      </c>
      <c r="O1001" s="40"/>
      <c r="P1001" s="40"/>
      <c r="Q1001" s="40"/>
    </row>
    <row r="1002" spans="1:17" x14ac:dyDescent="0.25">
      <c r="A1002" s="5"/>
      <c r="B1002" s="66" t="s">
        <v>850</v>
      </c>
      <c r="C1002" s="48">
        <v>4</v>
      </c>
      <c r="D1002" s="70">
        <v>22.1511</v>
      </c>
      <c r="E1002" s="98">
        <v>1160</v>
      </c>
      <c r="F1002" s="164">
        <v>108618.6</v>
      </c>
      <c r="G1002" s="56">
        <v>75</v>
      </c>
      <c r="H1002" s="15">
        <f t="shared" si="170"/>
        <v>81463.95</v>
      </c>
      <c r="I1002" s="15">
        <f t="shared" si="166"/>
        <v>27154.650000000009</v>
      </c>
      <c r="J1002" s="15">
        <f t="shared" si="167"/>
        <v>93.63672413793104</v>
      </c>
      <c r="K1002" s="15">
        <f t="shared" si="168"/>
        <v>548.77898409542865</v>
      </c>
      <c r="L1002" s="15">
        <f t="shared" si="169"/>
        <v>1056440.5987109574</v>
      </c>
      <c r="M1002" s="15"/>
      <c r="N1002" s="172">
        <f t="shared" si="165"/>
        <v>1056440.5987109574</v>
      </c>
      <c r="O1002" s="40"/>
      <c r="P1002" s="40"/>
      <c r="Q1002" s="40"/>
    </row>
    <row r="1003" spans="1:17" x14ac:dyDescent="0.25">
      <c r="A1003" s="5"/>
      <c r="B1003" s="66" t="s">
        <v>683</v>
      </c>
      <c r="C1003" s="48">
        <v>4</v>
      </c>
      <c r="D1003" s="70">
        <v>39.122799999999998</v>
      </c>
      <c r="E1003" s="98">
        <v>2054</v>
      </c>
      <c r="F1003" s="164">
        <v>391863.9</v>
      </c>
      <c r="G1003" s="56">
        <v>75</v>
      </c>
      <c r="H1003" s="15">
        <f t="shared" si="170"/>
        <v>293897.92499999999</v>
      </c>
      <c r="I1003" s="15">
        <f t="shared" si="166"/>
        <v>97965.975000000035</v>
      </c>
      <c r="J1003" s="15">
        <f t="shared" si="167"/>
        <v>190.78086660175268</v>
      </c>
      <c r="K1003" s="15">
        <f t="shared" si="168"/>
        <v>451.63484163160706</v>
      </c>
      <c r="L1003" s="15">
        <f t="shared" si="169"/>
        <v>1062555.4442537092</v>
      </c>
      <c r="M1003" s="15"/>
      <c r="N1003" s="172">
        <f t="shared" si="165"/>
        <v>1062555.4442537092</v>
      </c>
      <c r="O1003" s="40"/>
      <c r="P1003" s="40"/>
      <c r="Q1003" s="40"/>
    </row>
    <row r="1004" spans="1:17" x14ac:dyDescent="0.25">
      <c r="A1004" s="5"/>
      <c r="B1004" s="66" t="s">
        <v>684</v>
      </c>
      <c r="C1004" s="48">
        <v>4</v>
      </c>
      <c r="D1004" s="70">
        <v>19.480999999999998</v>
      </c>
      <c r="E1004" s="98">
        <v>997</v>
      </c>
      <c r="F1004" s="164">
        <v>141648.29999999999</v>
      </c>
      <c r="G1004" s="56">
        <v>75</v>
      </c>
      <c r="H1004" s="15">
        <f t="shared" si="170"/>
        <v>106236.22500000001</v>
      </c>
      <c r="I1004" s="15">
        <f t="shared" si="166"/>
        <v>35412.074999999983</v>
      </c>
      <c r="J1004" s="15">
        <f t="shared" si="167"/>
        <v>142.07452357071213</v>
      </c>
      <c r="K1004" s="15">
        <f t="shared" si="168"/>
        <v>500.34118466264761</v>
      </c>
      <c r="L1004" s="15">
        <f t="shared" si="169"/>
        <v>953958.40989191399</v>
      </c>
      <c r="M1004" s="15"/>
      <c r="N1004" s="172">
        <f t="shared" si="165"/>
        <v>953958.40989191399</v>
      </c>
      <c r="O1004" s="40"/>
      <c r="P1004" s="40"/>
      <c r="Q1004" s="40"/>
    </row>
    <row r="1005" spans="1:17" x14ac:dyDescent="0.25">
      <c r="A1005" s="5"/>
      <c r="B1005" s="66" t="s">
        <v>851</v>
      </c>
      <c r="C1005" s="48">
        <v>4</v>
      </c>
      <c r="D1005" s="70">
        <v>29.972500000000004</v>
      </c>
      <c r="E1005" s="98">
        <v>3094</v>
      </c>
      <c r="F1005" s="164">
        <v>363658.1</v>
      </c>
      <c r="G1005" s="56">
        <v>75</v>
      </c>
      <c r="H1005" s="15">
        <f t="shared" si="170"/>
        <v>272743.57500000001</v>
      </c>
      <c r="I1005" s="15">
        <f t="shared" si="166"/>
        <v>90914.524999999965</v>
      </c>
      <c r="J1005" s="15">
        <f t="shared" si="167"/>
        <v>117.53655462184874</v>
      </c>
      <c r="K1005" s="15">
        <f t="shared" si="168"/>
        <v>524.87915361151101</v>
      </c>
      <c r="L1005" s="15">
        <f t="shared" si="169"/>
        <v>1265566.7256697454</v>
      </c>
      <c r="M1005" s="15"/>
      <c r="N1005" s="172">
        <f t="shared" si="165"/>
        <v>1265566.7256697454</v>
      </c>
      <c r="O1005" s="40"/>
      <c r="P1005" s="40"/>
      <c r="Q1005" s="40"/>
    </row>
    <row r="1006" spans="1:17" x14ac:dyDescent="0.25">
      <c r="A1006" s="5"/>
      <c r="B1006" s="66" t="s">
        <v>685</v>
      </c>
      <c r="C1006" s="48">
        <v>4</v>
      </c>
      <c r="D1006" s="70">
        <v>29.169099999999997</v>
      </c>
      <c r="E1006" s="98">
        <v>2081</v>
      </c>
      <c r="F1006" s="164">
        <v>278356.7</v>
      </c>
      <c r="G1006" s="56">
        <v>75</v>
      </c>
      <c r="H1006" s="15">
        <f t="shared" si="170"/>
        <v>208767.52499999999</v>
      </c>
      <c r="I1006" s="15">
        <f t="shared" si="166"/>
        <v>69589.175000000017</v>
      </c>
      <c r="J1006" s="15">
        <f t="shared" si="167"/>
        <v>133.76102835175396</v>
      </c>
      <c r="K1006" s="15">
        <f t="shared" si="168"/>
        <v>508.65467988160577</v>
      </c>
      <c r="L1006" s="15">
        <f t="shared" si="169"/>
        <v>1122031.5992235292</v>
      </c>
      <c r="M1006" s="15"/>
      <c r="N1006" s="172">
        <f t="shared" si="165"/>
        <v>1122031.5992235292</v>
      </c>
      <c r="O1006" s="40"/>
      <c r="P1006" s="40"/>
      <c r="Q1006" s="40"/>
    </row>
    <row r="1007" spans="1:17" x14ac:dyDescent="0.25">
      <c r="A1007" s="5"/>
      <c r="B1007" s="66" t="s">
        <v>686</v>
      </c>
      <c r="C1007" s="48">
        <v>4</v>
      </c>
      <c r="D1007" s="70">
        <v>43.889899999999997</v>
      </c>
      <c r="E1007" s="98">
        <v>1849</v>
      </c>
      <c r="F1007" s="164">
        <v>166539.29999999999</v>
      </c>
      <c r="G1007" s="56">
        <v>75</v>
      </c>
      <c r="H1007" s="15">
        <f t="shared" si="170"/>
        <v>124904.47500000001</v>
      </c>
      <c r="I1007" s="15">
        <f t="shared" si="166"/>
        <v>41634.824999999983</v>
      </c>
      <c r="J1007" s="15">
        <f t="shared" si="167"/>
        <v>90.06992969172525</v>
      </c>
      <c r="K1007" s="15">
        <f t="shared" si="168"/>
        <v>552.34577854163444</v>
      </c>
      <c r="L1007" s="15">
        <f t="shared" si="169"/>
        <v>1210955.1097313534</v>
      </c>
      <c r="M1007" s="15"/>
      <c r="N1007" s="172">
        <f t="shared" si="165"/>
        <v>1210955.1097313534</v>
      </c>
      <c r="O1007" s="40"/>
      <c r="P1007" s="40"/>
      <c r="Q1007" s="40"/>
    </row>
    <row r="1008" spans="1:17" x14ac:dyDescent="0.25">
      <c r="A1008" s="5"/>
      <c r="B1008" s="66" t="s">
        <v>687</v>
      </c>
      <c r="C1008" s="48">
        <v>4</v>
      </c>
      <c r="D1008" s="70">
        <v>42.471999999999994</v>
      </c>
      <c r="E1008" s="98">
        <v>3201</v>
      </c>
      <c r="F1008" s="164">
        <v>345485.8</v>
      </c>
      <c r="G1008" s="56">
        <v>75</v>
      </c>
      <c r="H1008" s="15">
        <f t="shared" si="170"/>
        <v>259114.35</v>
      </c>
      <c r="I1008" s="15">
        <f t="shared" si="166"/>
        <v>86371.449999999983</v>
      </c>
      <c r="J1008" s="15">
        <f t="shared" si="167"/>
        <v>107.93058419243985</v>
      </c>
      <c r="K1008" s="15">
        <f t="shared" si="168"/>
        <v>534.48512404091991</v>
      </c>
      <c r="L1008" s="15">
        <f t="shared" si="169"/>
        <v>1333105.8155378737</v>
      </c>
      <c r="M1008" s="15"/>
      <c r="N1008" s="172">
        <f t="shared" si="165"/>
        <v>1333105.8155378737</v>
      </c>
      <c r="O1008" s="40"/>
      <c r="P1008" s="40"/>
      <c r="Q1008" s="40"/>
    </row>
    <row r="1009" spans="1:17" x14ac:dyDescent="0.25">
      <c r="A1009" s="5"/>
      <c r="B1009" s="66" t="s">
        <v>688</v>
      </c>
      <c r="C1009" s="48">
        <v>4</v>
      </c>
      <c r="D1009" s="70">
        <v>37.261499999999998</v>
      </c>
      <c r="E1009" s="98">
        <v>4411</v>
      </c>
      <c r="F1009" s="164">
        <v>429136.1</v>
      </c>
      <c r="G1009" s="56">
        <v>75</v>
      </c>
      <c r="H1009" s="15">
        <f t="shared" si="170"/>
        <v>321852.07500000001</v>
      </c>
      <c r="I1009" s="15">
        <f t="shared" si="166"/>
        <v>107284.02499999997</v>
      </c>
      <c r="J1009" s="15">
        <f t="shared" si="167"/>
        <v>97.28771253683972</v>
      </c>
      <c r="K1009" s="15">
        <f t="shared" si="168"/>
        <v>545.12799569651997</v>
      </c>
      <c r="L1009" s="15">
        <f t="shared" si="169"/>
        <v>1471045.1661790544</v>
      </c>
      <c r="M1009" s="15"/>
      <c r="N1009" s="172">
        <f t="shared" si="165"/>
        <v>1471045.1661790544</v>
      </c>
      <c r="O1009" s="40"/>
      <c r="P1009" s="40"/>
      <c r="Q1009" s="40"/>
    </row>
    <row r="1010" spans="1:17" x14ac:dyDescent="0.25">
      <c r="A1010" s="5"/>
      <c r="B1010" s="66" t="s">
        <v>689</v>
      </c>
      <c r="C1010" s="48">
        <v>4</v>
      </c>
      <c r="D1010" s="70">
        <v>20.51</v>
      </c>
      <c r="E1010" s="98">
        <v>849</v>
      </c>
      <c r="F1010" s="164">
        <v>112874.6</v>
      </c>
      <c r="G1010" s="56">
        <v>75</v>
      </c>
      <c r="H1010" s="15">
        <f t="shared" si="170"/>
        <v>84655.95</v>
      </c>
      <c r="I1010" s="15">
        <f t="shared" si="166"/>
        <v>28218.650000000009</v>
      </c>
      <c r="J1010" s="15">
        <f t="shared" si="167"/>
        <v>132.95005889281509</v>
      </c>
      <c r="K1010" s="15">
        <f t="shared" si="168"/>
        <v>509.46564934054464</v>
      </c>
      <c r="L1010" s="15">
        <f t="shared" si="169"/>
        <v>954545.4797333969</v>
      </c>
      <c r="M1010" s="15"/>
      <c r="N1010" s="172">
        <f t="shared" si="165"/>
        <v>954545.4797333969</v>
      </c>
      <c r="O1010" s="40"/>
      <c r="P1010" s="40"/>
      <c r="Q1010" s="40"/>
    </row>
    <row r="1011" spans="1:17" x14ac:dyDescent="0.25">
      <c r="A1011" s="5"/>
      <c r="B1011" s="66" t="s">
        <v>690</v>
      </c>
      <c r="C1011" s="48">
        <v>4</v>
      </c>
      <c r="D1011" s="70">
        <v>12.818399999999999</v>
      </c>
      <c r="E1011" s="98">
        <v>1305</v>
      </c>
      <c r="F1011" s="164">
        <v>255852</v>
      </c>
      <c r="G1011" s="56">
        <v>75</v>
      </c>
      <c r="H1011" s="15">
        <f t="shared" si="170"/>
        <v>191889</v>
      </c>
      <c r="I1011" s="15">
        <f t="shared" si="166"/>
        <v>63963</v>
      </c>
      <c r="J1011" s="15">
        <f t="shared" si="167"/>
        <v>196.05517241379312</v>
      </c>
      <c r="K1011" s="15">
        <f t="shared" si="168"/>
        <v>446.36053581956662</v>
      </c>
      <c r="L1011" s="15">
        <f t="shared" si="169"/>
        <v>883779.03380513622</v>
      </c>
      <c r="M1011" s="15"/>
      <c r="N1011" s="172">
        <f t="shared" si="165"/>
        <v>883779.03380513622</v>
      </c>
      <c r="O1011" s="40"/>
      <c r="P1011" s="40"/>
      <c r="Q1011" s="40"/>
    </row>
    <row r="1012" spans="1:17" x14ac:dyDescent="0.25">
      <c r="A1012" s="5"/>
      <c r="B1012" s="66" t="s">
        <v>691</v>
      </c>
      <c r="C1012" s="48">
        <v>4</v>
      </c>
      <c r="D1012" s="70">
        <v>29.560700000000001</v>
      </c>
      <c r="E1012" s="98">
        <v>890</v>
      </c>
      <c r="F1012" s="164">
        <v>158814.6</v>
      </c>
      <c r="G1012" s="56">
        <v>75</v>
      </c>
      <c r="H1012" s="15">
        <f t="shared" si="170"/>
        <v>119110.95</v>
      </c>
      <c r="I1012" s="15">
        <f t="shared" si="166"/>
        <v>39703.650000000009</v>
      </c>
      <c r="J1012" s="15">
        <f t="shared" si="167"/>
        <v>178.44337078651685</v>
      </c>
      <c r="K1012" s="15">
        <f t="shared" si="168"/>
        <v>463.97233744684286</v>
      </c>
      <c r="L1012" s="15">
        <f t="shared" si="169"/>
        <v>917822.50818682136</v>
      </c>
      <c r="M1012" s="15"/>
      <c r="N1012" s="172">
        <f t="shared" si="165"/>
        <v>917822.50818682136</v>
      </c>
      <c r="O1012" s="40"/>
      <c r="P1012" s="40"/>
      <c r="Q1012" s="40"/>
    </row>
    <row r="1013" spans="1:17" x14ac:dyDescent="0.25">
      <c r="A1013" s="5"/>
      <c r="B1013" s="66" t="s">
        <v>692</v>
      </c>
      <c r="C1013" s="48">
        <v>4</v>
      </c>
      <c r="D1013" s="70">
        <v>47.864399999999996</v>
      </c>
      <c r="E1013" s="98">
        <v>1854</v>
      </c>
      <c r="F1013" s="164">
        <v>295587.8</v>
      </c>
      <c r="G1013" s="56">
        <v>75</v>
      </c>
      <c r="H1013" s="15">
        <f t="shared" si="170"/>
        <v>221690.85</v>
      </c>
      <c r="I1013" s="15">
        <f t="shared" si="166"/>
        <v>73896.949999999983</v>
      </c>
      <c r="J1013" s="15">
        <f t="shared" si="167"/>
        <v>159.43247033441207</v>
      </c>
      <c r="K1013" s="15">
        <f t="shared" si="168"/>
        <v>482.98323789894766</v>
      </c>
      <c r="L1013" s="15">
        <f t="shared" si="169"/>
        <v>1116642.4608791277</v>
      </c>
      <c r="M1013" s="15"/>
      <c r="N1013" s="172">
        <f t="shared" si="165"/>
        <v>1116642.4608791277</v>
      </c>
      <c r="O1013" s="40"/>
      <c r="P1013" s="40"/>
      <c r="Q1013" s="40"/>
    </row>
    <row r="1014" spans="1:17" x14ac:dyDescent="0.25">
      <c r="A1014" s="5"/>
      <c r="B1014" s="66" t="s">
        <v>693</v>
      </c>
      <c r="C1014" s="48">
        <v>4</v>
      </c>
      <c r="D1014" s="70">
        <v>3.8826000000000001</v>
      </c>
      <c r="E1014" s="98">
        <v>2983</v>
      </c>
      <c r="F1014" s="164">
        <v>804737.2</v>
      </c>
      <c r="G1014" s="56">
        <v>75</v>
      </c>
      <c r="H1014" s="15">
        <f t="shared" si="170"/>
        <v>603552.9</v>
      </c>
      <c r="I1014" s="15">
        <f t="shared" si="166"/>
        <v>201184.29999999993</v>
      </c>
      <c r="J1014" s="15">
        <f t="shared" si="167"/>
        <v>269.77445524639626</v>
      </c>
      <c r="K1014" s="15">
        <f t="shared" si="168"/>
        <v>372.64125298696348</v>
      </c>
      <c r="L1014" s="15">
        <f t="shared" si="169"/>
        <v>932126.15559198009</v>
      </c>
      <c r="M1014" s="15"/>
      <c r="N1014" s="172">
        <f t="shared" si="165"/>
        <v>932126.15559198009</v>
      </c>
      <c r="O1014" s="40"/>
      <c r="P1014" s="40"/>
      <c r="Q1014" s="40"/>
    </row>
    <row r="1015" spans="1:17" x14ac:dyDescent="0.25">
      <c r="A1015" s="5"/>
      <c r="B1015" s="66" t="s">
        <v>694</v>
      </c>
      <c r="C1015" s="48">
        <v>4</v>
      </c>
      <c r="D1015" s="70">
        <v>45.011000000000003</v>
      </c>
      <c r="E1015" s="98">
        <v>4206</v>
      </c>
      <c r="F1015" s="164">
        <v>649933.9</v>
      </c>
      <c r="G1015" s="56">
        <v>75</v>
      </c>
      <c r="H1015" s="15">
        <f t="shared" si="170"/>
        <v>487450.42499999999</v>
      </c>
      <c r="I1015" s="15">
        <f t="shared" si="166"/>
        <v>162483.47500000003</v>
      </c>
      <c r="J1015" s="15">
        <f t="shared" si="167"/>
        <v>154.52541607227769</v>
      </c>
      <c r="K1015" s="15">
        <f t="shared" si="168"/>
        <v>487.89029216108202</v>
      </c>
      <c r="L1015" s="15">
        <f t="shared" si="169"/>
        <v>1383769.9578648943</v>
      </c>
      <c r="M1015" s="15"/>
      <c r="N1015" s="172">
        <f t="shared" si="165"/>
        <v>1383769.9578648943</v>
      </c>
      <c r="O1015" s="40"/>
      <c r="P1015" s="40"/>
      <c r="Q1015" s="40"/>
    </row>
    <row r="1016" spans="1:17" x14ac:dyDescent="0.25">
      <c r="A1016" s="5"/>
      <c r="B1016" s="66" t="s">
        <v>309</v>
      </c>
      <c r="C1016" s="48">
        <v>4</v>
      </c>
      <c r="D1016" s="70">
        <v>45.852299999999993</v>
      </c>
      <c r="E1016" s="98">
        <v>5591</v>
      </c>
      <c r="F1016" s="164">
        <v>1643548.6</v>
      </c>
      <c r="G1016" s="56">
        <v>75</v>
      </c>
      <c r="H1016" s="15">
        <f t="shared" si="170"/>
        <v>1232661.45</v>
      </c>
      <c r="I1016" s="15">
        <f t="shared" si="166"/>
        <v>410887.15000000014</v>
      </c>
      <c r="J1016" s="15">
        <f t="shared" si="167"/>
        <v>293.96326238597749</v>
      </c>
      <c r="K1016" s="15">
        <f t="shared" si="168"/>
        <v>348.45244584738225</v>
      </c>
      <c r="L1016" s="15">
        <f t="shared" si="169"/>
        <v>1328168.2390891521</v>
      </c>
      <c r="M1016" s="15"/>
      <c r="N1016" s="172">
        <f t="shared" si="165"/>
        <v>1328168.2390891521</v>
      </c>
      <c r="O1016" s="40"/>
      <c r="P1016" s="40"/>
      <c r="Q1016" s="40"/>
    </row>
    <row r="1017" spans="1:17" x14ac:dyDescent="0.25">
      <c r="A1017" s="5"/>
      <c r="B1017" s="66" t="s">
        <v>695</v>
      </c>
      <c r="C1017" s="48">
        <v>4</v>
      </c>
      <c r="D1017" s="70">
        <v>87.730400000000017</v>
      </c>
      <c r="E1017" s="98">
        <v>1687</v>
      </c>
      <c r="F1017" s="164">
        <v>618606.6</v>
      </c>
      <c r="G1017" s="56">
        <v>75</v>
      </c>
      <c r="H1017" s="15">
        <f t="shared" si="170"/>
        <v>463954.95</v>
      </c>
      <c r="I1017" s="15">
        <f t="shared" si="166"/>
        <v>154651.64999999997</v>
      </c>
      <c r="J1017" s="15">
        <f t="shared" si="167"/>
        <v>366.6903378778897</v>
      </c>
      <c r="K1017" s="15">
        <f t="shared" si="168"/>
        <v>275.72537035547003</v>
      </c>
      <c r="L1017" s="15">
        <f t="shared" si="169"/>
        <v>904500.51491569565</v>
      </c>
      <c r="M1017" s="15"/>
      <c r="N1017" s="172">
        <f t="shared" si="165"/>
        <v>904500.51491569565</v>
      </c>
      <c r="O1017" s="40"/>
      <c r="P1017" s="40"/>
      <c r="Q1017" s="40"/>
    </row>
    <row r="1018" spans="1:17" x14ac:dyDescent="0.25">
      <c r="A1018" s="5"/>
      <c r="B1018" s="66" t="s">
        <v>696</v>
      </c>
      <c r="C1018" s="48">
        <v>4</v>
      </c>
      <c r="D1018" s="70">
        <v>56.395799999999994</v>
      </c>
      <c r="E1018" s="98">
        <v>5066</v>
      </c>
      <c r="F1018" s="164">
        <v>2904157.4</v>
      </c>
      <c r="G1018" s="56">
        <v>75</v>
      </c>
      <c r="H1018" s="15">
        <f t="shared" si="170"/>
        <v>2178118.0499999998</v>
      </c>
      <c r="I1018" s="15">
        <f t="shared" si="166"/>
        <v>726039.35000000009</v>
      </c>
      <c r="J1018" s="15">
        <f t="shared" si="167"/>
        <v>573.26439005132249</v>
      </c>
      <c r="K1018" s="15">
        <f t="shared" si="168"/>
        <v>69.151318182037244</v>
      </c>
      <c r="L1018" s="15">
        <f t="shared" si="169"/>
        <v>868469.81998194486</v>
      </c>
      <c r="M1018" s="15"/>
      <c r="N1018" s="172">
        <f t="shared" si="165"/>
        <v>868469.81998194486</v>
      </c>
      <c r="O1018" s="40"/>
      <c r="P1018" s="40"/>
      <c r="Q1018" s="40"/>
    </row>
    <row r="1019" spans="1:17" x14ac:dyDescent="0.25">
      <c r="A1019" s="5"/>
      <c r="B1019" s="66" t="s">
        <v>697</v>
      </c>
      <c r="C1019" s="48">
        <v>4</v>
      </c>
      <c r="D1019" s="70">
        <v>31.199499999999997</v>
      </c>
      <c r="E1019" s="98">
        <v>1153</v>
      </c>
      <c r="F1019" s="164">
        <v>137044</v>
      </c>
      <c r="G1019" s="56">
        <v>75</v>
      </c>
      <c r="H1019" s="15">
        <f t="shared" si="170"/>
        <v>102783</v>
      </c>
      <c r="I1019" s="15">
        <f t="shared" si="166"/>
        <v>34261</v>
      </c>
      <c r="J1019" s="15">
        <f t="shared" si="167"/>
        <v>118.85862966175195</v>
      </c>
      <c r="K1019" s="15">
        <f t="shared" si="168"/>
        <v>523.5570785716078</v>
      </c>
      <c r="L1019" s="15">
        <f t="shared" si="169"/>
        <v>1045709.8709949907</v>
      </c>
      <c r="M1019" s="15"/>
      <c r="N1019" s="172">
        <f t="shared" si="165"/>
        <v>1045709.8709949907</v>
      </c>
      <c r="O1019" s="40"/>
      <c r="P1019" s="40"/>
      <c r="Q1019" s="40"/>
    </row>
    <row r="1020" spans="1:17" x14ac:dyDescent="0.25">
      <c r="A1020" s="5"/>
      <c r="B1020" s="66" t="s">
        <v>698</v>
      </c>
      <c r="C1020" s="48">
        <v>4</v>
      </c>
      <c r="D1020" s="70">
        <v>22.257800000000003</v>
      </c>
      <c r="E1020" s="98">
        <v>1030</v>
      </c>
      <c r="F1020" s="164">
        <v>172265.60000000001</v>
      </c>
      <c r="G1020" s="56">
        <v>75</v>
      </c>
      <c r="H1020" s="15">
        <f t="shared" si="170"/>
        <v>129199.2</v>
      </c>
      <c r="I1020" s="15">
        <f t="shared" si="166"/>
        <v>43066.400000000009</v>
      </c>
      <c r="J1020" s="15">
        <f t="shared" si="167"/>
        <v>167.24815533980583</v>
      </c>
      <c r="K1020" s="15">
        <f t="shared" si="168"/>
        <v>475.16755289355388</v>
      </c>
      <c r="L1020" s="15">
        <f t="shared" si="169"/>
        <v>927604.94408313325</v>
      </c>
      <c r="M1020" s="15"/>
      <c r="N1020" s="172">
        <f t="shared" si="165"/>
        <v>927604.94408313325</v>
      </c>
      <c r="O1020" s="40"/>
      <c r="P1020" s="40"/>
      <c r="Q1020" s="40"/>
    </row>
    <row r="1021" spans="1:17" x14ac:dyDescent="0.25">
      <c r="A1021" s="5"/>
      <c r="B1021" s="66" t="s">
        <v>699</v>
      </c>
      <c r="C1021" s="48">
        <v>4</v>
      </c>
      <c r="D1021" s="70">
        <v>45.27</v>
      </c>
      <c r="E1021" s="98">
        <v>4163</v>
      </c>
      <c r="F1021" s="164">
        <v>751201.2</v>
      </c>
      <c r="G1021" s="56">
        <v>75</v>
      </c>
      <c r="H1021" s="15">
        <f t="shared" si="170"/>
        <v>563400.9</v>
      </c>
      <c r="I1021" s="15">
        <f t="shared" si="166"/>
        <v>187800.29999999993</v>
      </c>
      <c r="J1021" s="15">
        <f t="shared" si="167"/>
        <v>180.44708143165985</v>
      </c>
      <c r="K1021" s="15">
        <f t="shared" si="168"/>
        <v>461.96862680169988</v>
      </c>
      <c r="L1021" s="15">
        <f t="shared" si="169"/>
        <v>1339434.5661306311</v>
      </c>
      <c r="M1021" s="15"/>
      <c r="N1021" s="172">
        <f t="shared" si="165"/>
        <v>1339434.5661306311</v>
      </c>
      <c r="O1021" s="40"/>
      <c r="P1021" s="40"/>
      <c r="Q1021" s="40"/>
    </row>
    <row r="1022" spans="1:17" x14ac:dyDescent="0.25">
      <c r="A1022" s="5"/>
      <c r="B1022" s="66" t="s">
        <v>885</v>
      </c>
      <c r="C1022" s="48">
        <v>3</v>
      </c>
      <c r="D1022" s="70">
        <v>16.429500000000001</v>
      </c>
      <c r="E1022" s="98">
        <v>32681</v>
      </c>
      <c r="F1022" s="164">
        <v>51318803.700000003</v>
      </c>
      <c r="G1022" s="56">
        <v>35</v>
      </c>
      <c r="H1022" s="15">
        <f t="shared" si="170"/>
        <v>17961581.295000002</v>
      </c>
      <c r="I1022" s="15">
        <f t="shared" si="166"/>
        <v>33357222.405000001</v>
      </c>
      <c r="J1022" s="15">
        <f t="shared" si="167"/>
        <v>1570.2947798414982</v>
      </c>
      <c r="K1022" s="15">
        <f t="shared" si="168"/>
        <v>-927.87907160813847</v>
      </c>
      <c r="L1022" s="15">
        <f t="shared" si="169"/>
        <v>3787060.3163812985</v>
      </c>
      <c r="M1022" s="15"/>
      <c r="N1022" s="172">
        <f t="shared" si="165"/>
        <v>3787060.3163812985</v>
      </c>
      <c r="O1022" s="40"/>
      <c r="P1022" s="40"/>
      <c r="Q1022" s="40"/>
    </row>
    <row r="1023" spans="1:17" x14ac:dyDescent="0.25">
      <c r="A1023" s="5"/>
      <c r="B1023" s="66" t="s">
        <v>852</v>
      </c>
      <c r="C1023" s="48">
        <v>4</v>
      </c>
      <c r="D1023" s="70">
        <v>18.29</v>
      </c>
      <c r="E1023" s="98">
        <v>1602</v>
      </c>
      <c r="F1023" s="164">
        <v>255052</v>
      </c>
      <c r="G1023" s="56">
        <v>75</v>
      </c>
      <c r="H1023" s="15">
        <f t="shared" si="170"/>
        <v>191289</v>
      </c>
      <c r="I1023" s="15">
        <f t="shared" si="166"/>
        <v>63763</v>
      </c>
      <c r="J1023" s="15">
        <f t="shared" si="167"/>
        <v>159.20848938826467</v>
      </c>
      <c r="K1023" s="15">
        <f t="shared" si="168"/>
        <v>483.2072188450951</v>
      </c>
      <c r="L1023" s="15">
        <f t="shared" si="169"/>
        <v>992622.59413993161</v>
      </c>
      <c r="M1023" s="15"/>
      <c r="N1023" s="172">
        <f t="shared" si="165"/>
        <v>992622.59413993161</v>
      </c>
      <c r="O1023" s="40"/>
      <c r="P1023" s="40"/>
      <c r="Q1023" s="40"/>
    </row>
    <row r="1024" spans="1:17" x14ac:dyDescent="0.25">
      <c r="A1024" s="5"/>
      <c r="B1024" s="66" t="s">
        <v>700</v>
      </c>
      <c r="C1024" s="48">
        <v>4</v>
      </c>
      <c r="D1024" s="70">
        <v>51.766099999999994</v>
      </c>
      <c r="E1024" s="98">
        <v>3115</v>
      </c>
      <c r="F1024" s="164">
        <v>631349.6</v>
      </c>
      <c r="G1024" s="56">
        <v>75</v>
      </c>
      <c r="H1024" s="15">
        <f t="shared" si="170"/>
        <v>473512.2</v>
      </c>
      <c r="I1024" s="15">
        <f t="shared" si="166"/>
        <v>157837.39999999997</v>
      </c>
      <c r="J1024" s="15">
        <f t="shared" si="167"/>
        <v>202.68044943820223</v>
      </c>
      <c r="K1024" s="15">
        <f t="shared" si="168"/>
        <v>439.73525879515751</v>
      </c>
      <c r="L1024" s="15">
        <f t="shared" si="169"/>
        <v>1206157.7586359733</v>
      </c>
      <c r="M1024" s="15"/>
      <c r="N1024" s="172">
        <f t="shared" si="165"/>
        <v>1206157.7586359733</v>
      </c>
      <c r="O1024" s="40"/>
      <c r="P1024" s="40"/>
      <c r="Q1024" s="40"/>
    </row>
    <row r="1025" spans="1:17" ht="15.75" thickBot="1" x14ac:dyDescent="0.3">
      <c r="A1025" s="5"/>
      <c r="B1025" s="66" t="s">
        <v>853</v>
      </c>
      <c r="C1025" s="48">
        <v>4</v>
      </c>
      <c r="D1025" s="70">
        <v>38.74</v>
      </c>
      <c r="E1025" s="105">
        <v>3504</v>
      </c>
      <c r="F1025" s="164">
        <v>1133882.7</v>
      </c>
      <c r="G1025" s="56">
        <v>75</v>
      </c>
      <c r="H1025" s="15">
        <f t="shared" si="170"/>
        <v>850412.02500000002</v>
      </c>
      <c r="I1025" s="15">
        <f t="shared" si="166"/>
        <v>283470.67499999993</v>
      </c>
      <c r="J1025" s="15">
        <f t="shared" si="167"/>
        <v>323.59666095890412</v>
      </c>
      <c r="K1025" s="15">
        <f t="shared" si="168"/>
        <v>318.81904727445561</v>
      </c>
      <c r="L1025" s="15">
        <f t="shared" si="169"/>
        <v>1020709.2122852667</v>
      </c>
      <c r="M1025" s="15"/>
      <c r="N1025" s="172">
        <f t="shared" si="165"/>
        <v>1020709.2122852667</v>
      </c>
      <c r="O1025" s="40"/>
      <c r="P1025" s="40"/>
      <c r="Q1025" s="40"/>
    </row>
    <row r="1026" spans="1:17" x14ac:dyDescent="0.25">
      <c r="H1026" s="38">
        <f>H989+H954+H935+H908+H881+H850+H811+H781+H749+H720+H678+H653+H626+H597+H568+H525+H502+H458+H421+H385+H370+H338+H312+H283+H256+H225+H193+H162+H121+H89+H78+H48+H42+H20</f>
        <v>0</v>
      </c>
    </row>
    <row r="1028" spans="1:17" x14ac:dyDescent="0.25">
      <c r="H1028" s="38">
        <f>H1026+H1027</f>
        <v>0</v>
      </c>
    </row>
  </sheetData>
  <mergeCells count="27">
    <mergeCell ref="N13:N15"/>
    <mergeCell ref="B18:C18"/>
    <mergeCell ref="L13:L15"/>
    <mergeCell ref="M13:M15"/>
    <mergeCell ref="B19:C19"/>
    <mergeCell ref="H13:H15"/>
    <mergeCell ref="I13:I15"/>
    <mergeCell ref="J13:J15"/>
    <mergeCell ref="K13:K15"/>
    <mergeCell ref="B17:C17"/>
    <mergeCell ref="G10:I10"/>
    <mergeCell ref="G11:I11"/>
    <mergeCell ref="G12:J12"/>
    <mergeCell ref="A13:A15"/>
    <mergeCell ref="B13:B15"/>
    <mergeCell ref="C13:C15"/>
    <mergeCell ref="D13:D15"/>
    <mergeCell ref="E13:E15"/>
    <mergeCell ref="F13:F15"/>
    <mergeCell ref="G13:G15"/>
    <mergeCell ref="G9:I9"/>
    <mergeCell ref="A1:N2"/>
    <mergeCell ref="G5:I5"/>
    <mergeCell ref="G6:I6"/>
    <mergeCell ref="G7:I7"/>
    <mergeCell ref="G8:I8"/>
    <mergeCell ref="G4:I4"/>
  </mergeCells>
  <pageMargins left="0.70866141732283472" right="0.70866141732283472" top="0.74803149606299213" bottom="0.74803149606299213" header="0.31496062992125984" footer="0.31496062992125984"/>
  <pageSetup paperSize="9" scale="56" fitToWidth="0" fitToHeight="0" orientation="landscape" r:id="rId1"/>
  <headerFooter>
    <oddFooter>&amp;C&amp;P</oddFooter>
  </headerFooter>
  <rowBreaks count="2" manualBreakCount="2">
    <brk id="570" max="23" man="1"/>
    <brk id="622" max="2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29"/>
  <sheetViews>
    <sheetView showGridLines="0" showZeros="0" view="pageBreakPreview" zoomScale="80" zoomScaleNormal="80" zoomScaleSheetLayoutView="8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J17" sqref="J17"/>
    </sheetView>
  </sheetViews>
  <sheetFormatPr defaultColWidth="8.85546875" defaultRowHeight="15" x14ac:dyDescent="0.25"/>
  <cols>
    <col min="1" max="1" width="17.7109375" style="10" customWidth="1"/>
    <col min="2" max="2" width="19.7109375" style="10" customWidth="1"/>
    <col min="3" max="3" width="11.140625" style="44" customWidth="1"/>
    <col min="4" max="4" width="14.85546875" style="44" customWidth="1"/>
    <col min="5" max="5" width="15.28515625" style="44" customWidth="1"/>
    <col min="6" max="6" width="18.85546875" style="44" customWidth="1"/>
    <col min="7" max="7" width="10.28515625" style="10" customWidth="1"/>
    <col min="8" max="8" width="19.140625" style="45" customWidth="1"/>
    <col min="9" max="9" width="17.5703125" style="16" customWidth="1"/>
    <col min="10" max="10" width="17.42578125" style="16" customWidth="1"/>
    <col min="11" max="11" width="16.5703125" style="16" customWidth="1"/>
    <col min="12" max="12" width="17.28515625" style="16" customWidth="1"/>
    <col min="13" max="13" width="16.140625" style="16" customWidth="1"/>
    <col min="14" max="14" width="18.28515625" style="16" customWidth="1"/>
    <col min="15" max="15" width="0.140625" style="10" customWidth="1"/>
    <col min="16" max="16" width="8.85546875" style="10"/>
    <col min="17" max="17" width="13.140625" style="10" customWidth="1"/>
    <col min="18" max="18" width="11.42578125" style="10" customWidth="1"/>
    <col min="19" max="19" width="12.28515625" style="10" customWidth="1"/>
    <col min="20" max="20" width="8.85546875" style="10"/>
    <col min="21" max="21" width="11.85546875" style="10" customWidth="1"/>
    <col min="22" max="16384" width="8.85546875" style="10"/>
  </cols>
  <sheetData>
    <row r="1" spans="1:14" x14ac:dyDescent="0.25">
      <c r="A1" s="252" t="s">
        <v>908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s="17" customFormat="1" ht="37.9" customHeight="1" x14ac:dyDescent="0.25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4" spans="1:14" ht="15.75" x14ac:dyDescent="0.25">
      <c r="G4" s="253" t="s">
        <v>918</v>
      </c>
      <c r="H4" s="253"/>
      <c r="I4" s="253"/>
      <c r="J4" s="42">
        <v>4184300000</v>
      </c>
      <c r="K4" s="33" t="s">
        <v>916</v>
      </c>
      <c r="L4" s="173">
        <v>10</v>
      </c>
      <c r="N4" s="18"/>
    </row>
    <row r="5" spans="1:14" ht="33" customHeight="1" x14ac:dyDescent="0.25">
      <c r="F5" s="46"/>
      <c r="G5" s="257" t="s">
        <v>922</v>
      </c>
      <c r="H5" s="258"/>
      <c r="I5" s="268"/>
      <c r="J5" s="174">
        <f>I17+(J4*L4)/100</f>
        <v>2061329100.6250002</v>
      </c>
      <c r="L5" s="174">
        <f>J4*L4/100</f>
        <v>418430000</v>
      </c>
    </row>
    <row r="6" spans="1:14" ht="15.75" x14ac:dyDescent="0.25">
      <c r="G6" s="246" t="s">
        <v>708</v>
      </c>
      <c r="H6" s="247"/>
      <c r="I6" s="247"/>
      <c r="J6" s="20">
        <v>0.55000000000000004</v>
      </c>
    </row>
    <row r="7" spans="1:14" ht="15.75" x14ac:dyDescent="0.25">
      <c r="F7" s="46"/>
      <c r="G7" s="246" t="s">
        <v>709</v>
      </c>
      <c r="H7" s="247"/>
      <c r="I7" s="247"/>
      <c r="J7" s="19">
        <f>J5*(100%-J6)</f>
        <v>927598095.28125</v>
      </c>
      <c r="K7" s="21" t="s">
        <v>710</v>
      </c>
      <c r="L7" s="19">
        <f>J5*J6</f>
        <v>1133731005.3437502</v>
      </c>
      <c r="M7" s="22"/>
    </row>
    <row r="8" spans="1:14" ht="15.75" x14ac:dyDescent="0.25">
      <c r="G8" s="246" t="s">
        <v>711</v>
      </c>
      <c r="H8" s="247"/>
      <c r="I8" s="247"/>
      <c r="J8" s="20">
        <v>0.6</v>
      </c>
      <c r="K8" s="21" t="s">
        <v>712</v>
      </c>
      <c r="L8" s="23">
        <v>0.6</v>
      </c>
      <c r="M8" s="24"/>
    </row>
    <row r="9" spans="1:14" ht="15.75" x14ac:dyDescent="0.25">
      <c r="G9" s="246" t="s">
        <v>712</v>
      </c>
      <c r="H9" s="247"/>
      <c r="I9" s="247"/>
      <c r="J9" s="20">
        <v>0.3</v>
      </c>
      <c r="K9" s="21" t="s">
        <v>713</v>
      </c>
      <c r="L9" s="23">
        <v>0.4</v>
      </c>
      <c r="M9" s="24"/>
    </row>
    <row r="10" spans="1:14" ht="15.75" x14ac:dyDescent="0.25">
      <c r="B10" s="76"/>
      <c r="C10" s="77"/>
      <c r="D10" s="77"/>
      <c r="E10" s="46"/>
      <c r="G10" s="246" t="s">
        <v>713</v>
      </c>
      <c r="H10" s="247"/>
      <c r="I10" s="247"/>
      <c r="J10" s="20">
        <v>0.1</v>
      </c>
      <c r="K10" s="21" t="s">
        <v>714</v>
      </c>
      <c r="L10" s="25">
        <f>E18-E21-E43</f>
        <v>2258507</v>
      </c>
      <c r="M10" s="24"/>
    </row>
    <row r="11" spans="1:14" ht="18.75" x14ac:dyDescent="0.3">
      <c r="B11" s="76"/>
      <c r="C11" s="75"/>
      <c r="D11" s="75"/>
      <c r="E11" s="109"/>
      <c r="F11" s="109"/>
      <c r="G11" s="244" t="s">
        <v>715</v>
      </c>
      <c r="H11" s="245"/>
      <c r="I11" s="245"/>
      <c r="J11" s="26">
        <v>1.3</v>
      </c>
      <c r="K11" s="21" t="s">
        <v>716</v>
      </c>
      <c r="L11" s="27">
        <f>D18-D21-D43</f>
        <v>27840.216592999997</v>
      </c>
      <c r="M11" s="28"/>
    </row>
    <row r="12" spans="1:14" ht="15.75" x14ac:dyDescent="0.25">
      <c r="A12" s="77"/>
      <c r="B12" s="77"/>
      <c r="C12" s="77"/>
      <c r="D12" s="77"/>
      <c r="E12" s="112"/>
      <c r="F12" s="112"/>
      <c r="G12" s="232"/>
      <c r="H12" s="232"/>
      <c r="I12" s="232"/>
      <c r="J12" s="232"/>
      <c r="K12" s="29"/>
      <c r="L12" s="29"/>
      <c r="M12" s="29"/>
      <c r="N12" s="36" t="s">
        <v>854</v>
      </c>
    </row>
    <row r="13" spans="1:14" ht="14.45" customHeight="1" x14ac:dyDescent="0.25">
      <c r="A13" s="259" t="s">
        <v>923</v>
      </c>
      <c r="B13" s="259" t="s">
        <v>0</v>
      </c>
      <c r="C13" s="260" t="s">
        <v>701</v>
      </c>
      <c r="D13" s="236" t="s">
        <v>705</v>
      </c>
      <c r="E13" s="236" t="s">
        <v>904</v>
      </c>
      <c r="F13" s="269" t="s">
        <v>717</v>
      </c>
      <c r="G13" s="270" t="s">
        <v>718</v>
      </c>
      <c r="H13" s="269" t="s">
        <v>719</v>
      </c>
      <c r="I13" s="266" t="s">
        <v>720</v>
      </c>
      <c r="J13" s="267" t="s">
        <v>721</v>
      </c>
      <c r="K13" s="266" t="s">
        <v>722</v>
      </c>
      <c r="L13" s="265" t="s">
        <v>707</v>
      </c>
      <c r="M13" s="266" t="s">
        <v>706</v>
      </c>
      <c r="N13" s="275" t="s">
        <v>723</v>
      </c>
    </row>
    <row r="14" spans="1:14" ht="14.45" customHeight="1" x14ac:dyDescent="0.25">
      <c r="A14" s="259"/>
      <c r="B14" s="259"/>
      <c r="C14" s="238"/>
      <c r="D14" s="236"/>
      <c r="E14" s="236"/>
      <c r="F14" s="223"/>
      <c r="G14" s="271"/>
      <c r="H14" s="223"/>
      <c r="I14" s="226"/>
      <c r="J14" s="241"/>
      <c r="K14" s="226"/>
      <c r="L14" s="255"/>
      <c r="M14" s="226"/>
      <c r="N14" s="275"/>
    </row>
    <row r="15" spans="1:14" ht="107.25" customHeight="1" x14ac:dyDescent="0.25">
      <c r="A15" s="259"/>
      <c r="B15" s="259"/>
      <c r="C15" s="239"/>
      <c r="D15" s="236"/>
      <c r="E15" s="236"/>
      <c r="F15" s="224"/>
      <c r="G15" s="272"/>
      <c r="H15" s="224"/>
      <c r="I15" s="227"/>
      <c r="J15" s="242"/>
      <c r="K15" s="227"/>
      <c r="L15" s="256"/>
      <c r="M15" s="227"/>
      <c r="N15" s="275"/>
    </row>
    <row r="16" spans="1:14" s="30" customFormat="1" x14ac:dyDescent="0.25">
      <c r="A16" s="11">
        <v>1</v>
      </c>
      <c r="B16" s="11">
        <v>2</v>
      </c>
      <c r="C16" s="47">
        <v>3</v>
      </c>
      <c r="D16" s="47">
        <v>4</v>
      </c>
      <c r="E16" s="47">
        <v>5</v>
      </c>
      <c r="F16" s="47">
        <v>6</v>
      </c>
      <c r="G16" s="11">
        <v>7</v>
      </c>
      <c r="H16" s="47" t="s">
        <v>724</v>
      </c>
      <c r="I16" s="11" t="s">
        <v>725</v>
      </c>
      <c r="J16" s="11" t="s">
        <v>924</v>
      </c>
      <c r="K16" s="11">
        <v>11</v>
      </c>
      <c r="L16" s="11">
        <v>12</v>
      </c>
      <c r="M16" s="11">
        <v>13</v>
      </c>
      <c r="N16" s="11">
        <v>14</v>
      </c>
    </row>
    <row r="17" spans="1:16" x14ac:dyDescent="0.25">
      <c r="A17" s="5"/>
      <c r="B17" s="273" t="s">
        <v>702</v>
      </c>
      <c r="C17" s="274"/>
      <c r="D17" s="49"/>
      <c r="E17" s="49"/>
      <c r="F17" s="50">
        <f>F18+F19</f>
        <v>4267617251.0999999</v>
      </c>
      <c r="G17" s="31"/>
      <c r="H17" s="50">
        <f>H18+H19</f>
        <v>2624718150.4749994</v>
      </c>
      <c r="I17" s="12">
        <f>I18+I19</f>
        <v>1642899100.6250002</v>
      </c>
      <c r="J17" s="12"/>
      <c r="K17" s="3"/>
      <c r="L17" s="12">
        <f>L18+L19</f>
        <v>927598095.28125</v>
      </c>
      <c r="M17" s="12">
        <f>M18+M19</f>
        <v>1133731005.3437502</v>
      </c>
      <c r="N17" s="12">
        <f>N18+N19</f>
        <v>2061329100.6250002</v>
      </c>
    </row>
    <row r="18" spans="1:16" x14ac:dyDescent="0.25">
      <c r="A18" s="5"/>
      <c r="B18" s="273" t="s">
        <v>703</v>
      </c>
      <c r="C18" s="274"/>
      <c r="D18" s="52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73">
        <f t="shared" si="0"/>
        <v>3165038</v>
      </c>
      <c r="F18" s="50">
        <f t="shared" si="0"/>
        <v>2939376995.6999998</v>
      </c>
      <c r="G18" s="31"/>
      <c r="H18" s="50">
        <f>H21+H43+H49+H79+H90+H122+H163+H194+H226+H257+H284+H313+H339+H371+H386+H422+H459+H503+H526+H569+H598+H627+H654+H679+H721+H750+H812+H851+H882+H909+H936+H955+H990+H782</f>
        <v>1642899100.6249995</v>
      </c>
      <c r="I18" s="12">
        <f>I21+I43+I49+I79+I90+I122+I163+I194+I226+I257+I284+I313+I339+I371+I386+I422+I459+I503+I526+I569+I598+I627+I654+I679+I721+I750+I812+I851+I882+I909+I936+I955+I990+I782</f>
        <v>1296477895.0750003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1133731005.3437502</v>
      </c>
      <c r="N18" s="12">
        <f>L18+M18</f>
        <v>1133731005.3437502</v>
      </c>
    </row>
    <row r="19" spans="1:16" x14ac:dyDescent="0.25">
      <c r="A19" s="5"/>
      <c r="B19" s="273" t="s">
        <v>704</v>
      </c>
      <c r="C19" s="274"/>
      <c r="D19" s="52">
        <f t="shared" si="0"/>
        <v>28325.422492999998</v>
      </c>
      <c r="E19" s="73">
        <f t="shared" si="0"/>
        <v>2403551</v>
      </c>
      <c r="F19" s="50">
        <f>F22+F44+F50+F80+F91+F123+F164+F195+F227+F258+F285+F314+F340+F372+F387+F423+F460+F504+F527+F570+F599+F628+F655+F680+F722+F751+F813+F852+F883+F910+F937+F956+F991+F783</f>
        <v>1328240255.4000001</v>
      </c>
      <c r="G19" s="31"/>
      <c r="H19" s="50">
        <f>H22+H44+H50+H80+H91+H123+H164+H195+H227+H258+H285+H314+H340+H372+H387+H423+H460+H504+H527+H570+H599+H628+H655+H680+H722+H751+H813+H852+H883+H910+H937+H956+H991+H783</f>
        <v>981819049.85000002</v>
      </c>
      <c r="I19" s="12">
        <f>I22+I44+I50+I80+I91+I123+I164+I195+I227+I258+I285+I314+I340+I372+I387+I423+I460+I504+I527+I570+I599+I628+I655+I680+I722+I751+I813+I852+I883+I910+I937+I956+I991+I783</f>
        <v>346421205.55000001</v>
      </c>
      <c r="J19" s="12">
        <f>F19/E19</f>
        <v>552.61579862461838</v>
      </c>
      <c r="K19" s="12">
        <f>SUMIF(K24:K1025,"&gt;0")</f>
        <v>395461.2497342655</v>
      </c>
      <c r="L19" s="12">
        <f>L22+L44+L50+L80+L91+L123+L164+L195+L227+L258+L285+L314+L340+L372+L387+L423+L460+L504+L527+L570+L599+L628+L655+L680+L722+L751+L813+L852+L883+L910+L937+L956+L991+L783</f>
        <v>927598095.28125</v>
      </c>
      <c r="M19" s="12">
        <f>M22+M44+M50+M80+M91+M123+M164+M195+M227+M258+M285+M314+M340+M372+M387+M423+M460+M504+M527+M570+M599+M628+M655+M680+M722+M751+M813+M852+M883+M910+M937+M956+M991+M783</f>
        <v>0</v>
      </c>
      <c r="N19" s="12">
        <f t="shared" ref="N19:N82" si="1">L19+M19</f>
        <v>927598095.28125</v>
      </c>
    </row>
    <row r="20" spans="1:16" x14ac:dyDescent="0.25">
      <c r="A20" s="5"/>
      <c r="B20" s="34"/>
      <c r="C20" s="54"/>
      <c r="D20" s="55">
        <v>0</v>
      </c>
      <c r="E20" s="49"/>
      <c r="F20" s="41"/>
      <c r="G20" s="39"/>
      <c r="H20" s="57"/>
      <c r="I20" s="38"/>
      <c r="J20" s="38"/>
      <c r="K20" s="32"/>
      <c r="L20" s="32"/>
      <c r="M20" s="32"/>
      <c r="N20" s="12"/>
    </row>
    <row r="21" spans="1:16" x14ac:dyDescent="0.25">
      <c r="A21" s="33" t="s">
        <v>1</v>
      </c>
      <c r="B21" s="2" t="s">
        <v>2</v>
      </c>
      <c r="C21" s="59"/>
      <c r="D21" s="60">
        <v>571.64089999999987</v>
      </c>
      <c r="E21" s="73">
        <f>E23+E22</f>
        <v>779339</v>
      </c>
      <c r="F21" s="177">
        <f>F23</f>
        <v>2664843394.5</v>
      </c>
      <c r="G21" s="14"/>
      <c r="H21" s="61">
        <f>H23</f>
        <v>1332421697.25</v>
      </c>
      <c r="I21" s="14">
        <f>I23</f>
        <v>1332421697.25</v>
      </c>
      <c r="J21" s="14"/>
      <c r="K21" s="5"/>
      <c r="L21" s="5"/>
      <c r="M21" s="14">
        <f>M23</f>
        <v>0</v>
      </c>
      <c r="N21" s="14">
        <f t="shared" si="1"/>
        <v>0</v>
      </c>
      <c r="O21" s="40"/>
    </row>
    <row r="22" spans="1:16" x14ac:dyDescent="0.25">
      <c r="A22" s="33" t="s">
        <v>1</v>
      </c>
      <c r="B22" s="2" t="s">
        <v>3</v>
      </c>
      <c r="C22" s="59"/>
      <c r="D22" s="60">
        <v>448.62889999999987</v>
      </c>
      <c r="E22" s="73">
        <f>SUM(E24:E41)</f>
        <v>140335</v>
      </c>
      <c r="F22" s="178">
        <f>SUM(F24:F41)</f>
        <v>127933530.59999999</v>
      </c>
      <c r="G22" s="14"/>
      <c r="H22" s="61">
        <f>SUM(H24:H41)</f>
        <v>127933530.59999999</v>
      </c>
      <c r="I22" s="14">
        <f>SUM(I24:I41)</f>
        <v>0</v>
      </c>
      <c r="J22" s="14"/>
      <c r="K22" s="5"/>
      <c r="L22" s="14">
        <f>SUM(L24:L41)</f>
        <v>22590610.428919923</v>
      </c>
      <c r="M22" s="15"/>
      <c r="N22" s="14">
        <f t="shared" si="1"/>
        <v>22590610.428919923</v>
      </c>
      <c r="O22" s="40"/>
    </row>
    <row r="23" spans="1:16" x14ac:dyDescent="0.25">
      <c r="A23" s="5"/>
      <c r="B23" s="4" t="s">
        <v>4</v>
      </c>
      <c r="C23" s="63">
        <v>1</v>
      </c>
      <c r="D23" s="64">
        <v>123.01200000000001</v>
      </c>
      <c r="E23" s="98">
        <v>639004</v>
      </c>
      <c r="F23" s="179">
        <v>2664843394.5</v>
      </c>
      <c r="G23" s="39">
        <v>50</v>
      </c>
      <c r="H23" s="65">
        <f>F23*G23/100</f>
        <v>1332421697.25</v>
      </c>
      <c r="I23" s="15">
        <f t="shared" ref="I23:I41" si="2">F23-H23</f>
        <v>1332421697.25</v>
      </c>
      <c r="J23" s="15"/>
      <c r="K23" s="5"/>
      <c r="L23" s="5"/>
      <c r="M23" s="15">
        <v>0</v>
      </c>
      <c r="N23" s="15">
        <f t="shared" si="1"/>
        <v>0</v>
      </c>
      <c r="O23" s="40">
        <f t="shared" ref="O23:O86" si="3">N23/1000</f>
        <v>0</v>
      </c>
    </row>
    <row r="24" spans="1:16" x14ac:dyDescent="0.25">
      <c r="A24" s="5"/>
      <c r="B24" s="1" t="s">
        <v>5</v>
      </c>
      <c r="C24" s="48">
        <v>4</v>
      </c>
      <c r="D24" s="64">
        <v>64.662199999999999</v>
      </c>
      <c r="E24" s="98">
        <v>11086</v>
      </c>
      <c r="F24" s="179">
        <v>6311333.9000000004</v>
      </c>
      <c r="G24" s="39">
        <v>100</v>
      </c>
      <c r="H24" s="65">
        <f t="shared" ref="H24:H41" si="4">F24*G24/100</f>
        <v>6311333.9000000004</v>
      </c>
      <c r="I24" s="15">
        <f t="shared" si="2"/>
        <v>0</v>
      </c>
      <c r="J24" s="15">
        <f t="shared" ref="J24:J87" si="5">F24/E24</f>
        <v>569.30668410607973</v>
      </c>
      <c r="K24" s="15">
        <f t="shared" ref="K24:K41" si="6">$J$11*$J$19-J24</f>
        <v>149.09385410592415</v>
      </c>
      <c r="L24" s="15">
        <f t="shared" ref="L24:L41" si="7">IF(K24&gt;0,$J$7*$J$8*(K24/$K$19),0)+$J$7*$J$9*(E24/$E$19)+$J$7*$J$10*(D24/$D$19)</f>
        <v>1705104.7837240479</v>
      </c>
      <c r="M24" s="15"/>
      <c r="N24" s="15">
        <f t="shared" si="1"/>
        <v>1705104.7837240479</v>
      </c>
      <c r="O24" s="40">
        <f t="shared" si="3"/>
        <v>1705.104783724048</v>
      </c>
      <c r="P24" s="40"/>
    </row>
    <row r="25" spans="1:16" x14ac:dyDescent="0.25">
      <c r="A25" s="5"/>
      <c r="B25" s="6" t="s">
        <v>6</v>
      </c>
      <c r="C25" s="48">
        <v>4</v>
      </c>
      <c r="D25" s="68">
        <v>27.565200000000001</v>
      </c>
      <c r="E25" s="98">
        <v>8208</v>
      </c>
      <c r="F25" s="179">
        <v>2948062.3</v>
      </c>
      <c r="G25" s="39">
        <v>100</v>
      </c>
      <c r="H25" s="65">
        <f t="shared" si="4"/>
        <v>2948062.3</v>
      </c>
      <c r="I25" s="15">
        <f t="shared" si="2"/>
        <v>0</v>
      </c>
      <c r="J25" s="15">
        <f t="shared" si="5"/>
        <v>359.16938352826509</v>
      </c>
      <c r="K25" s="15">
        <f t="shared" si="6"/>
        <v>359.23115468373879</v>
      </c>
      <c r="L25" s="15">
        <f t="shared" si="7"/>
        <v>1546149.6644630076</v>
      </c>
      <c r="M25" s="15"/>
      <c r="N25" s="15">
        <f t="shared" si="1"/>
        <v>1546149.6644630076</v>
      </c>
      <c r="O25" s="40">
        <f t="shared" si="3"/>
        <v>1546.1496644630076</v>
      </c>
      <c r="P25" s="40"/>
    </row>
    <row r="26" spans="1:16" x14ac:dyDescent="0.25">
      <c r="A26" s="5"/>
      <c r="B26" s="6" t="s">
        <v>7</v>
      </c>
      <c r="C26" s="48">
        <v>4</v>
      </c>
      <c r="D26" s="68">
        <v>28.389299999999999</v>
      </c>
      <c r="E26" s="98">
        <v>5003</v>
      </c>
      <c r="F26" s="179">
        <v>1727023.4</v>
      </c>
      <c r="G26" s="39">
        <v>100</v>
      </c>
      <c r="H26" s="65">
        <f t="shared" si="4"/>
        <v>1727023.4</v>
      </c>
      <c r="I26" s="15">
        <f t="shared" si="2"/>
        <v>0</v>
      </c>
      <c r="J26" s="15">
        <f t="shared" si="5"/>
        <v>345.1975614631221</v>
      </c>
      <c r="K26" s="15">
        <f t="shared" si="6"/>
        <v>373.20297674888178</v>
      </c>
      <c r="L26" s="15">
        <f t="shared" si="7"/>
        <v>1197441.9331600196</v>
      </c>
      <c r="M26" s="15"/>
      <c r="N26" s="15">
        <f t="shared" si="1"/>
        <v>1197441.9331600196</v>
      </c>
      <c r="O26" s="40">
        <f t="shared" si="3"/>
        <v>1197.4419331600195</v>
      </c>
      <c r="P26" s="40"/>
    </row>
    <row r="27" spans="1:16" x14ac:dyDescent="0.25">
      <c r="A27" s="5"/>
      <c r="B27" s="6" t="s">
        <v>8</v>
      </c>
      <c r="C27" s="48">
        <v>4</v>
      </c>
      <c r="D27" s="68">
        <v>6.0312999999999999</v>
      </c>
      <c r="E27" s="98">
        <v>6946</v>
      </c>
      <c r="F27" s="179">
        <v>6280598.7999999998</v>
      </c>
      <c r="G27" s="39">
        <v>100</v>
      </c>
      <c r="H27" s="65">
        <f t="shared" si="4"/>
        <v>6280598.7999999998</v>
      </c>
      <c r="I27" s="15">
        <f t="shared" si="2"/>
        <v>0</v>
      </c>
      <c r="J27" s="15">
        <f t="shared" si="5"/>
        <v>904.20368557443135</v>
      </c>
      <c r="K27" s="15">
        <f t="shared" si="6"/>
        <v>-185.80314736242747</v>
      </c>
      <c r="L27" s="15">
        <f t="shared" si="7"/>
        <v>823948.41025638138</v>
      </c>
      <c r="M27" s="15"/>
      <c r="N27" s="15">
        <f t="shared" si="1"/>
        <v>823948.41025638138</v>
      </c>
      <c r="O27" s="40">
        <f t="shared" si="3"/>
        <v>823.94841025638141</v>
      </c>
      <c r="P27" s="40"/>
    </row>
    <row r="28" spans="1:16" x14ac:dyDescent="0.25">
      <c r="A28" s="5"/>
      <c r="B28" s="1" t="s">
        <v>9</v>
      </c>
      <c r="C28" s="48">
        <v>4</v>
      </c>
      <c r="D28" s="68">
        <v>26.363799999999998</v>
      </c>
      <c r="E28" s="98">
        <v>16126</v>
      </c>
      <c r="F28" s="179">
        <v>21482385.5</v>
      </c>
      <c r="G28" s="39">
        <v>100</v>
      </c>
      <c r="H28" s="65">
        <f t="shared" si="4"/>
        <v>21482385.5</v>
      </c>
      <c r="I28" s="15">
        <f t="shared" si="2"/>
        <v>0</v>
      </c>
      <c r="J28" s="15">
        <f t="shared" si="5"/>
        <v>1332.1583467691926</v>
      </c>
      <c r="K28" s="15">
        <f t="shared" si="6"/>
        <v>-613.7578085571887</v>
      </c>
      <c r="L28" s="15">
        <f t="shared" si="7"/>
        <v>1953379.3221043714</v>
      </c>
      <c r="M28" s="15"/>
      <c r="N28" s="15">
        <f t="shared" si="1"/>
        <v>1953379.3221043714</v>
      </c>
      <c r="O28" s="40">
        <f t="shared" si="3"/>
        <v>1953.3793221043713</v>
      </c>
      <c r="P28" s="40"/>
    </row>
    <row r="29" spans="1:16" x14ac:dyDescent="0.25">
      <c r="A29" s="5"/>
      <c r="B29" s="1" t="s">
        <v>10</v>
      </c>
      <c r="C29" s="48">
        <v>4</v>
      </c>
      <c r="D29" s="68">
        <v>26.435999999999996</v>
      </c>
      <c r="E29" s="98">
        <v>3654</v>
      </c>
      <c r="F29" s="179">
        <v>1126412.8</v>
      </c>
      <c r="G29" s="39">
        <v>100</v>
      </c>
      <c r="H29" s="65">
        <f t="shared" si="4"/>
        <v>1126412.8</v>
      </c>
      <c r="I29" s="15">
        <f t="shared" si="2"/>
        <v>0</v>
      </c>
      <c r="J29" s="15">
        <f t="shared" si="5"/>
        <v>308.26841817186647</v>
      </c>
      <c r="K29" s="15">
        <f t="shared" si="6"/>
        <v>410.13212004013741</v>
      </c>
      <c r="L29" s="15">
        <f t="shared" si="7"/>
        <v>1086832.9797695933</v>
      </c>
      <c r="M29" s="15"/>
      <c r="N29" s="15">
        <f t="shared" si="1"/>
        <v>1086832.9797695933</v>
      </c>
      <c r="O29" s="40">
        <f t="shared" si="3"/>
        <v>1086.8329797695933</v>
      </c>
      <c r="P29" s="40"/>
    </row>
    <row r="30" spans="1:16" x14ac:dyDescent="0.25">
      <c r="A30" s="5"/>
      <c r="B30" s="1" t="s">
        <v>11</v>
      </c>
      <c r="C30" s="48">
        <v>4</v>
      </c>
      <c r="D30" s="68">
        <v>1.9072</v>
      </c>
      <c r="E30" s="99">
        <v>671</v>
      </c>
      <c r="F30" s="179">
        <v>96356.800000000003</v>
      </c>
      <c r="G30" s="39">
        <v>100</v>
      </c>
      <c r="H30" s="65">
        <f t="shared" si="4"/>
        <v>96356.800000000003</v>
      </c>
      <c r="I30" s="15">
        <f t="shared" si="2"/>
        <v>0</v>
      </c>
      <c r="J30" s="15">
        <f t="shared" si="5"/>
        <v>143.60178837555887</v>
      </c>
      <c r="K30" s="15">
        <f t="shared" si="6"/>
        <v>574.79874983644504</v>
      </c>
      <c r="L30" s="15">
        <f t="shared" si="7"/>
        <v>892885.44558947103</v>
      </c>
      <c r="M30" s="15"/>
      <c r="N30" s="15">
        <f t="shared" si="1"/>
        <v>892885.44558947103</v>
      </c>
      <c r="O30" s="40">
        <f t="shared" si="3"/>
        <v>892.88544558947103</v>
      </c>
      <c r="P30" s="40"/>
    </row>
    <row r="31" spans="1:16" x14ac:dyDescent="0.25">
      <c r="A31" s="5"/>
      <c r="B31" s="1" t="s">
        <v>12</v>
      </c>
      <c r="C31" s="48">
        <v>4</v>
      </c>
      <c r="D31" s="68">
        <v>7.6560000000000006</v>
      </c>
      <c r="E31" s="98">
        <v>10706</v>
      </c>
      <c r="F31" s="179">
        <v>13536563.4</v>
      </c>
      <c r="G31" s="39">
        <v>100</v>
      </c>
      <c r="H31" s="65">
        <f t="shared" si="4"/>
        <v>13536563.4</v>
      </c>
      <c r="I31" s="15">
        <f t="shared" si="2"/>
        <v>0</v>
      </c>
      <c r="J31" s="15">
        <f t="shared" si="5"/>
        <v>1264.3903792266019</v>
      </c>
      <c r="K31" s="15">
        <f t="shared" si="6"/>
        <v>-545.98984101459803</v>
      </c>
      <c r="L31" s="15">
        <f t="shared" si="7"/>
        <v>1264595.9637287995</v>
      </c>
      <c r="M31" s="15"/>
      <c r="N31" s="15">
        <f t="shared" si="1"/>
        <v>1264595.9637287995</v>
      </c>
      <c r="O31" s="40">
        <f t="shared" si="3"/>
        <v>1264.5959637287995</v>
      </c>
      <c r="P31" s="40"/>
    </row>
    <row r="32" spans="1:16" x14ac:dyDescent="0.25">
      <c r="A32" s="5"/>
      <c r="B32" s="1" t="s">
        <v>13</v>
      </c>
      <c r="C32" s="48">
        <v>4</v>
      </c>
      <c r="D32" s="68">
        <v>12.143800000000001</v>
      </c>
      <c r="E32" s="98">
        <v>1840</v>
      </c>
      <c r="F32" s="179">
        <v>387950.7</v>
      </c>
      <c r="G32" s="39">
        <v>100</v>
      </c>
      <c r="H32" s="65">
        <f t="shared" si="4"/>
        <v>387950.7</v>
      </c>
      <c r="I32" s="15">
        <f t="shared" si="2"/>
        <v>0</v>
      </c>
      <c r="J32" s="15">
        <f t="shared" si="5"/>
        <v>210.84277173913043</v>
      </c>
      <c r="K32" s="15">
        <f t="shared" si="6"/>
        <v>507.55776647287348</v>
      </c>
      <c r="L32" s="15">
        <f t="shared" si="7"/>
        <v>967120.48046340002</v>
      </c>
      <c r="M32" s="15"/>
      <c r="N32" s="15">
        <f t="shared" si="1"/>
        <v>967120.48046340002</v>
      </c>
      <c r="O32" s="40">
        <f t="shared" si="3"/>
        <v>967.12048046339999</v>
      </c>
      <c r="P32" s="40"/>
    </row>
    <row r="33" spans="1:16" x14ac:dyDescent="0.25">
      <c r="A33" s="5"/>
      <c r="B33" s="1" t="s">
        <v>14</v>
      </c>
      <c r="C33" s="48">
        <v>4</v>
      </c>
      <c r="D33" s="68">
        <v>30.873799999999999</v>
      </c>
      <c r="E33" s="98">
        <v>19382</v>
      </c>
      <c r="F33" s="179">
        <v>13393016.9</v>
      </c>
      <c r="G33" s="39">
        <v>100</v>
      </c>
      <c r="H33" s="65">
        <f t="shared" si="4"/>
        <v>13393016.9</v>
      </c>
      <c r="I33" s="15">
        <f t="shared" si="2"/>
        <v>0</v>
      </c>
      <c r="J33" s="15">
        <f t="shared" si="5"/>
        <v>691.00283252502322</v>
      </c>
      <c r="K33" s="15">
        <f t="shared" si="6"/>
        <v>27.397705686980657</v>
      </c>
      <c r="L33" s="15">
        <f t="shared" si="7"/>
        <v>2383681.8933931538</v>
      </c>
      <c r="M33" s="15"/>
      <c r="N33" s="15">
        <f t="shared" si="1"/>
        <v>2383681.8933931538</v>
      </c>
      <c r="O33" s="40">
        <f t="shared" si="3"/>
        <v>2383.6818933931536</v>
      </c>
      <c r="P33" s="40"/>
    </row>
    <row r="34" spans="1:16" x14ac:dyDescent="0.25">
      <c r="A34" s="5"/>
      <c r="B34" s="1" t="s">
        <v>15</v>
      </c>
      <c r="C34" s="48">
        <v>4</v>
      </c>
      <c r="D34" s="68">
        <v>23.783200000000001</v>
      </c>
      <c r="E34" s="98">
        <v>5208</v>
      </c>
      <c r="F34" s="179">
        <v>1890574.7</v>
      </c>
      <c r="G34" s="39">
        <v>100</v>
      </c>
      <c r="H34" s="65">
        <f t="shared" si="4"/>
        <v>1890574.7</v>
      </c>
      <c r="I34" s="15">
        <f t="shared" si="2"/>
        <v>0</v>
      </c>
      <c r="J34" s="15">
        <f t="shared" si="5"/>
        <v>363.01357526881719</v>
      </c>
      <c r="K34" s="15">
        <f t="shared" si="6"/>
        <v>355.38696294318669</v>
      </c>
      <c r="L34" s="15">
        <f t="shared" si="7"/>
        <v>1181018.8485758437</v>
      </c>
      <c r="M34" s="15"/>
      <c r="N34" s="15">
        <f t="shared" si="1"/>
        <v>1181018.8485758437</v>
      </c>
      <c r="O34" s="40">
        <f t="shared" si="3"/>
        <v>1181.0188485758438</v>
      </c>
      <c r="P34" s="40"/>
    </row>
    <row r="35" spans="1:16" x14ac:dyDescent="0.25">
      <c r="A35" s="5"/>
      <c r="B35" s="1" t="s">
        <v>16</v>
      </c>
      <c r="C35" s="48">
        <v>4</v>
      </c>
      <c r="D35" s="68">
        <v>28.336799999999997</v>
      </c>
      <c r="E35" s="98">
        <v>6724</v>
      </c>
      <c r="F35" s="179">
        <v>3429370.3</v>
      </c>
      <c r="G35" s="39">
        <v>100</v>
      </c>
      <c r="H35" s="65">
        <f t="shared" si="4"/>
        <v>3429370.3</v>
      </c>
      <c r="I35" s="15">
        <f t="shared" si="2"/>
        <v>0</v>
      </c>
      <c r="J35" s="15">
        <f t="shared" si="5"/>
        <v>510.01937834622248</v>
      </c>
      <c r="K35" s="15">
        <f t="shared" si="6"/>
        <v>208.3811598657814</v>
      </c>
      <c r="L35" s="15">
        <f t="shared" si="7"/>
        <v>1164560.0534828892</v>
      </c>
      <c r="M35" s="15"/>
      <c r="N35" s="15">
        <f t="shared" si="1"/>
        <v>1164560.0534828892</v>
      </c>
      <c r="O35" s="40">
        <f t="shared" si="3"/>
        <v>1164.5600534828891</v>
      </c>
      <c r="P35" s="40"/>
    </row>
    <row r="36" spans="1:16" x14ac:dyDescent="0.25">
      <c r="A36" s="5"/>
      <c r="B36" s="1" t="s">
        <v>726</v>
      </c>
      <c r="C36" s="48">
        <v>4</v>
      </c>
      <c r="D36" s="68">
        <v>49.459699999999998</v>
      </c>
      <c r="E36" s="98">
        <v>13490</v>
      </c>
      <c r="F36" s="179">
        <v>8900144.8000000007</v>
      </c>
      <c r="G36" s="39">
        <v>100</v>
      </c>
      <c r="H36" s="65">
        <f t="shared" si="4"/>
        <v>8900144.8000000007</v>
      </c>
      <c r="I36" s="15">
        <f t="shared" si="2"/>
        <v>0</v>
      </c>
      <c r="J36" s="15">
        <f t="shared" si="5"/>
        <v>659.75869532987406</v>
      </c>
      <c r="K36" s="15">
        <f t="shared" si="6"/>
        <v>58.641842882129822</v>
      </c>
      <c r="L36" s="15">
        <f t="shared" si="7"/>
        <v>1806352.0850453558</v>
      </c>
      <c r="M36" s="15"/>
      <c r="N36" s="15">
        <f t="shared" si="1"/>
        <v>1806352.0850453558</v>
      </c>
      <c r="O36" s="40">
        <f t="shared" si="3"/>
        <v>1806.3520850453558</v>
      </c>
      <c r="P36" s="40"/>
    </row>
    <row r="37" spans="1:16" x14ac:dyDescent="0.25">
      <c r="A37" s="5"/>
      <c r="B37" s="1" t="s">
        <v>17</v>
      </c>
      <c r="C37" s="48">
        <v>4</v>
      </c>
      <c r="D37" s="68">
        <v>27.454499999999999</v>
      </c>
      <c r="E37" s="98">
        <v>9056</v>
      </c>
      <c r="F37" s="179">
        <v>19820725.300000001</v>
      </c>
      <c r="G37" s="39">
        <v>100</v>
      </c>
      <c r="H37" s="65">
        <f t="shared" si="4"/>
        <v>19820725.300000001</v>
      </c>
      <c r="I37" s="15">
        <f t="shared" si="2"/>
        <v>0</v>
      </c>
      <c r="J37" s="15">
        <f t="shared" si="5"/>
        <v>2188.6843308303887</v>
      </c>
      <c r="K37" s="15">
        <f t="shared" si="6"/>
        <v>-1470.2837926183847</v>
      </c>
      <c r="L37" s="15">
        <f t="shared" si="7"/>
        <v>1138397.437231286</v>
      </c>
      <c r="M37" s="15"/>
      <c r="N37" s="15">
        <f t="shared" si="1"/>
        <v>1138397.437231286</v>
      </c>
      <c r="O37" s="40">
        <f t="shared" si="3"/>
        <v>1138.3974372312859</v>
      </c>
      <c r="P37" s="40"/>
    </row>
    <row r="38" spans="1:16" x14ac:dyDescent="0.25">
      <c r="A38" s="5"/>
      <c r="B38" s="1" t="s">
        <v>18</v>
      </c>
      <c r="C38" s="48">
        <v>4</v>
      </c>
      <c r="D38" s="68">
        <v>15.19</v>
      </c>
      <c r="E38" s="98">
        <v>2829</v>
      </c>
      <c r="F38" s="179">
        <v>1077174.3</v>
      </c>
      <c r="G38" s="39">
        <v>100</v>
      </c>
      <c r="H38" s="65">
        <f t="shared" si="4"/>
        <v>1077174.3</v>
      </c>
      <c r="I38" s="15">
        <f t="shared" si="2"/>
        <v>0</v>
      </c>
      <c r="J38" s="15">
        <f t="shared" si="5"/>
        <v>380.76150583244964</v>
      </c>
      <c r="K38" s="15">
        <f t="shared" si="6"/>
        <v>337.63903237955424</v>
      </c>
      <c r="L38" s="15">
        <f t="shared" si="7"/>
        <v>852463.13140107912</v>
      </c>
      <c r="M38" s="15"/>
      <c r="N38" s="15">
        <f t="shared" si="1"/>
        <v>852463.13140107912</v>
      </c>
      <c r="O38" s="40">
        <f t="shared" si="3"/>
        <v>852.46313140107918</v>
      </c>
      <c r="P38" s="40"/>
    </row>
    <row r="39" spans="1:16" x14ac:dyDescent="0.25">
      <c r="A39" s="5"/>
      <c r="B39" s="1" t="s">
        <v>19</v>
      </c>
      <c r="C39" s="48">
        <v>4</v>
      </c>
      <c r="D39" s="69">
        <v>44.8202</v>
      </c>
      <c r="E39" s="98">
        <v>10414</v>
      </c>
      <c r="F39" s="179">
        <v>6424276.2000000002</v>
      </c>
      <c r="G39" s="39">
        <v>100</v>
      </c>
      <c r="H39" s="65">
        <f t="shared" si="4"/>
        <v>6424276.2000000002</v>
      </c>
      <c r="I39" s="15">
        <f t="shared" si="2"/>
        <v>0</v>
      </c>
      <c r="J39" s="15">
        <f t="shared" si="5"/>
        <v>616.88843864029195</v>
      </c>
      <c r="K39" s="15">
        <f t="shared" si="6"/>
        <v>101.51209957171193</v>
      </c>
      <c r="L39" s="15">
        <f t="shared" si="7"/>
        <v>1495358.316910919</v>
      </c>
      <c r="M39" s="15"/>
      <c r="N39" s="15">
        <f t="shared" si="1"/>
        <v>1495358.316910919</v>
      </c>
      <c r="O39" s="40">
        <f t="shared" si="3"/>
        <v>1495.358316910919</v>
      </c>
      <c r="P39" s="40"/>
    </row>
    <row r="40" spans="1:16" x14ac:dyDescent="0.25">
      <c r="A40" s="5"/>
      <c r="B40" s="1" t="s">
        <v>20</v>
      </c>
      <c r="C40" s="48">
        <v>4</v>
      </c>
      <c r="D40" s="68">
        <v>14.4329</v>
      </c>
      <c r="E40" s="98">
        <v>5420</v>
      </c>
      <c r="F40" s="179">
        <v>9202368.5</v>
      </c>
      <c r="G40" s="39">
        <v>100</v>
      </c>
      <c r="H40" s="65">
        <f t="shared" si="4"/>
        <v>9202368.5</v>
      </c>
      <c r="I40" s="15">
        <f t="shared" si="2"/>
        <v>0</v>
      </c>
      <c r="J40" s="15">
        <f t="shared" si="5"/>
        <v>1697.853966789668</v>
      </c>
      <c r="K40" s="15">
        <f t="shared" si="6"/>
        <v>-979.45342857766411</v>
      </c>
      <c r="L40" s="15">
        <f t="shared" si="7"/>
        <v>674783.95872496557</v>
      </c>
      <c r="M40" s="15"/>
      <c r="N40" s="15">
        <f t="shared" si="1"/>
        <v>674783.95872496557</v>
      </c>
      <c r="O40" s="40">
        <f t="shared" si="3"/>
        <v>674.7839587249656</v>
      </c>
      <c r="P40" s="40"/>
    </row>
    <row r="41" spans="1:16" x14ac:dyDescent="0.25">
      <c r="A41" s="5"/>
      <c r="B41" s="1" t="s">
        <v>21</v>
      </c>
      <c r="C41" s="48">
        <v>4</v>
      </c>
      <c r="D41" s="70">
        <v>13.123000000000001</v>
      </c>
      <c r="E41" s="98">
        <v>3572</v>
      </c>
      <c r="F41" s="179">
        <v>9899192</v>
      </c>
      <c r="G41" s="39">
        <v>100</v>
      </c>
      <c r="H41" s="65">
        <f t="shared" si="4"/>
        <v>9899192</v>
      </c>
      <c r="I41" s="15">
        <f t="shared" si="2"/>
        <v>0</v>
      </c>
      <c r="J41" s="15">
        <f t="shared" si="5"/>
        <v>2771.3303471444569</v>
      </c>
      <c r="K41" s="15">
        <f t="shared" si="6"/>
        <v>-2052.9298089324529</v>
      </c>
      <c r="L41" s="15">
        <f t="shared" si="7"/>
        <v>456535.72089533403</v>
      </c>
      <c r="M41" s="15"/>
      <c r="N41" s="15">
        <f t="shared" si="1"/>
        <v>456535.72089533403</v>
      </c>
      <c r="O41" s="40">
        <f t="shared" si="3"/>
        <v>456.53572089533401</v>
      </c>
      <c r="P41" s="40"/>
    </row>
    <row r="42" spans="1:16" x14ac:dyDescent="0.25">
      <c r="A42" s="5"/>
      <c r="B42" s="1"/>
      <c r="C42" s="48"/>
      <c r="D42" s="70">
        <v>0</v>
      </c>
      <c r="E42" s="100"/>
      <c r="F42" s="180"/>
      <c r="G42" s="39"/>
      <c r="H42" s="57"/>
      <c r="K42" s="15"/>
      <c r="L42" s="15"/>
      <c r="M42" s="15"/>
      <c r="N42" s="15"/>
      <c r="O42" s="40">
        <f t="shared" si="3"/>
        <v>0</v>
      </c>
      <c r="P42" s="40"/>
    </row>
    <row r="43" spans="1:16" x14ac:dyDescent="0.25">
      <c r="A43" s="33" t="s">
        <v>22</v>
      </c>
      <c r="B43" s="2" t="s">
        <v>2</v>
      </c>
      <c r="C43" s="59"/>
      <c r="D43" s="7">
        <v>78.006900000000002</v>
      </c>
      <c r="E43" s="101">
        <f>E45+E44</f>
        <v>127192</v>
      </c>
      <c r="F43" s="177">
        <f>F45</f>
        <v>274533601.19999999</v>
      </c>
      <c r="G43" s="39"/>
      <c r="H43" s="50">
        <f>H45</f>
        <v>137266800.59999999</v>
      </c>
      <c r="I43" s="12">
        <f>I45</f>
        <v>137266800.59999999</v>
      </c>
      <c r="J43" s="12"/>
      <c r="K43" s="15"/>
      <c r="L43" s="15"/>
      <c r="M43" s="14">
        <f>M45</f>
        <v>0</v>
      </c>
      <c r="N43" s="12">
        <f t="shared" si="1"/>
        <v>0</v>
      </c>
      <c r="O43" s="40">
        <f t="shared" si="3"/>
        <v>0</v>
      </c>
      <c r="P43" s="40"/>
    </row>
    <row r="44" spans="1:16" x14ac:dyDescent="0.25">
      <c r="A44" s="33" t="s">
        <v>22</v>
      </c>
      <c r="B44" s="2" t="s">
        <v>3</v>
      </c>
      <c r="C44" s="59"/>
      <c r="D44" s="7">
        <v>36.576999999999998</v>
      </c>
      <c r="E44" s="101">
        <f>SUM(E46:E47)</f>
        <v>4709</v>
      </c>
      <c r="F44" s="177">
        <f>SUM(F46:F47)</f>
        <v>1011465</v>
      </c>
      <c r="G44" s="39"/>
      <c r="H44" s="50">
        <f>SUM(H46:H47)</f>
        <v>1011465</v>
      </c>
      <c r="I44" s="12">
        <f>SUM(I46:I47)</f>
        <v>0</v>
      </c>
      <c r="J44" s="12"/>
      <c r="K44" s="15"/>
      <c r="L44" s="12">
        <f>SUM(L46:L47)</f>
        <v>2005719.6838188728</v>
      </c>
      <c r="M44" s="15"/>
      <c r="N44" s="12">
        <f t="shared" si="1"/>
        <v>2005719.6838188728</v>
      </c>
      <c r="O44" s="40"/>
      <c r="P44" s="40"/>
    </row>
    <row r="45" spans="1:16" x14ac:dyDescent="0.25">
      <c r="A45" s="5"/>
      <c r="B45" s="1" t="s">
        <v>4</v>
      </c>
      <c r="C45" s="48">
        <v>1</v>
      </c>
      <c r="D45" s="70">
        <v>41.429900000000004</v>
      </c>
      <c r="E45" s="98">
        <v>122483</v>
      </c>
      <c r="F45" s="181">
        <v>274533601.19999999</v>
      </c>
      <c r="G45" s="39">
        <v>50</v>
      </c>
      <c r="H45" s="65">
        <f>F45*G45/100</f>
        <v>137266800.59999999</v>
      </c>
      <c r="I45" s="15">
        <f>F45-H45</f>
        <v>137266800.59999999</v>
      </c>
      <c r="J45" s="15"/>
      <c r="K45" s="15"/>
      <c r="L45" s="15"/>
      <c r="M45" s="15">
        <v>0</v>
      </c>
      <c r="N45" s="15">
        <f t="shared" si="1"/>
        <v>0</v>
      </c>
      <c r="O45" s="40">
        <f t="shared" si="3"/>
        <v>0</v>
      </c>
      <c r="P45" s="40"/>
    </row>
    <row r="46" spans="1:16" x14ac:dyDescent="0.25">
      <c r="A46" s="5"/>
      <c r="B46" s="1" t="s">
        <v>23</v>
      </c>
      <c r="C46" s="48">
        <v>4</v>
      </c>
      <c r="D46" s="70">
        <v>26.770200000000003</v>
      </c>
      <c r="E46" s="98">
        <v>3369</v>
      </c>
      <c r="F46" s="181">
        <v>602254.80000000005</v>
      </c>
      <c r="G46" s="39">
        <v>100</v>
      </c>
      <c r="H46" s="65">
        <f>F46*G46/100</f>
        <v>602254.80000000005</v>
      </c>
      <c r="I46" s="15">
        <f>F46-H46</f>
        <v>0</v>
      </c>
      <c r="J46" s="15">
        <f t="shared" si="5"/>
        <v>178.76366874443457</v>
      </c>
      <c r="K46" s="15">
        <f>$J$11*$J$19-J46</f>
        <v>539.63686946756934</v>
      </c>
      <c r="L46" s="15">
        <f>IF(K46&gt;0,$J$7*$J$8*(K46/$K$19),0)+$J$7*$J$9*(E46/$E$19)+$J$7*$J$10*(D46/$D$19)</f>
        <v>1237191.1810601517</v>
      </c>
      <c r="M46" s="15"/>
      <c r="N46" s="15">
        <f t="shared" si="1"/>
        <v>1237191.1810601517</v>
      </c>
      <c r="O46" s="40">
        <f t="shared" si="3"/>
        <v>1237.1911810601516</v>
      </c>
      <c r="P46" s="40"/>
    </row>
    <row r="47" spans="1:16" x14ac:dyDescent="0.25">
      <c r="A47" s="5"/>
      <c r="B47" s="1" t="s">
        <v>24</v>
      </c>
      <c r="C47" s="48">
        <v>4</v>
      </c>
      <c r="D47" s="70">
        <v>9.8067999999999991</v>
      </c>
      <c r="E47" s="98">
        <v>1340</v>
      </c>
      <c r="F47" s="181">
        <v>409210.2</v>
      </c>
      <c r="G47" s="39">
        <v>100</v>
      </c>
      <c r="H47" s="65">
        <f>F47*G47/100</f>
        <v>409210.2</v>
      </c>
      <c r="I47" s="15">
        <f>F47-H47</f>
        <v>0</v>
      </c>
      <c r="J47" s="15">
        <f t="shared" si="5"/>
        <v>305.38074626865671</v>
      </c>
      <c r="K47" s="15">
        <f>$J$11*$J$19-J47</f>
        <v>413.01979194334717</v>
      </c>
      <c r="L47" s="15">
        <f>IF(K47&gt;0,$J$7*$J$8*(K47/$K$19),0)+$J$7*$J$9*(E47/$E$19)+$J$7*$J$10*(D47/$D$19)</f>
        <v>768528.50275872112</v>
      </c>
      <c r="M47" s="15"/>
      <c r="N47" s="15">
        <f t="shared" si="1"/>
        <v>768528.50275872112</v>
      </c>
      <c r="O47" s="40">
        <f t="shared" si="3"/>
        <v>768.52850275872117</v>
      </c>
      <c r="P47" s="40"/>
    </row>
    <row r="48" spans="1:16" x14ac:dyDescent="0.25">
      <c r="A48" s="5"/>
      <c r="B48" s="1"/>
      <c r="C48" s="48"/>
      <c r="D48" s="70">
        <v>0</v>
      </c>
      <c r="E48" s="100"/>
      <c r="F48" s="57"/>
      <c r="G48" s="39"/>
      <c r="H48" s="57">
        <f>H49+H50</f>
        <v>47752536.800000004</v>
      </c>
      <c r="I48" s="38"/>
      <c r="J48" s="38"/>
      <c r="K48" s="15"/>
      <c r="L48" s="15"/>
      <c r="M48" s="15"/>
      <c r="N48" s="15"/>
      <c r="O48" s="40">
        <f t="shared" si="3"/>
        <v>0</v>
      </c>
      <c r="P48" s="40"/>
    </row>
    <row r="49" spans="1:16" x14ac:dyDescent="0.25">
      <c r="A49" s="33" t="s">
        <v>25</v>
      </c>
      <c r="B49" s="2" t="s">
        <v>2</v>
      </c>
      <c r="C49" s="59"/>
      <c r="D49" s="7">
        <v>887.6182</v>
      </c>
      <c r="E49" s="101">
        <f>E50</f>
        <v>80844</v>
      </c>
      <c r="F49" s="177"/>
      <c r="G49" s="39"/>
      <c r="H49" s="50">
        <f>H51</f>
        <v>4263893.3</v>
      </c>
      <c r="I49" s="12">
        <f>I51</f>
        <v>-4263893.3</v>
      </c>
      <c r="J49" s="12"/>
      <c r="K49" s="15"/>
      <c r="L49" s="15"/>
      <c r="M49" s="14">
        <f>M51</f>
        <v>38807876.408712</v>
      </c>
      <c r="N49" s="12">
        <f t="shared" si="1"/>
        <v>38807876.408712</v>
      </c>
      <c r="O49" s="40"/>
      <c r="P49" s="40"/>
    </row>
    <row r="50" spans="1:16" x14ac:dyDescent="0.25">
      <c r="A50" s="33" t="s">
        <v>25</v>
      </c>
      <c r="B50" s="2" t="s">
        <v>3</v>
      </c>
      <c r="C50" s="59"/>
      <c r="D50" s="7">
        <v>887.6182</v>
      </c>
      <c r="E50" s="101">
        <f>SUM(E52:E77)</f>
        <v>80844</v>
      </c>
      <c r="F50" s="177">
        <f>SUM(F52:F77)</f>
        <v>52016430.100000001</v>
      </c>
      <c r="G50" s="39"/>
      <c r="H50" s="50">
        <f>SUM(H52:H77)</f>
        <v>43488643.500000007</v>
      </c>
      <c r="I50" s="12">
        <f>SUM(I52:I77)</f>
        <v>8527786.5999999996</v>
      </c>
      <c r="J50" s="12"/>
      <c r="K50" s="15"/>
      <c r="L50" s="12">
        <f>SUM(L52:L77)</f>
        <v>23436446.348013312</v>
      </c>
      <c r="M50" s="14"/>
      <c r="N50" s="12">
        <f t="shared" si="1"/>
        <v>23436446.348013312</v>
      </c>
      <c r="O50" s="40"/>
      <c r="P50" s="40"/>
    </row>
    <row r="51" spans="1:16" x14ac:dyDescent="0.25">
      <c r="A51" s="5"/>
      <c r="B51" s="1" t="s">
        <v>26</v>
      </c>
      <c r="C51" s="48">
        <v>2</v>
      </c>
      <c r="D51" s="70">
        <v>0</v>
      </c>
      <c r="E51" s="100"/>
      <c r="F51" s="65"/>
      <c r="G51" s="39">
        <v>25</v>
      </c>
      <c r="H51" s="65">
        <f>F52*G51/100</f>
        <v>4263893.3</v>
      </c>
      <c r="I51" s="15">
        <f t="shared" ref="I51:I77" si="8">F51-H51</f>
        <v>-4263893.3</v>
      </c>
      <c r="J51" s="15"/>
      <c r="K51" s="15"/>
      <c r="L51" s="15"/>
      <c r="M51" s="15">
        <f>($L$7*$L$8*E49/$L$10)+($L$7*$L$9*D49/$L$11)</f>
        <v>38807876.408712</v>
      </c>
      <c r="N51" s="15">
        <f t="shared" si="1"/>
        <v>38807876.408712</v>
      </c>
      <c r="O51" s="40">
        <f t="shared" si="3"/>
        <v>38807.876408712</v>
      </c>
      <c r="P51" s="40"/>
    </row>
    <row r="52" spans="1:16" x14ac:dyDescent="0.25">
      <c r="A52" s="5"/>
      <c r="B52" s="1" t="s">
        <v>25</v>
      </c>
      <c r="C52" s="48">
        <v>3</v>
      </c>
      <c r="D52" s="69">
        <v>51.925899999999999</v>
      </c>
      <c r="E52" s="98">
        <v>11374</v>
      </c>
      <c r="F52" s="182">
        <v>17055573.199999999</v>
      </c>
      <c r="G52" s="39">
        <v>50</v>
      </c>
      <c r="H52" s="65">
        <f t="shared" ref="H52:H77" si="9">F52*G52/100</f>
        <v>8527786.5999999996</v>
      </c>
      <c r="I52" s="15">
        <f t="shared" si="8"/>
        <v>8527786.5999999996</v>
      </c>
      <c r="J52" s="15">
        <f t="shared" si="5"/>
        <v>1499.5228767364163</v>
      </c>
      <c r="K52" s="15">
        <f t="shared" ref="K52:K77" si="10">$J$11*$J$19-J52</f>
        <v>-781.12233852441238</v>
      </c>
      <c r="L52" s="15">
        <f t="shared" ref="L52:L77" si="11">IF(K52&gt;0,$J$7*$J$8*(K52/$K$19),0)+$J$7*$J$9*(E52/$E$19)+$J$7*$J$10*(D52/$D$19)</f>
        <v>1486910.5982692686</v>
      </c>
      <c r="M52" s="14"/>
      <c r="N52" s="15">
        <f t="shared" si="1"/>
        <v>1486910.5982692686</v>
      </c>
      <c r="O52" s="40">
        <f t="shared" si="3"/>
        <v>1486.9105982692686</v>
      </c>
      <c r="P52" s="40"/>
    </row>
    <row r="53" spans="1:16" x14ac:dyDescent="0.25">
      <c r="A53" s="5"/>
      <c r="B53" s="1" t="s">
        <v>27</v>
      </c>
      <c r="C53" s="48">
        <v>4</v>
      </c>
      <c r="D53" s="70">
        <v>16.3126</v>
      </c>
      <c r="E53" s="98">
        <v>1032</v>
      </c>
      <c r="F53" s="182">
        <v>571564.1</v>
      </c>
      <c r="G53" s="39">
        <v>100</v>
      </c>
      <c r="H53" s="65">
        <f t="shared" si="9"/>
        <v>571564.1</v>
      </c>
      <c r="I53" s="15">
        <f t="shared" si="8"/>
        <v>0</v>
      </c>
      <c r="J53" s="15">
        <f t="shared" si="5"/>
        <v>553.84118217054265</v>
      </c>
      <c r="K53" s="15">
        <f t="shared" si="10"/>
        <v>164.55935604146123</v>
      </c>
      <c r="L53" s="15">
        <f t="shared" si="11"/>
        <v>404499.00850609568</v>
      </c>
      <c r="M53" s="15"/>
      <c r="N53" s="15">
        <f t="shared" si="1"/>
        <v>404499.00850609568</v>
      </c>
      <c r="O53" s="40">
        <f t="shared" si="3"/>
        <v>404.49900850609566</v>
      </c>
      <c r="P53" s="40"/>
    </row>
    <row r="54" spans="1:16" x14ac:dyDescent="0.25">
      <c r="A54" s="5"/>
      <c r="B54" s="1" t="s">
        <v>28</v>
      </c>
      <c r="C54" s="48">
        <v>4</v>
      </c>
      <c r="D54" s="70">
        <v>30.464199999999998</v>
      </c>
      <c r="E54" s="98">
        <v>5235</v>
      </c>
      <c r="F54" s="182">
        <v>2752449.8</v>
      </c>
      <c r="G54" s="39">
        <v>100</v>
      </c>
      <c r="H54" s="65">
        <f t="shared" si="9"/>
        <v>2752449.8</v>
      </c>
      <c r="I54" s="15">
        <f t="shared" si="8"/>
        <v>0</v>
      </c>
      <c r="J54" s="15">
        <f t="shared" si="5"/>
        <v>525.778376313276</v>
      </c>
      <c r="K54" s="15">
        <f t="shared" si="10"/>
        <v>192.62216189872788</v>
      </c>
      <c r="L54" s="15">
        <f t="shared" si="11"/>
        <v>976954.03414653847</v>
      </c>
      <c r="M54" s="15"/>
      <c r="N54" s="15">
        <f t="shared" si="1"/>
        <v>976954.03414653847</v>
      </c>
      <c r="O54" s="40">
        <f t="shared" si="3"/>
        <v>976.95403414653845</v>
      </c>
      <c r="P54" s="40"/>
    </row>
    <row r="55" spans="1:16" x14ac:dyDescent="0.25">
      <c r="A55" s="5"/>
      <c r="B55" s="1" t="s">
        <v>29</v>
      </c>
      <c r="C55" s="48">
        <v>4</v>
      </c>
      <c r="D55" s="70">
        <v>21.542500000000004</v>
      </c>
      <c r="E55" s="98">
        <v>1623</v>
      </c>
      <c r="F55" s="182">
        <v>334241.7</v>
      </c>
      <c r="G55" s="39">
        <v>100</v>
      </c>
      <c r="H55" s="65">
        <f t="shared" si="9"/>
        <v>334241.7</v>
      </c>
      <c r="I55" s="15">
        <f t="shared" si="8"/>
        <v>0</v>
      </c>
      <c r="J55" s="15">
        <f t="shared" si="5"/>
        <v>205.94066543438078</v>
      </c>
      <c r="K55" s="15">
        <f t="shared" si="10"/>
        <v>512.4598727776231</v>
      </c>
      <c r="L55" s="15">
        <f t="shared" si="11"/>
        <v>979674.38305529323</v>
      </c>
      <c r="M55" s="15"/>
      <c r="N55" s="15">
        <f t="shared" si="1"/>
        <v>979674.38305529323</v>
      </c>
      <c r="O55" s="40">
        <f t="shared" si="3"/>
        <v>979.67438305529322</v>
      </c>
      <c r="P55" s="40"/>
    </row>
    <row r="56" spans="1:16" x14ac:dyDescent="0.25">
      <c r="A56" s="5"/>
      <c r="B56" s="1" t="s">
        <v>30</v>
      </c>
      <c r="C56" s="48">
        <v>4</v>
      </c>
      <c r="D56" s="70">
        <v>50.992299999999993</v>
      </c>
      <c r="E56" s="98">
        <v>3875</v>
      </c>
      <c r="F56" s="182">
        <v>1908300.3</v>
      </c>
      <c r="G56" s="39">
        <v>100</v>
      </c>
      <c r="H56" s="65">
        <f t="shared" si="9"/>
        <v>1908300.3</v>
      </c>
      <c r="I56" s="15">
        <f t="shared" si="8"/>
        <v>0</v>
      </c>
      <c r="J56" s="15">
        <f t="shared" si="5"/>
        <v>492.46459354838709</v>
      </c>
      <c r="K56" s="15">
        <f t="shared" si="10"/>
        <v>225.93594466361679</v>
      </c>
      <c r="L56" s="15">
        <f t="shared" si="11"/>
        <v>933605.24422838085</v>
      </c>
      <c r="M56" s="15"/>
      <c r="N56" s="15">
        <f t="shared" si="1"/>
        <v>933605.24422838085</v>
      </c>
      <c r="O56" s="40">
        <f t="shared" si="3"/>
        <v>933.6052442283808</v>
      </c>
      <c r="P56" s="40"/>
    </row>
    <row r="57" spans="1:16" x14ac:dyDescent="0.25">
      <c r="A57" s="5"/>
      <c r="B57" s="1" t="s">
        <v>31</v>
      </c>
      <c r="C57" s="48">
        <v>4</v>
      </c>
      <c r="D57" s="70">
        <v>19.139800000000001</v>
      </c>
      <c r="E57" s="98">
        <v>1831</v>
      </c>
      <c r="F57" s="182">
        <v>1032320</v>
      </c>
      <c r="G57" s="39">
        <v>100</v>
      </c>
      <c r="H57" s="65">
        <f t="shared" si="9"/>
        <v>1032320</v>
      </c>
      <c r="I57" s="15">
        <f t="shared" si="8"/>
        <v>0</v>
      </c>
      <c r="J57" s="15">
        <f t="shared" si="5"/>
        <v>563.80120152921904</v>
      </c>
      <c r="K57" s="15">
        <f t="shared" si="10"/>
        <v>154.59933668278484</v>
      </c>
      <c r="L57" s="15">
        <f t="shared" si="11"/>
        <v>492247.08655293775</v>
      </c>
      <c r="M57" s="15"/>
      <c r="N57" s="15">
        <f t="shared" si="1"/>
        <v>492247.08655293775</v>
      </c>
      <c r="O57" s="40">
        <f t="shared" si="3"/>
        <v>492.24708655293773</v>
      </c>
      <c r="P57" s="40"/>
    </row>
    <row r="58" spans="1:16" x14ac:dyDescent="0.25">
      <c r="A58" s="5"/>
      <c r="B58" s="1" t="s">
        <v>32</v>
      </c>
      <c r="C58" s="48">
        <v>4</v>
      </c>
      <c r="D58" s="70">
        <v>47.591800000000006</v>
      </c>
      <c r="E58" s="98">
        <v>1735</v>
      </c>
      <c r="F58" s="182">
        <v>429848.8</v>
      </c>
      <c r="G58" s="39">
        <v>100</v>
      </c>
      <c r="H58" s="65">
        <f t="shared" si="9"/>
        <v>429848.8</v>
      </c>
      <c r="I58" s="15">
        <f t="shared" si="8"/>
        <v>0</v>
      </c>
      <c r="J58" s="15">
        <f t="shared" si="5"/>
        <v>247.75146974063401</v>
      </c>
      <c r="K58" s="15">
        <f t="shared" si="10"/>
        <v>470.6490684713699</v>
      </c>
      <c r="L58" s="15">
        <f t="shared" si="11"/>
        <v>1019104.4375560066</v>
      </c>
      <c r="M58" s="15"/>
      <c r="N58" s="15">
        <f t="shared" si="1"/>
        <v>1019104.4375560066</v>
      </c>
      <c r="O58" s="40">
        <f t="shared" si="3"/>
        <v>1019.1044375560066</v>
      </c>
      <c r="P58" s="40"/>
    </row>
    <row r="59" spans="1:16" x14ac:dyDescent="0.25">
      <c r="A59" s="5"/>
      <c r="B59" s="1" t="s">
        <v>727</v>
      </c>
      <c r="C59" s="48">
        <v>4</v>
      </c>
      <c r="D59" s="71">
        <v>28.288899999999998</v>
      </c>
      <c r="E59" s="98">
        <v>1511</v>
      </c>
      <c r="F59" s="182">
        <v>399604.8</v>
      </c>
      <c r="G59" s="39">
        <v>100</v>
      </c>
      <c r="H59" s="65">
        <f t="shared" si="9"/>
        <v>399604.8</v>
      </c>
      <c r="I59" s="15">
        <f t="shared" si="8"/>
        <v>0</v>
      </c>
      <c r="J59" s="15">
        <f t="shared" si="5"/>
        <v>264.46379880873593</v>
      </c>
      <c r="K59" s="15">
        <f t="shared" si="10"/>
        <v>453.93673940326795</v>
      </c>
      <c r="L59" s="15">
        <f t="shared" si="11"/>
        <v>906436.749982515</v>
      </c>
      <c r="M59" s="15"/>
      <c r="N59" s="15">
        <f t="shared" si="1"/>
        <v>906436.749982515</v>
      </c>
      <c r="O59" s="40">
        <f t="shared" si="3"/>
        <v>906.43674998251504</v>
      </c>
      <c r="P59" s="40"/>
    </row>
    <row r="60" spans="1:16" x14ac:dyDescent="0.25">
      <c r="A60" s="5"/>
      <c r="B60" s="1" t="s">
        <v>728</v>
      </c>
      <c r="C60" s="48">
        <v>4</v>
      </c>
      <c r="D60" s="70">
        <v>39.7697</v>
      </c>
      <c r="E60" s="98">
        <v>2308</v>
      </c>
      <c r="F60" s="182">
        <v>383104.8</v>
      </c>
      <c r="G60" s="39">
        <v>100</v>
      </c>
      <c r="H60" s="65">
        <f t="shared" si="9"/>
        <v>383104.8</v>
      </c>
      <c r="I60" s="15">
        <f t="shared" si="8"/>
        <v>0</v>
      </c>
      <c r="J60" s="15">
        <f t="shared" si="5"/>
        <v>165.98994800693239</v>
      </c>
      <c r="K60" s="15">
        <f t="shared" si="10"/>
        <v>552.41059020507146</v>
      </c>
      <c r="L60" s="15">
        <f t="shared" si="11"/>
        <v>1174898.1741064959</v>
      </c>
      <c r="M60" s="15"/>
      <c r="N60" s="15">
        <f t="shared" si="1"/>
        <v>1174898.1741064959</v>
      </c>
      <c r="O60" s="40">
        <f t="shared" si="3"/>
        <v>1174.8981741064958</v>
      </c>
      <c r="P60" s="40"/>
    </row>
    <row r="61" spans="1:16" x14ac:dyDescent="0.25">
      <c r="A61" s="5"/>
      <c r="B61" s="1" t="s">
        <v>33</v>
      </c>
      <c r="C61" s="48">
        <v>4</v>
      </c>
      <c r="D61" s="70">
        <v>25.625900000000001</v>
      </c>
      <c r="E61" s="98">
        <v>2068</v>
      </c>
      <c r="F61" s="182">
        <v>389508.4</v>
      </c>
      <c r="G61" s="39">
        <v>100</v>
      </c>
      <c r="H61" s="65">
        <f t="shared" si="9"/>
        <v>389508.4</v>
      </c>
      <c r="I61" s="15">
        <f t="shared" si="8"/>
        <v>0</v>
      </c>
      <c r="J61" s="15">
        <f t="shared" si="5"/>
        <v>188.35029013539653</v>
      </c>
      <c r="K61" s="15">
        <f t="shared" si="10"/>
        <v>530.05024807660732</v>
      </c>
      <c r="L61" s="15">
        <f t="shared" si="11"/>
        <v>1069324.1766003277</v>
      </c>
      <c r="M61" s="15"/>
      <c r="N61" s="15">
        <f t="shared" si="1"/>
        <v>1069324.1766003277</v>
      </c>
      <c r="O61" s="40">
        <f t="shared" si="3"/>
        <v>1069.3241766003277</v>
      </c>
      <c r="P61" s="40"/>
    </row>
    <row r="62" spans="1:16" x14ac:dyDescent="0.25">
      <c r="A62" s="5"/>
      <c r="B62" s="1" t="s">
        <v>34</v>
      </c>
      <c r="C62" s="48">
        <v>4</v>
      </c>
      <c r="D62" s="69">
        <v>11.449</v>
      </c>
      <c r="E62" s="98">
        <v>4001</v>
      </c>
      <c r="F62" s="182">
        <v>3091897.6</v>
      </c>
      <c r="G62" s="39">
        <v>100</v>
      </c>
      <c r="H62" s="65">
        <f t="shared" si="9"/>
        <v>3091897.6</v>
      </c>
      <c r="I62" s="15">
        <f t="shared" si="8"/>
        <v>0</v>
      </c>
      <c r="J62" s="15">
        <f t="shared" si="5"/>
        <v>772.78120469882526</v>
      </c>
      <c r="K62" s="15">
        <f t="shared" si="10"/>
        <v>-54.380666486821383</v>
      </c>
      <c r="L62" s="15">
        <f t="shared" si="11"/>
        <v>500722.68097876065</v>
      </c>
      <c r="M62" s="15"/>
      <c r="N62" s="15">
        <f t="shared" si="1"/>
        <v>500722.68097876065</v>
      </c>
      <c r="O62" s="40">
        <f t="shared" si="3"/>
        <v>500.72268097876065</v>
      </c>
      <c r="P62" s="40"/>
    </row>
    <row r="63" spans="1:16" x14ac:dyDescent="0.25">
      <c r="A63" s="5"/>
      <c r="B63" s="1" t="s">
        <v>35</v>
      </c>
      <c r="C63" s="48">
        <v>4</v>
      </c>
      <c r="D63" s="70">
        <v>50.058299999999996</v>
      </c>
      <c r="E63" s="98">
        <v>3173</v>
      </c>
      <c r="F63" s="182">
        <v>577592.30000000005</v>
      </c>
      <c r="G63" s="39">
        <v>100</v>
      </c>
      <c r="H63" s="65">
        <f t="shared" si="9"/>
        <v>577592.30000000005</v>
      </c>
      <c r="I63" s="15">
        <f t="shared" si="8"/>
        <v>0</v>
      </c>
      <c r="J63" s="15">
        <f t="shared" si="5"/>
        <v>182.03350141821622</v>
      </c>
      <c r="K63" s="15">
        <f t="shared" si="10"/>
        <v>536.36703679378763</v>
      </c>
      <c r="L63" s="15">
        <f t="shared" si="11"/>
        <v>1286160.3871406249</v>
      </c>
      <c r="M63" s="15"/>
      <c r="N63" s="15">
        <f t="shared" si="1"/>
        <v>1286160.3871406249</v>
      </c>
      <c r="O63" s="40">
        <f t="shared" si="3"/>
        <v>1286.1603871406248</v>
      </c>
      <c r="P63" s="40"/>
    </row>
    <row r="64" spans="1:16" x14ac:dyDescent="0.25">
      <c r="A64" s="5"/>
      <c r="B64" s="1" t="s">
        <v>729</v>
      </c>
      <c r="C64" s="48">
        <v>4</v>
      </c>
      <c r="D64" s="70">
        <v>39.081300000000006</v>
      </c>
      <c r="E64" s="98">
        <v>3439</v>
      </c>
      <c r="F64" s="182">
        <v>1103754.7</v>
      </c>
      <c r="G64" s="39">
        <v>100</v>
      </c>
      <c r="H64" s="65">
        <f t="shared" si="9"/>
        <v>1103754.7</v>
      </c>
      <c r="I64" s="15">
        <f t="shared" si="8"/>
        <v>0</v>
      </c>
      <c r="J64" s="15">
        <f t="shared" si="5"/>
        <v>320.95222448386158</v>
      </c>
      <c r="K64" s="15">
        <f t="shared" si="10"/>
        <v>397.4483137281423</v>
      </c>
      <c r="L64" s="15">
        <f t="shared" si="11"/>
        <v>1085500.5506797312</v>
      </c>
      <c r="M64" s="15"/>
      <c r="N64" s="15">
        <f t="shared" si="1"/>
        <v>1085500.5506797312</v>
      </c>
      <c r="O64" s="40">
        <f t="shared" si="3"/>
        <v>1085.5005506797311</v>
      </c>
      <c r="P64" s="40"/>
    </row>
    <row r="65" spans="1:16" x14ac:dyDescent="0.25">
      <c r="A65" s="5"/>
      <c r="B65" s="1" t="s">
        <v>36</v>
      </c>
      <c r="C65" s="48">
        <v>4</v>
      </c>
      <c r="D65" s="70">
        <v>85.867999999999981</v>
      </c>
      <c r="E65" s="98">
        <v>5264</v>
      </c>
      <c r="F65" s="182">
        <v>2566010</v>
      </c>
      <c r="G65" s="39">
        <v>100</v>
      </c>
      <c r="H65" s="65">
        <f t="shared" si="9"/>
        <v>2566010</v>
      </c>
      <c r="I65" s="15">
        <f t="shared" si="8"/>
        <v>0</v>
      </c>
      <c r="J65" s="15">
        <f t="shared" si="5"/>
        <v>487.463905775076</v>
      </c>
      <c r="K65" s="15">
        <f t="shared" si="10"/>
        <v>230.93663243692788</v>
      </c>
      <c r="L65" s="15">
        <f t="shared" si="11"/>
        <v>1215669.9147762097</v>
      </c>
      <c r="M65" s="15"/>
      <c r="N65" s="15">
        <f t="shared" si="1"/>
        <v>1215669.9147762097</v>
      </c>
      <c r="O65" s="40">
        <f t="shared" si="3"/>
        <v>1215.6699147762097</v>
      </c>
      <c r="P65" s="40"/>
    </row>
    <row r="66" spans="1:16" x14ac:dyDescent="0.25">
      <c r="A66" s="5"/>
      <c r="B66" s="1" t="s">
        <v>37</v>
      </c>
      <c r="C66" s="48">
        <v>4</v>
      </c>
      <c r="D66" s="70">
        <v>12.793399999999998</v>
      </c>
      <c r="E66" s="98">
        <v>1873</v>
      </c>
      <c r="F66" s="182">
        <v>1106250.1000000001</v>
      </c>
      <c r="G66" s="39">
        <v>100</v>
      </c>
      <c r="H66" s="65">
        <f t="shared" si="9"/>
        <v>1106250.1000000001</v>
      </c>
      <c r="I66" s="15">
        <f t="shared" si="8"/>
        <v>0</v>
      </c>
      <c r="J66" s="15">
        <f t="shared" si="5"/>
        <v>590.63005872931126</v>
      </c>
      <c r="K66" s="15">
        <f t="shared" si="10"/>
        <v>127.77047948269262</v>
      </c>
      <c r="L66" s="15">
        <f t="shared" si="11"/>
        <v>438568.62377461308</v>
      </c>
      <c r="M66" s="15"/>
      <c r="N66" s="15">
        <f t="shared" si="1"/>
        <v>438568.62377461308</v>
      </c>
      <c r="O66" s="40">
        <f t="shared" si="3"/>
        <v>438.56862377461306</v>
      </c>
      <c r="P66" s="40"/>
    </row>
    <row r="67" spans="1:16" x14ac:dyDescent="0.25">
      <c r="A67" s="5"/>
      <c r="B67" s="1" t="s">
        <v>38</v>
      </c>
      <c r="C67" s="48">
        <v>4</v>
      </c>
      <c r="D67" s="70">
        <v>66.075299999999999</v>
      </c>
      <c r="E67" s="98">
        <v>5970</v>
      </c>
      <c r="F67" s="182">
        <v>6519767.5999999996</v>
      </c>
      <c r="G67" s="39">
        <v>100</v>
      </c>
      <c r="H67" s="65">
        <f t="shared" si="9"/>
        <v>6519767.5999999996</v>
      </c>
      <c r="I67" s="15">
        <f t="shared" si="8"/>
        <v>0</v>
      </c>
      <c r="J67" s="15">
        <f t="shared" si="5"/>
        <v>1092.0883752093803</v>
      </c>
      <c r="K67" s="15">
        <f t="shared" si="10"/>
        <v>-373.68783699737639</v>
      </c>
      <c r="L67" s="15">
        <f t="shared" si="11"/>
        <v>907580.12428487511</v>
      </c>
      <c r="M67" s="15"/>
      <c r="N67" s="15">
        <f t="shared" si="1"/>
        <v>907580.12428487511</v>
      </c>
      <c r="O67" s="40">
        <f t="shared" si="3"/>
        <v>907.58012428487507</v>
      </c>
      <c r="P67" s="40"/>
    </row>
    <row r="68" spans="1:16" x14ac:dyDescent="0.25">
      <c r="A68" s="5"/>
      <c r="B68" s="1" t="s">
        <v>39</v>
      </c>
      <c r="C68" s="48">
        <v>4</v>
      </c>
      <c r="D68" s="70">
        <v>4.5788000000000002</v>
      </c>
      <c r="E68" s="98">
        <v>1502</v>
      </c>
      <c r="F68" s="182">
        <v>692569.3</v>
      </c>
      <c r="G68" s="39">
        <v>100</v>
      </c>
      <c r="H68" s="65">
        <f t="shared" si="9"/>
        <v>692569.3</v>
      </c>
      <c r="I68" s="15">
        <f t="shared" si="8"/>
        <v>0</v>
      </c>
      <c r="J68" s="15">
        <f t="shared" si="5"/>
        <v>461.09806924101201</v>
      </c>
      <c r="K68" s="15">
        <f t="shared" si="10"/>
        <v>257.30246897099187</v>
      </c>
      <c r="L68" s="15">
        <f t="shared" si="11"/>
        <v>551012.68990821205</v>
      </c>
      <c r="M68" s="15"/>
      <c r="N68" s="15">
        <f t="shared" si="1"/>
        <v>551012.68990821205</v>
      </c>
      <c r="O68" s="40">
        <f t="shared" si="3"/>
        <v>551.012689908212</v>
      </c>
      <c r="P68" s="40"/>
    </row>
    <row r="69" spans="1:16" x14ac:dyDescent="0.25">
      <c r="A69" s="5"/>
      <c r="B69" s="1" t="s">
        <v>40</v>
      </c>
      <c r="C69" s="48">
        <v>4</v>
      </c>
      <c r="D69" s="70">
        <v>17.041400000000003</v>
      </c>
      <c r="E69" s="98">
        <v>347</v>
      </c>
      <c r="F69" s="182">
        <v>46310.3</v>
      </c>
      <c r="G69" s="39">
        <v>100</v>
      </c>
      <c r="H69" s="65">
        <f t="shared" si="9"/>
        <v>46310.3</v>
      </c>
      <c r="I69" s="15">
        <f t="shared" si="8"/>
        <v>0</v>
      </c>
      <c r="J69" s="15">
        <f t="shared" si="5"/>
        <v>133.45907780979829</v>
      </c>
      <c r="K69" s="15">
        <f t="shared" si="10"/>
        <v>584.94146040220562</v>
      </c>
      <c r="L69" s="15">
        <f t="shared" si="11"/>
        <v>919209.06116661034</v>
      </c>
      <c r="M69" s="15"/>
      <c r="N69" s="15">
        <f t="shared" si="1"/>
        <v>919209.06116661034</v>
      </c>
      <c r="O69" s="40">
        <f t="shared" si="3"/>
        <v>919.20906116661035</v>
      </c>
      <c r="P69" s="40"/>
    </row>
    <row r="70" spans="1:16" x14ac:dyDescent="0.25">
      <c r="A70" s="5"/>
      <c r="B70" s="1" t="s">
        <v>41</v>
      </c>
      <c r="C70" s="48">
        <v>4</v>
      </c>
      <c r="D70" s="70">
        <v>34.765100000000004</v>
      </c>
      <c r="E70" s="98">
        <v>3503</v>
      </c>
      <c r="F70" s="182">
        <v>810083.9</v>
      </c>
      <c r="G70" s="39">
        <v>100</v>
      </c>
      <c r="H70" s="65">
        <f t="shared" si="9"/>
        <v>810083.9</v>
      </c>
      <c r="I70" s="15">
        <f t="shared" si="8"/>
        <v>0</v>
      </c>
      <c r="J70" s="15">
        <f t="shared" si="5"/>
        <v>231.25432486440195</v>
      </c>
      <c r="K70" s="15">
        <f t="shared" si="10"/>
        <v>487.14621334760193</v>
      </c>
      <c r="L70" s="15">
        <f t="shared" si="11"/>
        <v>1205013.5294622222</v>
      </c>
      <c r="M70" s="15"/>
      <c r="N70" s="15">
        <f t="shared" si="1"/>
        <v>1205013.5294622222</v>
      </c>
      <c r="O70" s="40">
        <f t="shared" si="3"/>
        <v>1205.0135294622223</v>
      </c>
      <c r="P70" s="40"/>
    </row>
    <row r="71" spans="1:16" x14ac:dyDescent="0.25">
      <c r="A71" s="5"/>
      <c r="B71" s="1" t="s">
        <v>42</v>
      </c>
      <c r="C71" s="48">
        <v>4</v>
      </c>
      <c r="D71" s="70">
        <v>16.301500000000001</v>
      </c>
      <c r="E71" s="98">
        <v>2581</v>
      </c>
      <c r="F71" s="182">
        <v>2957436.2</v>
      </c>
      <c r="G71" s="39">
        <v>100</v>
      </c>
      <c r="H71" s="65">
        <f t="shared" si="9"/>
        <v>2957436.2</v>
      </c>
      <c r="I71" s="15">
        <f t="shared" si="8"/>
        <v>0</v>
      </c>
      <c r="J71" s="15">
        <f t="shared" si="5"/>
        <v>1145.848973266176</v>
      </c>
      <c r="K71" s="15">
        <f t="shared" si="10"/>
        <v>-427.44843505417214</v>
      </c>
      <c r="L71" s="15">
        <f t="shared" si="11"/>
        <v>352208.18890982663</v>
      </c>
      <c r="M71" s="15"/>
      <c r="N71" s="15">
        <f t="shared" si="1"/>
        <v>352208.18890982663</v>
      </c>
      <c r="O71" s="40">
        <f t="shared" si="3"/>
        <v>352.20818890982662</v>
      </c>
      <c r="P71" s="40"/>
    </row>
    <row r="72" spans="1:16" x14ac:dyDescent="0.25">
      <c r="A72" s="5"/>
      <c r="B72" s="1" t="s">
        <v>43</v>
      </c>
      <c r="C72" s="48">
        <v>4</v>
      </c>
      <c r="D72" s="70">
        <v>24.058299999999999</v>
      </c>
      <c r="E72" s="98">
        <v>2872</v>
      </c>
      <c r="F72" s="182">
        <v>737841.2</v>
      </c>
      <c r="G72" s="39">
        <v>100</v>
      </c>
      <c r="H72" s="65">
        <f t="shared" si="9"/>
        <v>737841.2</v>
      </c>
      <c r="I72" s="15">
        <f t="shared" si="8"/>
        <v>0</v>
      </c>
      <c r="J72" s="15">
        <f t="shared" si="5"/>
        <v>256.908495821727</v>
      </c>
      <c r="K72" s="15">
        <f t="shared" si="10"/>
        <v>461.49204239027688</v>
      </c>
      <c r="L72" s="15">
        <f t="shared" si="11"/>
        <v>1060789.9841288175</v>
      </c>
      <c r="M72" s="15"/>
      <c r="N72" s="15">
        <f t="shared" si="1"/>
        <v>1060789.9841288175</v>
      </c>
      <c r="O72" s="40">
        <f t="shared" si="3"/>
        <v>1060.7899841288174</v>
      </c>
      <c r="P72" s="40"/>
    </row>
    <row r="73" spans="1:16" x14ac:dyDescent="0.25">
      <c r="A73" s="5"/>
      <c r="B73" s="1" t="s">
        <v>44</v>
      </c>
      <c r="C73" s="48">
        <v>4</v>
      </c>
      <c r="D73" s="70">
        <v>43.497700000000002</v>
      </c>
      <c r="E73" s="98">
        <v>3457</v>
      </c>
      <c r="F73" s="182">
        <v>713871</v>
      </c>
      <c r="G73" s="39">
        <v>100</v>
      </c>
      <c r="H73" s="65">
        <f t="shared" si="9"/>
        <v>713871</v>
      </c>
      <c r="I73" s="15">
        <f t="shared" si="8"/>
        <v>0</v>
      </c>
      <c r="J73" s="15">
        <f t="shared" si="5"/>
        <v>206.50014463407578</v>
      </c>
      <c r="K73" s="15">
        <f t="shared" si="10"/>
        <v>511.90039357792807</v>
      </c>
      <c r="L73" s="15">
        <f t="shared" si="11"/>
        <v>1263123.3516766387</v>
      </c>
      <c r="M73" s="15"/>
      <c r="N73" s="15">
        <f t="shared" si="1"/>
        <v>1263123.3516766387</v>
      </c>
      <c r="O73" s="40">
        <f t="shared" si="3"/>
        <v>1263.1233516766388</v>
      </c>
      <c r="P73" s="40"/>
    </row>
    <row r="74" spans="1:16" x14ac:dyDescent="0.25">
      <c r="A74" s="5"/>
      <c r="B74" s="1" t="s">
        <v>45</v>
      </c>
      <c r="C74" s="48">
        <v>4</v>
      </c>
      <c r="D74" s="70">
        <v>21.498699999999999</v>
      </c>
      <c r="E74" s="98">
        <v>1119</v>
      </c>
      <c r="F74" s="182">
        <v>221183.6</v>
      </c>
      <c r="G74" s="39">
        <v>100</v>
      </c>
      <c r="H74" s="65">
        <f t="shared" si="9"/>
        <v>221183.6</v>
      </c>
      <c r="I74" s="15">
        <f t="shared" si="8"/>
        <v>0</v>
      </c>
      <c r="J74" s="15">
        <f t="shared" si="5"/>
        <v>197.66184092940125</v>
      </c>
      <c r="K74" s="15">
        <f t="shared" si="10"/>
        <v>520.73869728260263</v>
      </c>
      <c r="L74" s="15">
        <f t="shared" si="11"/>
        <v>932829.94346434914</v>
      </c>
      <c r="M74" s="15"/>
      <c r="N74" s="15">
        <f t="shared" si="1"/>
        <v>932829.94346434914</v>
      </c>
      <c r="O74" s="40">
        <f t="shared" si="3"/>
        <v>932.82994346434918</v>
      </c>
      <c r="P74" s="40"/>
    </row>
    <row r="75" spans="1:16" x14ac:dyDescent="0.25">
      <c r="A75" s="5"/>
      <c r="B75" s="1" t="s">
        <v>730</v>
      </c>
      <c r="C75" s="48">
        <v>4</v>
      </c>
      <c r="D75" s="70">
        <v>57.078299999999999</v>
      </c>
      <c r="E75" s="98">
        <v>3228</v>
      </c>
      <c r="F75" s="182">
        <v>1869243.8</v>
      </c>
      <c r="G75" s="39">
        <v>100</v>
      </c>
      <c r="H75" s="65">
        <f t="shared" si="9"/>
        <v>1869243.8</v>
      </c>
      <c r="I75" s="15">
        <f t="shared" si="8"/>
        <v>0</v>
      </c>
      <c r="J75" s="15">
        <f t="shared" si="5"/>
        <v>579.07180916976461</v>
      </c>
      <c r="K75" s="15">
        <f t="shared" si="10"/>
        <v>139.32872904223927</v>
      </c>
      <c r="L75" s="15">
        <f t="shared" si="11"/>
        <v>756738.87237424438</v>
      </c>
      <c r="M75" s="15"/>
      <c r="N75" s="15">
        <f t="shared" si="1"/>
        <v>756738.87237424438</v>
      </c>
      <c r="O75" s="40">
        <f t="shared" si="3"/>
        <v>756.73887237424435</v>
      </c>
      <c r="P75" s="40"/>
    </row>
    <row r="76" spans="1:16" x14ac:dyDescent="0.25">
      <c r="A76" s="5"/>
      <c r="B76" s="1" t="s">
        <v>46</v>
      </c>
      <c r="C76" s="48">
        <v>4</v>
      </c>
      <c r="D76" s="70">
        <v>44.555800000000005</v>
      </c>
      <c r="E76" s="98">
        <v>820</v>
      </c>
      <c r="F76" s="182">
        <v>272296.59999999998</v>
      </c>
      <c r="G76" s="39">
        <v>100</v>
      </c>
      <c r="H76" s="65">
        <f t="shared" si="9"/>
        <v>272296.59999999998</v>
      </c>
      <c r="I76" s="15">
        <f t="shared" si="8"/>
        <v>0</v>
      </c>
      <c r="J76" s="15">
        <f t="shared" si="5"/>
        <v>332.0690243902439</v>
      </c>
      <c r="K76" s="15">
        <f t="shared" si="10"/>
        <v>386.33151382175998</v>
      </c>
      <c r="L76" s="15">
        <f t="shared" si="11"/>
        <v>784559.19663947832</v>
      </c>
      <c r="M76" s="15"/>
      <c r="N76" s="15">
        <f t="shared" si="1"/>
        <v>784559.19663947832</v>
      </c>
      <c r="O76" s="40">
        <f t="shared" si="3"/>
        <v>784.55919663947827</v>
      </c>
      <c r="P76" s="40"/>
    </row>
    <row r="77" spans="1:16" x14ac:dyDescent="0.25">
      <c r="A77" s="5"/>
      <c r="B77" s="1" t="s">
        <v>47</v>
      </c>
      <c r="C77" s="48">
        <v>4</v>
      </c>
      <c r="D77" s="70">
        <v>27.263699999999996</v>
      </c>
      <c r="E77" s="98">
        <v>5103</v>
      </c>
      <c r="F77" s="182">
        <v>3473806</v>
      </c>
      <c r="G77" s="39">
        <v>100</v>
      </c>
      <c r="H77" s="65">
        <f t="shared" si="9"/>
        <v>3473806</v>
      </c>
      <c r="I77" s="15">
        <f t="shared" si="8"/>
        <v>0</v>
      </c>
      <c r="J77" s="15">
        <f t="shared" si="5"/>
        <v>680.73799725651577</v>
      </c>
      <c r="K77" s="15">
        <f t="shared" si="10"/>
        <v>37.662540955488112</v>
      </c>
      <c r="L77" s="15">
        <f t="shared" si="11"/>
        <v>733105.35564424167</v>
      </c>
      <c r="M77" s="15"/>
      <c r="N77" s="15">
        <f t="shared" si="1"/>
        <v>733105.35564424167</v>
      </c>
      <c r="O77" s="40">
        <f t="shared" si="3"/>
        <v>733.10535564424163</v>
      </c>
      <c r="P77" s="40"/>
    </row>
    <row r="78" spans="1:16" x14ac:dyDescent="0.25">
      <c r="A78" s="5"/>
      <c r="B78" s="1"/>
      <c r="C78" s="48"/>
      <c r="D78" s="70">
        <v>0</v>
      </c>
      <c r="E78" s="100"/>
      <c r="F78" s="57"/>
      <c r="G78" s="39"/>
      <c r="H78" s="57"/>
      <c r="I78" s="38"/>
      <c r="J78" s="38"/>
      <c r="K78" s="15"/>
      <c r="L78" s="15"/>
      <c r="M78" s="15"/>
      <c r="N78" s="15"/>
      <c r="O78" s="40">
        <f t="shared" si="3"/>
        <v>0</v>
      </c>
      <c r="P78" s="40"/>
    </row>
    <row r="79" spans="1:16" x14ac:dyDescent="0.25">
      <c r="A79" s="33" t="s">
        <v>48</v>
      </c>
      <c r="B79" s="2" t="s">
        <v>2</v>
      </c>
      <c r="C79" s="59"/>
      <c r="D79" s="7">
        <v>294.53949999999998</v>
      </c>
      <c r="E79" s="101">
        <f>E80</f>
        <v>26797</v>
      </c>
      <c r="F79" s="177"/>
      <c r="G79" s="39"/>
      <c r="H79" s="50">
        <f>H81</f>
        <v>2596132.875</v>
      </c>
      <c r="I79" s="12">
        <f>I81</f>
        <v>-2596132.875</v>
      </c>
      <c r="J79" s="12"/>
      <c r="K79" s="15"/>
      <c r="L79" s="15"/>
      <c r="M79" s="14">
        <f>M81</f>
        <v>12868762.000898756</v>
      </c>
      <c r="N79" s="12">
        <f t="shared" si="1"/>
        <v>12868762.000898756</v>
      </c>
      <c r="O79" s="40"/>
      <c r="P79" s="40"/>
    </row>
    <row r="80" spans="1:16" x14ac:dyDescent="0.25">
      <c r="A80" s="33" t="s">
        <v>48</v>
      </c>
      <c r="B80" s="2" t="s">
        <v>3</v>
      </c>
      <c r="C80" s="59"/>
      <c r="D80" s="7">
        <v>294.53949999999998</v>
      </c>
      <c r="E80" s="101">
        <f>SUM(E82:E88)</f>
        <v>26797</v>
      </c>
      <c r="F80" s="177">
        <f>SUM(F82:F88)</f>
        <v>13432409.799999999</v>
      </c>
      <c r="G80" s="39"/>
      <c r="H80" s="50">
        <f>SUM(H82:H88)</f>
        <v>8240144.0499999989</v>
      </c>
      <c r="I80" s="12">
        <f>SUM(I82:I88)</f>
        <v>5192265.75</v>
      </c>
      <c r="J80" s="12"/>
      <c r="K80" s="15"/>
      <c r="L80" s="12">
        <f>SUM(L82:L88)</f>
        <v>8477437.9776842706</v>
      </c>
      <c r="M80" s="15"/>
      <c r="N80" s="12">
        <f t="shared" si="1"/>
        <v>8477437.9776842706</v>
      </c>
      <c r="O80" s="40"/>
      <c r="P80" s="40"/>
    </row>
    <row r="81" spans="1:16" x14ac:dyDescent="0.25">
      <c r="A81" s="5"/>
      <c r="B81" s="1" t="s">
        <v>26</v>
      </c>
      <c r="C81" s="48">
        <v>2</v>
      </c>
      <c r="D81" s="70">
        <v>0</v>
      </c>
      <c r="E81" s="100"/>
      <c r="F81" s="65"/>
      <c r="G81" s="39">
        <v>25</v>
      </c>
      <c r="H81" s="65">
        <f>F83*G81/100</f>
        <v>2596132.875</v>
      </c>
      <c r="I81" s="15">
        <f t="shared" ref="I81:I88" si="12">F81-H81</f>
        <v>-2596132.875</v>
      </c>
      <c r="J81" s="15"/>
      <c r="K81" s="15"/>
      <c r="L81" s="15"/>
      <c r="M81" s="15">
        <f>($L$7*$L$8*E79/$L$10)+($L$7*$L$9*D79/$L$11)</f>
        <v>12868762.000898756</v>
      </c>
      <c r="N81" s="15">
        <f t="shared" si="1"/>
        <v>12868762.000898756</v>
      </c>
      <c r="O81" s="40">
        <f t="shared" si="3"/>
        <v>12868.762000898756</v>
      </c>
      <c r="P81" s="40"/>
    </row>
    <row r="82" spans="1:16" x14ac:dyDescent="0.25">
      <c r="A82" s="5"/>
      <c r="B82" s="1" t="s">
        <v>49</v>
      </c>
      <c r="C82" s="48">
        <v>4</v>
      </c>
      <c r="D82" s="70">
        <v>73.437700000000007</v>
      </c>
      <c r="E82" s="98">
        <v>5098</v>
      </c>
      <c r="F82" s="183">
        <v>830447.7</v>
      </c>
      <c r="G82" s="39">
        <v>100</v>
      </c>
      <c r="H82" s="65">
        <f t="shared" ref="H82:H88" si="13">F82*G82/100</f>
        <v>830447.7</v>
      </c>
      <c r="I82" s="15">
        <f t="shared" si="12"/>
        <v>0</v>
      </c>
      <c r="J82" s="15">
        <f t="shared" si="5"/>
        <v>162.89676343664181</v>
      </c>
      <c r="K82" s="15">
        <f t="shared" ref="K82:K88" si="14">$J$11*$J$19-J82</f>
        <v>555.5037747753621</v>
      </c>
      <c r="L82" s="15">
        <f t="shared" ref="L82:L88" si="15">IF(K82&gt;0,$J$7*$J$8*(K82/$K$19),0)+$J$7*$J$9*(E82/$E$19)+$J$7*$J$10*(D82/$D$19)</f>
        <v>1612528.9446819867</v>
      </c>
      <c r="M82" s="15"/>
      <c r="N82" s="15">
        <f t="shared" si="1"/>
        <v>1612528.9446819867</v>
      </c>
      <c r="O82" s="40">
        <f t="shared" si="3"/>
        <v>1612.5289446819868</v>
      </c>
      <c r="P82" s="40"/>
    </row>
    <row r="83" spans="1:16" x14ac:dyDescent="0.25">
      <c r="A83" s="5"/>
      <c r="B83" s="1" t="s">
        <v>869</v>
      </c>
      <c r="C83" s="48">
        <v>3</v>
      </c>
      <c r="D83" s="70">
        <v>28.994</v>
      </c>
      <c r="E83" s="98">
        <v>10676</v>
      </c>
      <c r="F83" s="183">
        <v>10384531.5</v>
      </c>
      <c r="G83" s="39">
        <v>50</v>
      </c>
      <c r="H83" s="65">
        <f t="shared" si="13"/>
        <v>5192265.75</v>
      </c>
      <c r="I83" s="15">
        <f t="shared" si="12"/>
        <v>5192265.75</v>
      </c>
      <c r="J83" s="15">
        <f t="shared" si="5"/>
        <v>972.69871674784565</v>
      </c>
      <c r="K83" s="15">
        <f t="shared" si="14"/>
        <v>-254.29817853584177</v>
      </c>
      <c r="L83" s="15">
        <f t="shared" si="15"/>
        <v>1331000.0784068606</v>
      </c>
      <c r="M83" s="15"/>
      <c r="N83" s="15">
        <f t="shared" ref="N83:N146" si="16">L83+M83</f>
        <v>1331000.0784068606</v>
      </c>
      <c r="O83" s="40">
        <f t="shared" si="3"/>
        <v>1331.0000784068607</v>
      </c>
      <c r="P83" s="40"/>
    </row>
    <row r="84" spans="1:16" x14ac:dyDescent="0.25">
      <c r="A84" s="5"/>
      <c r="B84" s="1" t="s">
        <v>731</v>
      </c>
      <c r="C84" s="48">
        <v>4</v>
      </c>
      <c r="D84" s="70">
        <v>59.187299999999993</v>
      </c>
      <c r="E84" s="98">
        <v>3460</v>
      </c>
      <c r="F84" s="183">
        <v>359048</v>
      </c>
      <c r="G84" s="39">
        <v>100</v>
      </c>
      <c r="H84" s="65">
        <f t="shared" si="13"/>
        <v>359048</v>
      </c>
      <c r="I84" s="15">
        <f t="shared" si="12"/>
        <v>0</v>
      </c>
      <c r="J84" s="15">
        <f t="shared" si="5"/>
        <v>103.77109826589596</v>
      </c>
      <c r="K84" s="15">
        <f t="shared" si="14"/>
        <v>614.62943994610794</v>
      </c>
      <c r="L84" s="15">
        <f t="shared" si="15"/>
        <v>1459428.2352252677</v>
      </c>
      <c r="M84" s="15"/>
      <c r="N84" s="15">
        <f t="shared" si="16"/>
        <v>1459428.2352252677</v>
      </c>
      <c r="O84" s="40">
        <f t="shared" si="3"/>
        <v>1459.4282352252676</v>
      </c>
      <c r="P84" s="40"/>
    </row>
    <row r="85" spans="1:16" x14ac:dyDescent="0.25">
      <c r="A85" s="5"/>
      <c r="B85" s="1" t="s">
        <v>50</v>
      </c>
      <c r="C85" s="48">
        <v>4</v>
      </c>
      <c r="D85" s="70">
        <v>17.118400000000001</v>
      </c>
      <c r="E85" s="98">
        <v>1707</v>
      </c>
      <c r="F85" s="183">
        <v>250562.3</v>
      </c>
      <c r="G85" s="39">
        <v>100</v>
      </c>
      <c r="H85" s="65">
        <f t="shared" si="13"/>
        <v>250562.3</v>
      </c>
      <c r="I85" s="15">
        <f t="shared" si="12"/>
        <v>0</v>
      </c>
      <c r="J85" s="15">
        <f t="shared" si="5"/>
        <v>146.78517867603983</v>
      </c>
      <c r="K85" s="15">
        <f t="shared" si="14"/>
        <v>571.61535953596399</v>
      </c>
      <c r="L85" s="15">
        <f t="shared" si="15"/>
        <v>1058165.2169311671</v>
      </c>
      <c r="M85" s="15"/>
      <c r="N85" s="15">
        <f t="shared" si="16"/>
        <v>1058165.2169311671</v>
      </c>
      <c r="O85" s="40">
        <f t="shared" si="3"/>
        <v>1058.1652169311672</v>
      </c>
      <c r="P85" s="40"/>
    </row>
    <row r="86" spans="1:16" x14ac:dyDescent="0.25">
      <c r="A86" s="5"/>
      <c r="B86" s="1" t="s">
        <v>51</v>
      </c>
      <c r="C86" s="48">
        <v>4</v>
      </c>
      <c r="D86" s="70">
        <v>14.530099999999999</v>
      </c>
      <c r="E86" s="98">
        <v>824</v>
      </c>
      <c r="F86" s="183">
        <v>189006.6</v>
      </c>
      <c r="G86" s="39">
        <v>100</v>
      </c>
      <c r="H86" s="65">
        <f t="shared" si="13"/>
        <v>189006.6</v>
      </c>
      <c r="I86" s="15">
        <f t="shared" si="12"/>
        <v>0</v>
      </c>
      <c r="J86" s="15">
        <f t="shared" si="5"/>
        <v>229.37694174757283</v>
      </c>
      <c r="K86" s="15">
        <f t="shared" si="14"/>
        <v>489.02359646443108</v>
      </c>
      <c r="L86" s="15">
        <f t="shared" si="15"/>
        <v>831219.83114301914</v>
      </c>
      <c r="M86" s="15"/>
      <c r="N86" s="15">
        <f t="shared" si="16"/>
        <v>831219.83114301914</v>
      </c>
      <c r="O86" s="40">
        <f t="shared" si="3"/>
        <v>831.21983114301918</v>
      </c>
      <c r="P86" s="40"/>
    </row>
    <row r="87" spans="1:16" x14ac:dyDescent="0.25">
      <c r="A87" s="5"/>
      <c r="B87" s="1" t="s">
        <v>52</v>
      </c>
      <c r="C87" s="48">
        <v>4</v>
      </c>
      <c r="D87" s="70">
        <v>44.297600000000003</v>
      </c>
      <c r="E87" s="98">
        <v>1069</v>
      </c>
      <c r="F87" s="183">
        <v>257326.1</v>
      </c>
      <c r="G87" s="39">
        <v>100</v>
      </c>
      <c r="H87" s="65">
        <f t="shared" si="13"/>
        <v>257326.1</v>
      </c>
      <c r="I87" s="15">
        <f t="shared" si="12"/>
        <v>0</v>
      </c>
      <c r="J87" s="15">
        <f t="shared" si="5"/>
        <v>240.71665107577175</v>
      </c>
      <c r="K87" s="15">
        <f t="shared" si="14"/>
        <v>477.6838871362321</v>
      </c>
      <c r="L87" s="15">
        <f t="shared" si="15"/>
        <v>941108.7384757062</v>
      </c>
      <c r="M87" s="15"/>
      <c r="N87" s="15">
        <f t="shared" si="16"/>
        <v>941108.7384757062</v>
      </c>
      <c r="O87" s="40">
        <f t="shared" ref="O87:O150" si="17">N87/1000</f>
        <v>941.10873847570622</v>
      </c>
      <c r="P87" s="40"/>
    </row>
    <row r="88" spans="1:16" x14ac:dyDescent="0.25">
      <c r="A88" s="5"/>
      <c r="B88" s="1" t="s">
        <v>53</v>
      </c>
      <c r="C88" s="48">
        <v>4</v>
      </c>
      <c r="D88" s="70">
        <v>56.974399999999996</v>
      </c>
      <c r="E88" s="98">
        <v>3963</v>
      </c>
      <c r="F88" s="183">
        <v>1161487.6000000001</v>
      </c>
      <c r="G88" s="39">
        <v>100</v>
      </c>
      <c r="H88" s="65">
        <f t="shared" si="13"/>
        <v>1161487.6000000001</v>
      </c>
      <c r="I88" s="15">
        <f t="shared" si="12"/>
        <v>0</v>
      </c>
      <c r="J88" s="15">
        <f t="shared" ref="J88:J151" si="18">F88/E88</f>
        <v>293.08291698208433</v>
      </c>
      <c r="K88" s="15">
        <f t="shared" si="14"/>
        <v>425.31762122991955</v>
      </c>
      <c r="L88" s="15">
        <f t="shared" si="15"/>
        <v>1243986.9328202631</v>
      </c>
      <c r="M88" s="15"/>
      <c r="N88" s="15">
        <f t="shared" si="16"/>
        <v>1243986.9328202631</v>
      </c>
      <c r="O88" s="40">
        <f t="shared" si="17"/>
        <v>1243.9869328202631</v>
      </c>
      <c r="P88" s="40"/>
    </row>
    <row r="89" spans="1:16" x14ac:dyDescent="0.25">
      <c r="A89" s="5"/>
      <c r="B89" s="1"/>
      <c r="C89" s="48"/>
      <c r="D89" s="70">
        <v>0</v>
      </c>
      <c r="E89" s="100"/>
      <c r="F89" s="57"/>
      <c r="G89" s="39"/>
      <c r="H89" s="57"/>
      <c r="K89" s="15"/>
      <c r="L89" s="15"/>
      <c r="M89" s="15"/>
      <c r="N89" s="15"/>
      <c r="O89" s="40">
        <f t="shared" si="17"/>
        <v>0</v>
      </c>
      <c r="P89" s="40"/>
    </row>
    <row r="90" spans="1:16" x14ac:dyDescent="0.25">
      <c r="A90" s="33" t="s">
        <v>54</v>
      </c>
      <c r="B90" s="2" t="s">
        <v>2</v>
      </c>
      <c r="C90" s="59"/>
      <c r="D90" s="7">
        <v>814.44230000000016</v>
      </c>
      <c r="E90" s="101">
        <f>E91</f>
        <v>72733</v>
      </c>
      <c r="F90" s="177"/>
      <c r="G90" s="39"/>
      <c r="H90" s="50">
        <f>H92</f>
        <v>4340409.2249999996</v>
      </c>
      <c r="I90" s="12">
        <f>I92</f>
        <v>-4340409.2249999996</v>
      </c>
      <c r="J90" s="12"/>
      <c r="K90" s="15"/>
      <c r="L90" s="15"/>
      <c r="M90" s="14">
        <f>M92</f>
        <v>35172957.92126891</v>
      </c>
      <c r="N90" s="12">
        <f t="shared" si="16"/>
        <v>35172957.92126891</v>
      </c>
      <c r="O90" s="40"/>
      <c r="P90" s="40"/>
    </row>
    <row r="91" spans="1:16" x14ac:dyDescent="0.25">
      <c r="A91" s="33" t="s">
        <v>54</v>
      </c>
      <c r="B91" s="2" t="s">
        <v>3</v>
      </c>
      <c r="C91" s="59"/>
      <c r="D91" s="7">
        <v>814.44230000000016</v>
      </c>
      <c r="E91" s="101">
        <f>SUM(E93:E120)</f>
        <v>72733</v>
      </c>
      <c r="F91" s="177">
        <f>SUM(F93:F120)</f>
        <v>33420311.199999996</v>
      </c>
      <c r="G91" s="39"/>
      <c r="H91" s="50">
        <f>SUM(H93:H120)</f>
        <v>24739492.749999996</v>
      </c>
      <c r="I91" s="12">
        <f>SUM(I93:I120)</f>
        <v>8680818.4499999993</v>
      </c>
      <c r="J91" s="12"/>
      <c r="K91" s="15"/>
      <c r="L91" s="12">
        <f>SUM(L93:L120)</f>
        <v>29735593.042695437</v>
      </c>
      <c r="M91" s="15"/>
      <c r="N91" s="12">
        <f t="shared" si="16"/>
        <v>29735593.042695437</v>
      </c>
      <c r="O91" s="40"/>
      <c r="P91" s="40"/>
    </row>
    <row r="92" spans="1:16" x14ac:dyDescent="0.25">
      <c r="A92" s="5"/>
      <c r="B92" s="1" t="s">
        <v>26</v>
      </c>
      <c r="C92" s="48">
        <v>2</v>
      </c>
      <c r="D92" s="70">
        <v>0</v>
      </c>
      <c r="E92" s="100"/>
      <c r="F92" s="65"/>
      <c r="G92" s="39">
        <v>25</v>
      </c>
      <c r="H92" s="65">
        <f>F98*G92/100</f>
        <v>4340409.2249999996</v>
      </c>
      <c r="I92" s="15">
        <f t="shared" ref="I92:I120" si="19">F92-H92</f>
        <v>-4340409.2249999996</v>
      </c>
      <c r="J92" s="15"/>
      <c r="K92" s="15"/>
      <c r="L92" s="15"/>
      <c r="M92" s="15">
        <f>($L$7*$L$8*E90/$L$10)+($L$7*$L$9*D90/$L$11)</f>
        <v>35172957.92126891</v>
      </c>
      <c r="N92" s="15">
        <f t="shared" si="16"/>
        <v>35172957.92126891</v>
      </c>
      <c r="O92" s="40">
        <f t="shared" si="17"/>
        <v>35172.957921268913</v>
      </c>
      <c r="P92" s="40"/>
    </row>
    <row r="93" spans="1:16" x14ac:dyDescent="0.25">
      <c r="A93" s="5"/>
      <c r="B93" s="1" t="s">
        <v>732</v>
      </c>
      <c r="C93" s="48">
        <v>4</v>
      </c>
      <c r="D93" s="70">
        <v>27.557100000000002</v>
      </c>
      <c r="E93" s="98">
        <v>2295</v>
      </c>
      <c r="F93" s="184">
        <v>480515.1</v>
      </c>
      <c r="G93" s="39">
        <v>100</v>
      </c>
      <c r="H93" s="65">
        <f t="shared" ref="H93:H120" si="20">F93*G93/100</f>
        <v>480515.1</v>
      </c>
      <c r="I93" s="15">
        <f t="shared" si="19"/>
        <v>0</v>
      </c>
      <c r="J93" s="15">
        <f t="shared" si="18"/>
        <v>209.37477124183005</v>
      </c>
      <c r="K93" s="15">
        <f t="shared" ref="K93:K120" si="21">$J$11*$J$19-J93</f>
        <v>509.02576697017383</v>
      </c>
      <c r="L93" s="15">
        <f t="shared" ref="L93:L120" si="22">IF(K93&gt;0,$J$7*$J$8*(K93/$K$19),0)+$J$7*$J$9*(E93/$E$19)+$J$7*$J$10*(D93/$D$19)</f>
        <v>1072341.0136489528</v>
      </c>
      <c r="M93" s="15"/>
      <c r="N93" s="15">
        <f t="shared" si="16"/>
        <v>1072341.0136489528</v>
      </c>
      <c r="O93" s="40">
        <f t="shared" si="17"/>
        <v>1072.3410136489529</v>
      </c>
      <c r="P93" s="40"/>
    </row>
    <row r="94" spans="1:16" x14ac:dyDescent="0.25">
      <c r="A94" s="5"/>
      <c r="B94" s="1" t="s">
        <v>55</v>
      </c>
      <c r="C94" s="48">
        <v>4</v>
      </c>
      <c r="D94" s="70">
        <v>15.863399999999999</v>
      </c>
      <c r="E94" s="98">
        <v>675</v>
      </c>
      <c r="F94" s="184">
        <v>135600.4</v>
      </c>
      <c r="G94" s="39">
        <v>100</v>
      </c>
      <c r="H94" s="65">
        <f t="shared" si="20"/>
        <v>135600.4</v>
      </c>
      <c r="I94" s="15">
        <f t="shared" si="19"/>
        <v>0</v>
      </c>
      <c r="J94" s="15">
        <f t="shared" si="18"/>
        <v>200.88948148148148</v>
      </c>
      <c r="K94" s="15">
        <f t="shared" si="21"/>
        <v>517.51105673052234</v>
      </c>
      <c r="L94" s="15">
        <f t="shared" si="22"/>
        <v>858427.41145361785</v>
      </c>
      <c r="M94" s="15"/>
      <c r="N94" s="15">
        <f t="shared" si="16"/>
        <v>858427.41145361785</v>
      </c>
      <c r="O94" s="40">
        <f t="shared" si="17"/>
        <v>858.42741145361788</v>
      </c>
      <c r="P94" s="40"/>
    </row>
    <row r="95" spans="1:16" x14ac:dyDescent="0.25">
      <c r="A95" s="5"/>
      <c r="B95" s="1" t="s">
        <v>733</v>
      </c>
      <c r="C95" s="48">
        <v>4</v>
      </c>
      <c r="D95" s="70">
        <v>26.978499999999997</v>
      </c>
      <c r="E95" s="98">
        <v>2208</v>
      </c>
      <c r="F95" s="184">
        <v>819170.1</v>
      </c>
      <c r="G95" s="39">
        <v>100</v>
      </c>
      <c r="H95" s="65">
        <f t="shared" si="20"/>
        <v>819170.1</v>
      </c>
      <c r="I95" s="15">
        <f t="shared" si="19"/>
        <v>0</v>
      </c>
      <c r="J95" s="15">
        <f t="shared" si="18"/>
        <v>371.00095108695649</v>
      </c>
      <c r="K95" s="15">
        <f t="shared" si="21"/>
        <v>347.39958712504739</v>
      </c>
      <c r="L95" s="15">
        <f t="shared" si="22"/>
        <v>832906.24689014349</v>
      </c>
      <c r="M95" s="15"/>
      <c r="N95" s="15">
        <f t="shared" si="16"/>
        <v>832906.24689014349</v>
      </c>
      <c r="O95" s="40">
        <f t="shared" si="17"/>
        <v>832.90624689014351</v>
      </c>
      <c r="P95" s="40"/>
    </row>
    <row r="96" spans="1:16" x14ac:dyDescent="0.25">
      <c r="A96" s="5"/>
      <c r="B96" s="1" t="s">
        <v>734</v>
      </c>
      <c r="C96" s="48">
        <v>4</v>
      </c>
      <c r="D96" s="70">
        <v>25.1053</v>
      </c>
      <c r="E96" s="98">
        <v>1937</v>
      </c>
      <c r="F96" s="184">
        <v>286157.40000000002</v>
      </c>
      <c r="G96" s="39">
        <v>100</v>
      </c>
      <c r="H96" s="65">
        <f t="shared" si="20"/>
        <v>286157.40000000002</v>
      </c>
      <c r="I96" s="15">
        <f t="shared" si="19"/>
        <v>0</v>
      </c>
      <c r="J96" s="15">
        <f t="shared" si="18"/>
        <v>147.73226639132682</v>
      </c>
      <c r="K96" s="15">
        <f t="shared" si="21"/>
        <v>570.66827182067709</v>
      </c>
      <c r="L96" s="15">
        <f t="shared" si="22"/>
        <v>1109616.7829201515</v>
      </c>
      <c r="M96" s="15"/>
      <c r="N96" s="15">
        <f t="shared" si="16"/>
        <v>1109616.7829201515</v>
      </c>
      <c r="O96" s="40">
        <f t="shared" si="17"/>
        <v>1109.6167829201515</v>
      </c>
      <c r="P96" s="40"/>
    </row>
    <row r="97" spans="1:16" x14ac:dyDescent="0.25">
      <c r="A97" s="5"/>
      <c r="B97" s="1" t="s">
        <v>56</v>
      </c>
      <c r="C97" s="48">
        <v>4</v>
      </c>
      <c r="D97" s="70">
        <v>19.769200000000001</v>
      </c>
      <c r="E97" s="98">
        <v>1170</v>
      </c>
      <c r="F97" s="184">
        <v>248831.6</v>
      </c>
      <c r="G97" s="39">
        <v>100</v>
      </c>
      <c r="H97" s="65">
        <f t="shared" si="20"/>
        <v>248831.6</v>
      </c>
      <c r="I97" s="15">
        <f t="shared" si="19"/>
        <v>0</v>
      </c>
      <c r="J97" s="15">
        <f t="shared" si="18"/>
        <v>212.6765811965812</v>
      </c>
      <c r="K97" s="15">
        <f t="shared" si="21"/>
        <v>505.72395701542268</v>
      </c>
      <c r="L97" s="15">
        <f t="shared" si="22"/>
        <v>911939.65530236193</v>
      </c>
      <c r="M97" s="15"/>
      <c r="N97" s="15">
        <f t="shared" si="16"/>
        <v>911939.65530236193</v>
      </c>
      <c r="O97" s="40">
        <f t="shared" si="17"/>
        <v>911.93965530236198</v>
      </c>
      <c r="P97" s="40"/>
    </row>
    <row r="98" spans="1:16" x14ac:dyDescent="0.25">
      <c r="A98" s="5"/>
      <c r="B98" s="1" t="s">
        <v>870</v>
      </c>
      <c r="C98" s="48">
        <v>3</v>
      </c>
      <c r="D98" s="69">
        <v>8.8294999999999995</v>
      </c>
      <c r="E98" s="98">
        <v>8272</v>
      </c>
      <c r="F98" s="184">
        <v>17361636.899999999</v>
      </c>
      <c r="G98" s="39">
        <v>50</v>
      </c>
      <c r="H98" s="65">
        <f t="shared" si="20"/>
        <v>8680818.4499999993</v>
      </c>
      <c r="I98" s="15">
        <f t="shared" si="19"/>
        <v>8680818.4499999993</v>
      </c>
      <c r="J98" s="15">
        <f t="shared" si="18"/>
        <v>2098.8439192456476</v>
      </c>
      <c r="K98" s="15">
        <f t="shared" si="21"/>
        <v>-1380.4433810336436</v>
      </c>
      <c r="L98" s="15">
        <f t="shared" si="22"/>
        <v>986634.16290771984</v>
      </c>
      <c r="M98" s="15"/>
      <c r="N98" s="15">
        <f t="shared" si="16"/>
        <v>986634.16290771984</v>
      </c>
      <c r="O98" s="40">
        <f t="shared" si="17"/>
        <v>986.63416290771988</v>
      </c>
      <c r="P98" s="40"/>
    </row>
    <row r="99" spans="1:16" x14ac:dyDescent="0.25">
      <c r="A99" s="5"/>
      <c r="B99" s="1" t="s">
        <v>28</v>
      </c>
      <c r="C99" s="48">
        <v>4</v>
      </c>
      <c r="D99" s="70">
        <v>13.193199999999997</v>
      </c>
      <c r="E99" s="98">
        <v>814</v>
      </c>
      <c r="F99" s="184">
        <v>71637</v>
      </c>
      <c r="G99" s="39">
        <v>100</v>
      </c>
      <c r="H99" s="65">
        <f t="shared" si="20"/>
        <v>71637</v>
      </c>
      <c r="I99" s="15">
        <f t="shared" si="19"/>
        <v>0</v>
      </c>
      <c r="J99" s="15">
        <f t="shared" si="18"/>
        <v>88.00614250614251</v>
      </c>
      <c r="K99" s="15">
        <f t="shared" si="21"/>
        <v>630.39439570586137</v>
      </c>
      <c r="L99" s="15">
        <f t="shared" si="22"/>
        <v>1024644.4861333633</v>
      </c>
      <c r="M99" s="15"/>
      <c r="N99" s="15">
        <f t="shared" si="16"/>
        <v>1024644.4861333633</v>
      </c>
      <c r="O99" s="40">
        <f t="shared" si="17"/>
        <v>1024.6444861333634</v>
      </c>
      <c r="P99" s="40"/>
    </row>
    <row r="100" spans="1:16" x14ac:dyDescent="0.25">
      <c r="A100" s="5"/>
      <c r="B100" s="1" t="s">
        <v>735</v>
      </c>
      <c r="C100" s="48">
        <v>4</v>
      </c>
      <c r="D100" s="70">
        <v>48.523900000000005</v>
      </c>
      <c r="E100" s="98">
        <v>4017</v>
      </c>
      <c r="F100" s="184">
        <v>517796.6</v>
      </c>
      <c r="G100" s="39">
        <v>100</v>
      </c>
      <c r="H100" s="65">
        <f t="shared" si="20"/>
        <v>517796.6</v>
      </c>
      <c r="I100" s="15">
        <f t="shared" si="19"/>
        <v>0</v>
      </c>
      <c r="J100" s="15">
        <f t="shared" si="18"/>
        <v>128.90131939258151</v>
      </c>
      <c r="K100" s="15">
        <f t="shared" si="21"/>
        <v>589.49921881942237</v>
      </c>
      <c r="L100" s="15">
        <f t="shared" si="22"/>
        <v>1453629.0132829931</v>
      </c>
      <c r="M100" s="15"/>
      <c r="N100" s="15">
        <f t="shared" si="16"/>
        <v>1453629.0132829931</v>
      </c>
      <c r="O100" s="40">
        <f t="shared" si="17"/>
        <v>1453.6290132829931</v>
      </c>
      <c r="P100" s="40"/>
    </row>
    <row r="101" spans="1:16" x14ac:dyDescent="0.25">
      <c r="A101" s="5"/>
      <c r="B101" s="1" t="s">
        <v>57</v>
      </c>
      <c r="C101" s="48">
        <v>4</v>
      </c>
      <c r="D101" s="70">
        <v>23.2666</v>
      </c>
      <c r="E101" s="98">
        <v>1891</v>
      </c>
      <c r="F101" s="184">
        <v>205924.2</v>
      </c>
      <c r="G101" s="39">
        <v>100</v>
      </c>
      <c r="H101" s="65">
        <f t="shared" si="20"/>
        <v>205924.2</v>
      </c>
      <c r="I101" s="15">
        <f t="shared" si="19"/>
        <v>0</v>
      </c>
      <c r="J101" s="15">
        <f t="shared" si="18"/>
        <v>108.89698572184031</v>
      </c>
      <c r="K101" s="15">
        <f t="shared" si="21"/>
        <v>609.50355249016354</v>
      </c>
      <c r="L101" s="15">
        <f t="shared" si="22"/>
        <v>1152925.0848900126</v>
      </c>
      <c r="M101" s="15"/>
      <c r="N101" s="15">
        <f t="shared" si="16"/>
        <v>1152925.0848900126</v>
      </c>
      <c r="O101" s="40">
        <f t="shared" si="17"/>
        <v>1152.9250848900126</v>
      </c>
      <c r="P101" s="40"/>
    </row>
    <row r="102" spans="1:16" x14ac:dyDescent="0.25">
      <c r="A102" s="5"/>
      <c r="B102" s="1" t="s">
        <v>58</v>
      </c>
      <c r="C102" s="48">
        <v>4</v>
      </c>
      <c r="D102" s="70">
        <v>50.768900000000002</v>
      </c>
      <c r="E102" s="98">
        <v>3500</v>
      </c>
      <c r="F102" s="184">
        <v>401666.5</v>
      </c>
      <c r="G102" s="39">
        <v>100</v>
      </c>
      <c r="H102" s="65">
        <f t="shared" si="20"/>
        <v>401666.5</v>
      </c>
      <c r="I102" s="15">
        <f t="shared" si="19"/>
        <v>0</v>
      </c>
      <c r="J102" s="15">
        <f t="shared" si="18"/>
        <v>114.76185714285714</v>
      </c>
      <c r="K102" s="15">
        <f t="shared" si="21"/>
        <v>603.63868106914674</v>
      </c>
      <c r="L102" s="15">
        <f t="shared" si="22"/>
        <v>1421022.8573998257</v>
      </c>
      <c r="M102" s="15"/>
      <c r="N102" s="15">
        <f t="shared" si="16"/>
        <v>1421022.8573998257</v>
      </c>
      <c r="O102" s="40">
        <f t="shared" si="17"/>
        <v>1421.0228573998256</v>
      </c>
      <c r="P102" s="40"/>
    </row>
    <row r="103" spans="1:16" x14ac:dyDescent="0.25">
      <c r="A103" s="5"/>
      <c r="B103" s="1" t="s">
        <v>59</v>
      </c>
      <c r="C103" s="48">
        <v>4</v>
      </c>
      <c r="D103" s="70">
        <v>39.664400000000001</v>
      </c>
      <c r="E103" s="98">
        <v>2947</v>
      </c>
      <c r="F103" s="184">
        <v>847120.9</v>
      </c>
      <c r="G103" s="39">
        <v>100</v>
      </c>
      <c r="H103" s="65">
        <f t="shared" si="20"/>
        <v>847120.9</v>
      </c>
      <c r="I103" s="15">
        <f t="shared" si="19"/>
        <v>0</v>
      </c>
      <c r="J103" s="15">
        <f t="shared" si="18"/>
        <v>287.45195113674924</v>
      </c>
      <c r="K103" s="15">
        <f t="shared" si="21"/>
        <v>430.94858707525464</v>
      </c>
      <c r="L103" s="15">
        <f t="shared" si="22"/>
        <v>1077594.2369169304</v>
      </c>
      <c r="M103" s="15"/>
      <c r="N103" s="15">
        <f t="shared" si="16"/>
        <v>1077594.2369169304</v>
      </c>
      <c r="O103" s="40">
        <f t="shared" si="17"/>
        <v>1077.5942369169304</v>
      </c>
      <c r="P103" s="40"/>
    </row>
    <row r="104" spans="1:16" x14ac:dyDescent="0.25">
      <c r="A104" s="5"/>
      <c r="B104" s="1" t="s">
        <v>60</v>
      </c>
      <c r="C104" s="48">
        <v>4</v>
      </c>
      <c r="D104" s="70">
        <v>52.508599999999994</v>
      </c>
      <c r="E104" s="98">
        <v>7501</v>
      </c>
      <c r="F104" s="184">
        <v>1594336</v>
      </c>
      <c r="G104" s="39">
        <v>100</v>
      </c>
      <c r="H104" s="65">
        <f t="shared" si="20"/>
        <v>1594336</v>
      </c>
      <c r="I104" s="15">
        <f t="shared" si="19"/>
        <v>0</v>
      </c>
      <c r="J104" s="15">
        <f t="shared" si="18"/>
        <v>212.54979336088522</v>
      </c>
      <c r="K104" s="15">
        <f t="shared" si="21"/>
        <v>505.85074485111863</v>
      </c>
      <c r="L104" s="15">
        <f t="shared" si="22"/>
        <v>1752326.1688491402</v>
      </c>
      <c r="M104" s="15"/>
      <c r="N104" s="15">
        <f t="shared" si="16"/>
        <v>1752326.1688491402</v>
      </c>
      <c r="O104" s="40">
        <f t="shared" si="17"/>
        <v>1752.3261688491402</v>
      </c>
      <c r="P104" s="40"/>
    </row>
    <row r="105" spans="1:16" x14ac:dyDescent="0.25">
      <c r="A105" s="5"/>
      <c r="B105" s="1" t="s">
        <v>61</v>
      </c>
      <c r="C105" s="48">
        <v>4</v>
      </c>
      <c r="D105" s="70">
        <v>24.664800000000003</v>
      </c>
      <c r="E105" s="98">
        <v>1501</v>
      </c>
      <c r="F105" s="184">
        <v>965890.3</v>
      </c>
      <c r="G105" s="39">
        <v>100</v>
      </c>
      <c r="H105" s="65">
        <f t="shared" si="20"/>
        <v>965890.3</v>
      </c>
      <c r="I105" s="15">
        <f t="shared" si="19"/>
        <v>0</v>
      </c>
      <c r="J105" s="15">
        <f t="shared" si="18"/>
        <v>643.49786808794136</v>
      </c>
      <c r="K105" s="15">
        <f t="shared" si="21"/>
        <v>74.902670124062524</v>
      </c>
      <c r="L105" s="15">
        <f t="shared" si="22"/>
        <v>359971.00295928575</v>
      </c>
      <c r="M105" s="15"/>
      <c r="N105" s="15">
        <f t="shared" si="16"/>
        <v>359971.00295928575</v>
      </c>
      <c r="O105" s="40">
        <f t="shared" si="17"/>
        <v>359.97100295928573</v>
      </c>
      <c r="P105" s="40"/>
    </row>
    <row r="106" spans="1:16" x14ac:dyDescent="0.25">
      <c r="A106" s="5"/>
      <c r="B106" s="1" t="s">
        <v>62</v>
      </c>
      <c r="C106" s="48">
        <v>4</v>
      </c>
      <c r="D106" s="70">
        <v>58.643199999999993</v>
      </c>
      <c r="E106" s="98">
        <v>2217</v>
      </c>
      <c r="F106" s="184">
        <v>282277.40000000002</v>
      </c>
      <c r="G106" s="39">
        <v>100</v>
      </c>
      <c r="H106" s="65">
        <f t="shared" si="20"/>
        <v>282277.40000000002</v>
      </c>
      <c r="I106" s="15">
        <f t="shared" si="19"/>
        <v>0</v>
      </c>
      <c r="J106" s="15">
        <f t="shared" si="18"/>
        <v>127.32404149751918</v>
      </c>
      <c r="K106" s="15">
        <f t="shared" si="21"/>
        <v>591.07649671448473</v>
      </c>
      <c r="L106" s="15">
        <f t="shared" si="22"/>
        <v>1280586.1788254268</v>
      </c>
      <c r="M106" s="15"/>
      <c r="N106" s="15">
        <f t="shared" si="16"/>
        <v>1280586.1788254268</v>
      </c>
      <c r="O106" s="40">
        <f t="shared" si="17"/>
        <v>1280.5861788254269</v>
      </c>
      <c r="P106" s="40"/>
    </row>
    <row r="107" spans="1:16" x14ac:dyDescent="0.25">
      <c r="A107" s="5"/>
      <c r="B107" s="1" t="s">
        <v>63</v>
      </c>
      <c r="C107" s="48">
        <v>4</v>
      </c>
      <c r="D107" s="70">
        <v>46.1038</v>
      </c>
      <c r="E107" s="98">
        <v>4020</v>
      </c>
      <c r="F107" s="184">
        <v>967418.7</v>
      </c>
      <c r="G107" s="39">
        <v>100</v>
      </c>
      <c r="H107" s="65">
        <f t="shared" si="20"/>
        <v>967418.7</v>
      </c>
      <c r="I107" s="15">
        <f t="shared" si="19"/>
        <v>0</v>
      </c>
      <c r="J107" s="15">
        <f t="shared" si="18"/>
        <v>240.65141791044775</v>
      </c>
      <c r="K107" s="15">
        <f t="shared" si="21"/>
        <v>477.7491203015561</v>
      </c>
      <c r="L107" s="15">
        <f t="shared" si="22"/>
        <v>1288777.7007411194</v>
      </c>
      <c r="M107" s="15"/>
      <c r="N107" s="15">
        <f t="shared" si="16"/>
        <v>1288777.7007411194</v>
      </c>
      <c r="O107" s="40">
        <f t="shared" si="17"/>
        <v>1288.7777007411194</v>
      </c>
      <c r="P107" s="40"/>
    </row>
    <row r="108" spans="1:16" x14ac:dyDescent="0.25">
      <c r="A108" s="5"/>
      <c r="B108" s="1" t="s">
        <v>64</v>
      </c>
      <c r="C108" s="48">
        <v>4</v>
      </c>
      <c r="D108" s="70">
        <v>22.825799999999997</v>
      </c>
      <c r="E108" s="98">
        <v>1531</v>
      </c>
      <c r="F108" s="184">
        <v>256086.39999999999</v>
      </c>
      <c r="G108" s="39">
        <v>100</v>
      </c>
      <c r="H108" s="65">
        <f t="shared" si="20"/>
        <v>256086.39999999999</v>
      </c>
      <c r="I108" s="15">
        <f t="shared" si="19"/>
        <v>0</v>
      </c>
      <c r="J108" s="15">
        <f t="shared" si="18"/>
        <v>167.26740692357936</v>
      </c>
      <c r="K108" s="15">
        <f t="shared" si="21"/>
        <v>551.13313128842447</v>
      </c>
      <c r="L108" s="15">
        <f t="shared" si="22"/>
        <v>1027652.74571297</v>
      </c>
      <c r="M108" s="15"/>
      <c r="N108" s="15">
        <f t="shared" si="16"/>
        <v>1027652.74571297</v>
      </c>
      <c r="O108" s="40">
        <f t="shared" si="17"/>
        <v>1027.65274571297</v>
      </c>
      <c r="P108" s="40"/>
    </row>
    <row r="109" spans="1:16" x14ac:dyDescent="0.25">
      <c r="A109" s="5"/>
      <c r="B109" s="1" t="s">
        <v>65</v>
      </c>
      <c r="C109" s="48">
        <v>4</v>
      </c>
      <c r="D109" s="70">
        <v>20.625700000000002</v>
      </c>
      <c r="E109" s="98">
        <v>940</v>
      </c>
      <c r="F109" s="184">
        <v>258596</v>
      </c>
      <c r="G109" s="39">
        <v>100</v>
      </c>
      <c r="H109" s="65">
        <f t="shared" si="20"/>
        <v>258596</v>
      </c>
      <c r="I109" s="15">
        <f t="shared" si="19"/>
        <v>0</v>
      </c>
      <c r="J109" s="15">
        <f t="shared" si="18"/>
        <v>275.10212765957448</v>
      </c>
      <c r="K109" s="15">
        <f t="shared" si="21"/>
        <v>443.2984105524294</v>
      </c>
      <c r="L109" s="15">
        <f t="shared" si="22"/>
        <v>800259.85384635185</v>
      </c>
      <c r="M109" s="15"/>
      <c r="N109" s="15">
        <f t="shared" si="16"/>
        <v>800259.85384635185</v>
      </c>
      <c r="O109" s="40">
        <f t="shared" si="17"/>
        <v>800.2598538463518</v>
      </c>
      <c r="P109" s="40"/>
    </row>
    <row r="110" spans="1:16" x14ac:dyDescent="0.25">
      <c r="A110" s="5"/>
      <c r="B110" s="1" t="s">
        <v>66</v>
      </c>
      <c r="C110" s="48">
        <v>4</v>
      </c>
      <c r="D110" s="70">
        <v>55.96</v>
      </c>
      <c r="E110" s="98">
        <v>4370</v>
      </c>
      <c r="F110" s="184">
        <v>1368681.7</v>
      </c>
      <c r="G110" s="39">
        <v>100</v>
      </c>
      <c r="H110" s="65">
        <f t="shared" si="20"/>
        <v>1368681.7</v>
      </c>
      <c r="I110" s="15">
        <f t="shared" si="19"/>
        <v>0</v>
      </c>
      <c r="J110" s="15">
        <f t="shared" si="18"/>
        <v>313.19947368421049</v>
      </c>
      <c r="K110" s="15">
        <f t="shared" si="21"/>
        <v>405.20106452779339</v>
      </c>
      <c r="L110" s="15">
        <f t="shared" si="22"/>
        <v>1259475.4532323936</v>
      </c>
      <c r="M110" s="15"/>
      <c r="N110" s="15">
        <f t="shared" si="16"/>
        <v>1259475.4532323936</v>
      </c>
      <c r="O110" s="40">
        <f t="shared" si="17"/>
        <v>1259.4754532323936</v>
      </c>
      <c r="P110" s="40"/>
    </row>
    <row r="111" spans="1:16" x14ac:dyDescent="0.25">
      <c r="A111" s="5"/>
      <c r="B111" s="1" t="s">
        <v>67</v>
      </c>
      <c r="C111" s="48">
        <v>4</v>
      </c>
      <c r="D111" s="70">
        <v>11.875299999999999</v>
      </c>
      <c r="E111" s="98">
        <v>4912</v>
      </c>
      <c r="F111" s="184">
        <v>3508044.7</v>
      </c>
      <c r="G111" s="39">
        <v>100</v>
      </c>
      <c r="H111" s="65">
        <f t="shared" si="20"/>
        <v>3508044.7</v>
      </c>
      <c r="I111" s="15">
        <f t="shared" si="19"/>
        <v>0</v>
      </c>
      <c r="J111" s="15">
        <f t="shared" si="18"/>
        <v>714.17848127035836</v>
      </c>
      <c r="K111" s="15">
        <f t="shared" si="21"/>
        <v>4.2220569416455191</v>
      </c>
      <c r="L111" s="15">
        <f t="shared" si="22"/>
        <v>613534.8800962345</v>
      </c>
      <c r="M111" s="15"/>
      <c r="N111" s="15">
        <f t="shared" si="16"/>
        <v>613534.8800962345</v>
      </c>
      <c r="O111" s="40">
        <f t="shared" si="17"/>
        <v>613.53488009623447</v>
      </c>
      <c r="P111" s="40"/>
    </row>
    <row r="112" spans="1:16" x14ac:dyDescent="0.25">
      <c r="A112" s="5"/>
      <c r="B112" s="1" t="s">
        <v>68</v>
      </c>
      <c r="C112" s="48">
        <v>4</v>
      </c>
      <c r="D112" s="70">
        <v>31.241099999999999</v>
      </c>
      <c r="E112" s="98">
        <v>1459</v>
      </c>
      <c r="F112" s="184">
        <v>346832.5</v>
      </c>
      <c r="G112" s="39">
        <v>100</v>
      </c>
      <c r="H112" s="65">
        <f t="shared" si="20"/>
        <v>346832.5</v>
      </c>
      <c r="I112" s="15">
        <f t="shared" si="19"/>
        <v>0</v>
      </c>
      <c r="J112" s="15">
        <f t="shared" si="18"/>
        <v>237.71932830705964</v>
      </c>
      <c r="K112" s="15">
        <f t="shared" si="21"/>
        <v>480.68120990494424</v>
      </c>
      <c r="L112" s="15">
        <f t="shared" si="22"/>
        <v>947723.37305802561</v>
      </c>
      <c r="M112" s="15"/>
      <c r="N112" s="15">
        <f t="shared" si="16"/>
        <v>947723.37305802561</v>
      </c>
      <c r="O112" s="40">
        <f t="shared" si="17"/>
        <v>947.72337305802557</v>
      </c>
      <c r="P112" s="40"/>
    </row>
    <row r="113" spans="1:16" x14ac:dyDescent="0.25">
      <c r="A113" s="5"/>
      <c r="B113" s="1" t="s">
        <v>69</v>
      </c>
      <c r="C113" s="48">
        <v>4</v>
      </c>
      <c r="D113" s="70">
        <v>24.530700000000003</v>
      </c>
      <c r="E113" s="98">
        <v>1429</v>
      </c>
      <c r="F113" s="184">
        <v>315449.5</v>
      </c>
      <c r="G113" s="39">
        <v>100</v>
      </c>
      <c r="H113" s="65">
        <f t="shared" si="20"/>
        <v>315449.5</v>
      </c>
      <c r="I113" s="15">
        <f t="shared" si="19"/>
        <v>0</v>
      </c>
      <c r="J113" s="15">
        <f t="shared" si="18"/>
        <v>220.74842547235829</v>
      </c>
      <c r="K113" s="15">
        <f t="shared" si="21"/>
        <v>497.65211273964559</v>
      </c>
      <c r="L113" s="15">
        <f t="shared" si="22"/>
        <v>946159.14633579878</v>
      </c>
      <c r="M113" s="15"/>
      <c r="N113" s="15">
        <f t="shared" si="16"/>
        <v>946159.14633579878</v>
      </c>
      <c r="O113" s="40">
        <f t="shared" si="17"/>
        <v>946.15914633579882</v>
      </c>
      <c r="P113" s="40"/>
    </row>
    <row r="114" spans="1:16" x14ac:dyDescent="0.25">
      <c r="A114" s="5"/>
      <c r="B114" s="1" t="s">
        <v>70</v>
      </c>
      <c r="C114" s="48">
        <v>4</v>
      </c>
      <c r="D114" s="70">
        <v>16.540599999999998</v>
      </c>
      <c r="E114" s="98">
        <v>682</v>
      </c>
      <c r="F114" s="184">
        <v>86275.5</v>
      </c>
      <c r="G114" s="39">
        <v>100</v>
      </c>
      <c r="H114" s="65">
        <f t="shared" si="20"/>
        <v>86275.5</v>
      </c>
      <c r="I114" s="15">
        <f t="shared" si="19"/>
        <v>0</v>
      </c>
      <c r="J114" s="15">
        <f t="shared" si="18"/>
        <v>126.50366568914956</v>
      </c>
      <c r="K114" s="15">
        <f t="shared" si="21"/>
        <v>591.89687252285432</v>
      </c>
      <c r="L114" s="15">
        <f t="shared" si="22"/>
        <v>966143.64278635429</v>
      </c>
      <c r="M114" s="15"/>
      <c r="N114" s="15">
        <f t="shared" si="16"/>
        <v>966143.64278635429</v>
      </c>
      <c r="O114" s="40">
        <f t="shared" si="17"/>
        <v>966.14364278635435</v>
      </c>
      <c r="P114" s="40"/>
    </row>
    <row r="115" spans="1:16" x14ac:dyDescent="0.25">
      <c r="A115" s="5"/>
      <c r="B115" s="1" t="s">
        <v>855</v>
      </c>
      <c r="C115" s="48">
        <v>4</v>
      </c>
      <c r="D115" s="70">
        <v>24.329000000000001</v>
      </c>
      <c r="E115" s="98">
        <v>1692</v>
      </c>
      <c r="F115" s="184">
        <v>370831.9</v>
      </c>
      <c r="G115" s="39">
        <v>100</v>
      </c>
      <c r="H115" s="65">
        <f t="shared" si="20"/>
        <v>370831.9</v>
      </c>
      <c r="I115" s="15">
        <f t="shared" si="19"/>
        <v>0</v>
      </c>
      <c r="J115" s="15">
        <f t="shared" si="18"/>
        <v>219.16778959810875</v>
      </c>
      <c r="K115" s="15">
        <f t="shared" si="21"/>
        <v>499.23274861389513</v>
      </c>
      <c r="L115" s="15">
        <f t="shared" si="22"/>
        <v>978172.8894085068</v>
      </c>
      <c r="M115" s="15"/>
      <c r="N115" s="15">
        <f t="shared" si="16"/>
        <v>978172.8894085068</v>
      </c>
      <c r="O115" s="40">
        <f t="shared" si="17"/>
        <v>978.17288940850676</v>
      </c>
      <c r="P115" s="40"/>
    </row>
    <row r="116" spans="1:16" x14ac:dyDescent="0.25">
      <c r="A116" s="5"/>
      <c r="B116" s="1" t="s">
        <v>736</v>
      </c>
      <c r="C116" s="48">
        <v>4</v>
      </c>
      <c r="D116" s="70">
        <v>26.3277</v>
      </c>
      <c r="E116" s="98">
        <v>2296</v>
      </c>
      <c r="F116" s="184">
        <v>270162.5</v>
      </c>
      <c r="G116" s="39">
        <v>100</v>
      </c>
      <c r="H116" s="65">
        <f t="shared" si="20"/>
        <v>270162.5</v>
      </c>
      <c r="I116" s="15">
        <f t="shared" si="19"/>
        <v>0</v>
      </c>
      <c r="J116" s="15">
        <f t="shared" si="18"/>
        <v>117.66659407665506</v>
      </c>
      <c r="K116" s="15">
        <f t="shared" si="21"/>
        <v>600.73394413534879</v>
      </c>
      <c r="L116" s="15">
        <f t="shared" si="22"/>
        <v>1197497.7682403629</v>
      </c>
      <c r="M116" s="15"/>
      <c r="N116" s="15">
        <f t="shared" si="16"/>
        <v>1197497.7682403629</v>
      </c>
      <c r="O116" s="40">
        <f t="shared" si="17"/>
        <v>1197.4977682403628</v>
      </c>
      <c r="P116" s="40"/>
    </row>
    <row r="117" spans="1:16" x14ac:dyDescent="0.25">
      <c r="A117" s="5"/>
      <c r="B117" s="1" t="s">
        <v>737</v>
      </c>
      <c r="C117" s="48">
        <v>4</v>
      </c>
      <c r="D117" s="70">
        <v>20.367199999999997</v>
      </c>
      <c r="E117" s="98">
        <v>987</v>
      </c>
      <c r="F117" s="184">
        <v>129629.5</v>
      </c>
      <c r="G117" s="39">
        <v>100</v>
      </c>
      <c r="H117" s="65">
        <f t="shared" si="20"/>
        <v>129629.5</v>
      </c>
      <c r="I117" s="15">
        <f t="shared" si="19"/>
        <v>0</v>
      </c>
      <c r="J117" s="15">
        <f t="shared" si="18"/>
        <v>131.3368794326241</v>
      </c>
      <c r="K117" s="15">
        <f t="shared" si="21"/>
        <v>587.06365877937981</v>
      </c>
      <c r="L117" s="15">
        <f t="shared" si="22"/>
        <v>1007185.281388704</v>
      </c>
      <c r="M117" s="15"/>
      <c r="N117" s="15">
        <f t="shared" si="16"/>
        <v>1007185.281388704</v>
      </c>
      <c r="O117" s="40">
        <f t="shared" si="17"/>
        <v>1007.185281388704</v>
      </c>
      <c r="P117" s="40"/>
    </row>
    <row r="118" spans="1:16" x14ac:dyDescent="0.25">
      <c r="A118" s="5"/>
      <c r="B118" s="1" t="s">
        <v>71</v>
      </c>
      <c r="C118" s="48">
        <v>4</v>
      </c>
      <c r="D118" s="70">
        <v>25.795300000000001</v>
      </c>
      <c r="E118" s="98">
        <v>2839</v>
      </c>
      <c r="F118" s="184">
        <v>462169.7</v>
      </c>
      <c r="G118" s="39">
        <v>100</v>
      </c>
      <c r="H118" s="65">
        <f t="shared" si="20"/>
        <v>462169.7</v>
      </c>
      <c r="I118" s="15">
        <f t="shared" si="19"/>
        <v>0</v>
      </c>
      <c r="J118" s="15">
        <f t="shared" si="18"/>
        <v>162.79313138429023</v>
      </c>
      <c r="K118" s="15">
        <f t="shared" si="21"/>
        <v>555.6074068277137</v>
      </c>
      <c r="L118" s="15">
        <f t="shared" si="22"/>
        <v>1195112.4024942019</v>
      </c>
      <c r="M118" s="15"/>
      <c r="N118" s="15">
        <f t="shared" si="16"/>
        <v>1195112.4024942019</v>
      </c>
      <c r="O118" s="40">
        <f t="shared" si="17"/>
        <v>1195.1124024942019</v>
      </c>
      <c r="P118" s="40"/>
    </row>
    <row r="119" spans="1:16" x14ac:dyDescent="0.25">
      <c r="A119" s="5"/>
      <c r="B119" s="1" t="s">
        <v>72</v>
      </c>
      <c r="C119" s="48">
        <v>4</v>
      </c>
      <c r="D119" s="70">
        <v>27.845200000000002</v>
      </c>
      <c r="E119" s="98">
        <v>2656</v>
      </c>
      <c r="F119" s="184">
        <v>529840.1</v>
      </c>
      <c r="G119" s="39">
        <v>100</v>
      </c>
      <c r="H119" s="65">
        <f t="shared" si="20"/>
        <v>529840.1</v>
      </c>
      <c r="I119" s="15">
        <f t="shared" si="19"/>
        <v>0</v>
      </c>
      <c r="J119" s="15">
        <f t="shared" si="18"/>
        <v>199.4879894578313</v>
      </c>
      <c r="K119" s="15">
        <f t="shared" si="21"/>
        <v>518.91254875417258</v>
      </c>
      <c r="L119" s="15">
        <f t="shared" si="22"/>
        <v>1128994.8280215459</v>
      </c>
      <c r="M119" s="15"/>
      <c r="N119" s="15">
        <f t="shared" si="16"/>
        <v>1128994.8280215459</v>
      </c>
      <c r="O119" s="40">
        <f t="shared" si="17"/>
        <v>1128.9948280215458</v>
      </c>
      <c r="P119" s="40"/>
    </row>
    <row r="120" spans="1:16" x14ac:dyDescent="0.25">
      <c r="A120" s="5"/>
      <c r="B120" s="1" t="s">
        <v>73</v>
      </c>
      <c r="C120" s="48">
        <v>4</v>
      </c>
      <c r="D120" s="70">
        <v>24.738299999999999</v>
      </c>
      <c r="E120" s="98">
        <v>1975</v>
      </c>
      <c r="F120" s="184">
        <v>331732.09999999998</v>
      </c>
      <c r="G120" s="39">
        <v>100</v>
      </c>
      <c r="H120" s="65">
        <f t="shared" si="20"/>
        <v>331732.09999999998</v>
      </c>
      <c r="I120" s="15">
        <f t="shared" si="19"/>
        <v>0</v>
      </c>
      <c r="J120" s="15">
        <f t="shared" si="18"/>
        <v>167.96562025316456</v>
      </c>
      <c r="K120" s="15">
        <f t="shared" si="21"/>
        <v>550.43491795883938</v>
      </c>
      <c r="L120" s="15">
        <f t="shared" si="22"/>
        <v>1084338.7749529493</v>
      </c>
      <c r="M120" s="15"/>
      <c r="N120" s="15">
        <f t="shared" si="16"/>
        <v>1084338.7749529493</v>
      </c>
      <c r="O120" s="40">
        <f t="shared" si="17"/>
        <v>1084.3387749529493</v>
      </c>
      <c r="P120" s="40"/>
    </row>
    <row r="121" spans="1:16" x14ac:dyDescent="0.25">
      <c r="A121" s="5"/>
      <c r="B121" s="1"/>
      <c r="C121" s="48"/>
      <c r="D121" s="70">
        <v>0</v>
      </c>
      <c r="E121" s="100"/>
      <c r="F121" s="57"/>
      <c r="G121" s="39"/>
      <c r="H121" s="57"/>
      <c r="K121" s="15"/>
      <c r="L121" s="15"/>
      <c r="M121" s="15"/>
      <c r="N121" s="15"/>
      <c r="O121" s="40">
        <f t="shared" si="17"/>
        <v>0</v>
      </c>
      <c r="P121" s="40"/>
    </row>
    <row r="122" spans="1:16" x14ac:dyDescent="0.25">
      <c r="A122" s="33" t="s">
        <v>74</v>
      </c>
      <c r="B122" s="2" t="s">
        <v>2</v>
      </c>
      <c r="C122" s="59"/>
      <c r="D122" s="7">
        <v>1545.2835</v>
      </c>
      <c r="E122" s="101">
        <f>E123</f>
        <v>115390</v>
      </c>
      <c r="F122" s="177"/>
      <c r="G122" s="39"/>
      <c r="H122" s="50">
        <f>H124</f>
        <v>15993579.525</v>
      </c>
      <c r="I122" s="12">
        <f>I124</f>
        <v>-15993579.525</v>
      </c>
      <c r="J122" s="12"/>
      <c r="K122" s="15"/>
      <c r="L122" s="15"/>
      <c r="M122" s="14">
        <f>M124</f>
        <v>59925552.649898022</v>
      </c>
      <c r="N122" s="12">
        <f t="shared" si="16"/>
        <v>59925552.649898022</v>
      </c>
      <c r="O122" s="40"/>
      <c r="P122" s="40"/>
    </row>
    <row r="123" spans="1:16" x14ac:dyDescent="0.25">
      <c r="A123" s="33" t="s">
        <v>74</v>
      </c>
      <c r="B123" s="2" t="s">
        <v>3</v>
      </c>
      <c r="C123" s="59"/>
      <c r="D123" s="7">
        <v>1545.2835</v>
      </c>
      <c r="E123" s="101">
        <f>SUM(E125:E161)</f>
        <v>115390</v>
      </c>
      <c r="F123" s="177">
        <f>SUM(F125:F161)</f>
        <v>95346895.999999985</v>
      </c>
      <c r="G123" s="39"/>
      <c r="H123" s="50">
        <f>SUM(H125:H161)</f>
        <v>63359736.949999988</v>
      </c>
      <c r="I123" s="12">
        <f>SUM(I125:I161)</f>
        <v>31987159.050000001</v>
      </c>
      <c r="J123" s="12"/>
      <c r="K123" s="15"/>
      <c r="L123" s="12">
        <f>SUM(L125:L161)</f>
        <v>39634237.580849372</v>
      </c>
      <c r="M123" s="15"/>
      <c r="N123" s="12">
        <f t="shared" si="16"/>
        <v>39634237.580849372</v>
      </c>
      <c r="O123" s="40"/>
      <c r="P123" s="40"/>
    </row>
    <row r="124" spans="1:16" x14ac:dyDescent="0.25">
      <c r="A124" s="5"/>
      <c r="B124" s="1" t="s">
        <v>26</v>
      </c>
      <c r="C124" s="48">
        <v>2</v>
      </c>
      <c r="D124" s="70">
        <v>0</v>
      </c>
      <c r="E124" s="100"/>
      <c r="F124" s="65"/>
      <c r="G124" s="39">
        <v>25</v>
      </c>
      <c r="H124" s="65">
        <f>F136*G124/100</f>
        <v>15993579.525</v>
      </c>
      <c r="I124" s="15">
        <f t="shared" ref="I124:I161" si="23">F124-H124</f>
        <v>-15993579.525</v>
      </c>
      <c r="J124" s="15"/>
      <c r="K124" s="15"/>
      <c r="L124" s="15"/>
      <c r="M124" s="15">
        <f>($L$7*$L$8*E122/$L$10)+($L$7*$L$9*D122/$L$11)</f>
        <v>59925552.649898022</v>
      </c>
      <c r="N124" s="15">
        <f t="shared" si="16"/>
        <v>59925552.649898022</v>
      </c>
      <c r="O124" s="40">
        <f t="shared" si="17"/>
        <v>59925.552649898025</v>
      </c>
      <c r="P124" s="40"/>
    </row>
    <row r="125" spans="1:16" x14ac:dyDescent="0.25">
      <c r="A125" s="5"/>
      <c r="B125" s="1" t="s">
        <v>75</v>
      </c>
      <c r="C125" s="48">
        <v>4</v>
      </c>
      <c r="D125" s="70">
        <v>62.27</v>
      </c>
      <c r="E125" s="98">
        <v>1361</v>
      </c>
      <c r="F125" s="185">
        <v>840875.2</v>
      </c>
      <c r="G125" s="39">
        <v>100</v>
      </c>
      <c r="H125" s="65">
        <f t="shared" ref="H125:H161" si="24">F125*G125/100</f>
        <v>840875.2</v>
      </c>
      <c r="I125" s="15">
        <f t="shared" si="23"/>
        <v>0</v>
      </c>
      <c r="J125" s="15">
        <f t="shared" si="18"/>
        <v>617.83629684055836</v>
      </c>
      <c r="K125" s="15">
        <f t="shared" ref="K125:K161" si="25">$J$11*$J$19-J125</f>
        <v>100.56424137144552</v>
      </c>
      <c r="L125" s="15">
        <f t="shared" ref="L125:L161" si="26">IF(K125&gt;0,$J$7*$J$8*(K125/$K$19),0)+$J$7*$J$9*(E125/$E$19)+$J$7*$J$10*(D125/$D$19)</f>
        <v>503026.38264672249</v>
      </c>
      <c r="M125" s="15"/>
      <c r="N125" s="15">
        <f t="shared" si="16"/>
        <v>503026.38264672249</v>
      </c>
      <c r="O125" s="40">
        <f t="shared" si="17"/>
        <v>503.02638264672248</v>
      </c>
      <c r="P125" s="40"/>
    </row>
    <row r="126" spans="1:16" x14ac:dyDescent="0.25">
      <c r="A126" s="5"/>
      <c r="B126" s="1" t="s">
        <v>76</v>
      </c>
      <c r="C126" s="48">
        <v>4</v>
      </c>
      <c r="D126" s="70">
        <v>60.540000000000006</v>
      </c>
      <c r="E126" s="98">
        <v>2491</v>
      </c>
      <c r="F126" s="185">
        <v>885786.9</v>
      </c>
      <c r="G126" s="39">
        <v>100</v>
      </c>
      <c r="H126" s="65">
        <f t="shared" si="24"/>
        <v>885786.9</v>
      </c>
      <c r="I126" s="15">
        <f t="shared" si="23"/>
        <v>0</v>
      </c>
      <c r="J126" s="15">
        <f t="shared" si="18"/>
        <v>355.59490164592535</v>
      </c>
      <c r="K126" s="15">
        <f t="shared" si="25"/>
        <v>362.80563656607853</v>
      </c>
      <c r="L126" s="15">
        <f t="shared" si="26"/>
        <v>997260.36978403991</v>
      </c>
      <c r="M126" s="15"/>
      <c r="N126" s="15">
        <f t="shared" si="16"/>
        <v>997260.36978403991</v>
      </c>
      <c r="O126" s="40">
        <f t="shared" si="17"/>
        <v>997.26036978403988</v>
      </c>
      <c r="P126" s="40"/>
    </row>
    <row r="127" spans="1:16" x14ac:dyDescent="0.25">
      <c r="A127" s="5"/>
      <c r="B127" s="1" t="s">
        <v>77</v>
      </c>
      <c r="C127" s="48">
        <v>4</v>
      </c>
      <c r="D127" s="70">
        <v>34.874600000000001</v>
      </c>
      <c r="E127" s="98">
        <v>2335</v>
      </c>
      <c r="F127" s="185">
        <v>510080.9</v>
      </c>
      <c r="G127" s="39">
        <v>100</v>
      </c>
      <c r="H127" s="65">
        <f t="shared" si="24"/>
        <v>510080.9</v>
      </c>
      <c r="I127" s="15">
        <f t="shared" si="23"/>
        <v>0</v>
      </c>
      <c r="J127" s="15">
        <f t="shared" si="18"/>
        <v>218.45006423982869</v>
      </c>
      <c r="K127" s="15">
        <f t="shared" si="25"/>
        <v>499.95047397217519</v>
      </c>
      <c r="L127" s="15">
        <f t="shared" si="26"/>
        <v>1088163.1655715415</v>
      </c>
      <c r="M127" s="15"/>
      <c r="N127" s="15">
        <f t="shared" si="16"/>
        <v>1088163.1655715415</v>
      </c>
      <c r="O127" s="40">
        <f t="shared" si="17"/>
        <v>1088.1631655715414</v>
      </c>
      <c r="P127" s="40"/>
    </row>
    <row r="128" spans="1:16" x14ac:dyDescent="0.25">
      <c r="A128" s="5"/>
      <c r="B128" s="1" t="s">
        <v>78</v>
      </c>
      <c r="C128" s="48">
        <v>4</v>
      </c>
      <c r="D128" s="70">
        <v>31.383899999999997</v>
      </c>
      <c r="E128" s="98">
        <v>1502</v>
      </c>
      <c r="F128" s="185">
        <v>235332.1</v>
      </c>
      <c r="G128" s="39">
        <v>100</v>
      </c>
      <c r="H128" s="65">
        <f t="shared" si="24"/>
        <v>235332.1</v>
      </c>
      <c r="I128" s="15">
        <f t="shared" si="23"/>
        <v>0</v>
      </c>
      <c r="J128" s="15">
        <f t="shared" si="18"/>
        <v>156.67916111850866</v>
      </c>
      <c r="K128" s="15">
        <f t="shared" si="25"/>
        <v>561.72137709349522</v>
      </c>
      <c r="L128" s="15">
        <f t="shared" si="26"/>
        <v>1067222.6913814386</v>
      </c>
      <c r="M128" s="15"/>
      <c r="N128" s="15">
        <f t="shared" si="16"/>
        <v>1067222.6913814386</v>
      </c>
      <c r="O128" s="40">
        <f t="shared" si="17"/>
        <v>1067.2226913814386</v>
      </c>
      <c r="P128" s="40"/>
    </row>
    <row r="129" spans="1:16" x14ac:dyDescent="0.25">
      <c r="A129" s="5"/>
      <c r="B129" s="1" t="s">
        <v>738</v>
      </c>
      <c r="C129" s="48">
        <v>4</v>
      </c>
      <c r="D129" s="70">
        <v>25.623899999999999</v>
      </c>
      <c r="E129" s="98">
        <v>1304</v>
      </c>
      <c r="F129" s="185">
        <v>223736.4</v>
      </c>
      <c r="G129" s="39">
        <v>100</v>
      </c>
      <c r="H129" s="65">
        <f t="shared" si="24"/>
        <v>223736.4</v>
      </c>
      <c r="I129" s="15">
        <f t="shared" si="23"/>
        <v>0</v>
      </c>
      <c r="J129" s="15">
        <f t="shared" si="18"/>
        <v>171.57699386503066</v>
      </c>
      <c r="K129" s="15">
        <f t="shared" si="25"/>
        <v>546.82354434697322</v>
      </c>
      <c r="L129" s="15">
        <f t="shared" si="26"/>
        <v>1004469.0578987708</v>
      </c>
      <c r="M129" s="15"/>
      <c r="N129" s="15">
        <f t="shared" si="16"/>
        <v>1004469.0578987708</v>
      </c>
      <c r="O129" s="40">
        <f t="shared" si="17"/>
        <v>1004.4690578987708</v>
      </c>
      <c r="P129" s="40"/>
    </row>
    <row r="130" spans="1:16" x14ac:dyDescent="0.25">
      <c r="A130" s="5"/>
      <c r="B130" s="1" t="s">
        <v>739</v>
      </c>
      <c r="C130" s="48">
        <v>4</v>
      </c>
      <c r="D130" s="70">
        <v>39.855800000000002</v>
      </c>
      <c r="E130" s="98">
        <v>2091</v>
      </c>
      <c r="F130" s="185">
        <v>255538</v>
      </c>
      <c r="G130" s="39">
        <v>100</v>
      </c>
      <c r="H130" s="65">
        <f t="shared" si="24"/>
        <v>255538</v>
      </c>
      <c r="I130" s="15">
        <f t="shared" si="23"/>
        <v>0</v>
      </c>
      <c r="J130" s="15">
        <f t="shared" si="18"/>
        <v>122.20851267336202</v>
      </c>
      <c r="K130" s="15">
        <f t="shared" si="25"/>
        <v>596.19202553864181</v>
      </c>
      <c r="L130" s="15">
        <f t="shared" si="26"/>
        <v>1211672.7271461424</v>
      </c>
      <c r="M130" s="15"/>
      <c r="N130" s="15">
        <f t="shared" si="16"/>
        <v>1211672.7271461424</v>
      </c>
      <c r="O130" s="40">
        <f t="shared" si="17"/>
        <v>1211.6727271461425</v>
      </c>
      <c r="P130" s="40"/>
    </row>
    <row r="131" spans="1:16" x14ac:dyDescent="0.25">
      <c r="A131" s="5"/>
      <c r="B131" s="1" t="s">
        <v>740</v>
      </c>
      <c r="C131" s="48">
        <v>4</v>
      </c>
      <c r="D131" s="70">
        <v>24.169999999999998</v>
      </c>
      <c r="E131" s="98">
        <v>1501</v>
      </c>
      <c r="F131" s="185">
        <v>524821.1</v>
      </c>
      <c r="G131" s="39">
        <v>100</v>
      </c>
      <c r="H131" s="65">
        <f t="shared" si="24"/>
        <v>524821.1</v>
      </c>
      <c r="I131" s="15">
        <f t="shared" si="23"/>
        <v>0</v>
      </c>
      <c r="J131" s="15">
        <f t="shared" si="18"/>
        <v>349.64763491005994</v>
      </c>
      <c r="K131" s="15">
        <f t="shared" si="25"/>
        <v>368.75290330194395</v>
      </c>
      <c r="L131" s="15">
        <f t="shared" si="26"/>
        <v>771905.56815741572</v>
      </c>
      <c r="M131" s="15"/>
      <c r="N131" s="15">
        <f t="shared" si="16"/>
        <v>771905.56815741572</v>
      </c>
      <c r="O131" s="40">
        <f t="shared" si="17"/>
        <v>771.9055681574157</v>
      </c>
      <c r="P131" s="40"/>
    </row>
    <row r="132" spans="1:16" x14ac:dyDescent="0.25">
      <c r="A132" s="5"/>
      <c r="B132" s="1" t="s">
        <v>79</v>
      </c>
      <c r="C132" s="48">
        <v>4</v>
      </c>
      <c r="D132" s="70">
        <v>31.63</v>
      </c>
      <c r="E132" s="98">
        <v>2438</v>
      </c>
      <c r="F132" s="185">
        <v>235361.3</v>
      </c>
      <c r="G132" s="39">
        <v>100</v>
      </c>
      <c r="H132" s="65">
        <f t="shared" si="24"/>
        <v>235361.3</v>
      </c>
      <c r="I132" s="15">
        <f t="shared" si="23"/>
        <v>0</v>
      </c>
      <c r="J132" s="15">
        <f t="shared" si="18"/>
        <v>96.538679245283021</v>
      </c>
      <c r="K132" s="15">
        <f t="shared" si="25"/>
        <v>621.86185896672089</v>
      </c>
      <c r="L132" s="15">
        <f t="shared" si="26"/>
        <v>1261036.9446116486</v>
      </c>
      <c r="M132" s="15"/>
      <c r="N132" s="15">
        <f t="shared" si="16"/>
        <v>1261036.9446116486</v>
      </c>
      <c r="O132" s="40">
        <f t="shared" si="17"/>
        <v>1261.0369446116486</v>
      </c>
      <c r="P132" s="40"/>
    </row>
    <row r="133" spans="1:16" x14ac:dyDescent="0.25">
      <c r="A133" s="5"/>
      <c r="B133" s="1" t="s">
        <v>80</v>
      </c>
      <c r="C133" s="48">
        <v>4</v>
      </c>
      <c r="D133" s="70">
        <v>11.828699999999998</v>
      </c>
      <c r="E133" s="98">
        <v>696</v>
      </c>
      <c r="F133" s="185">
        <v>276580.09999999998</v>
      </c>
      <c r="G133" s="39">
        <v>100</v>
      </c>
      <c r="H133" s="65">
        <f t="shared" si="24"/>
        <v>276580.09999999998</v>
      </c>
      <c r="I133" s="15">
        <f t="shared" si="23"/>
        <v>0</v>
      </c>
      <c r="J133" s="15">
        <f t="shared" si="18"/>
        <v>397.38520114942526</v>
      </c>
      <c r="K133" s="15">
        <f t="shared" si="25"/>
        <v>321.01533706257862</v>
      </c>
      <c r="L133" s="15">
        <f t="shared" si="26"/>
        <v>571104.49941623292</v>
      </c>
      <c r="M133" s="15"/>
      <c r="N133" s="15">
        <f t="shared" si="16"/>
        <v>571104.49941623292</v>
      </c>
      <c r="O133" s="40">
        <f t="shared" si="17"/>
        <v>571.1044994162329</v>
      </c>
      <c r="P133" s="40"/>
    </row>
    <row r="134" spans="1:16" x14ac:dyDescent="0.25">
      <c r="A134" s="5"/>
      <c r="B134" s="1" t="s">
        <v>81</v>
      </c>
      <c r="C134" s="48">
        <v>4</v>
      </c>
      <c r="D134" s="70">
        <v>33.254300000000001</v>
      </c>
      <c r="E134" s="98">
        <v>1925</v>
      </c>
      <c r="F134" s="185">
        <v>681939.5</v>
      </c>
      <c r="G134" s="39">
        <v>100</v>
      </c>
      <c r="H134" s="65">
        <f t="shared" si="24"/>
        <v>681939.5</v>
      </c>
      <c r="I134" s="15">
        <f t="shared" si="23"/>
        <v>0</v>
      </c>
      <c r="J134" s="15">
        <f t="shared" si="18"/>
        <v>354.25428571428569</v>
      </c>
      <c r="K134" s="15">
        <f t="shared" si="25"/>
        <v>364.14625249771819</v>
      </c>
      <c r="L134" s="15">
        <f t="shared" si="26"/>
        <v>844261.56355840678</v>
      </c>
      <c r="M134" s="15"/>
      <c r="N134" s="15">
        <f t="shared" si="16"/>
        <v>844261.56355840678</v>
      </c>
      <c r="O134" s="40">
        <f t="shared" si="17"/>
        <v>844.26156355840681</v>
      </c>
      <c r="P134" s="40"/>
    </row>
    <row r="135" spans="1:16" x14ac:dyDescent="0.25">
      <c r="A135" s="5"/>
      <c r="B135" s="1" t="s">
        <v>82</v>
      </c>
      <c r="C135" s="48">
        <v>4</v>
      </c>
      <c r="D135" s="70">
        <v>34.46</v>
      </c>
      <c r="E135" s="98">
        <v>2003</v>
      </c>
      <c r="F135" s="185">
        <v>2734175.8</v>
      </c>
      <c r="G135" s="39">
        <v>100</v>
      </c>
      <c r="H135" s="65">
        <f t="shared" si="24"/>
        <v>2734175.8</v>
      </c>
      <c r="I135" s="15">
        <f t="shared" si="23"/>
        <v>0</v>
      </c>
      <c r="J135" s="15">
        <f t="shared" si="18"/>
        <v>1365.0403394907637</v>
      </c>
      <c r="K135" s="15">
        <f t="shared" si="25"/>
        <v>-646.63980127875982</v>
      </c>
      <c r="L135" s="15">
        <f t="shared" si="26"/>
        <v>344753.51387018809</v>
      </c>
      <c r="M135" s="15"/>
      <c r="N135" s="15">
        <f t="shared" si="16"/>
        <v>344753.51387018809</v>
      </c>
      <c r="O135" s="40">
        <f t="shared" si="17"/>
        <v>344.7535138701881</v>
      </c>
      <c r="P135" s="40"/>
    </row>
    <row r="136" spans="1:16" x14ac:dyDescent="0.25">
      <c r="A136" s="5"/>
      <c r="B136" s="1" t="s">
        <v>877</v>
      </c>
      <c r="C136" s="48">
        <v>3</v>
      </c>
      <c r="D136" s="70">
        <v>34.15</v>
      </c>
      <c r="E136" s="98">
        <v>36945</v>
      </c>
      <c r="F136" s="185">
        <v>63974318.100000001</v>
      </c>
      <c r="G136" s="39">
        <v>50</v>
      </c>
      <c r="H136" s="65">
        <f t="shared" si="24"/>
        <v>31987159.050000001</v>
      </c>
      <c r="I136" s="15">
        <f t="shared" si="23"/>
        <v>31987159.050000001</v>
      </c>
      <c r="J136" s="15">
        <f t="shared" si="18"/>
        <v>1731.6096386520503</v>
      </c>
      <c r="K136" s="15">
        <f t="shared" si="25"/>
        <v>-1013.2091004400464</v>
      </c>
      <c r="L136" s="15">
        <f t="shared" si="26"/>
        <v>4389269.2095781779</v>
      </c>
      <c r="M136" s="15"/>
      <c r="N136" s="15">
        <f t="shared" si="16"/>
        <v>4389269.2095781779</v>
      </c>
      <c r="O136" s="40">
        <f t="shared" si="17"/>
        <v>4389.2692095781777</v>
      </c>
      <c r="P136" s="40"/>
    </row>
    <row r="137" spans="1:16" x14ac:dyDescent="0.25">
      <c r="A137" s="5"/>
      <c r="B137" s="1" t="s">
        <v>741</v>
      </c>
      <c r="C137" s="48">
        <v>4</v>
      </c>
      <c r="D137" s="70">
        <v>34.1</v>
      </c>
      <c r="E137" s="98">
        <v>1163</v>
      </c>
      <c r="F137" s="185">
        <v>134994.70000000001</v>
      </c>
      <c r="G137" s="39">
        <v>100</v>
      </c>
      <c r="H137" s="65">
        <f t="shared" si="24"/>
        <v>134994.70000000001</v>
      </c>
      <c r="I137" s="15">
        <f t="shared" si="23"/>
        <v>0</v>
      </c>
      <c r="J137" s="15">
        <f t="shared" si="18"/>
        <v>116.07454858125539</v>
      </c>
      <c r="K137" s="15">
        <f t="shared" si="25"/>
        <v>602.3259896307485</v>
      </c>
      <c r="L137" s="15">
        <f t="shared" si="26"/>
        <v>1094014.0166509436</v>
      </c>
      <c r="M137" s="15"/>
      <c r="N137" s="15">
        <f t="shared" si="16"/>
        <v>1094014.0166509436</v>
      </c>
      <c r="O137" s="40">
        <f t="shared" si="17"/>
        <v>1094.0140166509436</v>
      </c>
      <c r="P137" s="40"/>
    </row>
    <row r="138" spans="1:16" x14ac:dyDescent="0.25">
      <c r="A138" s="5"/>
      <c r="B138" s="1" t="s">
        <v>83</v>
      </c>
      <c r="C138" s="48">
        <v>4</v>
      </c>
      <c r="D138" s="70">
        <v>69.12</v>
      </c>
      <c r="E138" s="98">
        <v>5694</v>
      </c>
      <c r="F138" s="185">
        <v>1372878.7</v>
      </c>
      <c r="G138" s="39">
        <v>100</v>
      </c>
      <c r="H138" s="65">
        <f t="shared" si="24"/>
        <v>1372878.7</v>
      </c>
      <c r="I138" s="15">
        <f t="shared" si="23"/>
        <v>0</v>
      </c>
      <c r="J138" s="15">
        <f t="shared" si="18"/>
        <v>241.10971197752019</v>
      </c>
      <c r="K138" s="15">
        <f t="shared" si="25"/>
        <v>477.29082623448369</v>
      </c>
      <c r="L138" s="15">
        <f t="shared" si="26"/>
        <v>1557319.0727884311</v>
      </c>
      <c r="M138" s="15"/>
      <c r="N138" s="15">
        <f t="shared" si="16"/>
        <v>1557319.0727884311</v>
      </c>
      <c r="O138" s="40">
        <f t="shared" si="17"/>
        <v>1557.3190727884312</v>
      </c>
      <c r="P138" s="40"/>
    </row>
    <row r="139" spans="1:16" x14ac:dyDescent="0.25">
      <c r="A139" s="5"/>
      <c r="B139" s="1" t="s">
        <v>742</v>
      </c>
      <c r="C139" s="48">
        <v>4</v>
      </c>
      <c r="D139" s="70">
        <v>26.168200000000002</v>
      </c>
      <c r="E139" s="98">
        <v>1503</v>
      </c>
      <c r="F139" s="185">
        <v>165209.5</v>
      </c>
      <c r="G139" s="39">
        <v>100</v>
      </c>
      <c r="H139" s="65">
        <f t="shared" si="24"/>
        <v>165209.5</v>
      </c>
      <c r="I139" s="15">
        <f t="shared" si="23"/>
        <v>0</v>
      </c>
      <c r="J139" s="15">
        <f t="shared" si="18"/>
        <v>109.91982701264138</v>
      </c>
      <c r="K139" s="15">
        <f t="shared" si="25"/>
        <v>608.48071119936253</v>
      </c>
      <c r="L139" s="15">
        <f t="shared" si="26"/>
        <v>1116065.6613372697</v>
      </c>
      <c r="M139" s="15"/>
      <c r="N139" s="15">
        <f t="shared" si="16"/>
        <v>1116065.6613372697</v>
      </c>
      <c r="O139" s="40">
        <f t="shared" si="17"/>
        <v>1116.0656613372696</v>
      </c>
      <c r="P139" s="40"/>
    </row>
    <row r="140" spans="1:16" x14ac:dyDescent="0.25">
      <c r="A140" s="5"/>
      <c r="B140" s="1" t="s">
        <v>84</v>
      </c>
      <c r="C140" s="48">
        <v>4</v>
      </c>
      <c r="D140" s="70">
        <v>85.18</v>
      </c>
      <c r="E140" s="98">
        <v>4604</v>
      </c>
      <c r="F140" s="185">
        <v>1139363.8</v>
      </c>
      <c r="G140" s="39">
        <v>100</v>
      </c>
      <c r="H140" s="65">
        <f t="shared" si="24"/>
        <v>1139363.8</v>
      </c>
      <c r="I140" s="15">
        <f t="shared" si="23"/>
        <v>0</v>
      </c>
      <c r="J140" s="15">
        <f t="shared" si="18"/>
        <v>247.47258905299739</v>
      </c>
      <c r="K140" s="15">
        <f t="shared" si="25"/>
        <v>470.92794915900652</v>
      </c>
      <c r="L140" s="15">
        <f t="shared" si="26"/>
        <v>1474758.7813694731</v>
      </c>
      <c r="M140" s="15"/>
      <c r="N140" s="15">
        <f t="shared" si="16"/>
        <v>1474758.7813694731</v>
      </c>
      <c r="O140" s="40">
        <f t="shared" si="17"/>
        <v>1474.7587813694731</v>
      </c>
      <c r="P140" s="40"/>
    </row>
    <row r="141" spans="1:16" x14ac:dyDescent="0.25">
      <c r="A141" s="5"/>
      <c r="B141" s="1" t="s">
        <v>85</v>
      </c>
      <c r="C141" s="48">
        <v>4</v>
      </c>
      <c r="D141" s="70">
        <v>34.762</v>
      </c>
      <c r="E141" s="98">
        <v>1847</v>
      </c>
      <c r="F141" s="185">
        <v>257081.60000000001</v>
      </c>
      <c r="G141" s="39">
        <v>100</v>
      </c>
      <c r="H141" s="65">
        <f t="shared" si="24"/>
        <v>257081.60000000001</v>
      </c>
      <c r="I141" s="15">
        <f t="shared" si="23"/>
        <v>0</v>
      </c>
      <c r="J141" s="15">
        <f t="shared" si="18"/>
        <v>139.18873849485652</v>
      </c>
      <c r="K141" s="15">
        <f t="shared" si="25"/>
        <v>579.21179971714741</v>
      </c>
      <c r="L141" s="15">
        <f t="shared" si="26"/>
        <v>1142844.2597237572</v>
      </c>
      <c r="M141" s="15"/>
      <c r="N141" s="15">
        <f t="shared" si="16"/>
        <v>1142844.2597237572</v>
      </c>
      <c r="O141" s="40">
        <f t="shared" si="17"/>
        <v>1142.8442597237572</v>
      </c>
      <c r="P141" s="40"/>
    </row>
    <row r="142" spans="1:16" x14ac:dyDescent="0.25">
      <c r="A142" s="5"/>
      <c r="B142" s="1" t="s">
        <v>86</v>
      </c>
      <c r="C142" s="48">
        <v>4</v>
      </c>
      <c r="D142" s="70">
        <v>46.627399999999994</v>
      </c>
      <c r="E142" s="98">
        <v>1632</v>
      </c>
      <c r="F142" s="185">
        <v>451337.7</v>
      </c>
      <c r="G142" s="39">
        <v>100</v>
      </c>
      <c r="H142" s="65">
        <f t="shared" si="24"/>
        <v>451337.7</v>
      </c>
      <c r="I142" s="15">
        <f t="shared" si="23"/>
        <v>0</v>
      </c>
      <c r="J142" s="15">
        <f t="shared" si="18"/>
        <v>276.55496323529411</v>
      </c>
      <c r="K142" s="15">
        <f t="shared" si="25"/>
        <v>441.84557497670977</v>
      </c>
      <c r="L142" s="15">
        <f t="shared" si="26"/>
        <v>963483.98130900972</v>
      </c>
      <c r="M142" s="15"/>
      <c r="N142" s="15">
        <f t="shared" si="16"/>
        <v>963483.98130900972</v>
      </c>
      <c r="O142" s="40">
        <f t="shared" si="17"/>
        <v>963.48398130900966</v>
      </c>
      <c r="P142" s="40"/>
    </row>
    <row r="143" spans="1:16" x14ac:dyDescent="0.25">
      <c r="A143" s="5"/>
      <c r="B143" s="1" t="s">
        <v>87</v>
      </c>
      <c r="C143" s="48">
        <v>4</v>
      </c>
      <c r="D143" s="70">
        <v>61.2</v>
      </c>
      <c r="E143" s="98">
        <v>2190</v>
      </c>
      <c r="F143" s="185">
        <v>1100149.3999999999</v>
      </c>
      <c r="G143" s="39">
        <v>100</v>
      </c>
      <c r="H143" s="65">
        <f t="shared" si="24"/>
        <v>1100149.3999999999</v>
      </c>
      <c r="I143" s="15">
        <f t="shared" si="23"/>
        <v>0</v>
      </c>
      <c r="J143" s="15">
        <f t="shared" si="18"/>
        <v>502.35132420091321</v>
      </c>
      <c r="K143" s="15">
        <f t="shared" si="25"/>
        <v>216.04921401109067</v>
      </c>
      <c r="L143" s="15">
        <f t="shared" si="26"/>
        <v>758032.36396683229</v>
      </c>
      <c r="M143" s="15"/>
      <c r="N143" s="15">
        <f t="shared" si="16"/>
        <v>758032.36396683229</v>
      </c>
      <c r="O143" s="40">
        <f t="shared" si="17"/>
        <v>758.03236396683224</v>
      </c>
      <c r="P143" s="40"/>
    </row>
    <row r="144" spans="1:16" x14ac:dyDescent="0.25">
      <c r="A144" s="5"/>
      <c r="B144" s="1" t="s">
        <v>88</v>
      </c>
      <c r="C144" s="48">
        <v>4</v>
      </c>
      <c r="D144" s="70">
        <v>47.41</v>
      </c>
      <c r="E144" s="98">
        <v>2875</v>
      </c>
      <c r="F144" s="185">
        <v>8230695.5</v>
      </c>
      <c r="G144" s="39">
        <v>100</v>
      </c>
      <c r="H144" s="65">
        <f t="shared" si="24"/>
        <v>8230695.5</v>
      </c>
      <c r="I144" s="15">
        <f t="shared" si="23"/>
        <v>0</v>
      </c>
      <c r="J144" s="15">
        <f t="shared" si="18"/>
        <v>2862.8506086956522</v>
      </c>
      <c r="K144" s="15">
        <f t="shared" si="25"/>
        <v>-2144.4500704836482</v>
      </c>
      <c r="L144" s="15">
        <f t="shared" si="26"/>
        <v>488120.8594105083</v>
      </c>
      <c r="M144" s="15"/>
      <c r="N144" s="15">
        <f t="shared" si="16"/>
        <v>488120.8594105083</v>
      </c>
      <c r="O144" s="40">
        <f t="shared" si="17"/>
        <v>488.12085941050833</v>
      </c>
      <c r="P144" s="40"/>
    </row>
    <row r="145" spans="1:16" x14ac:dyDescent="0.25">
      <c r="A145" s="5"/>
      <c r="B145" s="1" t="s">
        <v>89</v>
      </c>
      <c r="C145" s="48">
        <v>4</v>
      </c>
      <c r="D145" s="70">
        <v>17.339500000000001</v>
      </c>
      <c r="E145" s="98">
        <v>837</v>
      </c>
      <c r="F145" s="185">
        <v>109351.1</v>
      </c>
      <c r="G145" s="39">
        <v>100</v>
      </c>
      <c r="H145" s="65">
        <f t="shared" si="24"/>
        <v>109351.1</v>
      </c>
      <c r="I145" s="15">
        <f t="shared" si="23"/>
        <v>0</v>
      </c>
      <c r="J145" s="15">
        <f t="shared" si="18"/>
        <v>130.64647550776584</v>
      </c>
      <c r="K145" s="15">
        <f t="shared" si="25"/>
        <v>587.75406270423809</v>
      </c>
      <c r="L145" s="15">
        <f t="shared" si="26"/>
        <v>980875.08234046272</v>
      </c>
      <c r="M145" s="15"/>
      <c r="N145" s="15">
        <f t="shared" si="16"/>
        <v>980875.08234046272</v>
      </c>
      <c r="O145" s="40">
        <f t="shared" si="17"/>
        <v>980.87508234046277</v>
      </c>
      <c r="P145" s="40"/>
    </row>
    <row r="146" spans="1:16" x14ac:dyDescent="0.25">
      <c r="A146" s="5"/>
      <c r="B146" s="1" t="s">
        <v>90</v>
      </c>
      <c r="C146" s="48">
        <v>4</v>
      </c>
      <c r="D146" s="70">
        <v>17.34</v>
      </c>
      <c r="E146" s="98">
        <v>725</v>
      </c>
      <c r="F146" s="185">
        <v>55728.6</v>
      </c>
      <c r="G146" s="39">
        <v>100</v>
      </c>
      <c r="H146" s="65">
        <f t="shared" si="24"/>
        <v>55728.6</v>
      </c>
      <c r="I146" s="15">
        <f t="shared" si="23"/>
        <v>0</v>
      </c>
      <c r="J146" s="15">
        <f t="shared" si="18"/>
        <v>76.867034482758612</v>
      </c>
      <c r="K146" s="15">
        <f t="shared" si="25"/>
        <v>641.53350372924524</v>
      </c>
      <c r="L146" s="15">
        <f t="shared" si="26"/>
        <v>1043596.9082687881</v>
      </c>
      <c r="M146" s="15"/>
      <c r="N146" s="15">
        <f t="shared" si="16"/>
        <v>1043596.9082687881</v>
      </c>
      <c r="O146" s="40">
        <f t="shared" si="17"/>
        <v>1043.5969082687882</v>
      </c>
      <c r="P146" s="40"/>
    </row>
    <row r="147" spans="1:16" x14ac:dyDescent="0.25">
      <c r="A147" s="5"/>
      <c r="B147" s="1" t="s">
        <v>91</v>
      </c>
      <c r="C147" s="48">
        <v>4</v>
      </c>
      <c r="D147" s="70">
        <v>26.2576</v>
      </c>
      <c r="E147" s="98">
        <v>1501</v>
      </c>
      <c r="F147" s="185">
        <v>538781.30000000005</v>
      </c>
      <c r="G147" s="39">
        <v>100</v>
      </c>
      <c r="H147" s="65">
        <f t="shared" si="24"/>
        <v>538781.30000000005</v>
      </c>
      <c r="I147" s="15">
        <f t="shared" si="23"/>
        <v>0</v>
      </c>
      <c r="J147" s="15">
        <f t="shared" si="18"/>
        <v>358.94823451032647</v>
      </c>
      <c r="K147" s="15">
        <f t="shared" si="25"/>
        <v>359.45230370167741</v>
      </c>
      <c r="L147" s="15">
        <f t="shared" si="26"/>
        <v>765652.66875360638</v>
      </c>
      <c r="M147" s="15"/>
      <c r="N147" s="15">
        <f t="shared" ref="N147:N210" si="27">L147+M147</f>
        <v>765652.66875360638</v>
      </c>
      <c r="O147" s="40">
        <f t="shared" si="17"/>
        <v>765.65266875360635</v>
      </c>
      <c r="P147" s="40"/>
    </row>
    <row r="148" spans="1:16" x14ac:dyDescent="0.25">
      <c r="A148" s="5"/>
      <c r="B148" s="1" t="s">
        <v>92</v>
      </c>
      <c r="C148" s="48">
        <v>4</v>
      </c>
      <c r="D148" s="70">
        <v>61.502499999999998</v>
      </c>
      <c r="E148" s="98">
        <v>2294</v>
      </c>
      <c r="F148" s="185">
        <v>1192828.3999999999</v>
      </c>
      <c r="G148" s="39">
        <v>100</v>
      </c>
      <c r="H148" s="65">
        <f t="shared" si="24"/>
        <v>1192828.3999999999</v>
      </c>
      <c r="I148" s="15">
        <f t="shared" si="23"/>
        <v>0</v>
      </c>
      <c r="J148" s="15">
        <f t="shared" si="18"/>
        <v>519.97750653879677</v>
      </c>
      <c r="K148" s="15">
        <f t="shared" si="25"/>
        <v>198.42303167320711</v>
      </c>
      <c r="L148" s="15">
        <f t="shared" si="26"/>
        <v>746257.45159777324</v>
      </c>
      <c r="M148" s="15"/>
      <c r="N148" s="15">
        <f t="shared" si="27"/>
        <v>746257.45159777324</v>
      </c>
      <c r="O148" s="40">
        <f t="shared" si="17"/>
        <v>746.25745159777318</v>
      </c>
      <c r="P148" s="40"/>
    </row>
    <row r="149" spans="1:16" x14ac:dyDescent="0.25">
      <c r="A149" s="5"/>
      <c r="B149" s="1" t="s">
        <v>743</v>
      </c>
      <c r="C149" s="48">
        <v>4</v>
      </c>
      <c r="D149" s="70">
        <v>22.879899999999999</v>
      </c>
      <c r="E149" s="98">
        <v>627</v>
      </c>
      <c r="F149" s="185">
        <v>142782.79999999999</v>
      </c>
      <c r="G149" s="39">
        <v>100</v>
      </c>
      <c r="H149" s="65">
        <f t="shared" si="24"/>
        <v>142782.79999999999</v>
      </c>
      <c r="I149" s="15">
        <f t="shared" si="23"/>
        <v>0</v>
      </c>
      <c r="J149" s="15">
        <f t="shared" si="18"/>
        <v>227.72376395534289</v>
      </c>
      <c r="K149" s="15">
        <f t="shared" si="25"/>
        <v>490.67677425666102</v>
      </c>
      <c r="L149" s="15">
        <f t="shared" si="26"/>
        <v>838081.94301919511</v>
      </c>
      <c r="M149" s="15"/>
      <c r="N149" s="15">
        <f t="shared" si="27"/>
        <v>838081.94301919511</v>
      </c>
      <c r="O149" s="40">
        <f t="shared" si="17"/>
        <v>838.08194301919514</v>
      </c>
      <c r="P149" s="40"/>
    </row>
    <row r="150" spans="1:16" x14ac:dyDescent="0.25">
      <c r="A150" s="5"/>
      <c r="B150" s="1" t="s">
        <v>93</v>
      </c>
      <c r="C150" s="48">
        <v>4</v>
      </c>
      <c r="D150" s="70">
        <v>31.273200000000003</v>
      </c>
      <c r="E150" s="98">
        <v>571</v>
      </c>
      <c r="F150" s="185">
        <v>381735.3</v>
      </c>
      <c r="G150" s="39">
        <v>100</v>
      </c>
      <c r="H150" s="65">
        <f t="shared" si="24"/>
        <v>381735.3</v>
      </c>
      <c r="I150" s="15">
        <f t="shared" si="23"/>
        <v>0</v>
      </c>
      <c r="J150" s="15">
        <f t="shared" si="18"/>
        <v>668.53817863397546</v>
      </c>
      <c r="K150" s="15">
        <f t="shared" si="25"/>
        <v>49.862359578028418</v>
      </c>
      <c r="L150" s="15">
        <f t="shared" si="26"/>
        <v>238697.26848315616</v>
      </c>
      <c r="M150" s="15"/>
      <c r="N150" s="15">
        <f t="shared" si="27"/>
        <v>238697.26848315616</v>
      </c>
      <c r="O150" s="40">
        <f t="shared" si="17"/>
        <v>238.69726848315617</v>
      </c>
      <c r="P150" s="40"/>
    </row>
    <row r="151" spans="1:16" x14ac:dyDescent="0.25">
      <c r="A151" s="5"/>
      <c r="B151" s="1" t="s">
        <v>94</v>
      </c>
      <c r="C151" s="48">
        <v>4</v>
      </c>
      <c r="D151" s="70">
        <v>58.628599999999992</v>
      </c>
      <c r="E151" s="98">
        <v>3958</v>
      </c>
      <c r="F151" s="185">
        <v>572559.19999999995</v>
      </c>
      <c r="G151" s="39">
        <v>100</v>
      </c>
      <c r="H151" s="65">
        <f t="shared" si="24"/>
        <v>572559.19999999995</v>
      </c>
      <c r="I151" s="15">
        <f t="shared" si="23"/>
        <v>0</v>
      </c>
      <c r="J151" s="15">
        <f t="shared" si="18"/>
        <v>144.65871652349671</v>
      </c>
      <c r="K151" s="15">
        <f t="shared" si="25"/>
        <v>573.74182168850712</v>
      </c>
      <c r="L151" s="15">
        <f t="shared" si="26"/>
        <v>1457712.4239395037</v>
      </c>
      <c r="M151" s="15"/>
      <c r="N151" s="15">
        <f t="shared" si="27"/>
        <v>1457712.4239395037</v>
      </c>
      <c r="O151" s="40">
        <f t="shared" ref="O151:O214" si="28">N151/1000</f>
        <v>1457.7124239395037</v>
      </c>
      <c r="P151" s="40"/>
    </row>
    <row r="152" spans="1:16" x14ac:dyDescent="0.25">
      <c r="A152" s="5"/>
      <c r="B152" s="1" t="s">
        <v>95</v>
      </c>
      <c r="C152" s="48">
        <v>4</v>
      </c>
      <c r="D152" s="70">
        <v>76.844499999999996</v>
      </c>
      <c r="E152" s="98">
        <v>3196</v>
      </c>
      <c r="F152" s="185">
        <v>1446693.1</v>
      </c>
      <c r="G152" s="39">
        <v>100</v>
      </c>
      <c r="H152" s="65">
        <f t="shared" si="24"/>
        <v>1446693.1</v>
      </c>
      <c r="I152" s="15">
        <f t="shared" si="23"/>
        <v>0</v>
      </c>
      <c r="J152" s="15">
        <f t="shared" ref="J152:J215" si="29">F152/E152</f>
        <v>452.65741551939925</v>
      </c>
      <c r="K152" s="15">
        <f t="shared" si="25"/>
        <v>265.74312269260463</v>
      </c>
      <c r="L152" s="15">
        <f t="shared" si="26"/>
        <v>995675.47953757178</v>
      </c>
      <c r="M152" s="15"/>
      <c r="N152" s="15">
        <f t="shared" si="27"/>
        <v>995675.47953757178</v>
      </c>
      <c r="O152" s="40">
        <f t="shared" si="28"/>
        <v>995.67547953757173</v>
      </c>
      <c r="P152" s="40"/>
    </row>
    <row r="153" spans="1:16" x14ac:dyDescent="0.25">
      <c r="A153" s="5"/>
      <c r="B153" s="1" t="s">
        <v>96</v>
      </c>
      <c r="C153" s="48">
        <v>4</v>
      </c>
      <c r="D153" s="70">
        <v>38.180500000000002</v>
      </c>
      <c r="E153" s="98">
        <v>2255</v>
      </c>
      <c r="F153" s="185">
        <v>343530.1</v>
      </c>
      <c r="G153" s="39">
        <v>100</v>
      </c>
      <c r="H153" s="65">
        <f t="shared" si="24"/>
        <v>343530.1</v>
      </c>
      <c r="I153" s="15">
        <f t="shared" si="23"/>
        <v>0</v>
      </c>
      <c r="J153" s="15">
        <f t="shared" si="29"/>
        <v>152.34150776053215</v>
      </c>
      <c r="K153" s="15">
        <f t="shared" si="25"/>
        <v>566.0590304514717</v>
      </c>
      <c r="L153" s="15">
        <f t="shared" si="26"/>
        <v>1182765.9751942279</v>
      </c>
      <c r="M153" s="15"/>
      <c r="N153" s="15">
        <f t="shared" si="27"/>
        <v>1182765.9751942279</v>
      </c>
      <c r="O153" s="40">
        <f t="shared" si="28"/>
        <v>1182.7659751942278</v>
      </c>
      <c r="P153" s="40"/>
    </row>
    <row r="154" spans="1:16" x14ac:dyDescent="0.25">
      <c r="A154" s="5"/>
      <c r="B154" s="1" t="s">
        <v>97</v>
      </c>
      <c r="C154" s="48">
        <v>4</v>
      </c>
      <c r="D154" s="70">
        <v>50.358499999999999</v>
      </c>
      <c r="E154" s="98">
        <v>3132</v>
      </c>
      <c r="F154" s="185">
        <v>1248874</v>
      </c>
      <c r="G154" s="39">
        <v>100</v>
      </c>
      <c r="H154" s="65">
        <f t="shared" si="24"/>
        <v>1248874</v>
      </c>
      <c r="I154" s="15">
        <f t="shared" si="23"/>
        <v>0</v>
      </c>
      <c r="J154" s="15">
        <f t="shared" si="29"/>
        <v>398.74648786717751</v>
      </c>
      <c r="K154" s="15">
        <f t="shared" si="25"/>
        <v>319.65405034482637</v>
      </c>
      <c r="L154" s="15">
        <f t="shared" si="26"/>
        <v>977401.99671756919</v>
      </c>
      <c r="M154" s="15"/>
      <c r="N154" s="15">
        <f t="shared" si="27"/>
        <v>977401.99671756919</v>
      </c>
      <c r="O154" s="40">
        <f t="shared" si="28"/>
        <v>977.4019967175692</v>
      </c>
      <c r="P154" s="40"/>
    </row>
    <row r="155" spans="1:16" x14ac:dyDescent="0.25">
      <c r="A155" s="5"/>
      <c r="B155" s="1" t="s">
        <v>98</v>
      </c>
      <c r="C155" s="48">
        <v>4</v>
      </c>
      <c r="D155" s="70">
        <v>109.09</v>
      </c>
      <c r="E155" s="98">
        <v>5751</v>
      </c>
      <c r="F155" s="185">
        <v>2267261.7999999998</v>
      </c>
      <c r="G155" s="39">
        <v>100</v>
      </c>
      <c r="H155" s="65">
        <f t="shared" si="24"/>
        <v>2267261.7999999998</v>
      </c>
      <c r="I155" s="15">
        <f t="shared" si="23"/>
        <v>0</v>
      </c>
      <c r="J155" s="15">
        <f t="shared" si="29"/>
        <v>394.23783689793078</v>
      </c>
      <c r="K155" s="15">
        <f t="shared" si="25"/>
        <v>324.1627013140731</v>
      </c>
      <c r="L155" s="15">
        <f t="shared" si="26"/>
        <v>1479304.4292135499</v>
      </c>
      <c r="M155" s="15"/>
      <c r="N155" s="15">
        <f t="shared" si="27"/>
        <v>1479304.4292135499</v>
      </c>
      <c r="O155" s="40">
        <f t="shared" si="28"/>
        <v>1479.3044292135498</v>
      </c>
      <c r="P155" s="40"/>
    </row>
    <row r="156" spans="1:16" x14ac:dyDescent="0.25">
      <c r="A156" s="5"/>
      <c r="B156" s="1" t="s">
        <v>99</v>
      </c>
      <c r="C156" s="48">
        <v>4</v>
      </c>
      <c r="D156" s="70">
        <v>26.459899999999998</v>
      </c>
      <c r="E156" s="98">
        <v>1536</v>
      </c>
      <c r="F156" s="185">
        <v>176488.3</v>
      </c>
      <c r="G156" s="39">
        <v>100</v>
      </c>
      <c r="H156" s="65">
        <f t="shared" si="24"/>
        <v>176488.3</v>
      </c>
      <c r="I156" s="15">
        <f t="shared" si="23"/>
        <v>0</v>
      </c>
      <c r="J156" s="15">
        <f t="shared" si="29"/>
        <v>114.90123697916665</v>
      </c>
      <c r="K156" s="15">
        <f t="shared" si="25"/>
        <v>603.49930123283718</v>
      </c>
      <c r="L156" s="15">
        <f t="shared" si="26"/>
        <v>1113830.9379050124</v>
      </c>
      <c r="M156" s="15"/>
      <c r="N156" s="15">
        <f t="shared" si="27"/>
        <v>1113830.9379050124</v>
      </c>
      <c r="O156" s="40">
        <f t="shared" si="28"/>
        <v>1113.8309379050124</v>
      </c>
      <c r="P156" s="40"/>
    </row>
    <row r="157" spans="1:16" x14ac:dyDescent="0.25">
      <c r="A157" s="5"/>
      <c r="B157" s="1" t="s">
        <v>744</v>
      </c>
      <c r="C157" s="48">
        <v>4</v>
      </c>
      <c r="D157" s="70">
        <v>17.317799999999998</v>
      </c>
      <c r="E157" s="98">
        <v>980</v>
      </c>
      <c r="F157" s="185">
        <v>173113.4</v>
      </c>
      <c r="G157" s="39">
        <v>100</v>
      </c>
      <c r="H157" s="65">
        <f t="shared" si="24"/>
        <v>173113.4</v>
      </c>
      <c r="I157" s="15">
        <f t="shared" si="23"/>
        <v>0</v>
      </c>
      <c r="J157" s="15">
        <f t="shared" si="29"/>
        <v>176.64632653061224</v>
      </c>
      <c r="K157" s="15">
        <f t="shared" si="25"/>
        <v>541.75421168139167</v>
      </c>
      <c r="L157" s="15">
        <f t="shared" si="26"/>
        <v>932621.69628036721</v>
      </c>
      <c r="M157" s="15"/>
      <c r="N157" s="15">
        <f t="shared" si="27"/>
        <v>932621.69628036721</v>
      </c>
      <c r="O157" s="40">
        <f t="shared" si="28"/>
        <v>932.62169628036725</v>
      </c>
      <c r="P157" s="40"/>
    </row>
    <row r="158" spans="1:16" x14ac:dyDescent="0.25">
      <c r="A158" s="5"/>
      <c r="B158" s="1" t="s">
        <v>100</v>
      </c>
      <c r="C158" s="48">
        <v>4</v>
      </c>
      <c r="D158" s="70">
        <v>34.703099999999999</v>
      </c>
      <c r="E158" s="98">
        <v>1910</v>
      </c>
      <c r="F158" s="185">
        <v>264638.3</v>
      </c>
      <c r="G158" s="39">
        <v>100</v>
      </c>
      <c r="H158" s="65">
        <f t="shared" si="24"/>
        <v>264638.3</v>
      </c>
      <c r="I158" s="15">
        <f t="shared" si="23"/>
        <v>0</v>
      </c>
      <c r="J158" s="15">
        <f t="shared" si="29"/>
        <v>138.55408376963351</v>
      </c>
      <c r="K158" s="15">
        <f t="shared" si="25"/>
        <v>579.84645444237037</v>
      </c>
      <c r="L158" s="15">
        <f t="shared" si="26"/>
        <v>1150838.6091571704</v>
      </c>
      <c r="M158" s="15"/>
      <c r="N158" s="15">
        <f t="shared" si="27"/>
        <v>1150838.6091571704</v>
      </c>
      <c r="O158" s="40">
        <f t="shared" si="28"/>
        <v>1150.8386091571704</v>
      </c>
      <c r="P158" s="40"/>
    </row>
    <row r="159" spans="1:16" x14ac:dyDescent="0.25">
      <c r="A159" s="5"/>
      <c r="B159" s="1" t="s">
        <v>101</v>
      </c>
      <c r="C159" s="48">
        <v>4</v>
      </c>
      <c r="D159" s="70">
        <v>43.419999999999995</v>
      </c>
      <c r="E159" s="98">
        <v>2823</v>
      </c>
      <c r="F159" s="185">
        <v>382311.9</v>
      </c>
      <c r="G159" s="39">
        <v>100</v>
      </c>
      <c r="H159" s="65">
        <f t="shared" si="24"/>
        <v>382311.9</v>
      </c>
      <c r="I159" s="15">
        <f t="shared" si="23"/>
        <v>0</v>
      </c>
      <c r="J159" s="15">
        <f t="shared" si="29"/>
        <v>135.42752391073327</v>
      </c>
      <c r="K159" s="15">
        <f t="shared" si="25"/>
        <v>582.97301430127061</v>
      </c>
      <c r="L159" s="15">
        <f t="shared" si="26"/>
        <v>1289490.5731961122</v>
      </c>
      <c r="M159" s="15"/>
      <c r="N159" s="15">
        <f t="shared" si="27"/>
        <v>1289490.5731961122</v>
      </c>
      <c r="O159" s="40">
        <f t="shared" si="28"/>
        <v>1289.4905731961121</v>
      </c>
      <c r="P159" s="40"/>
    </row>
    <row r="160" spans="1:16" x14ac:dyDescent="0.25">
      <c r="A160" s="5"/>
      <c r="B160" s="1" t="s">
        <v>102</v>
      </c>
      <c r="C160" s="48">
        <v>4</v>
      </c>
      <c r="D160" s="70">
        <v>49.62</v>
      </c>
      <c r="E160" s="98">
        <v>3032</v>
      </c>
      <c r="F160" s="185">
        <v>403080.3</v>
      </c>
      <c r="G160" s="39">
        <v>100</v>
      </c>
      <c r="H160" s="65">
        <f t="shared" si="24"/>
        <v>403080.3</v>
      </c>
      <c r="I160" s="15">
        <f t="shared" si="23"/>
        <v>0</v>
      </c>
      <c r="J160" s="15">
        <f t="shared" si="29"/>
        <v>132.94205145118733</v>
      </c>
      <c r="K160" s="15">
        <f t="shared" si="25"/>
        <v>585.45848676081653</v>
      </c>
      <c r="L160" s="15">
        <f t="shared" si="26"/>
        <v>1337489.9390637053</v>
      </c>
      <c r="M160" s="15"/>
      <c r="N160" s="15">
        <f t="shared" si="27"/>
        <v>1337489.9390637053</v>
      </c>
      <c r="O160" s="40">
        <f t="shared" si="28"/>
        <v>1337.4899390637054</v>
      </c>
      <c r="P160" s="40"/>
    </row>
    <row r="161" spans="1:16" x14ac:dyDescent="0.25">
      <c r="A161" s="5"/>
      <c r="B161" s="1" t="s">
        <v>103</v>
      </c>
      <c r="C161" s="48">
        <v>4</v>
      </c>
      <c r="D161" s="70">
        <v>35.459099999999999</v>
      </c>
      <c r="E161" s="98">
        <v>2162</v>
      </c>
      <c r="F161" s="185">
        <v>1416881.8</v>
      </c>
      <c r="G161" s="39">
        <v>100</v>
      </c>
      <c r="H161" s="65">
        <f t="shared" si="24"/>
        <v>1416881.8</v>
      </c>
      <c r="I161" s="15">
        <f t="shared" si="23"/>
        <v>0</v>
      </c>
      <c r="J161" s="15">
        <f t="shared" si="29"/>
        <v>655.35698427382056</v>
      </c>
      <c r="K161" s="15">
        <f t="shared" si="25"/>
        <v>63.043553938183322</v>
      </c>
      <c r="L161" s="15">
        <f t="shared" si="26"/>
        <v>455159.50800465024</v>
      </c>
      <c r="M161" s="15"/>
      <c r="N161" s="15">
        <f t="shared" si="27"/>
        <v>455159.50800465024</v>
      </c>
      <c r="O161" s="40">
        <f t="shared" si="28"/>
        <v>455.15950800465026</v>
      </c>
      <c r="P161" s="40"/>
    </row>
    <row r="162" spans="1:16" x14ac:dyDescent="0.25">
      <c r="A162" s="5"/>
      <c r="B162" s="1"/>
      <c r="C162" s="48"/>
      <c r="D162" s="70">
        <v>0</v>
      </c>
      <c r="E162" s="100"/>
      <c r="F162" s="57"/>
      <c r="G162" s="39"/>
      <c r="H162" s="57"/>
      <c r="K162" s="15"/>
      <c r="L162" s="15"/>
      <c r="M162" s="15"/>
      <c r="N162" s="15"/>
      <c r="O162" s="40">
        <f t="shared" si="28"/>
        <v>0</v>
      </c>
      <c r="P162" s="40"/>
    </row>
    <row r="163" spans="1:16" x14ac:dyDescent="0.25">
      <c r="A163" s="33" t="s">
        <v>104</v>
      </c>
      <c r="B163" s="2" t="s">
        <v>2</v>
      </c>
      <c r="C163" s="59"/>
      <c r="D163" s="7">
        <v>867.85669999999993</v>
      </c>
      <c r="E163" s="101">
        <f>E164</f>
        <v>57342</v>
      </c>
      <c r="F163" s="177"/>
      <c r="G163" s="39"/>
      <c r="H163" s="50">
        <f>H165</f>
        <v>1955165</v>
      </c>
      <c r="I163" s="12">
        <f>I165</f>
        <v>-1955165</v>
      </c>
      <c r="J163" s="12"/>
      <c r="K163" s="15"/>
      <c r="L163" s="15"/>
      <c r="M163" s="14">
        <f>M165</f>
        <v>31407423.400794778</v>
      </c>
      <c r="N163" s="12">
        <f t="shared" si="27"/>
        <v>31407423.400794778</v>
      </c>
      <c r="O163" s="168">
        <f t="shared" ref="O163" si="30">O165</f>
        <v>31407.423400794778</v>
      </c>
      <c r="P163" s="40"/>
    </row>
    <row r="164" spans="1:16" x14ac:dyDescent="0.25">
      <c r="A164" s="33" t="s">
        <v>104</v>
      </c>
      <c r="B164" s="2" t="s">
        <v>3</v>
      </c>
      <c r="C164" s="59"/>
      <c r="D164" s="7">
        <v>867.85669999999993</v>
      </c>
      <c r="E164" s="101">
        <f>SUM(E166:E192)</f>
        <v>57342</v>
      </c>
      <c r="F164" s="177">
        <f>SUM(F166:F192)</f>
        <v>21202689.100000001</v>
      </c>
      <c r="G164" s="39"/>
      <c r="H164" s="50">
        <f>SUM(H166:H192)</f>
        <v>17292359.100000001</v>
      </c>
      <c r="I164" s="12">
        <f>SUM(I166:I192)</f>
        <v>3910330</v>
      </c>
      <c r="J164" s="12"/>
      <c r="K164" s="15"/>
      <c r="L164" s="12">
        <f>SUM(L166:L192)</f>
        <v>26771196.835798614</v>
      </c>
      <c r="M164" s="15"/>
      <c r="N164" s="12">
        <f t="shared" si="27"/>
        <v>26771196.835798614</v>
      </c>
      <c r="O164" s="168">
        <f t="shared" ref="O164" si="31">SUM(O166:O192)</f>
        <v>26771.196835798612</v>
      </c>
      <c r="P164" s="40"/>
    </row>
    <row r="165" spans="1:16" x14ac:dyDescent="0.25">
      <c r="A165" s="5"/>
      <c r="B165" s="1" t="s">
        <v>26</v>
      </c>
      <c r="C165" s="48">
        <v>2</v>
      </c>
      <c r="D165" s="70">
        <v>0</v>
      </c>
      <c r="E165" s="102"/>
      <c r="F165" s="65"/>
      <c r="G165" s="39">
        <v>25</v>
      </c>
      <c r="H165" s="65">
        <f>F169*G165/100</f>
        <v>1955165</v>
      </c>
      <c r="I165" s="15">
        <f t="shared" ref="I165:I192" si="32">F165-H165</f>
        <v>-1955165</v>
      </c>
      <c r="J165" s="15"/>
      <c r="K165" s="15"/>
      <c r="L165" s="15"/>
      <c r="M165" s="15">
        <f>($L$7*$L$8*E163/$L$10)+($L$7*$L$9*D163/$L$11)</f>
        <v>31407423.400794778</v>
      </c>
      <c r="N165" s="15">
        <f t="shared" si="27"/>
        <v>31407423.400794778</v>
      </c>
      <c r="O165" s="40">
        <f t="shared" si="28"/>
        <v>31407.423400794778</v>
      </c>
      <c r="P165" s="40"/>
    </row>
    <row r="166" spans="1:16" x14ac:dyDescent="0.25">
      <c r="A166" s="5"/>
      <c r="B166" s="1" t="s">
        <v>105</v>
      </c>
      <c r="C166" s="48">
        <v>4</v>
      </c>
      <c r="D166" s="70">
        <v>26.908499999999997</v>
      </c>
      <c r="E166" s="98">
        <v>1516</v>
      </c>
      <c r="F166" s="186">
        <v>325747.20000000001</v>
      </c>
      <c r="G166" s="39">
        <v>100</v>
      </c>
      <c r="H166" s="65">
        <f t="shared" ref="H166:H192" si="33">F166*G166/100</f>
        <v>325747.20000000001</v>
      </c>
      <c r="I166" s="15">
        <f t="shared" si="32"/>
        <v>0</v>
      </c>
      <c r="J166" s="15">
        <f t="shared" si="29"/>
        <v>214.87282321899738</v>
      </c>
      <c r="K166" s="15">
        <f t="shared" ref="K166:K192" si="34">$J$11*$J$19-J166</f>
        <v>503.5277149930065</v>
      </c>
      <c r="L166" s="15">
        <f t="shared" ref="L166:L192" si="35">IF(K166&gt;0,$J$7*$J$8*(K166/$K$19),0)+$J$7*$J$9*(E166/$E$19)+$J$7*$J$10*(D166/$D$19)</f>
        <v>972287.79270032793</v>
      </c>
      <c r="M166" s="15"/>
      <c r="N166" s="15">
        <f t="shared" si="27"/>
        <v>972287.79270032793</v>
      </c>
      <c r="O166" s="40">
        <f t="shared" si="28"/>
        <v>972.28779270032794</v>
      </c>
      <c r="P166" s="40"/>
    </row>
    <row r="167" spans="1:16" x14ac:dyDescent="0.25">
      <c r="A167" s="5"/>
      <c r="B167" s="1" t="s">
        <v>149</v>
      </c>
      <c r="C167" s="48">
        <v>4</v>
      </c>
      <c r="D167" s="70">
        <v>43.430900000000001</v>
      </c>
      <c r="E167" s="98">
        <v>3093</v>
      </c>
      <c r="F167" s="186">
        <v>1427944.2</v>
      </c>
      <c r="G167" s="39">
        <v>100</v>
      </c>
      <c r="H167" s="65">
        <f t="shared" si="33"/>
        <v>1427944.2</v>
      </c>
      <c r="I167" s="15">
        <f t="shared" si="32"/>
        <v>0</v>
      </c>
      <c r="J167" s="15">
        <f t="shared" si="29"/>
        <v>461.66964112512125</v>
      </c>
      <c r="K167" s="15">
        <f t="shared" si="34"/>
        <v>256.73089708688263</v>
      </c>
      <c r="L167" s="15">
        <f t="shared" si="35"/>
        <v>861644.27306542813</v>
      </c>
      <c r="M167" s="15"/>
      <c r="N167" s="15">
        <f t="shared" si="27"/>
        <v>861644.27306542813</v>
      </c>
      <c r="O167" s="40">
        <f t="shared" si="28"/>
        <v>861.64427306542814</v>
      </c>
      <c r="P167" s="40"/>
    </row>
    <row r="168" spans="1:16" x14ac:dyDescent="0.25">
      <c r="A168" s="5"/>
      <c r="B168" s="1" t="s">
        <v>106</v>
      </c>
      <c r="C168" s="48">
        <v>4</v>
      </c>
      <c r="D168" s="70">
        <v>26.584299999999995</v>
      </c>
      <c r="E168" s="98">
        <v>3346</v>
      </c>
      <c r="F168" s="186">
        <v>1011638.1</v>
      </c>
      <c r="G168" s="39">
        <v>100</v>
      </c>
      <c r="H168" s="65">
        <f t="shared" si="33"/>
        <v>1011638.1</v>
      </c>
      <c r="I168" s="15">
        <f t="shared" si="32"/>
        <v>0</v>
      </c>
      <c r="J168" s="15">
        <f t="shared" si="29"/>
        <v>302.34252839210995</v>
      </c>
      <c r="K168" s="15">
        <f t="shared" si="34"/>
        <v>416.05800981989393</v>
      </c>
      <c r="L168" s="15">
        <f t="shared" si="35"/>
        <v>1059998.7639414344</v>
      </c>
      <c r="M168" s="15"/>
      <c r="N168" s="15">
        <f t="shared" si="27"/>
        <v>1059998.7639414344</v>
      </c>
      <c r="O168" s="40">
        <f t="shared" si="28"/>
        <v>1059.9987639414344</v>
      </c>
      <c r="P168" s="40"/>
    </row>
    <row r="169" spans="1:16" x14ac:dyDescent="0.25">
      <c r="A169" s="5"/>
      <c r="B169" s="1" t="s">
        <v>871</v>
      </c>
      <c r="C169" s="48">
        <v>3</v>
      </c>
      <c r="D169" s="70">
        <v>2.4799000000000002</v>
      </c>
      <c r="E169" s="98">
        <v>4960</v>
      </c>
      <c r="F169" s="186">
        <v>7820660</v>
      </c>
      <c r="G169" s="39">
        <v>50</v>
      </c>
      <c r="H169" s="65">
        <f t="shared" si="33"/>
        <v>3910330</v>
      </c>
      <c r="I169" s="15">
        <f t="shared" si="32"/>
        <v>3910330</v>
      </c>
      <c r="J169" s="15">
        <f t="shared" si="29"/>
        <v>1576.7459677419354</v>
      </c>
      <c r="K169" s="15">
        <f t="shared" si="34"/>
        <v>-858.34542952993149</v>
      </c>
      <c r="L169" s="15">
        <f t="shared" si="35"/>
        <v>582382.3034962829</v>
      </c>
      <c r="M169" s="15"/>
      <c r="N169" s="15">
        <f t="shared" si="27"/>
        <v>582382.3034962829</v>
      </c>
      <c r="O169" s="40">
        <f t="shared" si="28"/>
        <v>582.38230349628293</v>
      </c>
      <c r="P169" s="40"/>
    </row>
    <row r="170" spans="1:16" x14ac:dyDescent="0.25">
      <c r="A170" s="5"/>
      <c r="B170" s="1" t="s">
        <v>107</v>
      </c>
      <c r="C170" s="48">
        <v>4</v>
      </c>
      <c r="D170" s="70">
        <v>32.512800000000006</v>
      </c>
      <c r="E170" s="98">
        <v>1869</v>
      </c>
      <c r="F170" s="186">
        <v>210986.5</v>
      </c>
      <c r="G170" s="39">
        <v>100</v>
      </c>
      <c r="H170" s="65">
        <f t="shared" si="33"/>
        <v>210986.5</v>
      </c>
      <c r="I170" s="15">
        <f t="shared" si="32"/>
        <v>0</v>
      </c>
      <c r="J170" s="15">
        <f t="shared" si="29"/>
        <v>112.88737292669877</v>
      </c>
      <c r="K170" s="15">
        <f t="shared" si="34"/>
        <v>605.51316528530515</v>
      </c>
      <c r="L170" s="15">
        <f t="shared" si="35"/>
        <v>1175041.3851595127</v>
      </c>
      <c r="M170" s="15"/>
      <c r="N170" s="15">
        <f t="shared" si="27"/>
        <v>1175041.3851595127</v>
      </c>
      <c r="O170" s="40">
        <f t="shared" si="28"/>
        <v>1175.0413851595129</v>
      </c>
      <c r="P170" s="40"/>
    </row>
    <row r="171" spans="1:16" x14ac:dyDescent="0.25">
      <c r="A171" s="5"/>
      <c r="B171" s="1" t="s">
        <v>745</v>
      </c>
      <c r="C171" s="48">
        <v>4</v>
      </c>
      <c r="D171" s="70">
        <v>24.204699999999999</v>
      </c>
      <c r="E171" s="98">
        <v>1232</v>
      </c>
      <c r="F171" s="186">
        <v>263095.8</v>
      </c>
      <c r="G171" s="39">
        <v>100</v>
      </c>
      <c r="H171" s="65">
        <f t="shared" si="33"/>
        <v>263095.8</v>
      </c>
      <c r="I171" s="15">
        <f t="shared" si="32"/>
        <v>0</v>
      </c>
      <c r="J171" s="15">
        <f t="shared" si="29"/>
        <v>213.5517857142857</v>
      </c>
      <c r="K171" s="15">
        <f t="shared" si="34"/>
        <v>504.84875249771818</v>
      </c>
      <c r="L171" s="15">
        <f t="shared" si="35"/>
        <v>932411.51722946297</v>
      </c>
      <c r="M171" s="15"/>
      <c r="N171" s="15">
        <f t="shared" si="27"/>
        <v>932411.51722946297</v>
      </c>
      <c r="O171" s="40">
        <f t="shared" si="28"/>
        <v>932.41151722946302</v>
      </c>
      <c r="P171" s="40"/>
    </row>
    <row r="172" spans="1:16" x14ac:dyDescent="0.25">
      <c r="A172" s="5"/>
      <c r="B172" s="1" t="s">
        <v>108</v>
      </c>
      <c r="C172" s="48">
        <v>4</v>
      </c>
      <c r="D172" s="70">
        <v>34.141199999999998</v>
      </c>
      <c r="E172" s="98">
        <v>2128</v>
      </c>
      <c r="F172" s="186">
        <v>434348.7</v>
      </c>
      <c r="G172" s="39">
        <v>100</v>
      </c>
      <c r="H172" s="65">
        <f t="shared" si="33"/>
        <v>434348.7</v>
      </c>
      <c r="I172" s="15">
        <f t="shared" si="32"/>
        <v>0</v>
      </c>
      <c r="J172" s="15">
        <f t="shared" si="29"/>
        <v>204.11123120300752</v>
      </c>
      <c r="K172" s="15">
        <f t="shared" si="34"/>
        <v>514.28930700899639</v>
      </c>
      <c r="L172" s="15">
        <f t="shared" si="35"/>
        <v>1081975.2849642963</v>
      </c>
      <c r="M172" s="15"/>
      <c r="N172" s="15">
        <f t="shared" si="27"/>
        <v>1081975.2849642963</v>
      </c>
      <c r="O172" s="40">
        <f t="shared" si="28"/>
        <v>1081.9752849642962</v>
      </c>
      <c r="P172" s="40"/>
    </row>
    <row r="173" spans="1:16" x14ac:dyDescent="0.25">
      <c r="A173" s="5"/>
      <c r="B173" s="1" t="s">
        <v>746</v>
      </c>
      <c r="C173" s="48">
        <v>4</v>
      </c>
      <c r="D173" s="70">
        <v>13.6663</v>
      </c>
      <c r="E173" s="98">
        <v>650</v>
      </c>
      <c r="F173" s="186">
        <v>195785.60000000001</v>
      </c>
      <c r="G173" s="39">
        <v>100</v>
      </c>
      <c r="H173" s="65">
        <f t="shared" si="33"/>
        <v>195785.60000000001</v>
      </c>
      <c r="I173" s="15">
        <f t="shared" si="32"/>
        <v>0</v>
      </c>
      <c r="J173" s="15">
        <f t="shared" si="29"/>
        <v>301.20861538461537</v>
      </c>
      <c r="K173" s="15">
        <f t="shared" si="34"/>
        <v>417.19192282738851</v>
      </c>
      <c r="L173" s="15">
        <f t="shared" si="35"/>
        <v>707152.13524254912</v>
      </c>
      <c r="M173" s="15"/>
      <c r="N173" s="15">
        <f t="shared" si="27"/>
        <v>707152.13524254912</v>
      </c>
      <c r="O173" s="40">
        <f t="shared" si="28"/>
        <v>707.15213524254909</v>
      </c>
      <c r="P173" s="40"/>
    </row>
    <row r="174" spans="1:16" x14ac:dyDescent="0.25">
      <c r="A174" s="5"/>
      <c r="B174" s="1" t="s">
        <v>109</v>
      </c>
      <c r="C174" s="48">
        <v>4</v>
      </c>
      <c r="D174" s="70">
        <v>47.553799999999995</v>
      </c>
      <c r="E174" s="98">
        <v>3033</v>
      </c>
      <c r="F174" s="186">
        <v>1001326.4</v>
      </c>
      <c r="G174" s="39">
        <v>100</v>
      </c>
      <c r="H174" s="65">
        <f t="shared" si="33"/>
        <v>1001326.4</v>
      </c>
      <c r="I174" s="15">
        <f t="shared" si="32"/>
        <v>0</v>
      </c>
      <c r="J174" s="15">
        <f t="shared" si="29"/>
        <v>330.14388394329046</v>
      </c>
      <c r="K174" s="15">
        <f t="shared" si="34"/>
        <v>388.25665426871342</v>
      </c>
      <c r="L174" s="15">
        <f t="shared" si="35"/>
        <v>1053304.1224943982</v>
      </c>
      <c r="M174" s="15"/>
      <c r="N174" s="15">
        <f t="shared" si="27"/>
        <v>1053304.1224943982</v>
      </c>
      <c r="O174" s="40">
        <f t="shared" si="28"/>
        <v>1053.3041224943981</v>
      </c>
      <c r="P174" s="40"/>
    </row>
    <row r="175" spans="1:16" x14ac:dyDescent="0.25">
      <c r="A175" s="5"/>
      <c r="B175" s="1" t="s">
        <v>110</v>
      </c>
      <c r="C175" s="48">
        <v>4</v>
      </c>
      <c r="D175" s="70">
        <v>45.8063</v>
      </c>
      <c r="E175" s="98">
        <v>2325</v>
      </c>
      <c r="F175" s="186">
        <v>253547.7</v>
      </c>
      <c r="G175" s="39">
        <v>100</v>
      </c>
      <c r="H175" s="65">
        <f t="shared" si="33"/>
        <v>253547.7</v>
      </c>
      <c r="I175" s="15">
        <f t="shared" si="32"/>
        <v>0</v>
      </c>
      <c r="J175" s="15">
        <f t="shared" si="29"/>
        <v>109.05277419354839</v>
      </c>
      <c r="K175" s="15">
        <f t="shared" si="34"/>
        <v>609.34776401845545</v>
      </c>
      <c r="L175" s="15">
        <f t="shared" si="35"/>
        <v>1276766.4677512615</v>
      </c>
      <c r="M175" s="15"/>
      <c r="N175" s="15">
        <f t="shared" si="27"/>
        <v>1276766.4677512615</v>
      </c>
      <c r="O175" s="40">
        <f t="shared" si="28"/>
        <v>1276.7664677512616</v>
      </c>
      <c r="P175" s="40"/>
    </row>
    <row r="176" spans="1:16" x14ac:dyDescent="0.25">
      <c r="A176" s="5"/>
      <c r="B176" s="1" t="s">
        <v>111</v>
      </c>
      <c r="C176" s="48">
        <v>4</v>
      </c>
      <c r="D176" s="70">
        <v>48.502000000000002</v>
      </c>
      <c r="E176" s="98">
        <v>3304</v>
      </c>
      <c r="F176" s="186">
        <v>638599.5</v>
      </c>
      <c r="G176" s="39">
        <v>100</v>
      </c>
      <c r="H176" s="65">
        <f t="shared" si="33"/>
        <v>638599.5</v>
      </c>
      <c r="I176" s="15">
        <f t="shared" si="32"/>
        <v>0</v>
      </c>
      <c r="J176" s="15">
        <f t="shared" si="29"/>
        <v>193.28072033898306</v>
      </c>
      <c r="K176" s="15">
        <f t="shared" si="34"/>
        <v>525.11981787302079</v>
      </c>
      <c r="L176" s="15">
        <f t="shared" si="35"/>
        <v>1280401.8520251699</v>
      </c>
      <c r="M176" s="15"/>
      <c r="N176" s="15">
        <f t="shared" si="27"/>
        <v>1280401.8520251699</v>
      </c>
      <c r="O176" s="40">
        <f t="shared" si="28"/>
        <v>1280.4018520251698</v>
      </c>
      <c r="P176" s="40"/>
    </row>
    <row r="177" spans="1:16" x14ac:dyDescent="0.25">
      <c r="A177" s="5"/>
      <c r="B177" s="1" t="s">
        <v>747</v>
      </c>
      <c r="C177" s="48">
        <v>4</v>
      </c>
      <c r="D177" s="70">
        <v>18.323800000000002</v>
      </c>
      <c r="E177" s="98">
        <v>962</v>
      </c>
      <c r="F177" s="186">
        <v>405676.4</v>
      </c>
      <c r="G177" s="39">
        <v>100</v>
      </c>
      <c r="H177" s="65">
        <f t="shared" si="33"/>
        <v>405676.4</v>
      </c>
      <c r="I177" s="15">
        <f t="shared" si="32"/>
        <v>0</v>
      </c>
      <c r="J177" s="15">
        <f t="shared" si="29"/>
        <v>421.70103950103953</v>
      </c>
      <c r="K177" s="15">
        <f t="shared" si="34"/>
        <v>296.69949871096435</v>
      </c>
      <c r="L177" s="15">
        <f t="shared" si="35"/>
        <v>588950.36483491235</v>
      </c>
      <c r="M177" s="15"/>
      <c r="N177" s="15">
        <f t="shared" si="27"/>
        <v>588950.36483491235</v>
      </c>
      <c r="O177" s="40">
        <f t="shared" si="28"/>
        <v>588.95036483491231</v>
      </c>
      <c r="P177" s="40"/>
    </row>
    <row r="178" spans="1:16" x14ac:dyDescent="0.25">
      <c r="A178" s="5"/>
      <c r="B178" s="1" t="s">
        <v>112</v>
      </c>
      <c r="C178" s="48">
        <v>4</v>
      </c>
      <c r="D178" s="70">
        <v>37.853900000000003</v>
      </c>
      <c r="E178" s="98">
        <v>1807</v>
      </c>
      <c r="F178" s="186">
        <v>664142.5</v>
      </c>
      <c r="G178" s="39">
        <v>100</v>
      </c>
      <c r="H178" s="65">
        <f t="shared" si="33"/>
        <v>664142.5</v>
      </c>
      <c r="I178" s="15">
        <f t="shared" si="32"/>
        <v>0</v>
      </c>
      <c r="J178" s="15">
        <f t="shared" si="29"/>
        <v>367.53873824017711</v>
      </c>
      <c r="K178" s="15">
        <f t="shared" si="34"/>
        <v>350.86179997182677</v>
      </c>
      <c r="L178" s="15">
        <f t="shared" si="35"/>
        <v>826966.33794929658</v>
      </c>
      <c r="M178" s="15"/>
      <c r="N178" s="15">
        <f t="shared" si="27"/>
        <v>826966.33794929658</v>
      </c>
      <c r="O178" s="40">
        <f t="shared" si="28"/>
        <v>826.96633794929653</v>
      </c>
      <c r="P178" s="40"/>
    </row>
    <row r="179" spans="1:16" x14ac:dyDescent="0.25">
      <c r="A179" s="5"/>
      <c r="B179" s="1" t="s">
        <v>113</v>
      </c>
      <c r="C179" s="48">
        <v>4</v>
      </c>
      <c r="D179" s="70">
        <v>68.959999999999994</v>
      </c>
      <c r="E179" s="98">
        <v>4307</v>
      </c>
      <c r="F179" s="186">
        <v>792401.5</v>
      </c>
      <c r="G179" s="39">
        <v>100</v>
      </c>
      <c r="H179" s="65">
        <f t="shared" si="33"/>
        <v>792401.5</v>
      </c>
      <c r="I179" s="15">
        <f t="shared" si="32"/>
        <v>0</v>
      </c>
      <c r="J179" s="15">
        <f t="shared" si="29"/>
        <v>183.97991641513815</v>
      </c>
      <c r="K179" s="15">
        <f t="shared" si="34"/>
        <v>534.4206217968657</v>
      </c>
      <c r="L179" s="15">
        <f t="shared" si="35"/>
        <v>1476612.9371835501</v>
      </c>
      <c r="M179" s="15"/>
      <c r="N179" s="15">
        <f t="shared" si="27"/>
        <v>1476612.9371835501</v>
      </c>
      <c r="O179" s="40">
        <f t="shared" si="28"/>
        <v>1476.61293718355</v>
      </c>
      <c r="P179" s="40"/>
    </row>
    <row r="180" spans="1:16" x14ac:dyDescent="0.25">
      <c r="A180" s="5"/>
      <c r="B180" s="1" t="s">
        <v>748</v>
      </c>
      <c r="C180" s="48">
        <v>4</v>
      </c>
      <c r="D180" s="70">
        <v>23.719200000000001</v>
      </c>
      <c r="E180" s="98">
        <v>1001</v>
      </c>
      <c r="F180" s="186">
        <v>201655.9</v>
      </c>
      <c r="G180" s="39">
        <v>100</v>
      </c>
      <c r="H180" s="65">
        <f t="shared" si="33"/>
        <v>201655.9</v>
      </c>
      <c r="I180" s="15">
        <f t="shared" si="32"/>
        <v>0</v>
      </c>
      <c r="J180" s="15">
        <f t="shared" si="29"/>
        <v>201.45444555444556</v>
      </c>
      <c r="K180" s="15">
        <f t="shared" si="34"/>
        <v>516.94609265755832</v>
      </c>
      <c r="L180" s="15">
        <f t="shared" si="35"/>
        <v>921102.17240574583</v>
      </c>
      <c r="M180" s="15"/>
      <c r="N180" s="15">
        <f t="shared" si="27"/>
        <v>921102.17240574583</v>
      </c>
      <c r="O180" s="40">
        <f t="shared" si="28"/>
        <v>921.10217240574582</v>
      </c>
      <c r="P180" s="40"/>
    </row>
    <row r="181" spans="1:16" x14ac:dyDescent="0.25">
      <c r="A181" s="5"/>
      <c r="B181" s="1" t="s">
        <v>114</v>
      </c>
      <c r="C181" s="48">
        <v>4</v>
      </c>
      <c r="D181" s="70">
        <v>39.612299999999998</v>
      </c>
      <c r="E181" s="98">
        <v>2720</v>
      </c>
      <c r="F181" s="186">
        <v>367413.8</v>
      </c>
      <c r="G181" s="39">
        <v>100</v>
      </c>
      <c r="H181" s="65">
        <f t="shared" si="33"/>
        <v>367413.8</v>
      </c>
      <c r="I181" s="15">
        <f t="shared" si="32"/>
        <v>0</v>
      </c>
      <c r="J181" s="15">
        <f t="shared" si="29"/>
        <v>135.07860294117646</v>
      </c>
      <c r="K181" s="15">
        <f t="shared" si="34"/>
        <v>583.32193527082745</v>
      </c>
      <c r="L181" s="15">
        <f t="shared" si="35"/>
        <v>1265587.0338756628</v>
      </c>
      <c r="M181" s="15"/>
      <c r="N181" s="15">
        <f t="shared" si="27"/>
        <v>1265587.0338756628</v>
      </c>
      <c r="O181" s="40">
        <f t="shared" si="28"/>
        <v>1265.5870338756629</v>
      </c>
      <c r="P181" s="40"/>
    </row>
    <row r="182" spans="1:16" x14ac:dyDescent="0.25">
      <c r="A182" s="5"/>
      <c r="B182" s="1" t="s">
        <v>115</v>
      </c>
      <c r="C182" s="48">
        <v>4</v>
      </c>
      <c r="D182" s="70">
        <v>14.54</v>
      </c>
      <c r="E182" s="98">
        <v>1550</v>
      </c>
      <c r="F182" s="186">
        <v>351259.9</v>
      </c>
      <c r="G182" s="39">
        <v>100</v>
      </c>
      <c r="H182" s="65">
        <f t="shared" si="33"/>
        <v>351259.9</v>
      </c>
      <c r="I182" s="15">
        <f t="shared" si="32"/>
        <v>0</v>
      </c>
      <c r="J182" s="15">
        <f t="shared" si="29"/>
        <v>226.61929032258067</v>
      </c>
      <c r="K182" s="15">
        <f t="shared" si="34"/>
        <v>491.78124788942318</v>
      </c>
      <c r="L182" s="15">
        <f t="shared" si="35"/>
        <v>919188.43792737788</v>
      </c>
      <c r="M182" s="15"/>
      <c r="N182" s="15">
        <f t="shared" si="27"/>
        <v>919188.43792737788</v>
      </c>
      <c r="O182" s="40">
        <f t="shared" si="28"/>
        <v>919.18843792737789</v>
      </c>
      <c r="P182" s="40"/>
    </row>
    <row r="183" spans="1:16" x14ac:dyDescent="0.25">
      <c r="A183" s="5"/>
      <c r="B183" s="1" t="s">
        <v>116</v>
      </c>
      <c r="C183" s="48">
        <v>4</v>
      </c>
      <c r="D183" s="70">
        <v>48.664899999999996</v>
      </c>
      <c r="E183" s="98">
        <v>3001</v>
      </c>
      <c r="F183" s="186">
        <v>2138598.2000000002</v>
      </c>
      <c r="G183" s="39">
        <v>100</v>
      </c>
      <c r="H183" s="65">
        <f t="shared" si="33"/>
        <v>2138598.2000000002</v>
      </c>
      <c r="I183" s="15">
        <f t="shared" si="32"/>
        <v>0</v>
      </c>
      <c r="J183" s="15">
        <f t="shared" si="29"/>
        <v>712.62852382539165</v>
      </c>
      <c r="K183" s="15">
        <f t="shared" si="34"/>
        <v>5.7720143866122271</v>
      </c>
      <c r="L183" s="15">
        <f t="shared" si="35"/>
        <v>514941.81790061994</v>
      </c>
      <c r="M183" s="15"/>
      <c r="N183" s="15">
        <f t="shared" si="27"/>
        <v>514941.81790061994</v>
      </c>
      <c r="O183" s="40">
        <f t="shared" si="28"/>
        <v>514.94181790061998</v>
      </c>
      <c r="P183" s="40"/>
    </row>
    <row r="184" spans="1:16" x14ac:dyDescent="0.25">
      <c r="A184" s="5"/>
      <c r="B184" s="1" t="s">
        <v>117</v>
      </c>
      <c r="C184" s="48">
        <v>4</v>
      </c>
      <c r="D184" s="70">
        <v>32.5428</v>
      </c>
      <c r="E184" s="98">
        <v>1501</v>
      </c>
      <c r="F184" s="186">
        <v>275946.2</v>
      </c>
      <c r="G184" s="39">
        <v>100</v>
      </c>
      <c r="H184" s="65">
        <f t="shared" si="33"/>
        <v>275946.2</v>
      </c>
      <c r="I184" s="15">
        <f t="shared" si="32"/>
        <v>0</v>
      </c>
      <c r="J184" s="15">
        <f t="shared" si="29"/>
        <v>183.84157228514326</v>
      </c>
      <c r="K184" s="15">
        <f t="shared" si="34"/>
        <v>534.55896592686065</v>
      </c>
      <c r="L184" s="15">
        <f t="shared" si="35"/>
        <v>1032674.6034535714</v>
      </c>
      <c r="M184" s="15"/>
      <c r="N184" s="15">
        <f t="shared" si="27"/>
        <v>1032674.6034535714</v>
      </c>
      <c r="O184" s="40">
        <f t="shared" si="28"/>
        <v>1032.6746034535715</v>
      </c>
      <c r="P184" s="40"/>
    </row>
    <row r="185" spans="1:16" x14ac:dyDescent="0.25">
      <c r="A185" s="5"/>
      <c r="B185" s="1" t="s">
        <v>118</v>
      </c>
      <c r="C185" s="48">
        <v>4</v>
      </c>
      <c r="D185" s="70">
        <v>18.128499999999999</v>
      </c>
      <c r="E185" s="98">
        <v>1523</v>
      </c>
      <c r="F185" s="186">
        <v>298878</v>
      </c>
      <c r="G185" s="39">
        <v>100</v>
      </c>
      <c r="H185" s="65">
        <f t="shared" si="33"/>
        <v>298878</v>
      </c>
      <c r="I185" s="15">
        <f t="shared" si="32"/>
        <v>0</v>
      </c>
      <c r="J185" s="15">
        <f t="shared" si="29"/>
        <v>196.2429415627052</v>
      </c>
      <c r="K185" s="15">
        <f t="shared" si="34"/>
        <v>522.15759664929874</v>
      </c>
      <c r="L185" s="15">
        <f t="shared" si="35"/>
        <v>970564.6545750486</v>
      </c>
      <c r="M185" s="15"/>
      <c r="N185" s="15">
        <f t="shared" si="27"/>
        <v>970564.6545750486</v>
      </c>
      <c r="O185" s="40">
        <f t="shared" si="28"/>
        <v>970.56465457504862</v>
      </c>
      <c r="P185" s="40"/>
    </row>
    <row r="186" spans="1:16" x14ac:dyDescent="0.25">
      <c r="A186" s="5"/>
      <c r="B186" s="1" t="s">
        <v>749</v>
      </c>
      <c r="C186" s="48">
        <v>4</v>
      </c>
      <c r="D186" s="70">
        <v>44.192900000000002</v>
      </c>
      <c r="E186" s="98">
        <v>2138</v>
      </c>
      <c r="F186" s="186">
        <v>209198.5</v>
      </c>
      <c r="G186" s="39">
        <v>100</v>
      </c>
      <c r="H186" s="65">
        <f t="shared" si="33"/>
        <v>209198.5</v>
      </c>
      <c r="I186" s="15">
        <f t="shared" si="32"/>
        <v>0</v>
      </c>
      <c r="J186" s="15">
        <f t="shared" si="29"/>
        <v>97.847754911131901</v>
      </c>
      <c r="K186" s="15">
        <f t="shared" si="34"/>
        <v>620.55278330087197</v>
      </c>
      <c r="L186" s="15">
        <f t="shared" si="35"/>
        <v>1265601.9170919568</v>
      </c>
      <c r="M186" s="15"/>
      <c r="N186" s="15">
        <f t="shared" si="27"/>
        <v>1265601.9170919568</v>
      </c>
      <c r="O186" s="40">
        <f t="shared" si="28"/>
        <v>1265.6019170919569</v>
      </c>
      <c r="P186" s="40"/>
    </row>
    <row r="187" spans="1:16" x14ac:dyDescent="0.25">
      <c r="A187" s="5"/>
      <c r="B187" s="1" t="s">
        <v>750</v>
      </c>
      <c r="C187" s="48">
        <v>4</v>
      </c>
      <c r="D187" s="70">
        <v>23.693400000000004</v>
      </c>
      <c r="E187" s="98">
        <v>950</v>
      </c>
      <c r="F187" s="186">
        <v>155705.79999999999</v>
      </c>
      <c r="G187" s="39">
        <v>100</v>
      </c>
      <c r="H187" s="65">
        <f t="shared" si="33"/>
        <v>155705.79999999999</v>
      </c>
      <c r="I187" s="15">
        <f t="shared" si="32"/>
        <v>0</v>
      </c>
      <c r="J187" s="15">
        <f t="shared" si="29"/>
        <v>163.90084210526314</v>
      </c>
      <c r="K187" s="15">
        <f t="shared" si="34"/>
        <v>554.49969610674077</v>
      </c>
      <c r="L187" s="15">
        <f t="shared" si="35"/>
        <v>967964.65942889883</v>
      </c>
      <c r="M187" s="15"/>
      <c r="N187" s="15">
        <f t="shared" si="27"/>
        <v>967964.65942889883</v>
      </c>
      <c r="O187" s="40">
        <f t="shared" si="28"/>
        <v>967.96465942889881</v>
      </c>
      <c r="P187" s="40"/>
    </row>
    <row r="188" spans="1:16" x14ac:dyDescent="0.25">
      <c r="A188" s="5"/>
      <c r="B188" s="1" t="s">
        <v>119</v>
      </c>
      <c r="C188" s="48">
        <v>4</v>
      </c>
      <c r="D188" s="70">
        <v>21.2636</v>
      </c>
      <c r="E188" s="98">
        <v>1234</v>
      </c>
      <c r="F188" s="186">
        <v>272311.8</v>
      </c>
      <c r="G188" s="39">
        <v>100</v>
      </c>
      <c r="H188" s="65">
        <f t="shared" si="33"/>
        <v>272311.8</v>
      </c>
      <c r="I188" s="15">
        <f t="shared" si="32"/>
        <v>0</v>
      </c>
      <c r="J188" s="15">
        <f t="shared" si="29"/>
        <v>220.6740680713128</v>
      </c>
      <c r="K188" s="15">
        <f t="shared" si="34"/>
        <v>497.72647014069105</v>
      </c>
      <c r="L188" s="15">
        <f t="shared" si="35"/>
        <v>912987.92880671693</v>
      </c>
      <c r="M188" s="15"/>
      <c r="N188" s="15">
        <f t="shared" si="27"/>
        <v>912987.92880671693</v>
      </c>
      <c r="O188" s="40">
        <f t="shared" si="28"/>
        <v>912.98792880671692</v>
      </c>
      <c r="P188" s="40"/>
    </row>
    <row r="189" spans="1:16" x14ac:dyDescent="0.25">
      <c r="A189" s="5"/>
      <c r="B189" s="1" t="s">
        <v>120</v>
      </c>
      <c r="C189" s="48">
        <v>4</v>
      </c>
      <c r="D189" s="70">
        <v>25.954899999999999</v>
      </c>
      <c r="E189" s="98">
        <v>1866</v>
      </c>
      <c r="F189" s="186">
        <v>329655.3</v>
      </c>
      <c r="G189" s="39">
        <v>100</v>
      </c>
      <c r="H189" s="65">
        <f t="shared" si="33"/>
        <v>329655.3</v>
      </c>
      <c r="I189" s="15">
        <f t="shared" si="32"/>
        <v>0</v>
      </c>
      <c r="J189" s="15">
        <f t="shared" si="29"/>
        <v>176.66414790996785</v>
      </c>
      <c r="K189" s="15">
        <f t="shared" si="34"/>
        <v>541.73639030203606</v>
      </c>
      <c r="L189" s="15">
        <f t="shared" si="35"/>
        <v>1063461.017353931</v>
      </c>
      <c r="M189" s="15"/>
      <c r="N189" s="15">
        <f t="shared" si="27"/>
        <v>1063461.017353931</v>
      </c>
      <c r="O189" s="40">
        <f t="shared" si="28"/>
        <v>1063.4610173539311</v>
      </c>
      <c r="P189" s="40"/>
    </row>
    <row r="190" spans="1:16" x14ac:dyDescent="0.25">
      <c r="A190" s="5"/>
      <c r="B190" s="1" t="s">
        <v>121</v>
      </c>
      <c r="C190" s="48">
        <v>4</v>
      </c>
      <c r="D190" s="70">
        <v>44.142299999999999</v>
      </c>
      <c r="E190" s="98">
        <v>2673</v>
      </c>
      <c r="F190" s="186">
        <v>571837.69999999995</v>
      </c>
      <c r="G190" s="39">
        <v>100</v>
      </c>
      <c r="H190" s="65">
        <f t="shared" si="33"/>
        <v>571837.69999999995</v>
      </c>
      <c r="I190" s="15">
        <f t="shared" si="32"/>
        <v>0</v>
      </c>
      <c r="J190" s="15">
        <f t="shared" si="29"/>
        <v>213.93105125327347</v>
      </c>
      <c r="K190" s="15">
        <f t="shared" si="34"/>
        <v>504.46948695873039</v>
      </c>
      <c r="L190" s="15">
        <f t="shared" si="35"/>
        <v>1164005.962239149</v>
      </c>
      <c r="M190" s="15"/>
      <c r="N190" s="15">
        <f t="shared" si="27"/>
        <v>1164005.962239149</v>
      </c>
      <c r="O190" s="40">
        <f t="shared" si="28"/>
        <v>1164.0059622391491</v>
      </c>
      <c r="P190" s="40"/>
    </row>
    <row r="191" spans="1:16" x14ac:dyDescent="0.25">
      <c r="A191" s="5"/>
      <c r="B191" s="1" t="s">
        <v>122</v>
      </c>
      <c r="C191" s="48">
        <v>4</v>
      </c>
      <c r="D191" s="70">
        <v>25.907800000000002</v>
      </c>
      <c r="E191" s="98">
        <v>1152</v>
      </c>
      <c r="F191" s="186">
        <v>289402.40000000002</v>
      </c>
      <c r="G191" s="39">
        <v>100</v>
      </c>
      <c r="H191" s="65">
        <f t="shared" si="33"/>
        <v>289402.40000000002</v>
      </c>
      <c r="I191" s="15">
        <f t="shared" si="32"/>
        <v>0</v>
      </c>
      <c r="J191" s="15">
        <f t="shared" si="29"/>
        <v>251.21736111111113</v>
      </c>
      <c r="K191" s="15">
        <f t="shared" si="34"/>
        <v>467.18317710089275</v>
      </c>
      <c r="L191" s="15">
        <f t="shared" si="35"/>
        <v>875717.27187201206</v>
      </c>
      <c r="M191" s="15"/>
      <c r="N191" s="15">
        <f t="shared" si="27"/>
        <v>875717.27187201206</v>
      </c>
      <c r="O191" s="40">
        <f t="shared" si="28"/>
        <v>875.71727187201202</v>
      </c>
      <c r="P191" s="40"/>
    </row>
    <row r="192" spans="1:16" x14ac:dyDescent="0.25">
      <c r="A192" s="5"/>
      <c r="B192" s="1" t="s">
        <v>751</v>
      </c>
      <c r="C192" s="48">
        <v>4</v>
      </c>
      <c r="D192" s="70">
        <v>34.5657</v>
      </c>
      <c r="E192" s="98">
        <v>1501</v>
      </c>
      <c r="F192" s="186">
        <v>294925.5</v>
      </c>
      <c r="G192" s="39">
        <v>100</v>
      </c>
      <c r="H192" s="65">
        <f t="shared" si="33"/>
        <v>294925.5</v>
      </c>
      <c r="I192" s="15">
        <f t="shared" si="32"/>
        <v>0</v>
      </c>
      <c r="J192" s="15">
        <f t="shared" si="29"/>
        <v>196.48600932711526</v>
      </c>
      <c r="K192" s="15">
        <f t="shared" si="34"/>
        <v>521.91452888488857</v>
      </c>
      <c r="L192" s="15">
        <f t="shared" si="35"/>
        <v>1021503.8208300349</v>
      </c>
      <c r="M192" s="15"/>
      <c r="N192" s="15">
        <f t="shared" si="27"/>
        <v>1021503.8208300349</v>
      </c>
      <c r="O192" s="40">
        <f t="shared" si="28"/>
        <v>1021.5038208300349</v>
      </c>
      <c r="P192" s="40"/>
    </row>
    <row r="193" spans="1:16" x14ac:dyDescent="0.25">
      <c r="A193" s="5"/>
      <c r="B193" s="1"/>
      <c r="C193" s="48"/>
      <c r="D193" s="70">
        <v>0</v>
      </c>
      <c r="E193" s="100"/>
      <c r="F193" s="57"/>
      <c r="G193" s="39"/>
      <c r="H193" s="57"/>
      <c r="K193" s="15"/>
      <c r="L193" s="15"/>
      <c r="M193" s="15"/>
      <c r="N193" s="15"/>
      <c r="O193" s="40">
        <f t="shared" si="28"/>
        <v>0</v>
      </c>
      <c r="P193" s="40"/>
    </row>
    <row r="194" spans="1:16" x14ac:dyDescent="0.25">
      <c r="A194" s="33" t="s">
        <v>123</v>
      </c>
      <c r="B194" s="2" t="s">
        <v>2</v>
      </c>
      <c r="C194" s="59"/>
      <c r="D194" s="7">
        <v>753.54510000000005</v>
      </c>
      <c r="E194" s="101">
        <f>E195</f>
        <v>71072</v>
      </c>
      <c r="F194" s="177"/>
      <c r="G194" s="39"/>
      <c r="H194" s="50">
        <f>H196</f>
        <v>5108137.45</v>
      </c>
      <c r="I194" s="12">
        <f>I196</f>
        <v>-5108137.45</v>
      </c>
      <c r="J194" s="12"/>
      <c r="K194" s="15"/>
      <c r="L194" s="15"/>
      <c r="M194" s="14">
        <f>M196</f>
        <v>33680720.8526273</v>
      </c>
      <c r="N194" s="12">
        <f t="shared" si="27"/>
        <v>33680720.8526273</v>
      </c>
      <c r="O194" s="40"/>
      <c r="P194" s="40"/>
    </row>
    <row r="195" spans="1:16" x14ac:dyDescent="0.25">
      <c r="A195" s="33" t="s">
        <v>123</v>
      </c>
      <c r="B195" s="2" t="s">
        <v>3</v>
      </c>
      <c r="C195" s="59"/>
      <c r="D195" s="7">
        <v>753.54510000000005</v>
      </c>
      <c r="E195" s="101">
        <f>SUM(E197:E224)</f>
        <v>71072</v>
      </c>
      <c r="F195" s="177">
        <f>SUM(F197:F224)</f>
        <v>31417222.20000001</v>
      </c>
      <c r="G195" s="39"/>
      <c r="H195" s="50">
        <f>SUM(H197:H224)</f>
        <v>21200947.300000001</v>
      </c>
      <c r="I195" s="12">
        <f>SUM(I197:I224)</f>
        <v>10216274.9</v>
      </c>
      <c r="J195" s="12"/>
      <c r="K195" s="15"/>
      <c r="L195" s="12">
        <f>SUM(L197:L224)</f>
        <v>31023556.924502388</v>
      </c>
      <c r="M195" s="15"/>
      <c r="N195" s="12">
        <f t="shared" si="27"/>
        <v>31023556.924502388</v>
      </c>
      <c r="O195" s="40"/>
      <c r="P195" s="40"/>
    </row>
    <row r="196" spans="1:16" x14ac:dyDescent="0.25">
      <c r="A196" s="5"/>
      <c r="B196" s="1" t="s">
        <v>26</v>
      </c>
      <c r="C196" s="48">
        <v>2</v>
      </c>
      <c r="D196" s="70">
        <v>0</v>
      </c>
      <c r="E196" s="102"/>
      <c r="F196" s="65"/>
      <c r="G196" s="39">
        <v>25</v>
      </c>
      <c r="H196" s="65">
        <f>F201*G196/100</f>
        <v>5108137.45</v>
      </c>
      <c r="I196" s="15">
        <f t="shared" ref="I196:I224" si="36">F196-H196</f>
        <v>-5108137.45</v>
      </c>
      <c r="J196" s="15"/>
      <c r="K196" s="15"/>
      <c r="L196" s="15"/>
      <c r="M196" s="15">
        <f>($L$7*$L$8*E194/$L$10)+($L$7*$L$9*D194/$L$11)</f>
        <v>33680720.8526273</v>
      </c>
      <c r="N196" s="15">
        <f t="shared" si="27"/>
        <v>33680720.8526273</v>
      </c>
      <c r="O196" s="40">
        <f t="shared" si="28"/>
        <v>33680.720852627303</v>
      </c>
      <c r="P196" s="40"/>
    </row>
    <row r="197" spans="1:16" x14ac:dyDescent="0.25">
      <c r="A197" s="5"/>
      <c r="B197" s="1" t="s">
        <v>124</v>
      </c>
      <c r="C197" s="48">
        <v>4</v>
      </c>
      <c r="D197" s="70">
        <v>15.2896</v>
      </c>
      <c r="E197" s="98">
        <v>1783</v>
      </c>
      <c r="F197" s="187">
        <v>299901.3</v>
      </c>
      <c r="G197" s="39">
        <v>100</v>
      </c>
      <c r="H197" s="65">
        <f t="shared" ref="H197:H224" si="37">F197*G197/100</f>
        <v>299901.3</v>
      </c>
      <c r="I197" s="15">
        <f t="shared" si="36"/>
        <v>0</v>
      </c>
      <c r="J197" s="15">
        <f t="shared" si="29"/>
        <v>168.20039259674704</v>
      </c>
      <c r="K197" s="15">
        <f t="shared" ref="K197:K224" si="38">$J$11*$J$19-J197</f>
        <v>550.20014561525682</v>
      </c>
      <c r="L197" s="15">
        <f t="shared" ref="L197:L224" si="39">IF(K197&gt;0,$J$7*$J$8*(K197/$K$19),0)+$J$7*$J$9*(E197/$E$19)+$J$7*$J$10*(D197/$D$19)</f>
        <v>1030836.3923064632</v>
      </c>
      <c r="M197" s="15"/>
      <c r="N197" s="15">
        <f t="shared" si="27"/>
        <v>1030836.3923064632</v>
      </c>
      <c r="O197" s="40">
        <f t="shared" si="28"/>
        <v>1030.8363923064633</v>
      </c>
      <c r="P197" s="40"/>
    </row>
    <row r="198" spans="1:16" x14ac:dyDescent="0.25">
      <c r="A198" s="5"/>
      <c r="B198" s="1" t="s">
        <v>125</v>
      </c>
      <c r="C198" s="48">
        <v>4</v>
      </c>
      <c r="D198" s="70">
        <v>59.804700000000004</v>
      </c>
      <c r="E198" s="98">
        <v>3205</v>
      </c>
      <c r="F198" s="187">
        <v>633220.30000000005</v>
      </c>
      <c r="G198" s="39">
        <v>100</v>
      </c>
      <c r="H198" s="65">
        <f t="shared" si="37"/>
        <v>633220.30000000005</v>
      </c>
      <c r="I198" s="15">
        <f t="shared" si="36"/>
        <v>0</v>
      </c>
      <c r="J198" s="15">
        <f t="shared" si="29"/>
        <v>197.57263650546022</v>
      </c>
      <c r="K198" s="15">
        <f t="shared" si="38"/>
        <v>520.82790170654368</v>
      </c>
      <c r="L198" s="15">
        <f t="shared" si="39"/>
        <v>1299913.4548878644</v>
      </c>
      <c r="M198" s="15"/>
      <c r="N198" s="15">
        <f t="shared" si="27"/>
        <v>1299913.4548878644</v>
      </c>
      <c r="O198" s="40">
        <f t="shared" si="28"/>
        <v>1299.9134548878644</v>
      </c>
      <c r="P198" s="40"/>
    </row>
    <row r="199" spans="1:16" x14ac:dyDescent="0.25">
      <c r="A199" s="5"/>
      <c r="B199" s="1" t="s">
        <v>126</v>
      </c>
      <c r="C199" s="48">
        <v>4</v>
      </c>
      <c r="D199" s="70">
        <v>15.4596</v>
      </c>
      <c r="E199" s="98">
        <v>1004</v>
      </c>
      <c r="F199" s="187">
        <v>113750.3</v>
      </c>
      <c r="G199" s="39">
        <v>100</v>
      </c>
      <c r="H199" s="65">
        <f t="shared" si="37"/>
        <v>113750.3</v>
      </c>
      <c r="I199" s="15">
        <f t="shared" si="36"/>
        <v>0</v>
      </c>
      <c r="J199" s="15">
        <f t="shared" si="29"/>
        <v>113.29711155378486</v>
      </c>
      <c r="K199" s="15">
        <f t="shared" si="38"/>
        <v>605.10342665821906</v>
      </c>
      <c r="L199" s="15">
        <f t="shared" si="39"/>
        <v>1018470.7182553073</v>
      </c>
      <c r="M199" s="15"/>
      <c r="N199" s="15">
        <f t="shared" si="27"/>
        <v>1018470.7182553073</v>
      </c>
      <c r="O199" s="40">
        <f t="shared" si="28"/>
        <v>1018.4707182553072</v>
      </c>
      <c r="P199" s="40"/>
    </row>
    <row r="200" spans="1:16" x14ac:dyDescent="0.25">
      <c r="A200" s="5"/>
      <c r="B200" s="1" t="s">
        <v>127</v>
      </c>
      <c r="C200" s="48">
        <v>4</v>
      </c>
      <c r="D200" s="70">
        <v>11.678699999999999</v>
      </c>
      <c r="E200" s="98">
        <v>979</v>
      </c>
      <c r="F200" s="187">
        <v>63920.2</v>
      </c>
      <c r="G200" s="39">
        <v>100</v>
      </c>
      <c r="H200" s="65">
        <f t="shared" si="37"/>
        <v>63920.2</v>
      </c>
      <c r="I200" s="15">
        <f t="shared" si="36"/>
        <v>0</v>
      </c>
      <c r="J200" s="15">
        <f t="shared" si="29"/>
        <v>65.291317671092955</v>
      </c>
      <c r="K200" s="15">
        <f t="shared" si="38"/>
        <v>653.10922054091088</v>
      </c>
      <c r="L200" s="15">
        <f t="shared" si="39"/>
        <v>1070756.3425053251</v>
      </c>
      <c r="M200" s="15"/>
      <c r="N200" s="15">
        <f t="shared" si="27"/>
        <v>1070756.3425053251</v>
      </c>
      <c r="O200" s="40">
        <f t="shared" si="28"/>
        <v>1070.7563425053252</v>
      </c>
      <c r="P200" s="40"/>
    </row>
    <row r="201" spans="1:16" x14ac:dyDescent="0.25">
      <c r="A201" s="5"/>
      <c r="B201" s="1" t="s">
        <v>872</v>
      </c>
      <c r="C201" s="48">
        <v>3</v>
      </c>
      <c r="D201" s="70">
        <v>42.328599999999994</v>
      </c>
      <c r="E201" s="98">
        <v>14498</v>
      </c>
      <c r="F201" s="187">
        <v>20432549.800000001</v>
      </c>
      <c r="G201" s="39">
        <v>50</v>
      </c>
      <c r="H201" s="65">
        <f t="shared" si="37"/>
        <v>10216274.9</v>
      </c>
      <c r="I201" s="15">
        <f t="shared" si="36"/>
        <v>10216274.9</v>
      </c>
      <c r="J201" s="15">
        <f t="shared" si="29"/>
        <v>1409.3357566560906</v>
      </c>
      <c r="K201" s="15">
        <f t="shared" si="38"/>
        <v>-690.93521844408667</v>
      </c>
      <c r="L201" s="15">
        <f t="shared" si="39"/>
        <v>1817173.3593685583</v>
      </c>
      <c r="M201" s="15"/>
      <c r="N201" s="15">
        <f t="shared" si="27"/>
        <v>1817173.3593685583</v>
      </c>
      <c r="O201" s="40">
        <f t="shared" si="28"/>
        <v>1817.1733593685583</v>
      </c>
      <c r="P201" s="40"/>
    </row>
    <row r="202" spans="1:16" x14ac:dyDescent="0.25">
      <c r="A202" s="5"/>
      <c r="B202" s="1" t="s">
        <v>128</v>
      </c>
      <c r="C202" s="48">
        <v>4</v>
      </c>
      <c r="D202" s="70">
        <v>31.614599999999999</v>
      </c>
      <c r="E202" s="98">
        <v>1312</v>
      </c>
      <c r="F202" s="187">
        <v>131504.1</v>
      </c>
      <c r="G202" s="39">
        <v>100</v>
      </c>
      <c r="H202" s="65">
        <f t="shared" si="37"/>
        <v>131504.1</v>
      </c>
      <c r="I202" s="15">
        <f t="shared" si="36"/>
        <v>0</v>
      </c>
      <c r="J202" s="15">
        <f t="shared" si="29"/>
        <v>100.23178353658537</v>
      </c>
      <c r="K202" s="15">
        <f t="shared" si="38"/>
        <v>618.16875467541854</v>
      </c>
      <c r="L202" s="15">
        <f t="shared" si="39"/>
        <v>1125422.4183793729</v>
      </c>
      <c r="M202" s="15"/>
      <c r="N202" s="15">
        <f t="shared" si="27"/>
        <v>1125422.4183793729</v>
      </c>
      <c r="O202" s="40">
        <f t="shared" si="28"/>
        <v>1125.4224183793729</v>
      </c>
      <c r="P202" s="40"/>
    </row>
    <row r="203" spans="1:16" x14ac:dyDescent="0.25">
      <c r="A203" s="5"/>
      <c r="B203" s="1" t="s">
        <v>129</v>
      </c>
      <c r="C203" s="48">
        <v>4</v>
      </c>
      <c r="D203" s="70">
        <v>10.417100000000001</v>
      </c>
      <c r="E203" s="98">
        <v>690</v>
      </c>
      <c r="F203" s="187">
        <v>69501.7</v>
      </c>
      <c r="G203" s="39">
        <v>100</v>
      </c>
      <c r="H203" s="65">
        <f t="shared" si="37"/>
        <v>69501.7</v>
      </c>
      <c r="I203" s="15">
        <f t="shared" si="36"/>
        <v>0</v>
      </c>
      <c r="J203" s="15">
        <f t="shared" si="29"/>
        <v>100.72710144927535</v>
      </c>
      <c r="K203" s="15">
        <f t="shared" si="38"/>
        <v>617.67343676272856</v>
      </c>
      <c r="L203" s="15">
        <f t="shared" si="39"/>
        <v>983293.76328981854</v>
      </c>
      <c r="M203" s="15"/>
      <c r="N203" s="15">
        <f t="shared" si="27"/>
        <v>983293.76328981854</v>
      </c>
      <c r="O203" s="40">
        <f t="shared" si="28"/>
        <v>983.29376328981857</v>
      </c>
      <c r="P203" s="40"/>
    </row>
    <row r="204" spans="1:16" x14ac:dyDescent="0.25">
      <c r="A204" s="5"/>
      <c r="B204" s="1" t="s">
        <v>752</v>
      </c>
      <c r="C204" s="48">
        <v>4</v>
      </c>
      <c r="D204" s="70">
        <v>38.0578</v>
      </c>
      <c r="E204" s="98">
        <v>2543</v>
      </c>
      <c r="F204" s="187">
        <v>2053765.7</v>
      </c>
      <c r="G204" s="39">
        <v>100</v>
      </c>
      <c r="H204" s="65">
        <f t="shared" si="37"/>
        <v>2053765.7</v>
      </c>
      <c r="I204" s="15">
        <f t="shared" si="36"/>
        <v>0</v>
      </c>
      <c r="J204" s="15">
        <f t="shared" si="29"/>
        <v>807.61529689343297</v>
      </c>
      <c r="K204" s="15">
        <f t="shared" si="38"/>
        <v>-89.214758681429089</v>
      </c>
      <c r="L204" s="15">
        <f t="shared" si="39"/>
        <v>419055.92056884081</v>
      </c>
      <c r="M204" s="15"/>
      <c r="N204" s="15">
        <f t="shared" si="27"/>
        <v>419055.92056884081</v>
      </c>
      <c r="O204" s="40">
        <f t="shared" si="28"/>
        <v>419.0559205688408</v>
      </c>
      <c r="P204" s="40"/>
    </row>
    <row r="205" spans="1:16" x14ac:dyDescent="0.25">
      <c r="A205" s="5"/>
      <c r="B205" s="1" t="s">
        <v>130</v>
      </c>
      <c r="C205" s="48">
        <v>4</v>
      </c>
      <c r="D205" s="70">
        <v>16.581199999999999</v>
      </c>
      <c r="E205" s="98">
        <v>1370</v>
      </c>
      <c r="F205" s="187">
        <v>185300.8</v>
      </c>
      <c r="G205" s="39">
        <v>100</v>
      </c>
      <c r="H205" s="65">
        <f t="shared" si="37"/>
        <v>185300.8</v>
      </c>
      <c r="I205" s="15">
        <f t="shared" si="36"/>
        <v>0</v>
      </c>
      <c r="J205" s="15">
        <f t="shared" si="29"/>
        <v>135.25605839416056</v>
      </c>
      <c r="K205" s="15">
        <f t="shared" si="38"/>
        <v>583.14447981784338</v>
      </c>
      <c r="L205" s="15">
        <f t="shared" si="39"/>
        <v>1033614.3553764869</v>
      </c>
      <c r="M205" s="15"/>
      <c r="N205" s="15">
        <f t="shared" si="27"/>
        <v>1033614.3553764869</v>
      </c>
      <c r="O205" s="40">
        <f t="shared" si="28"/>
        <v>1033.6143553764869</v>
      </c>
      <c r="P205" s="40"/>
    </row>
    <row r="206" spans="1:16" x14ac:dyDescent="0.25">
      <c r="A206" s="5"/>
      <c r="B206" s="1" t="s">
        <v>131</v>
      </c>
      <c r="C206" s="48">
        <v>4</v>
      </c>
      <c r="D206" s="70">
        <v>25.100100000000005</v>
      </c>
      <c r="E206" s="98">
        <v>1687</v>
      </c>
      <c r="F206" s="187">
        <v>239731.3</v>
      </c>
      <c r="G206" s="39">
        <v>100</v>
      </c>
      <c r="H206" s="65">
        <f t="shared" si="37"/>
        <v>239731.3</v>
      </c>
      <c r="I206" s="15">
        <f t="shared" si="36"/>
        <v>0</v>
      </c>
      <c r="J206" s="15">
        <f t="shared" si="29"/>
        <v>142.10509780675756</v>
      </c>
      <c r="K206" s="15">
        <f t="shared" si="38"/>
        <v>576.29544040524638</v>
      </c>
      <c r="L206" s="15">
        <f t="shared" si="39"/>
        <v>1088574.6272379272</v>
      </c>
      <c r="M206" s="15"/>
      <c r="N206" s="15">
        <f t="shared" si="27"/>
        <v>1088574.6272379272</v>
      </c>
      <c r="O206" s="40">
        <f t="shared" si="28"/>
        <v>1088.5746272379272</v>
      </c>
      <c r="P206" s="40"/>
    </row>
    <row r="207" spans="1:16" x14ac:dyDescent="0.25">
      <c r="A207" s="5"/>
      <c r="B207" s="1" t="s">
        <v>132</v>
      </c>
      <c r="C207" s="48">
        <v>4</v>
      </c>
      <c r="D207" s="70">
        <v>26.023400000000002</v>
      </c>
      <c r="E207" s="98">
        <v>2480</v>
      </c>
      <c r="F207" s="187">
        <v>371595.6</v>
      </c>
      <c r="G207" s="39">
        <v>100</v>
      </c>
      <c r="H207" s="65">
        <f t="shared" si="37"/>
        <v>371595.6</v>
      </c>
      <c r="I207" s="15">
        <f t="shared" si="36"/>
        <v>0</v>
      </c>
      <c r="J207" s="15">
        <f t="shared" si="29"/>
        <v>149.83693548387095</v>
      </c>
      <c r="K207" s="15">
        <f t="shared" si="38"/>
        <v>568.56360272813299</v>
      </c>
      <c r="L207" s="15">
        <f t="shared" si="39"/>
        <v>1172529.029838318</v>
      </c>
      <c r="M207" s="15"/>
      <c r="N207" s="15">
        <f t="shared" si="27"/>
        <v>1172529.029838318</v>
      </c>
      <c r="O207" s="40">
        <f t="shared" si="28"/>
        <v>1172.5290298383179</v>
      </c>
      <c r="P207" s="40"/>
    </row>
    <row r="208" spans="1:16" x14ac:dyDescent="0.25">
      <c r="A208" s="5"/>
      <c r="B208" s="1" t="s">
        <v>133</v>
      </c>
      <c r="C208" s="48">
        <v>4</v>
      </c>
      <c r="D208" s="70">
        <v>18.456199999999999</v>
      </c>
      <c r="E208" s="98">
        <v>1572</v>
      </c>
      <c r="F208" s="187">
        <v>264162.3</v>
      </c>
      <c r="G208" s="39">
        <v>100</v>
      </c>
      <c r="H208" s="65">
        <f t="shared" si="37"/>
        <v>264162.3</v>
      </c>
      <c r="I208" s="15">
        <f t="shared" si="36"/>
        <v>0</v>
      </c>
      <c r="J208" s="15">
        <f t="shared" si="29"/>
        <v>168.04217557251908</v>
      </c>
      <c r="K208" s="15">
        <f t="shared" si="38"/>
        <v>550.35836263948477</v>
      </c>
      <c r="L208" s="15">
        <f t="shared" si="39"/>
        <v>1016999.7569027793</v>
      </c>
      <c r="M208" s="15"/>
      <c r="N208" s="15">
        <f t="shared" si="27"/>
        <v>1016999.7569027793</v>
      </c>
      <c r="O208" s="40">
        <f t="shared" si="28"/>
        <v>1016.9997569027794</v>
      </c>
      <c r="P208" s="40"/>
    </row>
    <row r="209" spans="1:16" x14ac:dyDescent="0.25">
      <c r="A209" s="5"/>
      <c r="B209" s="1" t="s">
        <v>134</v>
      </c>
      <c r="C209" s="48">
        <v>4</v>
      </c>
      <c r="D209" s="70">
        <v>18.093399999999999</v>
      </c>
      <c r="E209" s="98">
        <v>1595</v>
      </c>
      <c r="F209" s="187">
        <v>472265.1</v>
      </c>
      <c r="G209" s="39">
        <v>100</v>
      </c>
      <c r="H209" s="65">
        <f t="shared" si="37"/>
        <v>472265.1</v>
      </c>
      <c r="I209" s="15">
        <f t="shared" si="36"/>
        <v>0</v>
      </c>
      <c r="J209" s="15">
        <f t="shared" si="29"/>
        <v>296.09097178683385</v>
      </c>
      <c r="K209" s="15">
        <f t="shared" si="38"/>
        <v>422.30956642517003</v>
      </c>
      <c r="L209" s="15">
        <f t="shared" si="39"/>
        <v>838263.00017937692</v>
      </c>
      <c r="M209" s="15"/>
      <c r="N209" s="15">
        <f t="shared" si="27"/>
        <v>838263.00017937692</v>
      </c>
      <c r="O209" s="40">
        <f t="shared" si="28"/>
        <v>838.26300017937695</v>
      </c>
      <c r="P209" s="40"/>
    </row>
    <row r="210" spans="1:16" x14ac:dyDescent="0.25">
      <c r="A210" s="5"/>
      <c r="B210" s="1" t="s">
        <v>135</v>
      </c>
      <c r="C210" s="48">
        <v>4</v>
      </c>
      <c r="D210" s="70">
        <v>32.839999999999996</v>
      </c>
      <c r="E210" s="98">
        <v>1925</v>
      </c>
      <c r="F210" s="187">
        <v>421555.5</v>
      </c>
      <c r="G210" s="39">
        <v>100</v>
      </c>
      <c r="H210" s="65">
        <f t="shared" si="37"/>
        <v>421555.5</v>
      </c>
      <c r="I210" s="15">
        <f t="shared" si="36"/>
        <v>0</v>
      </c>
      <c r="J210" s="15">
        <f t="shared" si="29"/>
        <v>218.98987012987013</v>
      </c>
      <c r="K210" s="15">
        <f t="shared" si="38"/>
        <v>499.41066808213372</v>
      </c>
      <c r="L210" s="15">
        <f t="shared" si="39"/>
        <v>1033271.4054538815</v>
      </c>
      <c r="M210" s="15"/>
      <c r="N210" s="15">
        <f t="shared" si="27"/>
        <v>1033271.4054538815</v>
      </c>
      <c r="O210" s="40">
        <f t="shared" si="28"/>
        <v>1033.2714054538815</v>
      </c>
      <c r="P210" s="40"/>
    </row>
    <row r="211" spans="1:16" x14ac:dyDescent="0.25">
      <c r="A211" s="5"/>
      <c r="B211" s="1" t="s">
        <v>136</v>
      </c>
      <c r="C211" s="48">
        <v>4</v>
      </c>
      <c r="D211" s="70">
        <v>12.6798</v>
      </c>
      <c r="E211" s="98">
        <v>901</v>
      </c>
      <c r="F211" s="187">
        <v>188011.5</v>
      </c>
      <c r="G211" s="39">
        <v>100</v>
      </c>
      <c r="H211" s="65">
        <f t="shared" si="37"/>
        <v>188011.5</v>
      </c>
      <c r="I211" s="15">
        <f t="shared" si="36"/>
        <v>0</v>
      </c>
      <c r="J211" s="15">
        <f t="shared" si="29"/>
        <v>208.66981132075472</v>
      </c>
      <c r="K211" s="15">
        <f t="shared" si="38"/>
        <v>509.73072689124916</v>
      </c>
      <c r="L211" s="15">
        <f t="shared" si="39"/>
        <v>863217.94717634085</v>
      </c>
      <c r="M211" s="15"/>
      <c r="N211" s="15">
        <f t="shared" ref="N211:N255" si="40">L211+M211</f>
        <v>863217.94717634085</v>
      </c>
      <c r="O211" s="40">
        <f t="shared" si="28"/>
        <v>863.21794717634089</v>
      </c>
      <c r="P211" s="40"/>
    </row>
    <row r="212" spans="1:16" x14ac:dyDescent="0.25">
      <c r="A212" s="5"/>
      <c r="B212" s="1" t="s">
        <v>137</v>
      </c>
      <c r="C212" s="48">
        <v>4</v>
      </c>
      <c r="D212" s="70">
        <v>7.3449</v>
      </c>
      <c r="E212" s="98">
        <v>1168</v>
      </c>
      <c r="F212" s="187">
        <v>196896.5</v>
      </c>
      <c r="G212" s="39">
        <v>100</v>
      </c>
      <c r="H212" s="65">
        <f t="shared" si="37"/>
        <v>196896.5</v>
      </c>
      <c r="I212" s="15">
        <f t="shared" si="36"/>
        <v>0</v>
      </c>
      <c r="J212" s="15">
        <f t="shared" si="29"/>
        <v>168.57577054794521</v>
      </c>
      <c r="K212" s="15">
        <f t="shared" si="38"/>
        <v>549.82476766405864</v>
      </c>
      <c r="L212" s="15">
        <f t="shared" si="39"/>
        <v>933087.12242820254</v>
      </c>
      <c r="M212" s="15"/>
      <c r="N212" s="15">
        <f t="shared" si="40"/>
        <v>933087.12242820254</v>
      </c>
      <c r="O212" s="40">
        <f t="shared" si="28"/>
        <v>933.08712242820252</v>
      </c>
      <c r="P212" s="40"/>
    </row>
    <row r="213" spans="1:16" x14ac:dyDescent="0.25">
      <c r="A213" s="5"/>
      <c r="B213" s="1" t="s">
        <v>138</v>
      </c>
      <c r="C213" s="48">
        <v>4</v>
      </c>
      <c r="D213" s="70">
        <v>45.099099999999993</v>
      </c>
      <c r="E213" s="98">
        <v>3012</v>
      </c>
      <c r="F213" s="187">
        <v>756576</v>
      </c>
      <c r="G213" s="39">
        <v>100</v>
      </c>
      <c r="H213" s="65">
        <f t="shared" si="37"/>
        <v>756576</v>
      </c>
      <c r="I213" s="15">
        <f t="shared" si="36"/>
        <v>0</v>
      </c>
      <c r="J213" s="15">
        <f t="shared" si="29"/>
        <v>251.18725099601593</v>
      </c>
      <c r="K213" s="15">
        <f t="shared" si="38"/>
        <v>467.21328721598798</v>
      </c>
      <c r="L213" s="15">
        <f t="shared" si="39"/>
        <v>1153955.0565633494</v>
      </c>
      <c r="M213" s="15"/>
      <c r="N213" s="15">
        <f t="shared" si="40"/>
        <v>1153955.0565633494</v>
      </c>
      <c r="O213" s="40">
        <f t="shared" si="28"/>
        <v>1153.9550565633494</v>
      </c>
      <c r="P213" s="40"/>
    </row>
    <row r="214" spans="1:16" x14ac:dyDescent="0.25">
      <c r="A214" s="5"/>
      <c r="B214" s="1" t="s">
        <v>139</v>
      </c>
      <c r="C214" s="48">
        <v>4</v>
      </c>
      <c r="D214" s="70">
        <v>16.179600000000001</v>
      </c>
      <c r="E214" s="98">
        <v>1640</v>
      </c>
      <c r="F214" s="187">
        <v>411661.3</v>
      </c>
      <c r="G214" s="39">
        <v>100</v>
      </c>
      <c r="H214" s="65">
        <f t="shared" si="37"/>
        <v>411661.3</v>
      </c>
      <c r="I214" s="15">
        <f t="shared" si="36"/>
        <v>0</v>
      </c>
      <c r="J214" s="15">
        <f t="shared" si="29"/>
        <v>251.01298780487804</v>
      </c>
      <c r="K214" s="15">
        <f t="shared" si="38"/>
        <v>467.38755040712584</v>
      </c>
      <c r="L214" s="15">
        <f t="shared" si="39"/>
        <v>900646.97570307157</v>
      </c>
      <c r="M214" s="15"/>
      <c r="N214" s="15">
        <f t="shared" si="40"/>
        <v>900646.97570307157</v>
      </c>
      <c r="O214" s="40">
        <f t="shared" si="28"/>
        <v>900.64697570307158</v>
      </c>
      <c r="P214" s="40"/>
    </row>
    <row r="215" spans="1:16" x14ac:dyDescent="0.25">
      <c r="A215" s="5"/>
      <c r="B215" s="1" t="s">
        <v>753</v>
      </c>
      <c r="C215" s="48">
        <v>4</v>
      </c>
      <c r="D215" s="70">
        <v>32.394000000000005</v>
      </c>
      <c r="E215" s="98">
        <v>2517</v>
      </c>
      <c r="F215" s="187">
        <v>341020.6</v>
      </c>
      <c r="G215" s="39">
        <v>100</v>
      </c>
      <c r="H215" s="65">
        <f t="shared" si="37"/>
        <v>341020.6</v>
      </c>
      <c r="I215" s="15">
        <f t="shared" si="36"/>
        <v>0</v>
      </c>
      <c r="J215" s="15">
        <f t="shared" si="29"/>
        <v>135.48692888359156</v>
      </c>
      <c r="K215" s="15">
        <f t="shared" si="38"/>
        <v>582.91360932841235</v>
      </c>
      <c r="L215" s="15">
        <f t="shared" si="39"/>
        <v>1217870.9262483912</v>
      </c>
      <c r="M215" s="15"/>
      <c r="N215" s="15">
        <f t="shared" si="40"/>
        <v>1217870.9262483912</v>
      </c>
      <c r="O215" s="40">
        <f t="shared" ref="O215:O278" si="41">N215/1000</f>
        <v>1217.8709262483912</v>
      </c>
      <c r="P215" s="40"/>
    </row>
    <row r="216" spans="1:16" x14ac:dyDescent="0.25">
      <c r="A216" s="5"/>
      <c r="B216" s="1" t="s">
        <v>140</v>
      </c>
      <c r="C216" s="48">
        <v>4</v>
      </c>
      <c r="D216" s="70">
        <v>25.742600000000003</v>
      </c>
      <c r="E216" s="98">
        <v>1608</v>
      </c>
      <c r="F216" s="187">
        <v>184392.1</v>
      </c>
      <c r="G216" s="39">
        <v>100</v>
      </c>
      <c r="H216" s="65">
        <f t="shared" si="37"/>
        <v>184392.1</v>
      </c>
      <c r="I216" s="15">
        <f t="shared" si="36"/>
        <v>0</v>
      </c>
      <c r="J216" s="15">
        <f t="shared" ref="J216:J279" si="42">F216/E216</f>
        <v>114.67170398009951</v>
      </c>
      <c r="K216" s="15">
        <f t="shared" si="38"/>
        <v>603.72883423190433</v>
      </c>
      <c r="L216" s="15">
        <f t="shared" si="39"/>
        <v>1120141.01705662</v>
      </c>
      <c r="M216" s="15"/>
      <c r="N216" s="15">
        <f t="shared" si="40"/>
        <v>1120141.01705662</v>
      </c>
      <c r="O216" s="40">
        <f t="shared" si="41"/>
        <v>1120.1410170566201</v>
      </c>
      <c r="P216" s="40"/>
    </row>
    <row r="217" spans="1:16" x14ac:dyDescent="0.25">
      <c r="A217" s="5"/>
      <c r="B217" s="1" t="s">
        <v>141</v>
      </c>
      <c r="C217" s="48">
        <v>4</v>
      </c>
      <c r="D217" s="70">
        <v>45.363399999999999</v>
      </c>
      <c r="E217" s="98">
        <v>2420</v>
      </c>
      <c r="F217" s="187">
        <v>528369</v>
      </c>
      <c r="G217" s="39">
        <v>100</v>
      </c>
      <c r="H217" s="65">
        <f t="shared" si="37"/>
        <v>528369</v>
      </c>
      <c r="I217" s="15">
        <f t="shared" si="36"/>
        <v>0</v>
      </c>
      <c r="J217" s="15">
        <f t="shared" si="42"/>
        <v>218.33429752066115</v>
      </c>
      <c r="K217" s="15">
        <f t="shared" si="38"/>
        <v>500.06624069134273</v>
      </c>
      <c r="L217" s="15">
        <f t="shared" si="39"/>
        <v>1132515.87774644</v>
      </c>
      <c r="M217" s="15"/>
      <c r="N217" s="15">
        <f t="shared" si="40"/>
        <v>1132515.87774644</v>
      </c>
      <c r="O217" s="40">
        <f t="shared" si="41"/>
        <v>1132.5158777464401</v>
      </c>
      <c r="P217" s="40"/>
    </row>
    <row r="218" spans="1:16" x14ac:dyDescent="0.25">
      <c r="A218" s="5"/>
      <c r="B218" s="1" t="s">
        <v>754</v>
      </c>
      <c r="C218" s="48">
        <v>4</v>
      </c>
      <c r="D218" s="70">
        <v>39.507899999999999</v>
      </c>
      <c r="E218" s="98">
        <v>2251</v>
      </c>
      <c r="F218" s="187">
        <v>445871.9</v>
      </c>
      <c r="G218" s="39">
        <v>100</v>
      </c>
      <c r="H218" s="65">
        <f t="shared" si="37"/>
        <v>445871.9</v>
      </c>
      <c r="I218" s="15">
        <f t="shared" si="36"/>
        <v>0</v>
      </c>
      <c r="J218" s="15">
        <f t="shared" si="42"/>
        <v>198.07725455353179</v>
      </c>
      <c r="K218" s="15">
        <f t="shared" si="38"/>
        <v>520.32328365847206</v>
      </c>
      <c r="L218" s="15">
        <f t="shared" si="39"/>
        <v>1122282.8663612676</v>
      </c>
      <c r="M218" s="15"/>
      <c r="N218" s="15">
        <f t="shared" si="40"/>
        <v>1122282.8663612676</v>
      </c>
      <c r="O218" s="40">
        <f t="shared" si="41"/>
        <v>1122.2828663612677</v>
      </c>
      <c r="P218" s="40"/>
    </row>
    <row r="219" spans="1:16" x14ac:dyDescent="0.25">
      <c r="A219" s="5"/>
      <c r="B219" s="1" t="s">
        <v>755</v>
      </c>
      <c r="C219" s="48">
        <v>4</v>
      </c>
      <c r="D219" s="70">
        <v>49.061099999999996</v>
      </c>
      <c r="E219" s="98">
        <v>7160</v>
      </c>
      <c r="F219" s="187">
        <v>1010916.6</v>
      </c>
      <c r="G219" s="39">
        <v>100</v>
      </c>
      <c r="H219" s="65">
        <f t="shared" si="37"/>
        <v>1010916.6</v>
      </c>
      <c r="I219" s="15">
        <f t="shared" si="36"/>
        <v>0</v>
      </c>
      <c r="J219" s="15">
        <f t="shared" si="42"/>
        <v>141.18946927374301</v>
      </c>
      <c r="K219" s="15">
        <f t="shared" si="38"/>
        <v>577.21106893826084</v>
      </c>
      <c r="L219" s="15">
        <f t="shared" si="39"/>
        <v>1801985.9953594028</v>
      </c>
      <c r="M219" s="15"/>
      <c r="N219" s="15">
        <f t="shared" si="40"/>
        <v>1801985.9953594028</v>
      </c>
      <c r="O219" s="40">
        <f t="shared" si="41"/>
        <v>1801.9859953594028</v>
      </c>
      <c r="P219" s="40"/>
    </row>
    <row r="220" spans="1:16" x14ac:dyDescent="0.25">
      <c r="A220" s="5"/>
      <c r="B220" s="1" t="s">
        <v>143</v>
      </c>
      <c r="C220" s="48">
        <v>4</v>
      </c>
      <c r="D220" s="70">
        <v>15.988299999999999</v>
      </c>
      <c r="E220" s="98">
        <v>1395</v>
      </c>
      <c r="F220" s="187">
        <v>191040.2</v>
      </c>
      <c r="G220" s="39">
        <v>100</v>
      </c>
      <c r="H220" s="65">
        <f t="shared" si="37"/>
        <v>191040.2</v>
      </c>
      <c r="I220" s="15">
        <f t="shared" si="36"/>
        <v>0</v>
      </c>
      <c r="J220" s="15">
        <f t="shared" si="42"/>
        <v>136.94637992831542</v>
      </c>
      <c r="K220" s="15">
        <f t="shared" si="38"/>
        <v>581.45415828368846</v>
      </c>
      <c r="L220" s="15">
        <f t="shared" si="39"/>
        <v>1032188.292198483</v>
      </c>
      <c r="M220" s="15"/>
      <c r="N220" s="15">
        <f t="shared" si="40"/>
        <v>1032188.292198483</v>
      </c>
      <c r="O220" s="40">
        <f t="shared" si="41"/>
        <v>1032.1882921984829</v>
      </c>
      <c r="P220" s="40"/>
    </row>
    <row r="221" spans="1:16" x14ac:dyDescent="0.25">
      <c r="A221" s="5"/>
      <c r="B221" s="1" t="s">
        <v>756</v>
      </c>
      <c r="C221" s="48">
        <v>4</v>
      </c>
      <c r="D221" s="70">
        <v>22.875599999999999</v>
      </c>
      <c r="E221" s="98">
        <v>2262</v>
      </c>
      <c r="F221" s="187">
        <v>413493.7</v>
      </c>
      <c r="G221" s="39">
        <v>100</v>
      </c>
      <c r="H221" s="65">
        <f t="shared" si="37"/>
        <v>413493.7</v>
      </c>
      <c r="I221" s="15">
        <f t="shared" si="36"/>
        <v>0</v>
      </c>
      <c r="J221" s="15">
        <f t="shared" si="42"/>
        <v>182.8000442086649</v>
      </c>
      <c r="K221" s="15">
        <f t="shared" si="38"/>
        <v>535.60049400333901</v>
      </c>
      <c r="L221" s="15">
        <f t="shared" si="39"/>
        <v>1090589.7719726972</v>
      </c>
      <c r="M221" s="15"/>
      <c r="N221" s="15">
        <f t="shared" si="40"/>
        <v>1090589.7719726972</v>
      </c>
      <c r="O221" s="40">
        <f t="shared" si="41"/>
        <v>1090.5897719726972</v>
      </c>
      <c r="P221" s="40"/>
    </row>
    <row r="222" spans="1:16" x14ac:dyDescent="0.25">
      <c r="A222" s="5"/>
      <c r="B222" s="1" t="s">
        <v>144</v>
      </c>
      <c r="C222" s="48">
        <v>4</v>
      </c>
      <c r="D222" s="70">
        <v>21.118200000000002</v>
      </c>
      <c r="E222" s="98">
        <v>2685</v>
      </c>
      <c r="F222" s="187">
        <v>306290.8</v>
      </c>
      <c r="G222" s="39">
        <v>100</v>
      </c>
      <c r="H222" s="65">
        <f t="shared" si="37"/>
        <v>306290.8</v>
      </c>
      <c r="I222" s="15">
        <f t="shared" si="36"/>
        <v>0</v>
      </c>
      <c r="J222" s="15">
        <f t="shared" si="42"/>
        <v>114.07478584729981</v>
      </c>
      <c r="K222" s="15">
        <f t="shared" si="38"/>
        <v>604.32575236470404</v>
      </c>
      <c r="L222" s="15">
        <f t="shared" si="39"/>
        <v>1230530.5601088789</v>
      </c>
      <c r="M222" s="15"/>
      <c r="N222" s="15">
        <f t="shared" si="40"/>
        <v>1230530.5601088789</v>
      </c>
      <c r="O222" s="40">
        <f t="shared" si="41"/>
        <v>1230.5305601088789</v>
      </c>
      <c r="P222" s="40"/>
    </row>
    <row r="223" spans="1:16" x14ac:dyDescent="0.25">
      <c r="A223" s="5"/>
      <c r="B223" s="1" t="s">
        <v>145</v>
      </c>
      <c r="C223" s="48">
        <v>4</v>
      </c>
      <c r="D223" s="70">
        <v>37.408799999999999</v>
      </c>
      <c r="E223" s="98">
        <v>4038</v>
      </c>
      <c r="F223" s="187">
        <v>508306.9</v>
      </c>
      <c r="G223" s="39">
        <v>100</v>
      </c>
      <c r="H223" s="65">
        <f t="shared" si="37"/>
        <v>508306.9</v>
      </c>
      <c r="I223" s="15">
        <f t="shared" si="36"/>
        <v>0</v>
      </c>
      <c r="J223" s="15">
        <f t="shared" si="42"/>
        <v>125.88085685983161</v>
      </c>
      <c r="K223" s="15">
        <f t="shared" si="38"/>
        <v>592.51968135217226</v>
      </c>
      <c r="L223" s="15">
        <f t="shared" si="39"/>
        <v>1423911.6402276978</v>
      </c>
      <c r="M223" s="15"/>
      <c r="N223" s="15">
        <f t="shared" si="40"/>
        <v>1423911.6402276978</v>
      </c>
      <c r="O223" s="40">
        <f t="shared" si="41"/>
        <v>1423.9116402276977</v>
      </c>
      <c r="P223" s="40"/>
    </row>
    <row r="224" spans="1:16" x14ac:dyDescent="0.25">
      <c r="A224" s="5"/>
      <c r="B224" s="1" t="s">
        <v>146</v>
      </c>
      <c r="C224" s="48">
        <v>4</v>
      </c>
      <c r="D224" s="70">
        <v>21.036799999999999</v>
      </c>
      <c r="E224" s="98">
        <v>1372</v>
      </c>
      <c r="F224" s="187">
        <v>181651.1</v>
      </c>
      <c r="G224" s="39">
        <v>100</v>
      </c>
      <c r="H224" s="65">
        <f t="shared" si="37"/>
        <v>181651.1</v>
      </c>
      <c r="I224" s="15">
        <f t="shared" si="36"/>
        <v>0</v>
      </c>
      <c r="J224" s="15">
        <f t="shared" si="42"/>
        <v>132.39876093294461</v>
      </c>
      <c r="K224" s="15">
        <f t="shared" si="38"/>
        <v>586.0017772790593</v>
      </c>
      <c r="L224" s="15">
        <f t="shared" si="39"/>
        <v>1052458.3308012255</v>
      </c>
      <c r="M224" s="15"/>
      <c r="N224" s="15">
        <f t="shared" si="40"/>
        <v>1052458.3308012255</v>
      </c>
      <c r="O224" s="40">
        <f t="shared" si="41"/>
        <v>1052.4583308012254</v>
      </c>
      <c r="P224" s="40"/>
    </row>
    <row r="225" spans="1:16" x14ac:dyDescent="0.25">
      <c r="A225" s="5"/>
      <c r="B225" s="1"/>
      <c r="C225" s="48"/>
      <c r="D225" s="70">
        <v>0</v>
      </c>
      <c r="E225" s="100"/>
      <c r="F225" s="57"/>
      <c r="G225" s="39"/>
      <c r="H225" s="57"/>
      <c r="K225" s="15"/>
      <c r="L225" s="15"/>
      <c r="M225" s="15"/>
      <c r="N225" s="15"/>
      <c r="O225" s="40">
        <f t="shared" si="41"/>
        <v>0</v>
      </c>
      <c r="P225" s="40"/>
    </row>
    <row r="226" spans="1:16" x14ac:dyDescent="0.25">
      <c r="A226" s="33" t="s">
        <v>147</v>
      </c>
      <c r="B226" s="2" t="s">
        <v>2</v>
      </c>
      <c r="C226" s="59"/>
      <c r="D226" s="72">
        <f>D227</f>
        <v>1185.1591000000001</v>
      </c>
      <c r="E226" s="101">
        <f>E227</f>
        <v>85574</v>
      </c>
      <c r="F226" s="177"/>
      <c r="G226" s="39"/>
      <c r="H226" s="50">
        <f>H228</f>
        <v>6451026.3250000002</v>
      </c>
      <c r="I226" s="12">
        <f>I228</f>
        <v>-6451026.3250000002</v>
      </c>
      <c r="J226" s="12"/>
      <c r="K226" s="15"/>
      <c r="L226" s="15"/>
      <c r="M226" s="14">
        <f>M228</f>
        <v>45079179.764227659</v>
      </c>
      <c r="N226" s="12">
        <f t="shared" si="40"/>
        <v>45079179.764227659</v>
      </c>
      <c r="O226" s="40"/>
      <c r="P226" s="40"/>
    </row>
    <row r="227" spans="1:16" x14ac:dyDescent="0.25">
      <c r="A227" s="33" t="s">
        <v>147</v>
      </c>
      <c r="B227" s="2" t="s">
        <v>3</v>
      </c>
      <c r="C227" s="59"/>
      <c r="D227" s="72">
        <f>SUM(D229:D255)</f>
        <v>1185.1591000000001</v>
      </c>
      <c r="E227" s="101">
        <f>SUM(E229:E255)</f>
        <v>85574</v>
      </c>
      <c r="F227" s="177">
        <f>SUM(F229:F255)</f>
        <v>42018151.099999987</v>
      </c>
      <c r="G227" s="39"/>
      <c r="H227" s="50">
        <f>SUM(H229:H255)</f>
        <v>29116098.450000003</v>
      </c>
      <c r="I227" s="12">
        <f>SUM(I229:I255)</f>
        <v>12902052.65</v>
      </c>
      <c r="J227" s="12"/>
      <c r="K227" s="15"/>
      <c r="L227" s="12">
        <f>SUM(L229:L255)</f>
        <v>31409360.091249995</v>
      </c>
      <c r="M227" s="15"/>
      <c r="N227" s="12">
        <f t="shared" si="40"/>
        <v>31409360.091249995</v>
      </c>
      <c r="O227" s="40"/>
      <c r="P227" s="40"/>
    </row>
    <row r="228" spans="1:16" x14ac:dyDescent="0.25">
      <c r="A228" s="5"/>
      <c r="B228" s="1" t="s">
        <v>26</v>
      </c>
      <c r="C228" s="48">
        <v>2</v>
      </c>
      <c r="D228" s="70">
        <v>0</v>
      </c>
      <c r="E228" s="102"/>
      <c r="F228" s="188"/>
      <c r="G228" s="39">
        <v>25</v>
      </c>
      <c r="H228" s="65">
        <f>F232*G228/100+F228</f>
        <v>6451026.3250000002</v>
      </c>
      <c r="I228" s="15">
        <f t="shared" ref="I228:I255" si="43">F228-H228</f>
        <v>-6451026.3250000002</v>
      </c>
      <c r="J228" s="15"/>
      <c r="K228" s="15"/>
      <c r="L228" s="15"/>
      <c r="M228" s="15">
        <f>($L$7*$L$8*E226/$L$10)+($L$7*$L$9*D226/$L$11)</f>
        <v>45079179.764227659</v>
      </c>
      <c r="N228" s="15">
        <f t="shared" si="40"/>
        <v>45079179.764227659</v>
      </c>
      <c r="O228" s="40">
        <f t="shared" si="41"/>
        <v>45079.179764227658</v>
      </c>
      <c r="P228" s="40"/>
    </row>
    <row r="229" spans="1:16" x14ac:dyDescent="0.25">
      <c r="A229" s="5"/>
      <c r="B229" s="1" t="s">
        <v>148</v>
      </c>
      <c r="C229" s="48">
        <v>4</v>
      </c>
      <c r="D229" s="70">
        <f>40.607+12.97</f>
        <v>53.576999999999998</v>
      </c>
      <c r="E229" s="98">
        <v>2092</v>
      </c>
      <c r="F229" s="188">
        <v>453602.7</v>
      </c>
      <c r="G229" s="39">
        <v>100</v>
      </c>
      <c r="H229" s="65">
        <f t="shared" ref="H229:H255" si="44">F229*G229/100</f>
        <v>453602.7</v>
      </c>
      <c r="I229" s="15">
        <f t="shared" si="43"/>
        <v>0</v>
      </c>
      <c r="J229" s="15">
        <f t="shared" si="42"/>
        <v>216.82729445506692</v>
      </c>
      <c r="K229" s="15">
        <f t="shared" ref="K229:K255" si="45">$J$11*$J$19-J229</f>
        <v>501.57324375693696</v>
      </c>
      <c r="L229" s="15">
        <f t="shared" ref="L229:L255" si="46">IF(K229&gt;0,$J$7*$J$8*(K229/$K$19),0)+$J$7*$J$9*(E229/$E$19)+$J$7*$J$10*(D229/$D$19)</f>
        <v>1123559.2638340252</v>
      </c>
      <c r="M229" s="15"/>
      <c r="N229" s="15">
        <f t="shared" si="40"/>
        <v>1123559.2638340252</v>
      </c>
      <c r="O229" s="40">
        <f t="shared" si="41"/>
        <v>1123.5592638340252</v>
      </c>
      <c r="P229" s="40"/>
    </row>
    <row r="230" spans="1:16" x14ac:dyDescent="0.25">
      <c r="A230" s="5"/>
      <c r="B230" s="1" t="s">
        <v>149</v>
      </c>
      <c r="C230" s="48">
        <v>4</v>
      </c>
      <c r="D230" s="70">
        <f>32.3264+4.94</f>
        <v>37.266399999999997</v>
      </c>
      <c r="E230" s="98">
        <v>2318</v>
      </c>
      <c r="F230" s="188">
        <v>340010.3</v>
      </c>
      <c r="G230" s="39">
        <v>100</v>
      </c>
      <c r="H230" s="65">
        <f t="shared" si="44"/>
        <v>340010.3</v>
      </c>
      <c r="I230" s="15">
        <f t="shared" si="43"/>
        <v>0</v>
      </c>
      <c r="J230" s="15">
        <f t="shared" si="42"/>
        <v>146.68261432269196</v>
      </c>
      <c r="K230" s="15">
        <f t="shared" si="45"/>
        <v>571.71792388931192</v>
      </c>
      <c r="L230" s="15">
        <f t="shared" si="46"/>
        <v>1195030.6687620988</v>
      </c>
      <c r="M230" s="15"/>
      <c r="N230" s="15">
        <f t="shared" si="40"/>
        <v>1195030.6687620988</v>
      </c>
      <c r="O230" s="40">
        <f t="shared" si="41"/>
        <v>1195.0306687620987</v>
      </c>
      <c r="P230" s="40"/>
    </row>
    <row r="231" spans="1:16" x14ac:dyDescent="0.25">
      <c r="A231" s="5"/>
      <c r="B231" s="1" t="s">
        <v>150</v>
      </c>
      <c r="C231" s="48">
        <v>4</v>
      </c>
      <c r="D231" s="70">
        <v>42.942499999999995</v>
      </c>
      <c r="E231" s="98">
        <v>4246</v>
      </c>
      <c r="F231" s="188">
        <v>1797895.6</v>
      </c>
      <c r="G231" s="39">
        <v>100</v>
      </c>
      <c r="H231" s="65">
        <f t="shared" si="44"/>
        <v>1797895.6</v>
      </c>
      <c r="I231" s="15">
        <f t="shared" si="43"/>
        <v>0</v>
      </c>
      <c r="J231" s="15">
        <f t="shared" si="42"/>
        <v>423.4327837965144</v>
      </c>
      <c r="K231" s="15">
        <f t="shared" si="45"/>
        <v>294.96775441548948</v>
      </c>
      <c r="L231" s="15">
        <f t="shared" si="46"/>
        <v>1047350.6942408023</v>
      </c>
      <c r="M231" s="15"/>
      <c r="N231" s="15">
        <f t="shared" si="40"/>
        <v>1047350.6942408023</v>
      </c>
      <c r="O231" s="40">
        <f t="shared" si="41"/>
        <v>1047.3506942408023</v>
      </c>
      <c r="P231" s="40"/>
    </row>
    <row r="232" spans="1:16" x14ac:dyDescent="0.25">
      <c r="A232" s="5"/>
      <c r="B232" s="1" t="s">
        <v>873</v>
      </c>
      <c r="C232" s="48">
        <v>3</v>
      </c>
      <c r="D232" s="69">
        <v>83.171599999999998</v>
      </c>
      <c r="E232" s="98">
        <v>17553</v>
      </c>
      <c r="F232" s="188">
        <v>25804105.300000001</v>
      </c>
      <c r="G232" s="39">
        <v>50</v>
      </c>
      <c r="H232" s="65">
        <f t="shared" si="44"/>
        <v>12902052.65</v>
      </c>
      <c r="I232" s="15">
        <f t="shared" si="43"/>
        <v>12902052.65</v>
      </c>
      <c r="J232" s="15">
        <f t="shared" si="42"/>
        <v>1470.0680966216601</v>
      </c>
      <c r="K232" s="15">
        <f t="shared" si="45"/>
        <v>-751.66755840965618</v>
      </c>
      <c r="L232" s="15">
        <f t="shared" si="46"/>
        <v>2304628.795480005</v>
      </c>
      <c r="M232" s="15"/>
      <c r="N232" s="15">
        <f t="shared" si="40"/>
        <v>2304628.795480005</v>
      </c>
      <c r="O232" s="40">
        <f t="shared" si="41"/>
        <v>2304.628795480005</v>
      </c>
      <c r="P232" s="40"/>
    </row>
    <row r="233" spans="1:16" x14ac:dyDescent="0.25">
      <c r="A233" s="5"/>
      <c r="B233" s="1" t="s">
        <v>151</v>
      </c>
      <c r="C233" s="48">
        <v>4</v>
      </c>
      <c r="D233" s="70">
        <v>49.081599999999995</v>
      </c>
      <c r="E233" s="98">
        <v>3272</v>
      </c>
      <c r="F233" s="188">
        <v>433137.2</v>
      </c>
      <c r="G233" s="39">
        <v>100</v>
      </c>
      <c r="H233" s="65">
        <f t="shared" si="44"/>
        <v>433137.2</v>
      </c>
      <c r="I233" s="15">
        <f t="shared" si="43"/>
        <v>0</v>
      </c>
      <c r="J233" s="15">
        <f t="shared" si="42"/>
        <v>132.37689486552568</v>
      </c>
      <c r="K233" s="15">
        <f t="shared" si="45"/>
        <v>586.02364334647814</v>
      </c>
      <c r="L233" s="15">
        <f t="shared" si="46"/>
        <v>1364309.004434234</v>
      </c>
      <c r="M233" s="15"/>
      <c r="N233" s="15">
        <f t="shared" si="40"/>
        <v>1364309.004434234</v>
      </c>
      <c r="O233" s="40">
        <f t="shared" si="41"/>
        <v>1364.3090044342339</v>
      </c>
      <c r="P233" s="40"/>
    </row>
    <row r="234" spans="1:16" x14ac:dyDescent="0.25">
      <c r="A234" s="5"/>
      <c r="B234" s="1" t="s">
        <v>152</v>
      </c>
      <c r="C234" s="48">
        <v>4</v>
      </c>
      <c r="D234" s="70">
        <v>28.877700000000001</v>
      </c>
      <c r="E234" s="98">
        <v>1578</v>
      </c>
      <c r="F234" s="188">
        <v>192613</v>
      </c>
      <c r="G234" s="39">
        <v>100</v>
      </c>
      <c r="H234" s="65">
        <f t="shared" si="44"/>
        <v>192613</v>
      </c>
      <c r="I234" s="15">
        <f t="shared" si="43"/>
        <v>0</v>
      </c>
      <c r="J234" s="15">
        <f t="shared" si="42"/>
        <v>122.06147021546261</v>
      </c>
      <c r="K234" s="15">
        <f t="shared" si="45"/>
        <v>596.3390679965413</v>
      </c>
      <c r="L234" s="15">
        <f t="shared" si="46"/>
        <v>1116534.3489930897</v>
      </c>
      <c r="M234" s="15"/>
      <c r="N234" s="15">
        <f t="shared" si="40"/>
        <v>1116534.3489930897</v>
      </c>
      <c r="O234" s="40">
        <f t="shared" si="41"/>
        <v>1116.5343489930897</v>
      </c>
      <c r="P234" s="40"/>
    </row>
    <row r="235" spans="1:16" x14ac:dyDescent="0.25">
      <c r="A235" s="5"/>
      <c r="B235" s="1" t="s">
        <v>153</v>
      </c>
      <c r="C235" s="48">
        <v>4</v>
      </c>
      <c r="D235" s="70">
        <v>23.430599999999998</v>
      </c>
      <c r="E235" s="98">
        <v>1105</v>
      </c>
      <c r="F235" s="188">
        <v>343601.5</v>
      </c>
      <c r="G235" s="39">
        <v>100</v>
      </c>
      <c r="H235" s="65">
        <f t="shared" si="44"/>
        <v>343601.5</v>
      </c>
      <c r="I235" s="15">
        <f t="shared" si="43"/>
        <v>0</v>
      </c>
      <c r="J235" s="15">
        <f t="shared" si="42"/>
        <v>310.95158371040725</v>
      </c>
      <c r="K235" s="15">
        <f t="shared" si="45"/>
        <v>407.44895450159663</v>
      </c>
      <c r="L235" s="15">
        <f t="shared" si="46"/>
        <v>778095.43956034293</v>
      </c>
      <c r="M235" s="15"/>
      <c r="N235" s="15">
        <f t="shared" si="40"/>
        <v>778095.43956034293</v>
      </c>
      <c r="O235" s="40">
        <f t="shared" si="41"/>
        <v>778.09543956034292</v>
      </c>
      <c r="P235" s="40"/>
    </row>
    <row r="236" spans="1:16" x14ac:dyDescent="0.25">
      <c r="A236" s="5"/>
      <c r="B236" s="1" t="s">
        <v>154</v>
      </c>
      <c r="C236" s="48">
        <v>4</v>
      </c>
      <c r="D236" s="70">
        <v>31.651100000000003</v>
      </c>
      <c r="E236" s="98">
        <v>2746</v>
      </c>
      <c r="F236" s="188">
        <v>488893.9</v>
      </c>
      <c r="G236" s="39">
        <v>100</v>
      </c>
      <c r="H236" s="65">
        <f t="shared" si="44"/>
        <v>488893.9</v>
      </c>
      <c r="I236" s="15">
        <f t="shared" si="43"/>
        <v>0</v>
      </c>
      <c r="J236" s="15">
        <f t="shared" si="42"/>
        <v>178.03856518572471</v>
      </c>
      <c r="K236" s="15">
        <f t="shared" si="45"/>
        <v>540.3619730262792</v>
      </c>
      <c r="L236" s="15">
        <f t="shared" si="46"/>
        <v>1182065.6104306118</v>
      </c>
      <c r="M236" s="15"/>
      <c r="N236" s="15">
        <f t="shared" si="40"/>
        <v>1182065.6104306118</v>
      </c>
      <c r="O236" s="40">
        <f t="shared" si="41"/>
        <v>1182.0656104306117</v>
      </c>
      <c r="P236" s="40"/>
    </row>
    <row r="237" spans="1:16" x14ac:dyDescent="0.25">
      <c r="A237" s="5"/>
      <c r="B237" s="1" t="s">
        <v>155</v>
      </c>
      <c r="C237" s="48">
        <v>4</v>
      </c>
      <c r="D237" s="70">
        <v>33.021000000000001</v>
      </c>
      <c r="E237" s="98">
        <v>1539</v>
      </c>
      <c r="F237" s="188">
        <v>229505</v>
      </c>
      <c r="G237" s="39">
        <v>100</v>
      </c>
      <c r="H237" s="65">
        <f t="shared" si="44"/>
        <v>229505</v>
      </c>
      <c r="I237" s="15">
        <f t="shared" si="43"/>
        <v>0</v>
      </c>
      <c r="J237" s="15">
        <f t="shared" si="42"/>
        <v>149.12605588044184</v>
      </c>
      <c r="K237" s="15">
        <f t="shared" si="45"/>
        <v>569.27448233156201</v>
      </c>
      <c r="L237" s="15">
        <f t="shared" si="46"/>
        <v>1087497.6391714965</v>
      </c>
      <c r="M237" s="15"/>
      <c r="N237" s="15">
        <f t="shared" si="40"/>
        <v>1087497.6391714965</v>
      </c>
      <c r="O237" s="40">
        <f t="shared" si="41"/>
        <v>1087.4976391714965</v>
      </c>
      <c r="P237" s="40"/>
    </row>
    <row r="238" spans="1:16" x14ac:dyDescent="0.25">
      <c r="A238" s="5"/>
      <c r="B238" s="1" t="s">
        <v>156</v>
      </c>
      <c r="C238" s="48">
        <v>4</v>
      </c>
      <c r="D238" s="70">
        <f>59.4718-12.97</f>
        <v>46.501800000000003</v>
      </c>
      <c r="E238" s="98">
        <v>2022</v>
      </c>
      <c r="F238" s="188">
        <v>257341.2</v>
      </c>
      <c r="G238" s="39">
        <v>100</v>
      </c>
      <c r="H238" s="65">
        <f t="shared" si="44"/>
        <v>257341.2</v>
      </c>
      <c r="I238" s="15">
        <f t="shared" si="43"/>
        <v>0</v>
      </c>
      <c r="J238" s="15">
        <f t="shared" si="42"/>
        <v>127.27062314540061</v>
      </c>
      <c r="K238" s="15">
        <f t="shared" si="45"/>
        <v>591.1299150666033</v>
      </c>
      <c r="L238" s="15">
        <f t="shared" si="46"/>
        <v>1218324.0237363274</v>
      </c>
      <c r="M238" s="15"/>
      <c r="N238" s="15">
        <f t="shared" si="40"/>
        <v>1218324.0237363274</v>
      </c>
      <c r="O238" s="40">
        <f t="shared" si="41"/>
        <v>1218.3240237363275</v>
      </c>
      <c r="P238" s="40"/>
    </row>
    <row r="239" spans="1:16" x14ac:dyDescent="0.25">
      <c r="A239" s="5"/>
      <c r="B239" s="1" t="s">
        <v>157</v>
      </c>
      <c r="C239" s="48">
        <v>4</v>
      </c>
      <c r="D239" s="69">
        <v>36.563699999999997</v>
      </c>
      <c r="E239" s="98">
        <v>5007</v>
      </c>
      <c r="F239" s="188">
        <v>890864.4</v>
      </c>
      <c r="G239" s="39">
        <v>100</v>
      </c>
      <c r="H239" s="65">
        <f t="shared" si="44"/>
        <v>890864.4</v>
      </c>
      <c r="I239" s="15">
        <f t="shared" si="43"/>
        <v>0</v>
      </c>
      <c r="J239" s="15">
        <f t="shared" si="42"/>
        <v>177.92378669862194</v>
      </c>
      <c r="K239" s="15">
        <f t="shared" si="45"/>
        <v>540.47675151338194</v>
      </c>
      <c r="L239" s="15">
        <f t="shared" si="46"/>
        <v>1460089.9726404364</v>
      </c>
      <c r="M239" s="15"/>
      <c r="N239" s="15">
        <f t="shared" si="40"/>
        <v>1460089.9726404364</v>
      </c>
      <c r="O239" s="40">
        <f t="shared" si="41"/>
        <v>1460.0899726404364</v>
      </c>
      <c r="P239" s="40"/>
    </row>
    <row r="240" spans="1:16" x14ac:dyDescent="0.25">
      <c r="A240" s="5"/>
      <c r="B240" s="1" t="s">
        <v>158</v>
      </c>
      <c r="C240" s="48">
        <v>4</v>
      </c>
      <c r="D240" s="70">
        <v>52.251899999999992</v>
      </c>
      <c r="E240" s="98">
        <v>4419</v>
      </c>
      <c r="F240" s="188">
        <v>617355.19999999995</v>
      </c>
      <c r="G240" s="39">
        <v>100</v>
      </c>
      <c r="H240" s="65">
        <f t="shared" si="44"/>
        <v>617355.19999999995</v>
      </c>
      <c r="I240" s="15">
        <f t="shared" si="43"/>
        <v>0</v>
      </c>
      <c r="J240" s="15">
        <f t="shared" si="42"/>
        <v>139.70472957682733</v>
      </c>
      <c r="K240" s="15">
        <f t="shared" si="45"/>
        <v>578.69580863517649</v>
      </c>
      <c r="L240" s="15">
        <f t="shared" si="46"/>
        <v>1497176.0144261091</v>
      </c>
      <c r="M240" s="15"/>
      <c r="N240" s="15">
        <f t="shared" si="40"/>
        <v>1497176.0144261091</v>
      </c>
      <c r="O240" s="40">
        <f t="shared" si="41"/>
        <v>1497.1760144261091</v>
      </c>
      <c r="P240" s="40"/>
    </row>
    <row r="241" spans="1:16" x14ac:dyDescent="0.25">
      <c r="A241" s="5"/>
      <c r="B241" s="1" t="s">
        <v>159</v>
      </c>
      <c r="C241" s="48">
        <v>4</v>
      </c>
      <c r="D241" s="70">
        <v>24.103600000000004</v>
      </c>
      <c r="E241" s="98">
        <v>1110</v>
      </c>
      <c r="F241" s="188">
        <v>234755.6</v>
      </c>
      <c r="G241" s="39">
        <v>100</v>
      </c>
      <c r="H241" s="65">
        <f t="shared" si="44"/>
        <v>234755.6</v>
      </c>
      <c r="I241" s="15">
        <f t="shared" si="43"/>
        <v>0</v>
      </c>
      <c r="J241" s="15">
        <f t="shared" si="42"/>
        <v>211.49153153153154</v>
      </c>
      <c r="K241" s="15">
        <f t="shared" si="45"/>
        <v>506.90900668047232</v>
      </c>
      <c r="L241" s="15">
        <f t="shared" si="46"/>
        <v>920854.99650065089</v>
      </c>
      <c r="M241" s="15"/>
      <c r="N241" s="15">
        <f t="shared" si="40"/>
        <v>920854.99650065089</v>
      </c>
      <c r="O241" s="40">
        <f t="shared" si="41"/>
        <v>920.85499650065094</v>
      </c>
      <c r="P241" s="40"/>
    </row>
    <row r="242" spans="1:16" x14ac:dyDescent="0.25">
      <c r="A242" s="5"/>
      <c r="B242" s="1" t="s">
        <v>160</v>
      </c>
      <c r="C242" s="48">
        <v>4</v>
      </c>
      <c r="D242" s="70">
        <v>28.624899999999997</v>
      </c>
      <c r="E242" s="98">
        <v>1110</v>
      </c>
      <c r="F242" s="188">
        <v>363057.8</v>
      </c>
      <c r="G242" s="39">
        <v>100</v>
      </c>
      <c r="H242" s="65">
        <f t="shared" si="44"/>
        <v>363057.8</v>
      </c>
      <c r="I242" s="15">
        <f t="shared" si="43"/>
        <v>0</v>
      </c>
      <c r="J242" s="15">
        <f t="shared" si="42"/>
        <v>327.0790990990991</v>
      </c>
      <c r="K242" s="15">
        <f t="shared" si="45"/>
        <v>391.32143911290478</v>
      </c>
      <c r="L242" s="15">
        <f t="shared" si="46"/>
        <v>772987.2508702965</v>
      </c>
      <c r="M242" s="15"/>
      <c r="N242" s="15">
        <f t="shared" si="40"/>
        <v>772987.2508702965</v>
      </c>
      <c r="O242" s="40">
        <f t="shared" si="41"/>
        <v>772.98725087029652</v>
      </c>
      <c r="P242" s="40"/>
    </row>
    <row r="243" spans="1:16" x14ac:dyDescent="0.25">
      <c r="A243" s="5"/>
      <c r="B243" s="1" t="s">
        <v>757</v>
      </c>
      <c r="C243" s="48">
        <v>4</v>
      </c>
      <c r="D243" s="70">
        <v>32.481199999999994</v>
      </c>
      <c r="E243" s="98">
        <v>2840</v>
      </c>
      <c r="F243" s="188">
        <v>762273.3</v>
      </c>
      <c r="G243" s="39">
        <v>100</v>
      </c>
      <c r="H243" s="65">
        <f t="shared" si="44"/>
        <v>762273.3</v>
      </c>
      <c r="I243" s="15">
        <f t="shared" si="43"/>
        <v>0</v>
      </c>
      <c r="J243" s="15">
        <f t="shared" si="42"/>
        <v>268.40609154929581</v>
      </c>
      <c r="K243" s="15">
        <f t="shared" si="45"/>
        <v>449.99444666270807</v>
      </c>
      <c r="L243" s="15">
        <f t="shared" si="46"/>
        <v>1068486.9725471891</v>
      </c>
      <c r="M243" s="15"/>
      <c r="N243" s="15">
        <f t="shared" si="40"/>
        <v>1068486.9725471891</v>
      </c>
      <c r="O243" s="40">
        <f t="shared" si="41"/>
        <v>1068.486972547189</v>
      </c>
      <c r="P243" s="40"/>
    </row>
    <row r="244" spans="1:16" x14ac:dyDescent="0.25">
      <c r="A244" s="5"/>
      <c r="B244" s="1" t="s">
        <v>161</v>
      </c>
      <c r="C244" s="48">
        <v>4</v>
      </c>
      <c r="D244" s="70">
        <v>58.170500000000004</v>
      </c>
      <c r="E244" s="98">
        <v>3284</v>
      </c>
      <c r="F244" s="188">
        <v>348087.3</v>
      </c>
      <c r="G244" s="39">
        <v>100</v>
      </c>
      <c r="H244" s="65">
        <f t="shared" si="44"/>
        <v>348087.3</v>
      </c>
      <c r="I244" s="15">
        <f t="shared" si="43"/>
        <v>0</v>
      </c>
      <c r="J244" s="15">
        <f t="shared" si="42"/>
        <v>105.99491473812424</v>
      </c>
      <c r="K244" s="15">
        <f t="shared" si="45"/>
        <v>612.40562347387959</v>
      </c>
      <c r="L244" s="15">
        <f t="shared" si="46"/>
        <v>1432591.6956876609</v>
      </c>
      <c r="M244" s="15"/>
      <c r="N244" s="15">
        <f t="shared" si="40"/>
        <v>1432591.6956876609</v>
      </c>
      <c r="O244" s="40">
        <f t="shared" si="41"/>
        <v>1432.5916956876611</v>
      </c>
      <c r="P244" s="40"/>
    </row>
    <row r="245" spans="1:16" x14ac:dyDescent="0.25">
      <c r="A245" s="5"/>
      <c r="B245" s="1" t="s">
        <v>162</v>
      </c>
      <c r="C245" s="48">
        <v>4</v>
      </c>
      <c r="D245" s="70">
        <v>36.376199999999997</v>
      </c>
      <c r="E245" s="98">
        <v>1334</v>
      </c>
      <c r="F245" s="188">
        <v>1274199.5</v>
      </c>
      <c r="G245" s="39">
        <v>100</v>
      </c>
      <c r="H245" s="65">
        <f t="shared" si="44"/>
        <v>1274199.5</v>
      </c>
      <c r="I245" s="15">
        <f t="shared" si="43"/>
        <v>0</v>
      </c>
      <c r="J245" s="15">
        <f t="shared" si="42"/>
        <v>955.1720389805098</v>
      </c>
      <c r="K245" s="15">
        <f t="shared" si="45"/>
        <v>-236.77150076850592</v>
      </c>
      <c r="L245" s="15">
        <f t="shared" si="46"/>
        <v>273572.87798995059</v>
      </c>
      <c r="M245" s="15"/>
      <c r="N245" s="15">
        <f t="shared" si="40"/>
        <v>273572.87798995059</v>
      </c>
      <c r="O245" s="40">
        <f t="shared" si="41"/>
        <v>273.5728779899506</v>
      </c>
      <c r="P245" s="40"/>
    </row>
    <row r="246" spans="1:16" x14ac:dyDescent="0.25">
      <c r="A246" s="5"/>
      <c r="B246" s="1" t="s">
        <v>163</v>
      </c>
      <c r="C246" s="48">
        <v>4</v>
      </c>
      <c r="D246" s="70">
        <v>32.705100000000002</v>
      </c>
      <c r="E246" s="98">
        <v>1708</v>
      </c>
      <c r="F246" s="188">
        <v>221299.3</v>
      </c>
      <c r="G246" s="39">
        <v>100</v>
      </c>
      <c r="H246" s="65">
        <f t="shared" si="44"/>
        <v>221299.3</v>
      </c>
      <c r="I246" s="15">
        <f t="shared" si="43"/>
        <v>0</v>
      </c>
      <c r="J246" s="15">
        <f t="shared" si="42"/>
        <v>129.56633489461359</v>
      </c>
      <c r="K246" s="15">
        <f t="shared" si="45"/>
        <v>588.83420331739035</v>
      </c>
      <c r="L246" s="15">
        <f t="shared" si="46"/>
        <v>1133557.3856352093</v>
      </c>
      <c r="M246" s="15"/>
      <c r="N246" s="15">
        <f t="shared" si="40"/>
        <v>1133557.3856352093</v>
      </c>
      <c r="O246" s="40">
        <f t="shared" si="41"/>
        <v>1133.5573856352094</v>
      </c>
      <c r="P246" s="40"/>
    </row>
    <row r="247" spans="1:16" x14ac:dyDescent="0.25">
      <c r="A247" s="5"/>
      <c r="B247" s="1" t="s">
        <v>164</v>
      </c>
      <c r="C247" s="48">
        <v>4</v>
      </c>
      <c r="D247" s="70">
        <v>35.991799999999998</v>
      </c>
      <c r="E247" s="98">
        <v>2053</v>
      </c>
      <c r="F247" s="188">
        <v>696448.2</v>
      </c>
      <c r="G247" s="39">
        <v>100</v>
      </c>
      <c r="H247" s="65">
        <f t="shared" si="44"/>
        <v>696448.2</v>
      </c>
      <c r="I247" s="15">
        <f t="shared" si="43"/>
        <v>0</v>
      </c>
      <c r="J247" s="15">
        <f t="shared" si="42"/>
        <v>339.23438869946415</v>
      </c>
      <c r="K247" s="15">
        <f t="shared" si="45"/>
        <v>379.16614951253973</v>
      </c>
      <c r="L247" s="15">
        <f t="shared" si="46"/>
        <v>889184.44143309153</v>
      </c>
      <c r="M247" s="15"/>
      <c r="N247" s="15">
        <f t="shared" si="40"/>
        <v>889184.44143309153</v>
      </c>
      <c r="O247" s="40">
        <f t="shared" si="41"/>
        <v>889.18444143309148</v>
      </c>
      <c r="P247" s="40"/>
    </row>
    <row r="248" spans="1:16" x14ac:dyDescent="0.25">
      <c r="A248" s="5"/>
      <c r="B248" s="1" t="s">
        <v>165</v>
      </c>
      <c r="C248" s="48">
        <v>4</v>
      </c>
      <c r="D248" s="70">
        <v>76.984499999999997</v>
      </c>
      <c r="E248" s="98">
        <v>4397</v>
      </c>
      <c r="F248" s="188">
        <v>850423.3</v>
      </c>
      <c r="G248" s="39">
        <v>100</v>
      </c>
      <c r="H248" s="65">
        <f t="shared" si="44"/>
        <v>850423.3</v>
      </c>
      <c r="I248" s="15">
        <f t="shared" si="43"/>
        <v>0</v>
      </c>
      <c r="J248" s="15">
        <f t="shared" si="42"/>
        <v>193.40989310893792</v>
      </c>
      <c r="K248" s="15">
        <f t="shared" si="45"/>
        <v>524.99064510306596</v>
      </c>
      <c r="L248" s="15">
        <f t="shared" si="46"/>
        <v>1500040.1186181253</v>
      </c>
      <c r="M248" s="15"/>
      <c r="N248" s="15">
        <f t="shared" si="40"/>
        <v>1500040.1186181253</v>
      </c>
      <c r="O248" s="40">
        <f t="shared" si="41"/>
        <v>1500.0401186181252</v>
      </c>
      <c r="P248" s="40"/>
    </row>
    <row r="249" spans="1:16" x14ac:dyDescent="0.25">
      <c r="A249" s="5"/>
      <c r="B249" s="1" t="s">
        <v>758</v>
      </c>
      <c r="C249" s="48">
        <v>4</v>
      </c>
      <c r="D249" s="70">
        <v>37.795300000000005</v>
      </c>
      <c r="E249" s="98">
        <v>2613</v>
      </c>
      <c r="F249" s="188">
        <v>438776</v>
      </c>
      <c r="G249" s="39">
        <v>100</v>
      </c>
      <c r="H249" s="65">
        <f t="shared" si="44"/>
        <v>438776</v>
      </c>
      <c r="I249" s="15">
        <f t="shared" si="43"/>
        <v>0</v>
      </c>
      <c r="J249" s="15">
        <f t="shared" si="42"/>
        <v>167.92039800995025</v>
      </c>
      <c r="K249" s="15">
        <f t="shared" si="45"/>
        <v>550.48014020205369</v>
      </c>
      <c r="L249" s="15">
        <f t="shared" si="46"/>
        <v>1201028.0081040158</v>
      </c>
      <c r="M249" s="15"/>
      <c r="N249" s="15">
        <f t="shared" si="40"/>
        <v>1201028.0081040158</v>
      </c>
      <c r="O249" s="40">
        <f t="shared" si="41"/>
        <v>1201.028008104016</v>
      </c>
      <c r="P249" s="40"/>
    </row>
    <row r="250" spans="1:16" x14ac:dyDescent="0.25">
      <c r="A250" s="5"/>
      <c r="B250" s="1" t="s">
        <v>759</v>
      </c>
      <c r="C250" s="48">
        <v>4</v>
      </c>
      <c r="D250" s="70">
        <v>12.696099999999999</v>
      </c>
      <c r="E250" s="98">
        <v>647</v>
      </c>
      <c r="F250" s="188">
        <v>118841.8</v>
      </c>
      <c r="G250" s="39">
        <v>100</v>
      </c>
      <c r="H250" s="65">
        <f t="shared" si="44"/>
        <v>118841.8</v>
      </c>
      <c r="I250" s="15">
        <f t="shared" si="43"/>
        <v>0</v>
      </c>
      <c r="J250" s="15">
        <f t="shared" si="42"/>
        <v>183.68129829984545</v>
      </c>
      <c r="K250" s="15">
        <f t="shared" si="45"/>
        <v>534.7192399121584</v>
      </c>
      <c r="L250" s="15">
        <f t="shared" si="46"/>
        <v>869031.59037340397</v>
      </c>
      <c r="M250" s="15"/>
      <c r="N250" s="15">
        <f t="shared" si="40"/>
        <v>869031.59037340397</v>
      </c>
      <c r="O250" s="40">
        <f t="shared" si="41"/>
        <v>869.03159037340401</v>
      </c>
      <c r="P250" s="40"/>
    </row>
    <row r="251" spans="1:16" x14ac:dyDescent="0.25">
      <c r="A251" s="5"/>
      <c r="B251" s="1" t="s">
        <v>166</v>
      </c>
      <c r="C251" s="48">
        <v>4</v>
      </c>
      <c r="D251" s="70">
        <v>65.192599999999999</v>
      </c>
      <c r="E251" s="98">
        <v>3982</v>
      </c>
      <c r="F251" s="188">
        <v>1837139.3</v>
      </c>
      <c r="G251" s="39">
        <v>100</v>
      </c>
      <c r="H251" s="65">
        <f t="shared" si="44"/>
        <v>1837139.3</v>
      </c>
      <c r="I251" s="15">
        <f t="shared" si="43"/>
        <v>0</v>
      </c>
      <c r="J251" s="15">
        <f t="shared" si="42"/>
        <v>461.36094927172275</v>
      </c>
      <c r="K251" s="15">
        <f t="shared" si="45"/>
        <v>257.03958894028113</v>
      </c>
      <c r="L251" s="15">
        <f t="shared" si="46"/>
        <v>1036270.7617153639</v>
      </c>
      <c r="M251" s="15"/>
      <c r="N251" s="15">
        <f t="shared" si="40"/>
        <v>1036270.7617153639</v>
      </c>
      <c r="O251" s="40">
        <f t="shared" si="41"/>
        <v>1036.270761715364</v>
      </c>
      <c r="P251" s="40"/>
    </row>
    <row r="252" spans="1:16" x14ac:dyDescent="0.25">
      <c r="A252" s="5"/>
      <c r="B252" s="1" t="s">
        <v>167</v>
      </c>
      <c r="C252" s="48">
        <v>4</v>
      </c>
      <c r="D252" s="70">
        <v>60.270100000000006</v>
      </c>
      <c r="E252" s="98">
        <v>4161</v>
      </c>
      <c r="F252" s="188">
        <v>969135.3</v>
      </c>
      <c r="G252" s="39">
        <v>100</v>
      </c>
      <c r="H252" s="65">
        <f t="shared" si="44"/>
        <v>969135.3</v>
      </c>
      <c r="I252" s="15">
        <f t="shared" si="43"/>
        <v>0</v>
      </c>
      <c r="J252" s="15">
        <f t="shared" si="42"/>
        <v>232.90922855082914</v>
      </c>
      <c r="K252" s="15">
        <f t="shared" si="45"/>
        <v>485.49130966117474</v>
      </c>
      <c r="L252" s="15">
        <f t="shared" si="46"/>
        <v>1362390.2173125199</v>
      </c>
      <c r="M252" s="15"/>
      <c r="N252" s="15">
        <f t="shared" si="40"/>
        <v>1362390.2173125199</v>
      </c>
      <c r="O252" s="40">
        <f t="shared" si="41"/>
        <v>1362.39021731252</v>
      </c>
      <c r="P252" s="40"/>
    </row>
    <row r="253" spans="1:16" x14ac:dyDescent="0.25">
      <c r="A253" s="5"/>
      <c r="B253" s="1" t="s">
        <v>168</v>
      </c>
      <c r="C253" s="48">
        <v>4</v>
      </c>
      <c r="D253" s="70">
        <v>65.196699999999993</v>
      </c>
      <c r="E253" s="98">
        <v>1585</v>
      </c>
      <c r="F253" s="188">
        <v>305958.8</v>
      </c>
      <c r="G253" s="39">
        <v>100</v>
      </c>
      <c r="H253" s="65">
        <f t="shared" si="44"/>
        <v>305958.8</v>
      </c>
      <c r="I253" s="15">
        <f t="shared" si="43"/>
        <v>0</v>
      </c>
      <c r="J253" s="15">
        <f t="shared" si="42"/>
        <v>193.03394321766561</v>
      </c>
      <c r="K253" s="15">
        <f t="shared" si="45"/>
        <v>525.36659499433824</v>
      </c>
      <c r="L253" s="15">
        <f t="shared" si="46"/>
        <v>1136397.6246262388</v>
      </c>
      <c r="M253" s="15"/>
      <c r="N253" s="15">
        <f t="shared" si="40"/>
        <v>1136397.6246262388</v>
      </c>
      <c r="O253" s="40">
        <f t="shared" si="41"/>
        <v>1136.3976246262389</v>
      </c>
      <c r="P253" s="40"/>
    </row>
    <row r="254" spans="1:16" x14ac:dyDescent="0.25">
      <c r="A254" s="5"/>
      <c r="B254" s="1" t="s">
        <v>169</v>
      </c>
      <c r="C254" s="48">
        <v>4</v>
      </c>
      <c r="D254" s="70">
        <v>32.4041</v>
      </c>
      <c r="E254" s="98">
        <v>2501</v>
      </c>
      <c r="F254" s="188">
        <v>584660.1</v>
      </c>
      <c r="G254" s="39">
        <v>100</v>
      </c>
      <c r="H254" s="65">
        <f t="shared" si="44"/>
        <v>584660.1</v>
      </c>
      <c r="I254" s="15">
        <f t="shared" si="43"/>
        <v>0</v>
      </c>
      <c r="J254" s="15">
        <f t="shared" si="42"/>
        <v>233.77053178728508</v>
      </c>
      <c r="K254" s="15">
        <f t="shared" si="45"/>
        <v>484.63000642471877</v>
      </c>
      <c r="L254" s="15">
        <f t="shared" si="46"/>
        <v>1077730.5104265043</v>
      </c>
      <c r="M254" s="15"/>
      <c r="N254" s="15">
        <f t="shared" si="40"/>
        <v>1077730.5104265043</v>
      </c>
      <c r="O254" s="40">
        <f t="shared" si="41"/>
        <v>1077.7305104265042</v>
      </c>
      <c r="P254" s="40"/>
    </row>
    <row r="255" spans="1:16" x14ac:dyDescent="0.25">
      <c r="A255" s="5"/>
      <c r="B255" s="1" t="s">
        <v>170</v>
      </c>
      <c r="C255" s="48">
        <v>4</v>
      </c>
      <c r="D255" s="70">
        <v>67.829499999999996</v>
      </c>
      <c r="E255" s="98">
        <v>4352</v>
      </c>
      <c r="F255" s="188">
        <v>1164170.2</v>
      </c>
      <c r="G255" s="39">
        <v>100</v>
      </c>
      <c r="H255" s="65">
        <f t="shared" si="44"/>
        <v>1164170.2</v>
      </c>
      <c r="I255" s="15">
        <f t="shared" si="43"/>
        <v>0</v>
      </c>
      <c r="J255" s="15">
        <f t="shared" si="42"/>
        <v>267.50234374999997</v>
      </c>
      <c r="K255" s="15">
        <f t="shared" si="45"/>
        <v>450.89819446200391</v>
      </c>
      <c r="L255" s="15">
        <f t="shared" si="46"/>
        <v>1360574.1637002034</v>
      </c>
      <c r="M255" s="15"/>
      <c r="N255" s="15">
        <f t="shared" si="40"/>
        <v>1360574.1637002034</v>
      </c>
      <c r="O255" s="40">
        <f t="shared" si="41"/>
        <v>1360.5741637002034</v>
      </c>
      <c r="P255" s="40"/>
    </row>
    <row r="256" spans="1:16" x14ac:dyDescent="0.25">
      <c r="A256" s="5"/>
      <c r="B256" s="1"/>
      <c r="C256" s="48"/>
      <c r="D256" s="70">
        <v>0</v>
      </c>
      <c r="E256" s="100"/>
      <c r="F256" s="57"/>
      <c r="G256" s="39"/>
      <c r="H256" s="57"/>
      <c r="K256" s="15"/>
      <c r="L256" s="15"/>
      <c r="M256" s="15"/>
      <c r="N256" s="15"/>
      <c r="O256" s="40">
        <f t="shared" si="41"/>
        <v>0</v>
      </c>
      <c r="P256" s="40"/>
    </row>
    <row r="257" spans="1:16" x14ac:dyDescent="0.25">
      <c r="A257" s="33" t="s">
        <v>173</v>
      </c>
      <c r="B257" s="2" t="s">
        <v>2</v>
      </c>
      <c r="C257" s="59"/>
      <c r="D257" s="7">
        <v>923.69960000000003</v>
      </c>
      <c r="E257" s="101">
        <f>E258</f>
        <v>55252</v>
      </c>
      <c r="F257" s="177"/>
      <c r="G257" s="39"/>
      <c r="H257" s="50">
        <f>H259</f>
        <v>4087672.7749999999</v>
      </c>
      <c r="I257" s="12">
        <f>I259</f>
        <v>-4087672.7749999999</v>
      </c>
      <c r="J257" s="12"/>
      <c r="K257" s="15"/>
      <c r="L257" s="15"/>
      <c r="M257" s="14">
        <f>M259</f>
        <v>31687568.581727095</v>
      </c>
      <c r="N257" s="12">
        <f t="shared" ref="N257:N320" si="47">L257+M257</f>
        <v>31687568.581727095</v>
      </c>
      <c r="O257" s="40"/>
      <c r="P257" s="40"/>
    </row>
    <row r="258" spans="1:16" x14ac:dyDescent="0.25">
      <c r="A258" s="33" t="s">
        <v>173</v>
      </c>
      <c r="B258" s="2" t="s">
        <v>3</v>
      </c>
      <c r="C258" s="59"/>
      <c r="D258" s="7">
        <v>923.69960000000003</v>
      </c>
      <c r="E258" s="101">
        <f>SUM(E260:E282)</f>
        <v>55252</v>
      </c>
      <c r="F258" s="177">
        <f>SUM(F260:F282)</f>
        <v>23648278.999999996</v>
      </c>
      <c r="G258" s="39"/>
      <c r="H258" s="50">
        <f>SUM(H260:H282)</f>
        <v>15472933.449999997</v>
      </c>
      <c r="I258" s="12">
        <f>SUM(I260:I282)</f>
        <v>8175345.5499999998</v>
      </c>
      <c r="J258" s="12"/>
      <c r="K258" s="15"/>
      <c r="L258" s="12">
        <f>SUM(L260:L282)</f>
        <v>25538948.671919275</v>
      </c>
      <c r="M258" s="15"/>
      <c r="N258" s="12">
        <f t="shared" si="47"/>
        <v>25538948.671919275</v>
      </c>
      <c r="O258" s="40"/>
      <c r="P258" s="40"/>
    </row>
    <row r="259" spans="1:16" x14ac:dyDescent="0.25">
      <c r="A259" s="5"/>
      <c r="B259" s="1" t="s">
        <v>26</v>
      </c>
      <c r="C259" s="48">
        <v>2</v>
      </c>
      <c r="D259" s="70">
        <v>0</v>
      </c>
      <c r="E259" s="102"/>
      <c r="F259" s="65"/>
      <c r="G259" s="39">
        <v>25</v>
      </c>
      <c r="H259" s="65">
        <f>F263*G259/100</f>
        <v>4087672.7749999999</v>
      </c>
      <c r="I259" s="15">
        <f t="shared" ref="I259:I282" si="48">F259-H259</f>
        <v>-4087672.7749999999</v>
      </c>
      <c r="J259" s="15"/>
      <c r="K259" s="15"/>
      <c r="L259" s="15"/>
      <c r="M259" s="15">
        <f>($L$7*$L$8*E257/$L$10)+($L$7*$L$9*D257/$L$11)</f>
        <v>31687568.581727095</v>
      </c>
      <c r="N259" s="15">
        <f t="shared" si="47"/>
        <v>31687568.581727095</v>
      </c>
      <c r="O259" s="40">
        <f t="shared" si="41"/>
        <v>31687.568581727093</v>
      </c>
      <c r="P259" s="40"/>
    </row>
    <row r="260" spans="1:16" x14ac:dyDescent="0.25">
      <c r="A260" s="5"/>
      <c r="B260" s="1" t="s">
        <v>174</v>
      </c>
      <c r="C260" s="48">
        <v>4</v>
      </c>
      <c r="D260" s="70">
        <v>31.286999999999999</v>
      </c>
      <c r="E260" s="98">
        <v>1893</v>
      </c>
      <c r="F260" s="189">
        <v>419824.8</v>
      </c>
      <c r="G260" s="39">
        <v>100</v>
      </c>
      <c r="H260" s="65">
        <f t="shared" ref="H260:H282" si="49">F260*G260/100</f>
        <v>419824.8</v>
      </c>
      <c r="I260" s="15">
        <f t="shared" si="48"/>
        <v>0</v>
      </c>
      <c r="J260" s="15">
        <f t="shared" si="42"/>
        <v>221.77749603803485</v>
      </c>
      <c r="K260" s="15">
        <f t="shared" ref="K260:K282" si="50">$J$11*$J$19-J260</f>
        <v>496.623042173969</v>
      </c>
      <c r="L260" s="15">
        <f t="shared" ref="L260:L282" si="51">IF(K260&gt;0,$J$7*$J$8*(K260/$K$19),0)+$J$7*$J$9*(E260/$E$19)+$J$7*$J$10*(D260/$D$19)</f>
        <v>1020557.5350599907</v>
      </c>
      <c r="M260" s="15"/>
      <c r="N260" s="15">
        <f t="shared" si="47"/>
        <v>1020557.5350599907</v>
      </c>
      <c r="O260" s="40">
        <f t="shared" si="41"/>
        <v>1020.5575350599908</v>
      </c>
      <c r="P260" s="40"/>
    </row>
    <row r="261" spans="1:16" x14ac:dyDescent="0.25">
      <c r="A261" s="5"/>
      <c r="B261" s="1" t="s">
        <v>760</v>
      </c>
      <c r="C261" s="48">
        <v>4</v>
      </c>
      <c r="D261" s="70">
        <v>45.492799999999995</v>
      </c>
      <c r="E261" s="98">
        <v>2254</v>
      </c>
      <c r="F261" s="189">
        <v>382931.7</v>
      </c>
      <c r="G261" s="39">
        <v>100</v>
      </c>
      <c r="H261" s="65">
        <f t="shared" si="49"/>
        <v>382931.7</v>
      </c>
      <c r="I261" s="15">
        <f t="shared" si="48"/>
        <v>0</v>
      </c>
      <c r="J261" s="15">
        <f t="shared" si="42"/>
        <v>169.88984028393966</v>
      </c>
      <c r="K261" s="15">
        <f t="shared" si="50"/>
        <v>548.51069792806425</v>
      </c>
      <c r="L261" s="15">
        <f t="shared" si="51"/>
        <v>1181899.5106858124</v>
      </c>
      <c r="M261" s="15"/>
      <c r="N261" s="15">
        <f t="shared" si="47"/>
        <v>1181899.5106858124</v>
      </c>
      <c r="O261" s="40">
        <f t="shared" si="41"/>
        <v>1181.8995106858124</v>
      </c>
      <c r="P261" s="40"/>
    </row>
    <row r="262" spans="1:16" x14ac:dyDescent="0.25">
      <c r="A262" s="5"/>
      <c r="B262" s="1" t="s">
        <v>175</v>
      </c>
      <c r="C262" s="48">
        <v>4</v>
      </c>
      <c r="D262" s="70">
        <v>49.9925</v>
      </c>
      <c r="E262" s="98">
        <v>1866</v>
      </c>
      <c r="F262" s="189">
        <v>267739.5</v>
      </c>
      <c r="G262" s="39">
        <v>100</v>
      </c>
      <c r="H262" s="65">
        <f t="shared" si="49"/>
        <v>267739.5</v>
      </c>
      <c r="I262" s="15">
        <f t="shared" si="48"/>
        <v>0</v>
      </c>
      <c r="J262" s="15">
        <f t="shared" si="42"/>
        <v>143.48311897106109</v>
      </c>
      <c r="K262" s="15">
        <f t="shared" si="50"/>
        <v>574.91741924094276</v>
      </c>
      <c r="L262" s="15">
        <f t="shared" si="51"/>
        <v>1188876.9724991657</v>
      </c>
      <c r="M262" s="15"/>
      <c r="N262" s="15">
        <f t="shared" si="47"/>
        <v>1188876.9724991657</v>
      </c>
      <c r="O262" s="40">
        <f t="shared" si="41"/>
        <v>1188.8769724991657</v>
      </c>
      <c r="P262" s="40"/>
    </row>
    <row r="263" spans="1:16" x14ac:dyDescent="0.25">
      <c r="A263" s="5"/>
      <c r="B263" s="1" t="s">
        <v>874</v>
      </c>
      <c r="C263" s="48">
        <v>3</v>
      </c>
      <c r="D263" s="70">
        <v>146.12969999999999</v>
      </c>
      <c r="E263" s="98">
        <v>13945</v>
      </c>
      <c r="F263" s="189">
        <v>16350691.1</v>
      </c>
      <c r="G263" s="39">
        <v>50</v>
      </c>
      <c r="H263" s="65">
        <f t="shared" si="49"/>
        <v>8175345.5499999998</v>
      </c>
      <c r="I263" s="15">
        <f t="shared" si="48"/>
        <v>8175345.5499999998</v>
      </c>
      <c r="J263" s="15">
        <f t="shared" si="42"/>
        <v>1172.5128074578702</v>
      </c>
      <c r="K263" s="15">
        <f t="shared" si="50"/>
        <v>-454.11226924586629</v>
      </c>
      <c r="L263" s="15">
        <f t="shared" si="51"/>
        <v>2093074.6734218067</v>
      </c>
      <c r="M263" s="15"/>
      <c r="N263" s="15">
        <f t="shared" si="47"/>
        <v>2093074.6734218067</v>
      </c>
      <c r="O263" s="40">
        <f t="shared" si="41"/>
        <v>2093.0746734218064</v>
      </c>
      <c r="P263" s="40"/>
    </row>
    <row r="264" spans="1:16" x14ac:dyDescent="0.25">
      <c r="A264" s="5"/>
      <c r="B264" s="1" t="s">
        <v>176</v>
      </c>
      <c r="C264" s="48">
        <v>4</v>
      </c>
      <c r="D264" s="70">
        <v>44.4619</v>
      </c>
      <c r="E264" s="98">
        <v>1656</v>
      </c>
      <c r="F264" s="189">
        <v>337775.5</v>
      </c>
      <c r="G264" s="39">
        <v>100</v>
      </c>
      <c r="H264" s="65">
        <f t="shared" si="49"/>
        <v>337775.5</v>
      </c>
      <c r="I264" s="15">
        <f t="shared" si="48"/>
        <v>0</v>
      </c>
      <c r="J264" s="15">
        <f t="shared" si="42"/>
        <v>203.97071256038646</v>
      </c>
      <c r="K264" s="15">
        <f t="shared" si="50"/>
        <v>514.42982565161742</v>
      </c>
      <c r="L264" s="15">
        <f t="shared" si="51"/>
        <v>1061323.7388446501</v>
      </c>
      <c r="M264" s="15"/>
      <c r="N264" s="15">
        <f t="shared" si="47"/>
        <v>1061323.7388446501</v>
      </c>
      <c r="O264" s="40">
        <f t="shared" si="41"/>
        <v>1061.3237388446501</v>
      </c>
      <c r="P264" s="40"/>
    </row>
    <row r="265" spans="1:16" x14ac:dyDescent="0.25">
      <c r="A265" s="5"/>
      <c r="B265" s="1" t="s">
        <v>177</v>
      </c>
      <c r="C265" s="48">
        <v>4</v>
      </c>
      <c r="D265" s="70">
        <v>12.8087</v>
      </c>
      <c r="E265" s="98">
        <v>666</v>
      </c>
      <c r="F265" s="189">
        <v>376759.6</v>
      </c>
      <c r="G265" s="39">
        <v>100</v>
      </c>
      <c r="H265" s="65">
        <f t="shared" si="49"/>
        <v>376759.6</v>
      </c>
      <c r="I265" s="15">
        <f t="shared" si="48"/>
        <v>0</v>
      </c>
      <c r="J265" s="15">
        <f t="shared" si="42"/>
        <v>565.70510510510508</v>
      </c>
      <c r="K265" s="15">
        <f t="shared" si="50"/>
        <v>152.6954331068988</v>
      </c>
      <c r="L265" s="15">
        <f t="shared" si="51"/>
        <v>333952.67031958047</v>
      </c>
      <c r="M265" s="15"/>
      <c r="N265" s="15">
        <f t="shared" si="47"/>
        <v>333952.67031958047</v>
      </c>
      <c r="O265" s="40">
        <f t="shared" si="41"/>
        <v>333.95267031958048</v>
      </c>
      <c r="P265" s="40"/>
    </row>
    <row r="266" spans="1:16" x14ac:dyDescent="0.25">
      <c r="A266" s="5"/>
      <c r="B266" s="1" t="s">
        <v>178</v>
      </c>
      <c r="C266" s="48">
        <v>4</v>
      </c>
      <c r="D266" s="70">
        <v>40.336600000000004</v>
      </c>
      <c r="E266" s="98">
        <v>1614</v>
      </c>
      <c r="F266" s="189">
        <v>112668.6</v>
      </c>
      <c r="G266" s="39">
        <v>100</v>
      </c>
      <c r="H266" s="65">
        <f t="shared" si="49"/>
        <v>112668.6</v>
      </c>
      <c r="I266" s="15">
        <f t="shared" si="48"/>
        <v>0</v>
      </c>
      <c r="J266" s="15">
        <f t="shared" si="42"/>
        <v>69.807063197026025</v>
      </c>
      <c r="K266" s="15">
        <f t="shared" si="50"/>
        <v>648.59347501497791</v>
      </c>
      <c r="L266" s="15">
        <f t="shared" si="51"/>
        <v>1231768.9585741567</v>
      </c>
      <c r="M266" s="15"/>
      <c r="N266" s="15">
        <f t="shared" si="47"/>
        <v>1231768.9585741567</v>
      </c>
      <c r="O266" s="40">
        <f t="shared" si="41"/>
        <v>1231.7689585741568</v>
      </c>
      <c r="P266" s="40"/>
    </row>
    <row r="267" spans="1:16" x14ac:dyDescent="0.25">
      <c r="A267" s="5"/>
      <c r="B267" s="1" t="s">
        <v>761</v>
      </c>
      <c r="C267" s="48">
        <v>4</v>
      </c>
      <c r="D267" s="70">
        <v>44.004200000000004</v>
      </c>
      <c r="E267" s="98">
        <v>2280</v>
      </c>
      <c r="F267" s="189">
        <v>373009.4</v>
      </c>
      <c r="G267" s="39">
        <v>100</v>
      </c>
      <c r="H267" s="65">
        <f t="shared" si="49"/>
        <v>373009.4</v>
      </c>
      <c r="I267" s="15">
        <f t="shared" si="48"/>
        <v>0</v>
      </c>
      <c r="J267" s="15">
        <f t="shared" si="42"/>
        <v>163.60061403508772</v>
      </c>
      <c r="K267" s="15">
        <f t="shared" si="50"/>
        <v>554.79992417691619</v>
      </c>
      <c r="L267" s="15">
        <f t="shared" si="51"/>
        <v>1188886.1436576422</v>
      </c>
      <c r="M267" s="15"/>
      <c r="N267" s="15">
        <f t="shared" si="47"/>
        <v>1188886.1436576422</v>
      </c>
      <c r="O267" s="40">
        <f t="shared" si="41"/>
        <v>1188.8861436576422</v>
      </c>
      <c r="P267" s="40"/>
    </row>
    <row r="268" spans="1:16" x14ac:dyDescent="0.25">
      <c r="A268" s="5"/>
      <c r="B268" s="1" t="s">
        <v>179</v>
      </c>
      <c r="C268" s="48">
        <v>4</v>
      </c>
      <c r="D268" s="70">
        <v>55.929899999999996</v>
      </c>
      <c r="E268" s="98">
        <v>5101</v>
      </c>
      <c r="F268" s="189">
        <v>767825.6</v>
      </c>
      <c r="G268" s="39">
        <v>100</v>
      </c>
      <c r="H268" s="65">
        <f t="shared" si="49"/>
        <v>767825.6</v>
      </c>
      <c r="I268" s="15">
        <f t="shared" si="48"/>
        <v>0</v>
      </c>
      <c r="J268" s="15">
        <f t="shared" si="42"/>
        <v>150.52452460301902</v>
      </c>
      <c r="K268" s="15">
        <f t="shared" si="50"/>
        <v>567.87601360898486</v>
      </c>
      <c r="L268" s="15">
        <f t="shared" si="51"/>
        <v>1572954.1848446857</v>
      </c>
      <c r="M268" s="15"/>
      <c r="N268" s="15">
        <f t="shared" si="47"/>
        <v>1572954.1848446857</v>
      </c>
      <c r="O268" s="40">
        <f t="shared" si="41"/>
        <v>1572.9541848446856</v>
      </c>
      <c r="P268" s="40"/>
    </row>
    <row r="269" spans="1:16" x14ac:dyDescent="0.25">
      <c r="A269" s="5"/>
      <c r="B269" s="1" t="s">
        <v>180</v>
      </c>
      <c r="C269" s="48">
        <v>4</v>
      </c>
      <c r="D269" s="70">
        <v>46.283000000000001</v>
      </c>
      <c r="E269" s="98">
        <v>2118</v>
      </c>
      <c r="F269" s="189">
        <v>349501</v>
      </c>
      <c r="G269" s="39">
        <v>100</v>
      </c>
      <c r="H269" s="65">
        <f t="shared" si="49"/>
        <v>349501</v>
      </c>
      <c r="I269" s="15">
        <f t="shared" si="48"/>
        <v>0</v>
      </c>
      <c r="J269" s="15">
        <f t="shared" si="42"/>
        <v>165.01463644948063</v>
      </c>
      <c r="K269" s="15">
        <f t="shared" si="50"/>
        <v>553.38590176252319</v>
      </c>
      <c r="L269" s="15">
        <f t="shared" si="51"/>
        <v>1175602.5772743172</v>
      </c>
      <c r="M269" s="15"/>
      <c r="N269" s="15">
        <f t="shared" si="47"/>
        <v>1175602.5772743172</v>
      </c>
      <c r="O269" s="40">
        <f t="shared" si="41"/>
        <v>1175.6025772743171</v>
      </c>
      <c r="P269" s="40"/>
    </row>
    <row r="270" spans="1:16" x14ac:dyDescent="0.25">
      <c r="A270" s="5"/>
      <c r="B270" s="1" t="s">
        <v>181</v>
      </c>
      <c r="C270" s="48">
        <v>4</v>
      </c>
      <c r="D270" s="70">
        <v>40.415599999999998</v>
      </c>
      <c r="E270" s="98">
        <v>1579</v>
      </c>
      <c r="F270" s="189">
        <v>186829.2</v>
      </c>
      <c r="G270" s="39">
        <v>100</v>
      </c>
      <c r="H270" s="65">
        <f t="shared" si="49"/>
        <v>186829.2</v>
      </c>
      <c r="I270" s="15">
        <f t="shared" si="48"/>
        <v>0</v>
      </c>
      <c r="J270" s="15">
        <f t="shared" si="42"/>
        <v>118.32121595946802</v>
      </c>
      <c r="K270" s="15">
        <f t="shared" si="50"/>
        <v>600.0793222525358</v>
      </c>
      <c r="L270" s="15">
        <f t="shared" si="51"/>
        <v>1159698.2346623037</v>
      </c>
      <c r="M270" s="15"/>
      <c r="N270" s="15">
        <f t="shared" si="47"/>
        <v>1159698.2346623037</v>
      </c>
      <c r="O270" s="40">
        <f t="shared" si="41"/>
        <v>1159.6982346623038</v>
      </c>
      <c r="P270" s="40"/>
    </row>
    <row r="271" spans="1:16" x14ac:dyDescent="0.25">
      <c r="A271" s="5"/>
      <c r="B271" s="1" t="s">
        <v>182</v>
      </c>
      <c r="C271" s="48">
        <v>4</v>
      </c>
      <c r="D271" s="70">
        <v>11.5463</v>
      </c>
      <c r="E271" s="98">
        <v>774</v>
      </c>
      <c r="F271" s="189">
        <v>37483.699999999997</v>
      </c>
      <c r="G271" s="39">
        <v>100</v>
      </c>
      <c r="H271" s="65">
        <f t="shared" si="49"/>
        <v>37483.699999999997</v>
      </c>
      <c r="I271" s="15">
        <f t="shared" si="48"/>
        <v>0</v>
      </c>
      <c r="J271" s="15">
        <f t="shared" si="42"/>
        <v>48.428552971576224</v>
      </c>
      <c r="K271" s="15">
        <f t="shared" si="50"/>
        <v>669.97198524042767</v>
      </c>
      <c r="L271" s="15">
        <f t="shared" si="51"/>
        <v>1070320.2640889783</v>
      </c>
      <c r="M271" s="15"/>
      <c r="N271" s="15">
        <f t="shared" si="47"/>
        <v>1070320.2640889783</v>
      </c>
      <c r="O271" s="40">
        <f t="shared" si="41"/>
        <v>1070.3202640889783</v>
      </c>
      <c r="P271" s="40"/>
    </row>
    <row r="272" spans="1:16" x14ac:dyDescent="0.25">
      <c r="A272" s="5"/>
      <c r="B272" s="1" t="s">
        <v>183</v>
      </c>
      <c r="C272" s="48">
        <v>4</v>
      </c>
      <c r="D272" s="70">
        <v>52.649300000000004</v>
      </c>
      <c r="E272" s="98">
        <v>1806</v>
      </c>
      <c r="F272" s="189">
        <v>324622.2</v>
      </c>
      <c r="G272" s="39">
        <v>100</v>
      </c>
      <c r="H272" s="65">
        <f t="shared" si="49"/>
        <v>324622.2</v>
      </c>
      <c r="I272" s="15">
        <f t="shared" si="48"/>
        <v>0</v>
      </c>
      <c r="J272" s="15">
        <f t="shared" si="42"/>
        <v>179.74651162790698</v>
      </c>
      <c r="K272" s="15">
        <f t="shared" si="50"/>
        <v>538.65402658409687</v>
      </c>
      <c r="L272" s="15">
        <f t="shared" si="51"/>
        <v>1139594.8483088643</v>
      </c>
      <c r="M272" s="15"/>
      <c r="N272" s="15">
        <f t="shared" si="47"/>
        <v>1139594.8483088643</v>
      </c>
      <c r="O272" s="40">
        <f t="shared" si="41"/>
        <v>1139.5948483088644</v>
      </c>
      <c r="P272" s="40"/>
    </row>
    <row r="273" spans="1:16" x14ac:dyDescent="0.25">
      <c r="A273" s="5"/>
      <c r="B273" s="1" t="s">
        <v>184</v>
      </c>
      <c r="C273" s="48">
        <v>4</v>
      </c>
      <c r="D273" s="70">
        <v>21.676100000000002</v>
      </c>
      <c r="E273" s="98">
        <v>1867</v>
      </c>
      <c r="F273" s="189">
        <v>310920.5</v>
      </c>
      <c r="G273" s="39">
        <v>100</v>
      </c>
      <c r="H273" s="65">
        <f t="shared" si="49"/>
        <v>310920.5</v>
      </c>
      <c r="I273" s="15">
        <f t="shared" si="48"/>
        <v>0</v>
      </c>
      <c r="J273" s="15">
        <f t="shared" si="42"/>
        <v>166.53481521156937</v>
      </c>
      <c r="K273" s="15">
        <f t="shared" si="50"/>
        <v>551.86572300043451</v>
      </c>
      <c r="L273" s="15">
        <f t="shared" si="51"/>
        <v>1063820.3065082037</v>
      </c>
      <c r="M273" s="15"/>
      <c r="N273" s="15">
        <f t="shared" si="47"/>
        <v>1063820.3065082037</v>
      </c>
      <c r="O273" s="40">
        <f t="shared" si="41"/>
        <v>1063.8203065082037</v>
      </c>
      <c r="P273" s="40"/>
    </row>
    <row r="274" spans="1:16" x14ac:dyDescent="0.25">
      <c r="A274" s="5"/>
      <c r="B274" s="1" t="s">
        <v>185</v>
      </c>
      <c r="C274" s="48">
        <v>4</v>
      </c>
      <c r="D274" s="70">
        <v>42.465600000000009</v>
      </c>
      <c r="E274" s="98">
        <v>3213</v>
      </c>
      <c r="F274" s="189">
        <v>918367.4</v>
      </c>
      <c r="G274" s="39">
        <v>100</v>
      </c>
      <c r="H274" s="65">
        <f t="shared" si="49"/>
        <v>918367.4</v>
      </c>
      <c r="I274" s="15">
        <f t="shared" si="48"/>
        <v>0</v>
      </c>
      <c r="J274" s="15">
        <f t="shared" si="42"/>
        <v>285.82863367569252</v>
      </c>
      <c r="K274" s="15">
        <f t="shared" si="50"/>
        <v>432.57190453631137</v>
      </c>
      <c r="L274" s="15">
        <f t="shared" si="51"/>
        <v>1119849.2507993737</v>
      </c>
      <c r="M274" s="15"/>
      <c r="N274" s="15">
        <f t="shared" si="47"/>
        <v>1119849.2507993737</v>
      </c>
      <c r="O274" s="40">
        <f t="shared" si="41"/>
        <v>1119.8492507993737</v>
      </c>
      <c r="P274" s="40"/>
    </row>
    <row r="275" spans="1:16" x14ac:dyDescent="0.25">
      <c r="A275" s="5"/>
      <c r="B275" s="1" t="s">
        <v>186</v>
      </c>
      <c r="C275" s="48">
        <v>4</v>
      </c>
      <c r="D275" s="70">
        <v>18.5396</v>
      </c>
      <c r="E275" s="98">
        <v>1502</v>
      </c>
      <c r="F275" s="189">
        <v>226072.8</v>
      </c>
      <c r="G275" s="39">
        <v>100</v>
      </c>
      <c r="H275" s="65">
        <f t="shared" si="49"/>
        <v>226072.8</v>
      </c>
      <c r="I275" s="15">
        <f t="shared" si="48"/>
        <v>0</v>
      </c>
      <c r="J275" s="15">
        <f t="shared" si="42"/>
        <v>150.51451398135819</v>
      </c>
      <c r="K275" s="15">
        <f t="shared" si="50"/>
        <v>567.88602423064572</v>
      </c>
      <c r="L275" s="15">
        <f t="shared" si="51"/>
        <v>1033836.2235109983</v>
      </c>
      <c r="M275" s="15"/>
      <c r="N275" s="15">
        <f t="shared" si="47"/>
        <v>1033836.2235109983</v>
      </c>
      <c r="O275" s="40">
        <f t="shared" si="41"/>
        <v>1033.8362235109983</v>
      </c>
      <c r="P275" s="40"/>
    </row>
    <row r="276" spans="1:16" x14ac:dyDescent="0.25">
      <c r="A276" s="5"/>
      <c r="B276" s="1" t="s">
        <v>187</v>
      </c>
      <c r="C276" s="48">
        <v>4</v>
      </c>
      <c r="D276" s="70">
        <v>29.806500000000003</v>
      </c>
      <c r="E276" s="98">
        <v>2322</v>
      </c>
      <c r="F276" s="189">
        <v>205188.7</v>
      </c>
      <c r="G276" s="39">
        <v>100</v>
      </c>
      <c r="H276" s="65">
        <f t="shared" si="49"/>
        <v>205188.7</v>
      </c>
      <c r="I276" s="15">
        <f t="shared" si="48"/>
        <v>0</v>
      </c>
      <c r="J276" s="15">
        <f t="shared" si="42"/>
        <v>88.367226528854445</v>
      </c>
      <c r="K276" s="15">
        <f t="shared" si="50"/>
        <v>630.03331168314946</v>
      </c>
      <c r="L276" s="15">
        <f t="shared" si="51"/>
        <v>1253135.2915821723</v>
      </c>
      <c r="M276" s="15"/>
      <c r="N276" s="15">
        <f t="shared" si="47"/>
        <v>1253135.2915821723</v>
      </c>
      <c r="O276" s="40">
        <f t="shared" si="41"/>
        <v>1253.1352915821722</v>
      </c>
      <c r="P276" s="40"/>
    </row>
    <row r="277" spans="1:16" x14ac:dyDescent="0.25">
      <c r="A277" s="5"/>
      <c r="B277" s="1" t="s">
        <v>188</v>
      </c>
      <c r="C277" s="48">
        <v>4</v>
      </c>
      <c r="D277" s="70">
        <v>30.100700000000003</v>
      </c>
      <c r="E277" s="98">
        <v>1970</v>
      </c>
      <c r="F277" s="189">
        <v>283546.2</v>
      </c>
      <c r="G277" s="39">
        <v>100</v>
      </c>
      <c r="H277" s="65">
        <f t="shared" si="49"/>
        <v>283546.2</v>
      </c>
      <c r="I277" s="15">
        <f t="shared" si="48"/>
        <v>0</v>
      </c>
      <c r="J277" s="15">
        <f t="shared" si="42"/>
        <v>143.93208121827411</v>
      </c>
      <c r="K277" s="15">
        <f t="shared" si="50"/>
        <v>574.46845699372977</v>
      </c>
      <c r="L277" s="15">
        <f t="shared" si="51"/>
        <v>1135144.6106119156</v>
      </c>
      <c r="M277" s="15"/>
      <c r="N277" s="15">
        <f t="shared" si="47"/>
        <v>1135144.6106119156</v>
      </c>
      <c r="O277" s="40">
        <f t="shared" si="41"/>
        <v>1135.1446106119156</v>
      </c>
      <c r="P277" s="40"/>
    </row>
    <row r="278" spans="1:16" x14ac:dyDescent="0.25">
      <c r="A278" s="5"/>
      <c r="B278" s="1" t="s">
        <v>762</v>
      </c>
      <c r="C278" s="48">
        <v>4</v>
      </c>
      <c r="D278" s="70">
        <v>61.915500000000002</v>
      </c>
      <c r="E278" s="98">
        <v>3538</v>
      </c>
      <c r="F278" s="189">
        <v>456761.2</v>
      </c>
      <c r="G278" s="39">
        <v>100</v>
      </c>
      <c r="H278" s="65">
        <f t="shared" si="49"/>
        <v>456761.2</v>
      </c>
      <c r="I278" s="15">
        <f t="shared" si="48"/>
        <v>0</v>
      </c>
      <c r="J278" s="15">
        <f t="shared" si="42"/>
        <v>129.10152628603731</v>
      </c>
      <c r="K278" s="15">
        <f t="shared" si="50"/>
        <v>589.29901192596662</v>
      </c>
      <c r="L278" s="15">
        <f t="shared" si="51"/>
        <v>1441744.0448262207</v>
      </c>
      <c r="M278" s="15"/>
      <c r="N278" s="15">
        <f t="shared" si="47"/>
        <v>1441744.0448262207</v>
      </c>
      <c r="O278" s="40">
        <f t="shared" si="41"/>
        <v>1441.7440448262207</v>
      </c>
      <c r="P278" s="40"/>
    </row>
    <row r="279" spans="1:16" x14ac:dyDescent="0.25">
      <c r="A279" s="5"/>
      <c r="B279" s="1" t="s">
        <v>189</v>
      </c>
      <c r="C279" s="48">
        <v>4</v>
      </c>
      <c r="D279" s="70">
        <v>14.279399999999999</v>
      </c>
      <c r="E279" s="98">
        <v>795</v>
      </c>
      <c r="F279" s="189">
        <v>37397.199999999997</v>
      </c>
      <c r="G279" s="39">
        <v>100</v>
      </c>
      <c r="H279" s="65">
        <f t="shared" si="49"/>
        <v>37397.199999999997</v>
      </c>
      <c r="I279" s="15">
        <f t="shared" si="48"/>
        <v>0</v>
      </c>
      <c r="J279" s="15">
        <f t="shared" si="42"/>
        <v>47.040503144654082</v>
      </c>
      <c r="K279" s="15">
        <f t="shared" si="50"/>
        <v>671.36003506734983</v>
      </c>
      <c r="L279" s="15">
        <f t="shared" si="51"/>
        <v>1083655.4348037278</v>
      </c>
      <c r="M279" s="15"/>
      <c r="N279" s="15">
        <f t="shared" si="47"/>
        <v>1083655.4348037278</v>
      </c>
      <c r="O279" s="40">
        <f t="shared" ref="O279:O342" si="52">N279/1000</f>
        <v>1083.6554348037278</v>
      </c>
      <c r="P279" s="40"/>
    </row>
    <row r="280" spans="1:16" x14ac:dyDescent="0.25">
      <c r="A280" s="5"/>
      <c r="B280" s="1" t="s">
        <v>190</v>
      </c>
      <c r="C280" s="48">
        <v>4</v>
      </c>
      <c r="D280" s="70">
        <v>23.324099999999998</v>
      </c>
      <c r="E280" s="98">
        <v>736</v>
      </c>
      <c r="F280" s="189">
        <v>72588.899999999994</v>
      </c>
      <c r="G280" s="39">
        <v>100</v>
      </c>
      <c r="H280" s="65">
        <f t="shared" si="49"/>
        <v>72588.899999999994</v>
      </c>
      <c r="I280" s="15">
        <f t="shared" si="48"/>
        <v>0</v>
      </c>
      <c r="J280" s="15">
        <f t="shared" ref="J280:J337" si="53">F280/E280</f>
        <v>98.626222826086945</v>
      </c>
      <c r="K280" s="15">
        <f t="shared" si="50"/>
        <v>619.77431538591691</v>
      </c>
      <c r="L280" s="15">
        <f t="shared" si="51"/>
        <v>1033843.9924138683</v>
      </c>
      <c r="M280" s="15"/>
      <c r="N280" s="15">
        <f t="shared" si="47"/>
        <v>1033843.9924138683</v>
      </c>
      <c r="O280" s="40">
        <f t="shared" si="52"/>
        <v>1033.8439924138684</v>
      </c>
      <c r="P280" s="40"/>
    </row>
    <row r="281" spans="1:16" x14ac:dyDescent="0.25">
      <c r="A281" s="5"/>
      <c r="B281" s="1" t="s">
        <v>763</v>
      </c>
      <c r="C281" s="48">
        <v>4</v>
      </c>
      <c r="D281" s="70">
        <v>42.843400000000003</v>
      </c>
      <c r="E281" s="98">
        <v>1047</v>
      </c>
      <c r="F281" s="189">
        <v>340096.8</v>
      </c>
      <c r="G281" s="39">
        <v>100</v>
      </c>
      <c r="H281" s="65">
        <f t="shared" si="49"/>
        <v>340096.8</v>
      </c>
      <c r="I281" s="15">
        <f t="shared" si="48"/>
        <v>0</v>
      </c>
      <c r="J281" s="15">
        <f t="shared" si="53"/>
        <v>324.82979942693407</v>
      </c>
      <c r="K281" s="15">
        <f t="shared" si="50"/>
        <v>393.57073878506981</v>
      </c>
      <c r="L281" s="15">
        <f t="shared" si="51"/>
        <v>815421.39790733042</v>
      </c>
      <c r="M281" s="15"/>
      <c r="N281" s="15">
        <f t="shared" si="47"/>
        <v>815421.39790733042</v>
      </c>
      <c r="O281" s="40">
        <f t="shared" si="52"/>
        <v>815.4213979073304</v>
      </c>
      <c r="P281" s="40"/>
    </row>
    <row r="282" spans="1:16" x14ac:dyDescent="0.25">
      <c r="A282" s="5"/>
      <c r="B282" s="1" t="s">
        <v>191</v>
      </c>
      <c r="C282" s="48">
        <v>4</v>
      </c>
      <c r="D282" s="70">
        <v>17.411200000000001</v>
      </c>
      <c r="E282" s="98">
        <v>710</v>
      </c>
      <c r="F282" s="189">
        <v>509677.4</v>
      </c>
      <c r="G282" s="39">
        <v>100</v>
      </c>
      <c r="H282" s="65">
        <f t="shared" si="49"/>
        <v>509677.4</v>
      </c>
      <c r="I282" s="15">
        <f t="shared" si="48"/>
        <v>0</v>
      </c>
      <c r="J282" s="15">
        <f t="shared" si="53"/>
        <v>717.85549295774649</v>
      </c>
      <c r="K282" s="15">
        <f t="shared" si="50"/>
        <v>0.54504525425738848</v>
      </c>
      <c r="L282" s="15">
        <f t="shared" si="51"/>
        <v>139987.80671351094</v>
      </c>
      <c r="M282" s="15"/>
      <c r="N282" s="15">
        <f t="shared" si="47"/>
        <v>139987.80671351094</v>
      </c>
      <c r="O282" s="40">
        <f t="shared" si="52"/>
        <v>139.98780671351093</v>
      </c>
      <c r="P282" s="40"/>
    </row>
    <row r="283" spans="1:16" x14ac:dyDescent="0.25">
      <c r="A283" s="5"/>
      <c r="B283" s="1"/>
      <c r="C283" s="48"/>
      <c r="D283" s="70">
        <v>0</v>
      </c>
      <c r="E283" s="100"/>
      <c r="F283" s="57"/>
      <c r="G283" s="39"/>
      <c r="H283" s="57"/>
      <c r="K283" s="15"/>
      <c r="L283" s="15"/>
      <c r="M283" s="15"/>
      <c r="N283" s="15"/>
      <c r="O283" s="40">
        <f t="shared" si="52"/>
        <v>0</v>
      </c>
      <c r="P283" s="40"/>
    </row>
    <row r="284" spans="1:16" x14ac:dyDescent="0.25">
      <c r="A284" s="33" t="s">
        <v>192</v>
      </c>
      <c r="B284" s="2" t="s">
        <v>2</v>
      </c>
      <c r="C284" s="59"/>
      <c r="D284" s="7">
        <v>687.94550000000004</v>
      </c>
      <c r="E284" s="101">
        <f>E285</f>
        <v>73101</v>
      </c>
      <c r="F284" s="177"/>
      <c r="G284" s="39"/>
      <c r="H284" s="50">
        <f>H286</f>
        <v>3366714.05</v>
      </c>
      <c r="I284" s="12">
        <f>I286</f>
        <v>-3366714.05</v>
      </c>
      <c r="J284" s="12"/>
      <c r="K284" s="15"/>
      <c r="L284" s="15"/>
      <c r="M284" s="14">
        <f>M286</f>
        <v>33223275.134317391</v>
      </c>
      <c r="N284" s="12">
        <f t="shared" si="47"/>
        <v>33223275.134317391</v>
      </c>
      <c r="O284" s="40"/>
      <c r="P284" s="40"/>
    </row>
    <row r="285" spans="1:16" x14ac:dyDescent="0.25">
      <c r="A285" s="33" t="s">
        <v>192</v>
      </c>
      <c r="B285" s="2" t="s">
        <v>3</v>
      </c>
      <c r="C285" s="59"/>
      <c r="D285" s="7">
        <v>687.94550000000004</v>
      </c>
      <c r="E285" s="101">
        <f>SUM(E287:E311)</f>
        <v>73101</v>
      </c>
      <c r="F285" s="177">
        <f>SUM(F287:F311)</f>
        <v>41246816.399999999</v>
      </c>
      <c r="G285" s="39"/>
      <c r="H285" s="50">
        <f>SUM(H287:H311)</f>
        <v>34513388.299999997</v>
      </c>
      <c r="I285" s="12">
        <f>SUM(I287:I311)</f>
        <v>6733428.0999999996</v>
      </c>
      <c r="J285" s="12"/>
      <c r="K285" s="15"/>
      <c r="L285" s="12">
        <f>SUM(L287:L311)</f>
        <v>25218726.456822954</v>
      </c>
      <c r="M285" s="15"/>
      <c r="N285" s="12">
        <f t="shared" si="47"/>
        <v>25218726.456822954</v>
      </c>
      <c r="O285" s="40"/>
      <c r="P285" s="40"/>
    </row>
    <row r="286" spans="1:16" x14ac:dyDescent="0.25">
      <c r="A286" s="5"/>
      <c r="B286" s="1" t="s">
        <v>26</v>
      </c>
      <c r="C286" s="48">
        <v>2</v>
      </c>
      <c r="D286" s="70">
        <v>0</v>
      </c>
      <c r="E286" s="102"/>
      <c r="F286" s="65"/>
      <c r="G286" s="39">
        <v>25</v>
      </c>
      <c r="H286" s="65">
        <f>F293*G286/100</f>
        <v>3366714.05</v>
      </c>
      <c r="I286" s="15">
        <f t="shared" ref="I286:I311" si="54">F286-H286</f>
        <v>-3366714.05</v>
      </c>
      <c r="J286" s="15"/>
      <c r="K286" s="15"/>
      <c r="L286" s="15"/>
      <c r="M286" s="15">
        <f>($L$7*$L$8*E284/$L$10)+($L$7*$L$9*D284/$L$11)</f>
        <v>33223275.134317391</v>
      </c>
      <c r="N286" s="15">
        <f t="shared" si="47"/>
        <v>33223275.134317391</v>
      </c>
      <c r="O286" s="40">
        <f t="shared" si="52"/>
        <v>33223.275134317388</v>
      </c>
      <c r="P286" s="40"/>
    </row>
    <row r="287" spans="1:16" x14ac:dyDescent="0.25">
      <c r="A287" s="5"/>
      <c r="B287" s="1" t="s">
        <v>193</v>
      </c>
      <c r="C287" s="48">
        <v>4</v>
      </c>
      <c r="D287" s="70">
        <v>41.911499999999997</v>
      </c>
      <c r="E287" s="98">
        <v>3531</v>
      </c>
      <c r="F287" s="190">
        <v>853192.4</v>
      </c>
      <c r="G287" s="39">
        <v>100</v>
      </c>
      <c r="H287" s="65">
        <f t="shared" ref="H287:H311" si="55">F287*G287/100</f>
        <v>853192.4</v>
      </c>
      <c r="I287" s="15">
        <f t="shared" si="54"/>
        <v>0</v>
      </c>
      <c r="J287" s="15">
        <f t="shared" si="53"/>
        <v>241.62911356556216</v>
      </c>
      <c r="K287" s="15">
        <f t="shared" ref="K287:K311" si="56">$J$11*$J$19-J287</f>
        <v>476.77142464644169</v>
      </c>
      <c r="L287" s="15">
        <f t="shared" ref="L287:L311" si="57">IF(K287&gt;0,$J$7*$J$8*(K287/$K$19),0)+$J$7*$J$9*(E287/$E$19)+$J$7*$J$10*(D287/$D$19)</f>
        <v>1217057.1567944919</v>
      </c>
      <c r="M287" s="15"/>
      <c r="N287" s="15">
        <f t="shared" si="47"/>
        <v>1217057.1567944919</v>
      </c>
      <c r="O287" s="40">
        <f t="shared" si="52"/>
        <v>1217.0571567944919</v>
      </c>
      <c r="P287" s="40"/>
    </row>
    <row r="288" spans="1:16" x14ac:dyDescent="0.25">
      <c r="A288" s="5"/>
      <c r="B288" s="1" t="s">
        <v>194</v>
      </c>
      <c r="C288" s="48">
        <v>4</v>
      </c>
      <c r="D288" s="70">
        <v>29.248799999999999</v>
      </c>
      <c r="E288" s="98">
        <v>1755</v>
      </c>
      <c r="F288" s="190">
        <v>419594.4</v>
      </c>
      <c r="G288" s="39">
        <v>100</v>
      </c>
      <c r="H288" s="65">
        <f t="shared" si="55"/>
        <v>419594.4</v>
      </c>
      <c r="I288" s="15">
        <f t="shared" si="54"/>
        <v>0</v>
      </c>
      <c r="J288" s="15">
        <f t="shared" si="53"/>
        <v>239.08512820512823</v>
      </c>
      <c r="K288" s="15">
        <f t="shared" si="56"/>
        <v>479.31541000687565</v>
      </c>
      <c r="L288" s="15">
        <f t="shared" si="57"/>
        <v>973547.25175221276</v>
      </c>
      <c r="M288" s="15"/>
      <c r="N288" s="15">
        <f t="shared" si="47"/>
        <v>973547.25175221276</v>
      </c>
      <c r="O288" s="40">
        <f t="shared" si="52"/>
        <v>973.54725175221279</v>
      </c>
      <c r="P288" s="40"/>
    </row>
    <row r="289" spans="1:16" x14ac:dyDescent="0.25">
      <c r="A289" s="5"/>
      <c r="B289" s="1" t="s">
        <v>764</v>
      </c>
      <c r="C289" s="48">
        <v>4</v>
      </c>
      <c r="D289" s="70">
        <v>30.7044</v>
      </c>
      <c r="E289" s="98">
        <v>3421</v>
      </c>
      <c r="F289" s="190">
        <v>643114.5</v>
      </c>
      <c r="G289" s="39">
        <v>100</v>
      </c>
      <c r="H289" s="65">
        <f t="shared" si="55"/>
        <v>643114.5</v>
      </c>
      <c r="I289" s="15">
        <f t="shared" si="54"/>
        <v>0</v>
      </c>
      <c r="J289" s="15">
        <f t="shared" si="53"/>
        <v>187.99020754165448</v>
      </c>
      <c r="K289" s="15">
        <f t="shared" si="56"/>
        <v>530.41033067034937</v>
      </c>
      <c r="L289" s="15">
        <f t="shared" si="57"/>
        <v>1243110.2193184223</v>
      </c>
      <c r="M289" s="15"/>
      <c r="N289" s="15">
        <f t="shared" si="47"/>
        <v>1243110.2193184223</v>
      </c>
      <c r="O289" s="40">
        <f t="shared" si="52"/>
        <v>1243.1102193184222</v>
      </c>
      <c r="P289" s="40"/>
    </row>
    <row r="290" spans="1:16" x14ac:dyDescent="0.25">
      <c r="A290" s="5"/>
      <c r="B290" s="1" t="s">
        <v>195</v>
      </c>
      <c r="C290" s="48">
        <v>4</v>
      </c>
      <c r="D290" s="70">
        <v>33.053800000000003</v>
      </c>
      <c r="E290" s="98">
        <v>2711</v>
      </c>
      <c r="F290" s="190">
        <v>1564020.6</v>
      </c>
      <c r="G290" s="39">
        <v>100</v>
      </c>
      <c r="H290" s="65">
        <f t="shared" si="55"/>
        <v>1564020.6</v>
      </c>
      <c r="I290" s="15">
        <f t="shared" si="54"/>
        <v>0</v>
      </c>
      <c r="J290" s="15">
        <f t="shared" si="53"/>
        <v>576.91648838067135</v>
      </c>
      <c r="K290" s="15">
        <f t="shared" si="56"/>
        <v>141.48404983133253</v>
      </c>
      <c r="L290" s="15">
        <f t="shared" si="57"/>
        <v>621239.54385318107</v>
      </c>
      <c r="M290" s="15"/>
      <c r="N290" s="15">
        <f t="shared" si="47"/>
        <v>621239.54385318107</v>
      </c>
      <c r="O290" s="40">
        <f t="shared" si="52"/>
        <v>621.23954385318109</v>
      </c>
      <c r="P290" s="40"/>
    </row>
    <row r="291" spans="1:16" x14ac:dyDescent="0.25">
      <c r="A291" s="5"/>
      <c r="B291" s="1" t="s">
        <v>196</v>
      </c>
      <c r="C291" s="48">
        <v>4</v>
      </c>
      <c r="D291" s="70">
        <v>24.868099999999998</v>
      </c>
      <c r="E291" s="98">
        <v>2505</v>
      </c>
      <c r="F291" s="190">
        <v>462039.9</v>
      </c>
      <c r="G291" s="39">
        <v>100</v>
      </c>
      <c r="H291" s="65">
        <f t="shared" si="55"/>
        <v>462039.9</v>
      </c>
      <c r="I291" s="15">
        <f t="shared" si="54"/>
        <v>0</v>
      </c>
      <c r="J291" s="15">
        <f t="shared" si="53"/>
        <v>184.44706586826348</v>
      </c>
      <c r="K291" s="15">
        <f t="shared" si="56"/>
        <v>533.95347234374037</v>
      </c>
      <c r="L291" s="15">
        <f t="shared" si="57"/>
        <v>1122930.993425719</v>
      </c>
      <c r="M291" s="15"/>
      <c r="N291" s="15">
        <f t="shared" si="47"/>
        <v>1122930.993425719</v>
      </c>
      <c r="O291" s="40">
        <f t="shared" si="52"/>
        <v>1122.930993425719</v>
      </c>
      <c r="P291" s="40"/>
    </row>
    <row r="292" spans="1:16" x14ac:dyDescent="0.25">
      <c r="A292" s="5"/>
      <c r="B292" s="1" t="s">
        <v>197</v>
      </c>
      <c r="C292" s="48">
        <v>4</v>
      </c>
      <c r="D292" s="70">
        <v>10.051699999999999</v>
      </c>
      <c r="E292" s="98">
        <v>1501</v>
      </c>
      <c r="F292" s="190">
        <v>305411.40000000002</v>
      </c>
      <c r="G292" s="39">
        <v>100</v>
      </c>
      <c r="H292" s="65">
        <f t="shared" si="55"/>
        <v>305411.40000000002</v>
      </c>
      <c r="I292" s="15">
        <f t="shared" si="54"/>
        <v>0</v>
      </c>
      <c r="J292" s="15">
        <f t="shared" si="53"/>
        <v>203.4719520319787</v>
      </c>
      <c r="K292" s="15">
        <f t="shared" si="56"/>
        <v>514.92858618002515</v>
      </c>
      <c r="L292" s="15">
        <f t="shared" si="57"/>
        <v>931393.83874694293</v>
      </c>
      <c r="M292" s="15"/>
      <c r="N292" s="15">
        <f t="shared" si="47"/>
        <v>931393.83874694293</v>
      </c>
      <c r="O292" s="40">
        <f t="shared" si="52"/>
        <v>931.39383874694295</v>
      </c>
      <c r="P292" s="40"/>
    </row>
    <row r="293" spans="1:16" x14ac:dyDescent="0.25">
      <c r="A293" s="5"/>
      <c r="B293" s="1" t="s">
        <v>875</v>
      </c>
      <c r="C293" s="48">
        <v>3</v>
      </c>
      <c r="D293" s="70">
        <v>43.259900000000002</v>
      </c>
      <c r="E293" s="98">
        <v>8228</v>
      </c>
      <c r="F293" s="190">
        <v>13466856.199999999</v>
      </c>
      <c r="G293" s="39">
        <v>50</v>
      </c>
      <c r="H293" s="65">
        <f t="shared" si="55"/>
        <v>6733428.0999999996</v>
      </c>
      <c r="I293" s="15">
        <f t="shared" si="54"/>
        <v>6733428.0999999996</v>
      </c>
      <c r="J293" s="15">
        <f t="shared" si="53"/>
        <v>1636.7107681088964</v>
      </c>
      <c r="K293" s="15">
        <f t="shared" si="56"/>
        <v>-918.31022989689257</v>
      </c>
      <c r="L293" s="15">
        <f t="shared" si="57"/>
        <v>1094292.2394005947</v>
      </c>
      <c r="M293" s="15"/>
      <c r="N293" s="15">
        <f t="shared" si="47"/>
        <v>1094292.2394005947</v>
      </c>
      <c r="O293" s="40">
        <f t="shared" si="52"/>
        <v>1094.2922394005948</v>
      </c>
      <c r="P293" s="40"/>
    </row>
    <row r="294" spans="1:16" x14ac:dyDescent="0.25">
      <c r="A294" s="5"/>
      <c r="B294" s="1" t="s">
        <v>198</v>
      </c>
      <c r="C294" s="48">
        <v>4</v>
      </c>
      <c r="D294" s="70">
        <v>23.160100000000003</v>
      </c>
      <c r="E294" s="98">
        <v>2589</v>
      </c>
      <c r="F294" s="190">
        <v>560285.30000000005</v>
      </c>
      <c r="G294" s="39">
        <v>100</v>
      </c>
      <c r="H294" s="65">
        <f t="shared" si="55"/>
        <v>560285.30000000005</v>
      </c>
      <c r="I294" s="15">
        <f t="shared" si="54"/>
        <v>0</v>
      </c>
      <c r="J294" s="15">
        <f t="shared" si="53"/>
        <v>216.40992661259176</v>
      </c>
      <c r="K294" s="15">
        <f t="shared" si="56"/>
        <v>501.99061159941209</v>
      </c>
      <c r="L294" s="15">
        <f t="shared" si="57"/>
        <v>1082079.5878409212</v>
      </c>
      <c r="M294" s="15"/>
      <c r="N294" s="15">
        <f t="shared" si="47"/>
        <v>1082079.5878409212</v>
      </c>
      <c r="O294" s="40">
        <f t="shared" si="52"/>
        <v>1082.0795878409212</v>
      </c>
      <c r="P294" s="40"/>
    </row>
    <row r="295" spans="1:16" x14ac:dyDescent="0.25">
      <c r="A295" s="5"/>
      <c r="B295" s="1" t="s">
        <v>199</v>
      </c>
      <c r="C295" s="48">
        <v>4</v>
      </c>
      <c r="D295" s="70">
        <v>15.7385</v>
      </c>
      <c r="E295" s="98">
        <v>1161</v>
      </c>
      <c r="F295" s="190">
        <v>196521.1</v>
      </c>
      <c r="G295" s="39">
        <v>100</v>
      </c>
      <c r="H295" s="65">
        <f t="shared" si="55"/>
        <v>196521.1</v>
      </c>
      <c r="I295" s="15">
        <f t="shared" si="54"/>
        <v>0</v>
      </c>
      <c r="J295" s="15">
        <f t="shared" si="53"/>
        <v>169.26881998277346</v>
      </c>
      <c r="K295" s="15">
        <f t="shared" si="56"/>
        <v>549.13171822923039</v>
      </c>
      <c r="L295" s="15">
        <f t="shared" si="57"/>
        <v>958788.5758733768</v>
      </c>
      <c r="M295" s="15"/>
      <c r="N295" s="15">
        <f t="shared" si="47"/>
        <v>958788.5758733768</v>
      </c>
      <c r="O295" s="40">
        <f t="shared" si="52"/>
        <v>958.78857587337677</v>
      </c>
      <c r="P295" s="40"/>
    </row>
    <row r="296" spans="1:16" x14ac:dyDescent="0.25">
      <c r="A296" s="5"/>
      <c r="B296" s="1" t="s">
        <v>200</v>
      </c>
      <c r="C296" s="48">
        <v>4</v>
      </c>
      <c r="D296" s="70">
        <v>23.650700000000001</v>
      </c>
      <c r="E296" s="98">
        <v>3235</v>
      </c>
      <c r="F296" s="190">
        <v>1900180.1</v>
      </c>
      <c r="G296" s="39">
        <v>100</v>
      </c>
      <c r="H296" s="65">
        <f t="shared" si="55"/>
        <v>1900180.1</v>
      </c>
      <c r="I296" s="15">
        <f t="shared" si="54"/>
        <v>0</v>
      </c>
      <c r="J296" s="15">
        <f t="shared" si="53"/>
        <v>587.38179289026277</v>
      </c>
      <c r="K296" s="15">
        <f t="shared" si="56"/>
        <v>131.01874532174111</v>
      </c>
      <c r="L296" s="15">
        <f t="shared" si="57"/>
        <v>636385.76082775847</v>
      </c>
      <c r="M296" s="15"/>
      <c r="N296" s="15">
        <f t="shared" si="47"/>
        <v>636385.76082775847</v>
      </c>
      <c r="O296" s="40">
        <f t="shared" si="52"/>
        <v>636.38576082775842</v>
      </c>
      <c r="P296" s="40"/>
    </row>
    <row r="297" spans="1:16" x14ac:dyDescent="0.25">
      <c r="A297" s="5"/>
      <c r="B297" s="1" t="s">
        <v>201</v>
      </c>
      <c r="C297" s="48">
        <v>4</v>
      </c>
      <c r="D297" s="70">
        <v>66.461000000000013</v>
      </c>
      <c r="E297" s="98">
        <v>5978</v>
      </c>
      <c r="F297" s="190">
        <v>2105354.7000000002</v>
      </c>
      <c r="G297" s="39">
        <v>100</v>
      </c>
      <c r="H297" s="65">
        <f t="shared" si="55"/>
        <v>2105354.7000000002</v>
      </c>
      <c r="I297" s="15">
        <f t="shared" si="54"/>
        <v>0</v>
      </c>
      <c r="J297" s="15">
        <f t="shared" si="53"/>
        <v>352.18379056540653</v>
      </c>
      <c r="K297" s="15">
        <f t="shared" si="56"/>
        <v>366.21674764659736</v>
      </c>
      <c r="L297" s="15">
        <f t="shared" si="57"/>
        <v>1425170.5673336969</v>
      </c>
      <c r="M297" s="15"/>
      <c r="N297" s="15">
        <f t="shared" si="47"/>
        <v>1425170.5673336969</v>
      </c>
      <c r="O297" s="40">
        <f t="shared" si="52"/>
        <v>1425.1705673336969</v>
      </c>
      <c r="P297" s="40"/>
    </row>
    <row r="298" spans="1:16" x14ac:dyDescent="0.25">
      <c r="A298" s="5"/>
      <c r="B298" s="1" t="s">
        <v>202</v>
      </c>
      <c r="C298" s="48">
        <v>4</v>
      </c>
      <c r="D298" s="70">
        <v>49.479700000000008</v>
      </c>
      <c r="E298" s="98">
        <v>4010</v>
      </c>
      <c r="F298" s="190">
        <v>988374.2</v>
      </c>
      <c r="G298" s="39">
        <v>100</v>
      </c>
      <c r="H298" s="65">
        <f t="shared" si="55"/>
        <v>988374.2</v>
      </c>
      <c r="I298" s="15">
        <f t="shared" si="54"/>
        <v>0</v>
      </c>
      <c r="J298" s="15">
        <f t="shared" si="53"/>
        <v>246.4773566084788</v>
      </c>
      <c r="K298" s="15">
        <f t="shared" si="56"/>
        <v>471.92318160352511</v>
      </c>
      <c r="L298" s="15">
        <f t="shared" si="57"/>
        <v>1290476.0495229017</v>
      </c>
      <c r="M298" s="15"/>
      <c r="N298" s="15">
        <f t="shared" si="47"/>
        <v>1290476.0495229017</v>
      </c>
      <c r="O298" s="40">
        <f t="shared" si="52"/>
        <v>1290.4760495229016</v>
      </c>
      <c r="P298" s="40"/>
    </row>
    <row r="299" spans="1:16" x14ac:dyDescent="0.25">
      <c r="A299" s="5"/>
      <c r="B299" s="1" t="s">
        <v>203</v>
      </c>
      <c r="C299" s="48">
        <v>4</v>
      </c>
      <c r="D299" s="70">
        <v>31.819799999999997</v>
      </c>
      <c r="E299" s="98">
        <v>2508</v>
      </c>
      <c r="F299" s="190">
        <v>860533.8</v>
      </c>
      <c r="G299" s="39">
        <v>100</v>
      </c>
      <c r="H299" s="65">
        <f t="shared" si="55"/>
        <v>860533.8</v>
      </c>
      <c r="I299" s="15">
        <f t="shared" si="54"/>
        <v>0</v>
      </c>
      <c r="J299" s="15">
        <f t="shared" si="53"/>
        <v>343.11555023923449</v>
      </c>
      <c r="K299" s="15">
        <f t="shared" si="56"/>
        <v>375.28498797276939</v>
      </c>
      <c r="L299" s="15">
        <f t="shared" si="57"/>
        <v>922738.99991040013</v>
      </c>
      <c r="M299" s="15"/>
      <c r="N299" s="15">
        <f t="shared" si="47"/>
        <v>922738.99991040013</v>
      </c>
      <c r="O299" s="40">
        <f t="shared" si="52"/>
        <v>922.73899991040014</v>
      </c>
      <c r="P299" s="40"/>
    </row>
    <row r="300" spans="1:16" x14ac:dyDescent="0.25">
      <c r="A300" s="5"/>
      <c r="B300" s="1" t="s">
        <v>765</v>
      </c>
      <c r="C300" s="48">
        <v>4</v>
      </c>
      <c r="D300" s="70">
        <v>13.022600000000001</v>
      </c>
      <c r="E300" s="98">
        <v>1516</v>
      </c>
      <c r="F300" s="190">
        <v>487135</v>
      </c>
      <c r="G300" s="39">
        <v>100</v>
      </c>
      <c r="H300" s="65">
        <f t="shared" si="55"/>
        <v>487135</v>
      </c>
      <c r="I300" s="15">
        <f t="shared" si="54"/>
        <v>0</v>
      </c>
      <c r="J300" s="15">
        <f t="shared" si="53"/>
        <v>321.32915567282322</v>
      </c>
      <c r="K300" s="15">
        <f t="shared" si="56"/>
        <v>397.07138253918066</v>
      </c>
      <c r="L300" s="15">
        <f t="shared" si="57"/>
        <v>776991.32616950059</v>
      </c>
      <c r="M300" s="15"/>
      <c r="N300" s="15">
        <f t="shared" si="47"/>
        <v>776991.32616950059</v>
      </c>
      <c r="O300" s="40">
        <f t="shared" si="52"/>
        <v>776.99132616950055</v>
      </c>
      <c r="P300" s="40"/>
    </row>
    <row r="301" spans="1:16" x14ac:dyDescent="0.25">
      <c r="A301" s="5"/>
      <c r="B301" s="1" t="s">
        <v>204</v>
      </c>
      <c r="C301" s="48">
        <v>4</v>
      </c>
      <c r="D301" s="70">
        <v>32.696100000000001</v>
      </c>
      <c r="E301" s="98">
        <v>2825</v>
      </c>
      <c r="F301" s="190">
        <v>318160.2</v>
      </c>
      <c r="G301" s="39">
        <v>100</v>
      </c>
      <c r="H301" s="65">
        <f t="shared" si="55"/>
        <v>318160.2</v>
      </c>
      <c r="I301" s="15">
        <f t="shared" si="54"/>
        <v>0</v>
      </c>
      <c r="J301" s="15">
        <f t="shared" si="53"/>
        <v>112.6230796460177</v>
      </c>
      <c r="K301" s="15">
        <f t="shared" si="56"/>
        <v>605.77745856598619</v>
      </c>
      <c r="L301" s="15">
        <f t="shared" si="57"/>
        <v>1286697.8175119834</v>
      </c>
      <c r="M301" s="15"/>
      <c r="N301" s="15">
        <f t="shared" si="47"/>
        <v>1286697.8175119834</v>
      </c>
      <c r="O301" s="40">
        <f t="shared" si="52"/>
        <v>1286.6978175119834</v>
      </c>
      <c r="P301" s="40"/>
    </row>
    <row r="302" spans="1:16" x14ac:dyDescent="0.25">
      <c r="A302" s="5"/>
      <c r="B302" s="1" t="s">
        <v>205</v>
      </c>
      <c r="C302" s="48">
        <v>4</v>
      </c>
      <c r="D302" s="70">
        <v>13.414200000000001</v>
      </c>
      <c r="E302" s="98">
        <v>1506</v>
      </c>
      <c r="F302" s="190">
        <v>269614</v>
      </c>
      <c r="G302" s="39">
        <v>100</v>
      </c>
      <c r="H302" s="65">
        <f t="shared" si="55"/>
        <v>269614</v>
      </c>
      <c r="I302" s="15">
        <f t="shared" si="54"/>
        <v>0</v>
      </c>
      <c r="J302" s="15">
        <f t="shared" si="53"/>
        <v>179.02656042496679</v>
      </c>
      <c r="K302" s="15">
        <f t="shared" si="56"/>
        <v>539.37397778703712</v>
      </c>
      <c r="L302" s="15">
        <f t="shared" si="57"/>
        <v>977387.83397435874</v>
      </c>
      <c r="M302" s="15"/>
      <c r="N302" s="15">
        <f t="shared" si="47"/>
        <v>977387.83397435874</v>
      </c>
      <c r="O302" s="40">
        <f t="shared" si="52"/>
        <v>977.38783397435873</v>
      </c>
      <c r="P302" s="40"/>
    </row>
    <row r="303" spans="1:16" x14ac:dyDescent="0.25">
      <c r="A303" s="5"/>
      <c r="B303" s="1" t="s">
        <v>766</v>
      </c>
      <c r="C303" s="48">
        <v>4</v>
      </c>
      <c r="D303" s="70">
        <v>42.579099999999997</v>
      </c>
      <c r="E303" s="98">
        <v>4164</v>
      </c>
      <c r="F303" s="190">
        <v>464361.2</v>
      </c>
      <c r="G303" s="39">
        <v>100</v>
      </c>
      <c r="H303" s="65">
        <f t="shared" si="55"/>
        <v>464361.2</v>
      </c>
      <c r="I303" s="15">
        <f t="shared" si="54"/>
        <v>0</v>
      </c>
      <c r="J303" s="15">
        <f t="shared" si="53"/>
        <v>111.5180595581172</v>
      </c>
      <c r="K303" s="15">
        <f t="shared" si="56"/>
        <v>606.88247865388666</v>
      </c>
      <c r="L303" s="15">
        <f t="shared" si="57"/>
        <v>1475645.0902023811</v>
      </c>
      <c r="M303" s="15"/>
      <c r="N303" s="15">
        <f t="shared" si="47"/>
        <v>1475645.0902023811</v>
      </c>
      <c r="O303" s="40">
        <f t="shared" si="52"/>
        <v>1475.6450902023812</v>
      </c>
      <c r="P303" s="40"/>
    </row>
    <row r="304" spans="1:16" x14ac:dyDescent="0.25">
      <c r="A304" s="5"/>
      <c r="B304" s="1" t="s">
        <v>206</v>
      </c>
      <c r="C304" s="48">
        <v>4</v>
      </c>
      <c r="D304" s="70">
        <v>14.5875</v>
      </c>
      <c r="E304" s="98">
        <v>5376</v>
      </c>
      <c r="F304" s="190">
        <v>5113039.5999999996</v>
      </c>
      <c r="G304" s="39">
        <v>100</v>
      </c>
      <c r="H304" s="65">
        <f t="shared" si="55"/>
        <v>5113039.5999999996</v>
      </c>
      <c r="I304" s="15">
        <f t="shared" si="54"/>
        <v>0</v>
      </c>
      <c r="J304" s="15">
        <f t="shared" si="53"/>
        <v>951.0862351190475</v>
      </c>
      <c r="K304" s="15">
        <f t="shared" si="56"/>
        <v>-232.68569690704362</v>
      </c>
      <c r="L304" s="15">
        <f t="shared" si="57"/>
        <v>670195.98910114658</v>
      </c>
      <c r="M304" s="15"/>
      <c r="N304" s="15">
        <f t="shared" si="47"/>
        <v>670195.98910114658</v>
      </c>
      <c r="O304" s="40">
        <f t="shared" si="52"/>
        <v>670.19598910114655</v>
      </c>
      <c r="P304" s="40"/>
    </row>
    <row r="305" spans="1:16" x14ac:dyDescent="0.25">
      <c r="A305" s="5"/>
      <c r="B305" s="1" t="s">
        <v>207</v>
      </c>
      <c r="C305" s="48">
        <v>4</v>
      </c>
      <c r="D305" s="70">
        <v>24.872399999999999</v>
      </c>
      <c r="E305" s="98">
        <v>2235</v>
      </c>
      <c r="F305" s="190">
        <v>348938.6</v>
      </c>
      <c r="G305" s="39">
        <v>100</v>
      </c>
      <c r="H305" s="65">
        <f t="shared" si="55"/>
        <v>348938.6</v>
      </c>
      <c r="I305" s="15">
        <f t="shared" si="54"/>
        <v>0</v>
      </c>
      <c r="J305" s="15">
        <f t="shared" si="53"/>
        <v>156.12465324384786</v>
      </c>
      <c r="K305" s="15">
        <f t="shared" si="56"/>
        <v>562.27588496815599</v>
      </c>
      <c r="L305" s="15">
        <f t="shared" si="57"/>
        <v>1131544.9019440243</v>
      </c>
      <c r="M305" s="15"/>
      <c r="N305" s="15">
        <f t="shared" si="47"/>
        <v>1131544.9019440243</v>
      </c>
      <c r="O305" s="40">
        <f t="shared" si="52"/>
        <v>1131.5449019440243</v>
      </c>
      <c r="P305" s="40"/>
    </row>
    <row r="306" spans="1:16" x14ac:dyDescent="0.25">
      <c r="A306" s="5"/>
      <c r="B306" s="1" t="s">
        <v>208</v>
      </c>
      <c r="C306" s="48">
        <v>4</v>
      </c>
      <c r="D306" s="70">
        <v>24.0137</v>
      </c>
      <c r="E306" s="98">
        <v>2207</v>
      </c>
      <c r="F306" s="190">
        <v>492932.9</v>
      </c>
      <c r="G306" s="39">
        <v>100</v>
      </c>
      <c r="H306" s="65">
        <f t="shared" si="55"/>
        <v>492932.9</v>
      </c>
      <c r="I306" s="15">
        <f t="shared" si="54"/>
        <v>0</v>
      </c>
      <c r="J306" s="15">
        <f t="shared" si="53"/>
        <v>223.34975079293159</v>
      </c>
      <c r="K306" s="15">
        <f t="shared" si="56"/>
        <v>495.05078741907232</v>
      </c>
      <c r="L306" s="15">
        <f t="shared" si="57"/>
        <v>1030880.7025383951</v>
      </c>
      <c r="M306" s="15"/>
      <c r="N306" s="15">
        <f t="shared" si="47"/>
        <v>1030880.7025383951</v>
      </c>
      <c r="O306" s="40">
        <f t="shared" si="52"/>
        <v>1030.8807025383951</v>
      </c>
      <c r="P306" s="40"/>
    </row>
    <row r="307" spans="1:16" x14ac:dyDescent="0.25">
      <c r="A307" s="5"/>
      <c r="B307" s="1" t="s">
        <v>209</v>
      </c>
      <c r="C307" s="48">
        <v>4</v>
      </c>
      <c r="D307" s="70">
        <v>25.411999999999999</v>
      </c>
      <c r="E307" s="98">
        <v>2512</v>
      </c>
      <c r="F307" s="190">
        <v>7621848.9000000004</v>
      </c>
      <c r="G307" s="39">
        <v>100</v>
      </c>
      <c r="H307" s="65">
        <f t="shared" si="55"/>
        <v>7621848.9000000004</v>
      </c>
      <c r="I307" s="15">
        <f t="shared" si="54"/>
        <v>0</v>
      </c>
      <c r="J307" s="15">
        <f t="shared" si="53"/>
        <v>3034.1755175159237</v>
      </c>
      <c r="K307" s="15">
        <f t="shared" si="56"/>
        <v>-2315.7749793039197</v>
      </c>
      <c r="L307" s="15">
        <f t="shared" si="57"/>
        <v>374054.44934395136</v>
      </c>
      <c r="M307" s="15"/>
      <c r="N307" s="15">
        <f t="shared" si="47"/>
        <v>374054.44934395136</v>
      </c>
      <c r="O307" s="40">
        <f t="shared" si="52"/>
        <v>374.05444934395138</v>
      </c>
      <c r="P307" s="40"/>
    </row>
    <row r="308" spans="1:16" x14ac:dyDescent="0.25">
      <c r="A308" s="5"/>
      <c r="B308" s="1" t="s">
        <v>210</v>
      </c>
      <c r="C308" s="48">
        <v>4</v>
      </c>
      <c r="D308" s="70">
        <v>15.786300000000002</v>
      </c>
      <c r="E308" s="98">
        <v>1656</v>
      </c>
      <c r="F308" s="190">
        <v>274676.3</v>
      </c>
      <c r="G308" s="39">
        <v>100</v>
      </c>
      <c r="H308" s="65">
        <f t="shared" si="55"/>
        <v>274676.3</v>
      </c>
      <c r="I308" s="15">
        <f t="shared" si="54"/>
        <v>0</v>
      </c>
      <c r="J308" s="15">
        <f t="shared" si="53"/>
        <v>165.8673309178744</v>
      </c>
      <c r="K308" s="15">
        <f t="shared" si="56"/>
        <v>552.53320729412951</v>
      </c>
      <c r="L308" s="15">
        <f t="shared" si="57"/>
        <v>1021042.5888237924</v>
      </c>
      <c r="M308" s="15"/>
      <c r="N308" s="15">
        <f t="shared" si="47"/>
        <v>1021042.5888237924</v>
      </c>
      <c r="O308" s="40">
        <f t="shared" si="52"/>
        <v>1021.0425888237924</v>
      </c>
      <c r="P308" s="40"/>
    </row>
    <row r="309" spans="1:16" x14ac:dyDescent="0.25">
      <c r="A309" s="5"/>
      <c r="B309" s="1" t="s">
        <v>211</v>
      </c>
      <c r="C309" s="48">
        <v>4</v>
      </c>
      <c r="D309" s="70">
        <v>10.5017</v>
      </c>
      <c r="E309" s="98">
        <v>1172</v>
      </c>
      <c r="F309" s="190">
        <v>160709.70000000001</v>
      </c>
      <c r="G309" s="39">
        <v>100</v>
      </c>
      <c r="H309" s="65">
        <f t="shared" si="55"/>
        <v>160709.70000000001</v>
      </c>
      <c r="I309" s="15">
        <f t="shared" si="54"/>
        <v>0</v>
      </c>
      <c r="J309" s="15">
        <f t="shared" si="53"/>
        <v>137.12431740614335</v>
      </c>
      <c r="K309" s="15">
        <f t="shared" si="56"/>
        <v>581.27622080586048</v>
      </c>
      <c r="L309" s="15">
        <f t="shared" si="57"/>
        <v>988151.8101781751</v>
      </c>
      <c r="M309" s="15"/>
      <c r="N309" s="15">
        <f t="shared" si="47"/>
        <v>988151.8101781751</v>
      </c>
      <c r="O309" s="40">
        <f t="shared" si="52"/>
        <v>988.15181017817508</v>
      </c>
      <c r="P309" s="40"/>
    </row>
    <row r="310" spans="1:16" x14ac:dyDescent="0.25">
      <c r="A310" s="5"/>
      <c r="B310" s="1" t="s">
        <v>212</v>
      </c>
      <c r="C310" s="48">
        <v>4</v>
      </c>
      <c r="D310" s="70">
        <v>24.389000000000003</v>
      </c>
      <c r="E310" s="98">
        <v>2951</v>
      </c>
      <c r="F310" s="190">
        <v>971110.5</v>
      </c>
      <c r="G310" s="39">
        <v>100</v>
      </c>
      <c r="H310" s="65">
        <f t="shared" si="55"/>
        <v>971110.5</v>
      </c>
      <c r="I310" s="15">
        <f t="shared" si="54"/>
        <v>0</v>
      </c>
      <c r="J310" s="15">
        <f t="shared" si="53"/>
        <v>329.07844798373435</v>
      </c>
      <c r="K310" s="15">
        <f t="shared" si="56"/>
        <v>389.32209022826953</v>
      </c>
      <c r="L310" s="15">
        <f t="shared" si="57"/>
        <v>969449.89291782887</v>
      </c>
      <c r="M310" s="15"/>
      <c r="N310" s="15">
        <f t="shared" si="47"/>
        <v>969449.89291782887</v>
      </c>
      <c r="O310" s="40">
        <f t="shared" si="52"/>
        <v>969.44989291782883</v>
      </c>
      <c r="P310" s="40"/>
    </row>
    <row r="311" spans="1:16" x14ac:dyDescent="0.25">
      <c r="A311" s="5"/>
      <c r="B311" s="1" t="s">
        <v>767</v>
      </c>
      <c r="C311" s="48">
        <v>4</v>
      </c>
      <c r="D311" s="70">
        <v>23.262899999999998</v>
      </c>
      <c r="E311" s="98">
        <v>1848</v>
      </c>
      <c r="F311" s="190">
        <v>398810.9</v>
      </c>
      <c r="G311" s="39">
        <v>100</v>
      </c>
      <c r="H311" s="65">
        <f t="shared" si="55"/>
        <v>398810.9</v>
      </c>
      <c r="I311" s="15">
        <f t="shared" si="54"/>
        <v>0</v>
      </c>
      <c r="J311" s="15">
        <f t="shared" si="53"/>
        <v>215.80676406926409</v>
      </c>
      <c r="K311" s="15">
        <f t="shared" si="56"/>
        <v>502.59377414273979</v>
      </c>
      <c r="L311" s="15">
        <f t="shared" si="57"/>
        <v>997473.26951680239</v>
      </c>
      <c r="M311" s="15"/>
      <c r="N311" s="15">
        <f t="shared" si="47"/>
        <v>997473.26951680239</v>
      </c>
      <c r="O311" s="40">
        <f t="shared" si="52"/>
        <v>997.47326951680236</v>
      </c>
      <c r="P311" s="40"/>
    </row>
    <row r="312" spans="1:16" x14ac:dyDescent="0.25">
      <c r="A312" s="5"/>
      <c r="B312" s="1"/>
      <c r="C312" s="48"/>
      <c r="D312" s="70">
        <v>0</v>
      </c>
      <c r="E312" s="100"/>
      <c r="F312" s="57"/>
      <c r="G312" s="39"/>
      <c r="H312" s="57"/>
      <c r="K312" s="15"/>
      <c r="L312" s="15"/>
      <c r="M312" s="15"/>
      <c r="N312" s="15"/>
      <c r="O312" s="40">
        <f t="shared" si="52"/>
        <v>0</v>
      </c>
      <c r="P312" s="40"/>
    </row>
    <row r="313" spans="1:16" x14ac:dyDescent="0.25">
      <c r="A313" s="33" t="s">
        <v>213</v>
      </c>
      <c r="B313" s="2" t="s">
        <v>2</v>
      </c>
      <c r="C313" s="59"/>
      <c r="D313" s="7">
        <v>644.12480000000005</v>
      </c>
      <c r="E313" s="101">
        <f>E314</f>
        <v>40635</v>
      </c>
      <c r="F313" s="177"/>
      <c r="G313" s="39"/>
      <c r="H313" s="50">
        <f>H315</f>
        <v>3746697.6</v>
      </c>
      <c r="I313" s="12">
        <f>I315</f>
        <v>-3746697.6</v>
      </c>
      <c r="J313" s="12"/>
      <c r="K313" s="15"/>
      <c r="L313" s="15"/>
      <c r="M313" s="14">
        <f>M315</f>
        <v>22731056.41223393</v>
      </c>
      <c r="N313" s="12">
        <f t="shared" si="47"/>
        <v>22731056.41223393</v>
      </c>
      <c r="O313" s="40"/>
      <c r="P313" s="40"/>
    </row>
    <row r="314" spans="1:16" x14ac:dyDescent="0.25">
      <c r="A314" s="33" t="s">
        <v>213</v>
      </c>
      <c r="B314" s="2" t="s">
        <v>3</v>
      </c>
      <c r="C314" s="59"/>
      <c r="D314" s="7">
        <v>644.12480000000005</v>
      </c>
      <c r="E314" s="101">
        <f>SUM(E316:E337)</f>
        <v>40635</v>
      </c>
      <c r="F314" s="177">
        <f>SUM(F316:F337)</f>
        <v>23271656.599999998</v>
      </c>
      <c r="G314" s="39"/>
      <c r="H314" s="50">
        <f>SUM(H316:H337)</f>
        <v>15778261.399999999</v>
      </c>
      <c r="I314" s="12">
        <f>SUM(I316:I337)</f>
        <v>7493395.2000000002</v>
      </c>
      <c r="J314" s="12"/>
      <c r="K314" s="15"/>
      <c r="L314" s="12">
        <f>SUM(L316:L337)</f>
        <v>21111589.05782336</v>
      </c>
      <c r="M314" s="15"/>
      <c r="N314" s="12">
        <f t="shared" si="47"/>
        <v>21111589.05782336</v>
      </c>
      <c r="O314" s="40"/>
      <c r="P314" s="40"/>
    </row>
    <row r="315" spans="1:16" x14ac:dyDescent="0.25">
      <c r="A315" s="5"/>
      <c r="B315" s="1" t="s">
        <v>26</v>
      </c>
      <c r="C315" s="48">
        <v>2</v>
      </c>
      <c r="D315" s="70">
        <v>0</v>
      </c>
      <c r="E315" s="102"/>
      <c r="F315" s="65"/>
      <c r="G315" s="39">
        <v>25</v>
      </c>
      <c r="H315" s="65">
        <f>F328*G315/100</f>
        <v>3746697.6</v>
      </c>
      <c r="I315" s="15">
        <f t="shared" ref="I315:I337" si="58">F315-H315</f>
        <v>-3746697.6</v>
      </c>
      <c r="J315" s="15"/>
      <c r="K315" s="15"/>
      <c r="L315" s="15"/>
      <c r="M315" s="15">
        <f>($L$7*$L$8*E313/$L$10)+($L$7*$L$9*D313/$L$11)</f>
        <v>22731056.41223393</v>
      </c>
      <c r="N315" s="15">
        <f t="shared" si="47"/>
        <v>22731056.41223393</v>
      </c>
      <c r="O315" s="40">
        <f t="shared" si="52"/>
        <v>22731.056412233931</v>
      </c>
      <c r="P315" s="40"/>
    </row>
    <row r="316" spans="1:16" x14ac:dyDescent="0.25">
      <c r="A316" s="5"/>
      <c r="B316" s="1" t="s">
        <v>214</v>
      </c>
      <c r="C316" s="48">
        <v>4</v>
      </c>
      <c r="D316" s="70">
        <v>39.805700000000002</v>
      </c>
      <c r="E316" s="98">
        <v>1349</v>
      </c>
      <c r="F316" s="191">
        <v>218746.6</v>
      </c>
      <c r="G316" s="39">
        <v>100</v>
      </c>
      <c r="H316" s="65">
        <f t="shared" ref="H316:H337" si="59">F316*G316/100</f>
        <v>218746.6</v>
      </c>
      <c r="I316" s="15">
        <f t="shared" si="58"/>
        <v>0</v>
      </c>
      <c r="J316" s="15">
        <f t="shared" si="53"/>
        <v>162.15463306152705</v>
      </c>
      <c r="K316" s="15">
        <f t="shared" ref="K316:K337" si="60">$J$11*$J$19-J316</f>
        <v>556.2459051504768</v>
      </c>
      <c r="L316" s="15">
        <f t="shared" ref="L316:L337" si="61">IF(K316&gt;0,$J$7*$J$8*(K316/$K$19),0)+$J$7*$J$9*(E316/$E$19)+$J$7*$J$10*(D316/$D$19)</f>
        <v>1069382.2185025373</v>
      </c>
      <c r="M316" s="15"/>
      <c r="N316" s="15">
        <f t="shared" si="47"/>
        <v>1069382.2185025373</v>
      </c>
      <c r="O316" s="40">
        <f t="shared" si="52"/>
        <v>1069.3822185025374</v>
      </c>
      <c r="P316" s="40"/>
    </row>
    <row r="317" spans="1:16" x14ac:dyDescent="0.25">
      <c r="A317" s="5"/>
      <c r="B317" s="1" t="s">
        <v>215</v>
      </c>
      <c r="C317" s="48">
        <v>4</v>
      </c>
      <c r="D317" s="70">
        <v>50.628500000000003</v>
      </c>
      <c r="E317" s="98">
        <v>3106</v>
      </c>
      <c r="F317" s="191">
        <v>707020.6</v>
      </c>
      <c r="G317" s="39">
        <v>100</v>
      </c>
      <c r="H317" s="65">
        <f t="shared" si="59"/>
        <v>707020.6</v>
      </c>
      <c r="I317" s="15">
        <f t="shared" si="58"/>
        <v>0</v>
      </c>
      <c r="J317" s="15">
        <f t="shared" si="53"/>
        <v>227.63058596265293</v>
      </c>
      <c r="K317" s="15">
        <f t="shared" si="60"/>
        <v>490.76995224935092</v>
      </c>
      <c r="L317" s="15">
        <f t="shared" si="61"/>
        <v>1216098.7130680832</v>
      </c>
      <c r="M317" s="15"/>
      <c r="N317" s="15">
        <f t="shared" si="47"/>
        <v>1216098.7130680832</v>
      </c>
      <c r="O317" s="40">
        <f t="shared" si="52"/>
        <v>1216.0987130680833</v>
      </c>
      <c r="P317" s="40"/>
    </row>
    <row r="318" spans="1:16" x14ac:dyDescent="0.25">
      <c r="A318" s="5"/>
      <c r="B318" s="1" t="s">
        <v>54</v>
      </c>
      <c r="C318" s="48">
        <v>4</v>
      </c>
      <c r="D318" s="70">
        <v>17.781400000000001</v>
      </c>
      <c r="E318" s="98">
        <v>713</v>
      </c>
      <c r="F318" s="191">
        <v>104274.7</v>
      </c>
      <c r="G318" s="39">
        <v>100</v>
      </c>
      <c r="H318" s="65">
        <f t="shared" si="59"/>
        <v>104274.7</v>
      </c>
      <c r="I318" s="15">
        <f t="shared" si="58"/>
        <v>0</v>
      </c>
      <c r="J318" s="15">
        <f t="shared" si="53"/>
        <v>146.24782608695651</v>
      </c>
      <c r="K318" s="15">
        <f t="shared" si="60"/>
        <v>572.1527121250474</v>
      </c>
      <c r="L318" s="15">
        <f t="shared" si="61"/>
        <v>946008.86735149007</v>
      </c>
      <c r="M318" s="15"/>
      <c r="N318" s="15">
        <f t="shared" si="47"/>
        <v>946008.86735149007</v>
      </c>
      <c r="O318" s="40">
        <f t="shared" si="52"/>
        <v>946.00886735149004</v>
      </c>
      <c r="P318" s="40"/>
    </row>
    <row r="319" spans="1:16" x14ac:dyDescent="0.25">
      <c r="A319" s="5"/>
      <c r="B319" s="1" t="s">
        <v>216</v>
      </c>
      <c r="C319" s="48">
        <v>4</v>
      </c>
      <c r="D319" s="70">
        <v>43.372099999999996</v>
      </c>
      <c r="E319" s="98">
        <v>1683</v>
      </c>
      <c r="F319" s="191">
        <v>315882.2</v>
      </c>
      <c r="G319" s="39">
        <v>100</v>
      </c>
      <c r="H319" s="65">
        <f t="shared" si="59"/>
        <v>315882.2</v>
      </c>
      <c r="I319" s="15">
        <f t="shared" si="58"/>
        <v>0</v>
      </c>
      <c r="J319" s="15">
        <f t="shared" si="53"/>
        <v>187.68995840760547</v>
      </c>
      <c r="K319" s="15">
        <f t="shared" si="60"/>
        <v>530.71057980439844</v>
      </c>
      <c r="L319" s="15">
        <f t="shared" si="61"/>
        <v>1083793.8767118677</v>
      </c>
      <c r="M319" s="15"/>
      <c r="N319" s="15">
        <f t="shared" si="47"/>
        <v>1083793.8767118677</v>
      </c>
      <c r="O319" s="40">
        <f t="shared" si="52"/>
        <v>1083.7938767118678</v>
      </c>
      <c r="P319" s="40"/>
    </row>
    <row r="320" spans="1:16" x14ac:dyDescent="0.25">
      <c r="A320" s="5"/>
      <c r="B320" s="1" t="s">
        <v>217</v>
      </c>
      <c r="C320" s="48">
        <v>4</v>
      </c>
      <c r="D320" s="70">
        <v>24.393000000000001</v>
      </c>
      <c r="E320" s="98">
        <v>1031</v>
      </c>
      <c r="F320" s="191">
        <v>1202115.8</v>
      </c>
      <c r="G320" s="39">
        <v>100</v>
      </c>
      <c r="H320" s="65">
        <f t="shared" si="59"/>
        <v>1202115.8</v>
      </c>
      <c r="I320" s="15">
        <f t="shared" si="58"/>
        <v>0</v>
      </c>
      <c r="J320" s="15">
        <f t="shared" si="53"/>
        <v>1165.9707080504365</v>
      </c>
      <c r="K320" s="15">
        <f t="shared" si="60"/>
        <v>-447.57016983843266</v>
      </c>
      <c r="L320" s="15">
        <f t="shared" si="61"/>
        <v>199249.54201534519</v>
      </c>
      <c r="M320" s="15"/>
      <c r="N320" s="15">
        <f t="shared" si="47"/>
        <v>199249.54201534519</v>
      </c>
      <c r="O320" s="40">
        <f t="shared" si="52"/>
        <v>199.24954201534518</v>
      </c>
      <c r="P320" s="40"/>
    </row>
    <row r="321" spans="1:16" x14ac:dyDescent="0.25">
      <c r="A321" s="5"/>
      <c r="B321" s="1" t="s">
        <v>218</v>
      </c>
      <c r="C321" s="48">
        <v>4</v>
      </c>
      <c r="D321" s="70">
        <v>23.819200000000002</v>
      </c>
      <c r="E321" s="98">
        <v>1371</v>
      </c>
      <c r="F321" s="191">
        <v>318348.40000000002</v>
      </c>
      <c r="G321" s="39">
        <v>100</v>
      </c>
      <c r="H321" s="65">
        <f t="shared" si="59"/>
        <v>318348.40000000002</v>
      </c>
      <c r="I321" s="15">
        <f t="shared" si="58"/>
        <v>0</v>
      </c>
      <c r="J321" s="15">
        <f t="shared" si="53"/>
        <v>232.20160466812547</v>
      </c>
      <c r="K321" s="15">
        <f t="shared" si="60"/>
        <v>486.19893354387841</v>
      </c>
      <c r="L321" s="15">
        <f t="shared" si="61"/>
        <v>920995.16365897295</v>
      </c>
      <c r="M321" s="15"/>
      <c r="N321" s="15">
        <f t="shared" ref="N321:N384" si="62">L321+M321</f>
        <v>920995.16365897295</v>
      </c>
      <c r="O321" s="40">
        <f t="shared" si="52"/>
        <v>920.99516365897296</v>
      </c>
      <c r="P321" s="40"/>
    </row>
    <row r="322" spans="1:16" x14ac:dyDescent="0.25">
      <c r="A322" s="5"/>
      <c r="B322" s="1" t="s">
        <v>219</v>
      </c>
      <c r="C322" s="48">
        <v>4</v>
      </c>
      <c r="D322" s="70">
        <v>26.022399999999998</v>
      </c>
      <c r="E322" s="98">
        <v>1087</v>
      </c>
      <c r="F322" s="191">
        <v>194891</v>
      </c>
      <c r="G322" s="39">
        <v>100</v>
      </c>
      <c r="H322" s="65">
        <f t="shared" si="59"/>
        <v>194891</v>
      </c>
      <c r="I322" s="15">
        <f t="shared" si="58"/>
        <v>0</v>
      </c>
      <c r="J322" s="15">
        <f t="shared" si="53"/>
        <v>179.29254829806808</v>
      </c>
      <c r="K322" s="15">
        <f t="shared" si="60"/>
        <v>539.10798991393585</v>
      </c>
      <c r="L322" s="15">
        <f t="shared" si="61"/>
        <v>969791.52459816344</v>
      </c>
      <c r="M322" s="15"/>
      <c r="N322" s="15">
        <f t="shared" si="62"/>
        <v>969791.52459816344</v>
      </c>
      <c r="O322" s="40">
        <f t="shared" si="52"/>
        <v>969.79152459816339</v>
      </c>
      <c r="P322" s="40"/>
    </row>
    <row r="323" spans="1:16" x14ac:dyDescent="0.25">
      <c r="A323" s="5"/>
      <c r="B323" s="1" t="s">
        <v>213</v>
      </c>
      <c r="C323" s="48">
        <v>4</v>
      </c>
      <c r="D323" s="70">
        <v>27.476400000000002</v>
      </c>
      <c r="E323" s="98">
        <v>1537</v>
      </c>
      <c r="F323" s="191">
        <v>288824.8</v>
      </c>
      <c r="G323" s="39">
        <v>100</v>
      </c>
      <c r="H323" s="65">
        <f t="shared" si="59"/>
        <v>288824.8</v>
      </c>
      <c r="I323" s="15">
        <f t="shared" si="58"/>
        <v>0</v>
      </c>
      <c r="J323" s="15">
        <f t="shared" si="53"/>
        <v>187.91463890696161</v>
      </c>
      <c r="K323" s="15">
        <f t="shared" si="60"/>
        <v>530.48589930504227</v>
      </c>
      <c r="L323" s="15">
        <f t="shared" si="61"/>
        <v>1014518.935108493</v>
      </c>
      <c r="M323" s="15"/>
      <c r="N323" s="15">
        <f t="shared" si="62"/>
        <v>1014518.935108493</v>
      </c>
      <c r="O323" s="40">
        <f t="shared" si="52"/>
        <v>1014.518935108493</v>
      </c>
      <c r="P323" s="40"/>
    </row>
    <row r="324" spans="1:16" x14ac:dyDescent="0.25">
      <c r="A324" s="5"/>
      <c r="B324" s="1" t="s">
        <v>220</v>
      </c>
      <c r="C324" s="48">
        <v>4</v>
      </c>
      <c r="D324" s="70">
        <v>15</v>
      </c>
      <c r="E324" s="98">
        <v>525</v>
      </c>
      <c r="F324" s="191">
        <v>80693.899999999994</v>
      </c>
      <c r="G324" s="39">
        <v>100</v>
      </c>
      <c r="H324" s="65">
        <f t="shared" si="59"/>
        <v>80693.899999999994</v>
      </c>
      <c r="I324" s="15">
        <f t="shared" si="58"/>
        <v>0</v>
      </c>
      <c r="J324" s="15">
        <f t="shared" si="53"/>
        <v>153.70266666666666</v>
      </c>
      <c r="K324" s="15">
        <f t="shared" si="60"/>
        <v>564.69787154533719</v>
      </c>
      <c r="L324" s="15">
        <f t="shared" si="61"/>
        <v>904642.32460758591</v>
      </c>
      <c r="M324" s="15"/>
      <c r="N324" s="15">
        <f t="shared" si="62"/>
        <v>904642.32460758591</v>
      </c>
      <c r="O324" s="40">
        <f t="shared" si="52"/>
        <v>904.64232460758592</v>
      </c>
      <c r="P324" s="40"/>
    </row>
    <row r="325" spans="1:16" x14ac:dyDescent="0.25">
      <c r="A325" s="5"/>
      <c r="B325" s="1" t="s">
        <v>221</v>
      </c>
      <c r="C325" s="48">
        <v>4</v>
      </c>
      <c r="D325" s="69">
        <v>39.362300000000005</v>
      </c>
      <c r="E325" s="98">
        <v>1719</v>
      </c>
      <c r="F325" s="191">
        <v>230846.3</v>
      </c>
      <c r="G325" s="39">
        <v>100</v>
      </c>
      <c r="H325" s="65">
        <f t="shared" si="59"/>
        <v>230846.3</v>
      </c>
      <c r="I325" s="15">
        <f t="shared" si="58"/>
        <v>0</v>
      </c>
      <c r="J325" s="15">
        <f t="shared" si="53"/>
        <v>134.29104130308318</v>
      </c>
      <c r="K325" s="15">
        <f t="shared" si="60"/>
        <v>584.10949690892073</v>
      </c>
      <c r="L325" s="15">
        <f t="shared" si="61"/>
        <v>1149982.4876424968</v>
      </c>
      <c r="M325" s="15"/>
      <c r="N325" s="15">
        <f t="shared" si="62"/>
        <v>1149982.4876424968</v>
      </c>
      <c r="O325" s="40">
        <f t="shared" si="52"/>
        <v>1149.9824876424968</v>
      </c>
      <c r="P325" s="40"/>
    </row>
    <row r="326" spans="1:16" x14ac:dyDescent="0.25">
      <c r="A326" s="5"/>
      <c r="B326" s="1" t="s">
        <v>132</v>
      </c>
      <c r="C326" s="48">
        <v>4</v>
      </c>
      <c r="D326" s="70">
        <v>32.915100000000002</v>
      </c>
      <c r="E326" s="98">
        <v>812</v>
      </c>
      <c r="F326" s="191">
        <v>194068.9</v>
      </c>
      <c r="G326" s="39">
        <v>100</v>
      </c>
      <c r="H326" s="65">
        <f t="shared" si="59"/>
        <v>194068.9</v>
      </c>
      <c r="I326" s="15">
        <f t="shared" si="58"/>
        <v>0</v>
      </c>
      <c r="J326" s="15">
        <f t="shared" si="53"/>
        <v>239.00110837438422</v>
      </c>
      <c r="K326" s="15">
        <f t="shared" si="60"/>
        <v>479.39942983761966</v>
      </c>
      <c r="L326" s="15">
        <f t="shared" si="61"/>
        <v>876492.77498341945</v>
      </c>
      <c r="M326" s="15"/>
      <c r="N326" s="15">
        <f t="shared" si="62"/>
        <v>876492.77498341945</v>
      </c>
      <c r="O326" s="40">
        <f t="shared" si="52"/>
        <v>876.49277498341951</v>
      </c>
      <c r="P326" s="40"/>
    </row>
    <row r="327" spans="1:16" x14ac:dyDescent="0.25">
      <c r="A327" s="5"/>
      <c r="B327" s="1" t="s">
        <v>768</v>
      </c>
      <c r="C327" s="48">
        <v>4</v>
      </c>
      <c r="D327" s="70">
        <v>27.975200000000001</v>
      </c>
      <c r="E327" s="98">
        <v>1652</v>
      </c>
      <c r="F327" s="191">
        <v>277993.90000000002</v>
      </c>
      <c r="G327" s="39">
        <v>100</v>
      </c>
      <c r="H327" s="65">
        <f t="shared" si="59"/>
        <v>277993.90000000002</v>
      </c>
      <c r="I327" s="15">
        <f t="shared" si="58"/>
        <v>0</v>
      </c>
      <c r="J327" s="15">
        <f t="shared" si="53"/>
        <v>168.27717917675545</v>
      </c>
      <c r="K327" s="15">
        <f t="shared" si="60"/>
        <v>550.12335903524843</v>
      </c>
      <c r="L327" s="15">
        <f t="shared" si="61"/>
        <v>1057104.0231216997</v>
      </c>
      <c r="M327" s="15"/>
      <c r="N327" s="15">
        <f t="shared" si="62"/>
        <v>1057104.0231216997</v>
      </c>
      <c r="O327" s="40">
        <f t="shared" si="52"/>
        <v>1057.1040231216996</v>
      </c>
      <c r="P327" s="40"/>
    </row>
    <row r="328" spans="1:16" x14ac:dyDescent="0.25">
      <c r="A328" s="5"/>
      <c r="B328" s="1" t="s">
        <v>222</v>
      </c>
      <c r="C328" s="48">
        <v>3</v>
      </c>
      <c r="D328" s="70">
        <v>6.8707000000000011</v>
      </c>
      <c r="E328" s="98">
        <v>9115</v>
      </c>
      <c r="F328" s="191">
        <v>14986790.4</v>
      </c>
      <c r="G328" s="39">
        <v>50</v>
      </c>
      <c r="H328" s="65">
        <f t="shared" si="59"/>
        <v>7493395.2000000002</v>
      </c>
      <c r="I328" s="15">
        <f t="shared" si="58"/>
        <v>7493395.2000000002</v>
      </c>
      <c r="J328" s="15">
        <f t="shared" si="53"/>
        <v>1644.189840921558</v>
      </c>
      <c r="K328" s="15">
        <f t="shared" si="60"/>
        <v>-925.78930270955414</v>
      </c>
      <c r="L328" s="15">
        <f t="shared" si="61"/>
        <v>1077820.7444329497</v>
      </c>
      <c r="M328" s="15"/>
      <c r="N328" s="15">
        <f t="shared" si="62"/>
        <v>1077820.7444329497</v>
      </c>
      <c r="O328" s="40">
        <f t="shared" si="52"/>
        <v>1077.8207444329496</v>
      </c>
      <c r="P328" s="40"/>
    </row>
    <row r="329" spans="1:16" x14ac:dyDescent="0.25">
      <c r="A329" s="5"/>
      <c r="B329" s="1" t="s">
        <v>223</v>
      </c>
      <c r="C329" s="48">
        <v>4</v>
      </c>
      <c r="D329" s="70">
        <v>14.065399999999999</v>
      </c>
      <c r="E329" s="98">
        <v>588</v>
      </c>
      <c r="F329" s="191">
        <v>86664.9</v>
      </c>
      <c r="G329" s="39">
        <v>100</v>
      </c>
      <c r="H329" s="65">
        <f t="shared" si="59"/>
        <v>86664.9</v>
      </c>
      <c r="I329" s="15">
        <f t="shared" si="58"/>
        <v>0</v>
      </c>
      <c r="J329" s="15">
        <f t="shared" si="53"/>
        <v>147.38928571428571</v>
      </c>
      <c r="K329" s="15">
        <f t="shared" si="60"/>
        <v>571.01125249771815</v>
      </c>
      <c r="L329" s="15">
        <f t="shared" si="61"/>
        <v>917760.98868808162</v>
      </c>
      <c r="M329" s="15"/>
      <c r="N329" s="15">
        <f t="shared" si="62"/>
        <v>917760.98868808162</v>
      </c>
      <c r="O329" s="40">
        <f t="shared" si="52"/>
        <v>917.76098868808162</v>
      </c>
      <c r="P329" s="40"/>
    </row>
    <row r="330" spans="1:16" x14ac:dyDescent="0.25">
      <c r="A330" s="5"/>
      <c r="B330" s="1" t="s">
        <v>224</v>
      </c>
      <c r="C330" s="48">
        <v>4</v>
      </c>
      <c r="D330" s="70">
        <v>39.993099999999998</v>
      </c>
      <c r="E330" s="98">
        <v>1351</v>
      </c>
      <c r="F330" s="191">
        <v>247114.9</v>
      </c>
      <c r="G330" s="39">
        <v>100</v>
      </c>
      <c r="H330" s="65">
        <f t="shared" si="59"/>
        <v>247114.9</v>
      </c>
      <c r="I330" s="15">
        <f t="shared" si="58"/>
        <v>0</v>
      </c>
      <c r="J330" s="15">
        <f t="shared" si="53"/>
        <v>182.91258327165062</v>
      </c>
      <c r="K330" s="15">
        <f t="shared" si="60"/>
        <v>535.48795494035323</v>
      </c>
      <c r="L330" s="15">
        <f t="shared" si="61"/>
        <v>1041013.4303565384</v>
      </c>
      <c r="M330" s="15"/>
      <c r="N330" s="15">
        <f t="shared" si="62"/>
        <v>1041013.4303565384</v>
      </c>
      <c r="O330" s="40">
        <f t="shared" si="52"/>
        <v>1041.0134303565385</v>
      </c>
      <c r="P330" s="40"/>
    </row>
    <row r="331" spans="1:16" x14ac:dyDescent="0.25">
      <c r="A331" s="5"/>
      <c r="B331" s="1" t="s">
        <v>225</v>
      </c>
      <c r="C331" s="48">
        <v>4</v>
      </c>
      <c r="D331" s="70">
        <v>8.6809999999999992</v>
      </c>
      <c r="E331" s="98">
        <v>1060</v>
      </c>
      <c r="F331" s="191">
        <v>365510</v>
      </c>
      <c r="G331" s="39">
        <v>100</v>
      </c>
      <c r="H331" s="65">
        <f t="shared" si="59"/>
        <v>365510</v>
      </c>
      <c r="I331" s="15">
        <f t="shared" si="58"/>
        <v>0</v>
      </c>
      <c r="J331" s="15">
        <f t="shared" si="53"/>
        <v>344.82075471698113</v>
      </c>
      <c r="K331" s="15">
        <f t="shared" si="60"/>
        <v>373.57978349502275</v>
      </c>
      <c r="L331" s="15">
        <f t="shared" si="61"/>
        <v>676917.23506925767</v>
      </c>
      <c r="M331" s="15"/>
      <c r="N331" s="15">
        <f t="shared" si="62"/>
        <v>676917.23506925767</v>
      </c>
      <c r="O331" s="40">
        <f t="shared" si="52"/>
        <v>676.91723506925769</v>
      </c>
      <c r="P331" s="40"/>
    </row>
    <row r="332" spans="1:16" x14ac:dyDescent="0.25">
      <c r="A332" s="5"/>
      <c r="B332" s="1" t="s">
        <v>226</v>
      </c>
      <c r="C332" s="48">
        <v>4</v>
      </c>
      <c r="D332" s="70">
        <v>23.636699999999998</v>
      </c>
      <c r="E332" s="98">
        <v>939</v>
      </c>
      <c r="F332" s="191">
        <v>161244</v>
      </c>
      <c r="G332" s="39">
        <v>100</v>
      </c>
      <c r="H332" s="65">
        <f t="shared" si="59"/>
        <v>161244</v>
      </c>
      <c r="I332" s="15">
        <f t="shared" si="58"/>
        <v>0</v>
      </c>
      <c r="J332" s="15">
        <f t="shared" si="53"/>
        <v>171.71884984025559</v>
      </c>
      <c r="K332" s="15">
        <f t="shared" si="60"/>
        <v>546.68168837174835</v>
      </c>
      <c r="L332" s="15">
        <f t="shared" si="61"/>
        <v>955502.61475794599</v>
      </c>
      <c r="M332" s="15"/>
      <c r="N332" s="15">
        <f t="shared" si="62"/>
        <v>955502.61475794599</v>
      </c>
      <c r="O332" s="40">
        <f t="shared" si="52"/>
        <v>955.50261475794605</v>
      </c>
      <c r="P332" s="40"/>
    </row>
    <row r="333" spans="1:16" x14ac:dyDescent="0.25">
      <c r="A333" s="5"/>
      <c r="B333" s="1" t="s">
        <v>227</v>
      </c>
      <c r="C333" s="48">
        <v>4</v>
      </c>
      <c r="D333" s="70">
        <v>35.176200000000001</v>
      </c>
      <c r="E333" s="98">
        <v>1653</v>
      </c>
      <c r="F333" s="191">
        <v>239515</v>
      </c>
      <c r="G333" s="39">
        <v>100</v>
      </c>
      <c r="H333" s="65">
        <f t="shared" si="59"/>
        <v>239515</v>
      </c>
      <c r="I333" s="15">
        <f t="shared" si="58"/>
        <v>0</v>
      </c>
      <c r="J333" s="15">
        <f t="shared" si="53"/>
        <v>144.89715668481549</v>
      </c>
      <c r="K333" s="15">
        <f t="shared" si="60"/>
        <v>573.50338152718837</v>
      </c>
      <c r="L333" s="15">
        <f t="shared" si="61"/>
        <v>1113705.8211767843</v>
      </c>
      <c r="M333" s="15"/>
      <c r="N333" s="15">
        <f t="shared" si="62"/>
        <v>1113705.8211767843</v>
      </c>
      <c r="O333" s="40">
        <f t="shared" si="52"/>
        <v>1113.7058211767844</v>
      </c>
      <c r="P333" s="40"/>
    </row>
    <row r="334" spans="1:16" x14ac:dyDescent="0.25">
      <c r="A334" s="5"/>
      <c r="B334" s="1" t="s">
        <v>228</v>
      </c>
      <c r="C334" s="48">
        <v>4</v>
      </c>
      <c r="D334" s="70">
        <v>33.835300000000004</v>
      </c>
      <c r="E334" s="98">
        <v>1756</v>
      </c>
      <c r="F334" s="191">
        <v>461534.7</v>
      </c>
      <c r="G334" s="39">
        <v>100</v>
      </c>
      <c r="H334" s="65">
        <f t="shared" si="59"/>
        <v>461534.7</v>
      </c>
      <c r="I334" s="15">
        <f t="shared" si="58"/>
        <v>0</v>
      </c>
      <c r="J334" s="15">
        <f t="shared" si="53"/>
        <v>262.83297266514808</v>
      </c>
      <c r="K334" s="15">
        <f t="shared" si="60"/>
        <v>455.5675655468558</v>
      </c>
      <c r="L334" s="15">
        <f t="shared" si="61"/>
        <v>955260.93714410334</v>
      </c>
      <c r="M334" s="15"/>
      <c r="N334" s="15">
        <f t="shared" si="62"/>
        <v>955260.93714410334</v>
      </c>
      <c r="O334" s="40">
        <f t="shared" si="52"/>
        <v>955.26093714410331</v>
      </c>
      <c r="P334" s="40"/>
    </row>
    <row r="335" spans="1:16" x14ac:dyDescent="0.25">
      <c r="A335" s="5"/>
      <c r="B335" s="1" t="s">
        <v>769</v>
      </c>
      <c r="C335" s="48">
        <v>4</v>
      </c>
      <c r="D335" s="70">
        <v>47.278100000000009</v>
      </c>
      <c r="E335" s="98">
        <v>3108</v>
      </c>
      <c r="F335" s="191">
        <v>962572.7</v>
      </c>
      <c r="G335" s="39">
        <v>100</v>
      </c>
      <c r="H335" s="65">
        <f t="shared" si="59"/>
        <v>962572.7</v>
      </c>
      <c r="I335" s="15">
        <f t="shared" si="58"/>
        <v>0</v>
      </c>
      <c r="J335" s="15">
        <f t="shared" si="53"/>
        <v>309.70807593307592</v>
      </c>
      <c r="K335" s="15">
        <f t="shared" si="60"/>
        <v>408.69246227892796</v>
      </c>
      <c r="L335" s="15">
        <f t="shared" si="61"/>
        <v>1089845.3158611066</v>
      </c>
      <c r="M335" s="15"/>
      <c r="N335" s="15">
        <f t="shared" si="62"/>
        <v>1089845.3158611066</v>
      </c>
      <c r="O335" s="40">
        <f t="shared" si="52"/>
        <v>1089.8453158611067</v>
      </c>
      <c r="P335" s="40"/>
    </row>
    <row r="336" spans="1:16" x14ac:dyDescent="0.25">
      <c r="A336" s="5"/>
      <c r="B336" s="1" t="s">
        <v>229</v>
      </c>
      <c r="C336" s="48">
        <v>4</v>
      </c>
      <c r="D336" s="70">
        <v>17.511099999999999</v>
      </c>
      <c r="E336" s="98">
        <v>615</v>
      </c>
      <c r="F336" s="191">
        <v>150138.29999999999</v>
      </c>
      <c r="G336" s="39">
        <v>100</v>
      </c>
      <c r="H336" s="65">
        <f t="shared" si="59"/>
        <v>150138.29999999999</v>
      </c>
      <c r="I336" s="15">
        <f t="shared" si="58"/>
        <v>0</v>
      </c>
      <c r="J336" s="15">
        <f t="shared" si="53"/>
        <v>244.1273170731707</v>
      </c>
      <c r="K336" s="15">
        <f t="shared" si="60"/>
        <v>474.27322113883315</v>
      </c>
      <c r="L336" s="15">
        <f t="shared" si="61"/>
        <v>796025.10037866246</v>
      </c>
      <c r="M336" s="15"/>
      <c r="N336" s="15">
        <f t="shared" si="62"/>
        <v>796025.10037866246</v>
      </c>
      <c r="O336" s="40">
        <f t="shared" si="52"/>
        <v>796.0251003786625</v>
      </c>
      <c r="P336" s="40"/>
    </row>
    <row r="337" spans="1:16" x14ac:dyDescent="0.25">
      <c r="A337" s="5"/>
      <c r="B337" s="1" t="s">
        <v>230</v>
      </c>
      <c r="C337" s="48">
        <v>4</v>
      </c>
      <c r="D337" s="70">
        <v>48.5259</v>
      </c>
      <c r="E337" s="98">
        <v>3865</v>
      </c>
      <c r="F337" s="192">
        <v>1476864.6</v>
      </c>
      <c r="G337" s="39">
        <v>100</v>
      </c>
      <c r="H337" s="65">
        <f t="shared" si="59"/>
        <v>1476864.6</v>
      </c>
      <c r="I337" s="15">
        <f t="shared" si="58"/>
        <v>0</v>
      </c>
      <c r="J337" s="15">
        <f t="shared" si="53"/>
        <v>382.11244501940496</v>
      </c>
      <c r="K337" s="15">
        <f t="shared" si="60"/>
        <v>336.28809319259892</v>
      </c>
      <c r="L337" s="15">
        <f t="shared" si="61"/>
        <v>1079676.4185877731</v>
      </c>
      <c r="M337" s="15"/>
      <c r="N337" s="15">
        <f t="shared" si="62"/>
        <v>1079676.4185877731</v>
      </c>
      <c r="O337" s="40">
        <f t="shared" si="52"/>
        <v>1079.676418587773</v>
      </c>
      <c r="P337" s="40"/>
    </row>
    <row r="338" spans="1:16" x14ac:dyDescent="0.25">
      <c r="A338" s="5"/>
      <c r="B338" s="1"/>
      <c r="C338" s="48"/>
      <c r="D338" s="70">
        <v>0</v>
      </c>
      <c r="E338" s="100"/>
      <c r="F338" s="57"/>
      <c r="G338" s="39"/>
      <c r="H338" s="57"/>
      <c r="K338" s="15"/>
      <c r="L338" s="15"/>
      <c r="M338" s="15"/>
      <c r="N338" s="15"/>
      <c r="O338" s="40">
        <f t="shared" si="52"/>
        <v>0</v>
      </c>
      <c r="P338" s="40"/>
    </row>
    <row r="339" spans="1:16" x14ac:dyDescent="0.25">
      <c r="A339" s="33" t="s">
        <v>231</v>
      </c>
      <c r="B339" s="2" t="s">
        <v>2</v>
      </c>
      <c r="C339" s="59"/>
      <c r="D339" s="7">
        <v>999.91469999999981</v>
      </c>
      <c r="E339" s="101">
        <f>E340</f>
        <v>80378</v>
      </c>
      <c r="F339" s="177"/>
      <c r="G339" s="39"/>
      <c r="H339" s="50">
        <f>H341</f>
        <v>6025192.7249999996</v>
      </c>
      <c r="I339" s="12">
        <f>I341</f>
        <v>-6025192.7249999996</v>
      </c>
      <c r="J339" s="12"/>
      <c r="K339" s="15"/>
      <c r="L339" s="15"/>
      <c r="M339" s="14">
        <f>M341</f>
        <v>40496732.349199593</v>
      </c>
      <c r="N339" s="12">
        <f t="shared" si="62"/>
        <v>40496732.349199593</v>
      </c>
      <c r="O339" s="40"/>
      <c r="P339" s="40"/>
    </row>
    <row r="340" spans="1:16" x14ac:dyDescent="0.25">
      <c r="A340" s="33" t="s">
        <v>231</v>
      </c>
      <c r="B340" s="2" t="s">
        <v>3</v>
      </c>
      <c r="C340" s="59"/>
      <c r="D340" s="7">
        <v>999.91469999999981</v>
      </c>
      <c r="E340" s="101">
        <f>SUM(E342:E369)</f>
        <v>80378</v>
      </c>
      <c r="F340" s="177">
        <f>SUM(F342:F369)</f>
        <v>43409010.500000007</v>
      </c>
      <c r="G340" s="39"/>
      <c r="H340" s="50">
        <f>SUM(H342:H369)</f>
        <v>31358625.049999997</v>
      </c>
      <c r="I340" s="12">
        <f>SUM(I342:I369)</f>
        <v>12050385.449999999</v>
      </c>
      <c r="J340" s="12"/>
      <c r="K340" s="15"/>
      <c r="L340" s="12">
        <f>SUM(L342:L369)</f>
        <v>30137153.28823401</v>
      </c>
      <c r="M340" s="15"/>
      <c r="N340" s="12">
        <f t="shared" si="62"/>
        <v>30137153.28823401</v>
      </c>
      <c r="O340" s="40"/>
      <c r="P340" s="40"/>
    </row>
    <row r="341" spans="1:16" x14ac:dyDescent="0.25">
      <c r="A341" s="5"/>
      <c r="B341" s="1" t="s">
        <v>26</v>
      </c>
      <c r="C341" s="48">
        <v>2</v>
      </c>
      <c r="D341" s="70">
        <v>0</v>
      </c>
      <c r="E341" s="102"/>
      <c r="F341" s="65"/>
      <c r="G341" s="39">
        <v>25</v>
      </c>
      <c r="H341" s="65">
        <f>F358*G341/100</f>
        <v>6025192.7249999996</v>
      </c>
      <c r="I341" s="15">
        <f t="shared" ref="I341:I369" si="63">F341-H341</f>
        <v>-6025192.7249999996</v>
      </c>
      <c r="J341" s="15"/>
      <c r="K341" s="15"/>
      <c r="L341" s="15"/>
      <c r="M341" s="15">
        <f>($L$7*$L$8*E339/$L$10)+($L$7*$L$9*D339/$L$11)</f>
        <v>40496732.349199593</v>
      </c>
      <c r="N341" s="15">
        <f t="shared" si="62"/>
        <v>40496732.349199593</v>
      </c>
      <c r="O341" s="40">
        <f t="shared" si="52"/>
        <v>40496.732349199592</v>
      </c>
      <c r="P341" s="40"/>
    </row>
    <row r="342" spans="1:16" x14ac:dyDescent="0.25">
      <c r="A342" s="5"/>
      <c r="B342" s="1" t="s">
        <v>232</v>
      </c>
      <c r="C342" s="48">
        <v>4</v>
      </c>
      <c r="D342" s="70">
        <v>11.5388</v>
      </c>
      <c r="E342" s="98">
        <v>488</v>
      </c>
      <c r="F342" s="193">
        <v>131951.9</v>
      </c>
      <c r="G342" s="39">
        <v>100</v>
      </c>
      <c r="H342" s="65">
        <f t="shared" ref="H342:H369" si="64">F342*G342/100</f>
        <v>131951.9</v>
      </c>
      <c r="I342" s="15">
        <f t="shared" si="63"/>
        <v>0</v>
      </c>
      <c r="J342" s="15">
        <f t="shared" ref="J342:J405" si="65">F342/E342</f>
        <v>270.39323770491802</v>
      </c>
      <c r="K342" s="15">
        <f t="shared" ref="K342:K369" si="66">$J$11*$J$19-J342</f>
        <v>448.00730050708586</v>
      </c>
      <c r="L342" s="15">
        <f t="shared" ref="L342:L369" si="67">IF(K342&gt;0,$J$7*$J$8*(K342/$K$19),0)+$J$7*$J$9*(E342/$E$19)+$J$7*$J$10*(D342/$D$19)</f>
        <v>724797.43510687491</v>
      </c>
      <c r="M342" s="15"/>
      <c r="N342" s="15">
        <f t="shared" si="62"/>
        <v>724797.43510687491</v>
      </c>
      <c r="O342" s="40">
        <f t="shared" si="52"/>
        <v>724.7974351068749</v>
      </c>
      <c r="P342" s="40"/>
    </row>
    <row r="343" spans="1:16" x14ac:dyDescent="0.25">
      <c r="A343" s="5"/>
      <c r="B343" s="1" t="s">
        <v>233</v>
      </c>
      <c r="C343" s="48">
        <v>4</v>
      </c>
      <c r="D343" s="70">
        <v>28.083100000000002</v>
      </c>
      <c r="E343" s="98">
        <v>1501</v>
      </c>
      <c r="F343" s="193">
        <v>426026.2</v>
      </c>
      <c r="G343" s="39">
        <v>100</v>
      </c>
      <c r="H343" s="65">
        <f t="shared" si="64"/>
        <v>426026.2</v>
      </c>
      <c r="I343" s="15">
        <f t="shared" si="63"/>
        <v>0</v>
      </c>
      <c r="J343" s="15">
        <f t="shared" si="65"/>
        <v>283.82824783477685</v>
      </c>
      <c r="K343" s="15">
        <f t="shared" si="66"/>
        <v>434.57229037722703</v>
      </c>
      <c r="L343" s="15">
        <f t="shared" si="67"/>
        <v>877352.13960386382</v>
      </c>
      <c r="M343" s="15"/>
      <c r="N343" s="15">
        <f t="shared" si="62"/>
        <v>877352.13960386382</v>
      </c>
      <c r="O343" s="40">
        <f t="shared" ref="O343:O406" si="68">N343/1000</f>
        <v>877.35213960386386</v>
      </c>
      <c r="P343" s="40"/>
    </row>
    <row r="344" spans="1:16" x14ac:dyDescent="0.25">
      <c r="A344" s="5"/>
      <c r="B344" s="1" t="s">
        <v>30</v>
      </c>
      <c r="C344" s="48">
        <v>4</v>
      </c>
      <c r="D344" s="70">
        <v>59.606300000000005</v>
      </c>
      <c r="E344" s="98">
        <v>4856</v>
      </c>
      <c r="F344" s="193">
        <v>979779.1</v>
      </c>
      <c r="G344" s="39">
        <v>100</v>
      </c>
      <c r="H344" s="65">
        <f t="shared" si="64"/>
        <v>979779.1</v>
      </c>
      <c r="I344" s="15">
        <f t="shared" si="63"/>
        <v>0</v>
      </c>
      <c r="J344" s="15">
        <f t="shared" si="65"/>
        <v>201.76670098846787</v>
      </c>
      <c r="K344" s="15">
        <f t="shared" si="66"/>
        <v>516.63383722353603</v>
      </c>
      <c r="L344" s="15">
        <f t="shared" si="67"/>
        <v>1484511.3855307158</v>
      </c>
      <c r="M344" s="15"/>
      <c r="N344" s="15">
        <f t="shared" si="62"/>
        <v>1484511.3855307158</v>
      </c>
      <c r="O344" s="40">
        <f t="shared" si="68"/>
        <v>1484.5113855307159</v>
      </c>
      <c r="P344" s="40"/>
    </row>
    <row r="345" spans="1:16" x14ac:dyDescent="0.25">
      <c r="A345" s="5"/>
      <c r="B345" s="1" t="s">
        <v>234</v>
      </c>
      <c r="C345" s="48">
        <v>4</v>
      </c>
      <c r="D345" s="70">
        <v>51.997199999999999</v>
      </c>
      <c r="E345" s="98">
        <v>3067</v>
      </c>
      <c r="F345" s="193">
        <v>354822.9</v>
      </c>
      <c r="G345" s="39">
        <v>100</v>
      </c>
      <c r="H345" s="65">
        <f t="shared" si="64"/>
        <v>354822.9</v>
      </c>
      <c r="I345" s="15">
        <f t="shared" si="63"/>
        <v>0</v>
      </c>
      <c r="J345" s="15">
        <f t="shared" si="65"/>
        <v>115.69054450603196</v>
      </c>
      <c r="K345" s="15">
        <f t="shared" si="66"/>
        <v>602.7099937059719</v>
      </c>
      <c r="L345" s="15">
        <f t="shared" si="67"/>
        <v>1373606.2062455432</v>
      </c>
      <c r="M345" s="15"/>
      <c r="N345" s="15">
        <f t="shared" si="62"/>
        <v>1373606.2062455432</v>
      </c>
      <c r="O345" s="40">
        <f t="shared" si="68"/>
        <v>1373.6062062455433</v>
      </c>
      <c r="P345" s="40"/>
    </row>
    <row r="346" spans="1:16" x14ac:dyDescent="0.25">
      <c r="A346" s="5"/>
      <c r="B346" s="1" t="s">
        <v>235</v>
      </c>
      <c r="C346" s="48">
        <v>4</v>
      </c>
      <c r="D346" s="70">
        <v>25.761199999999999</v>
      </c>
      <c r="E346" s="98">
        <v>1193</v>
      </c>
      <c r="F346" s="193">
        <v>235129.8</v>
      </c>
      <c r="G346" s="39">
        <v>100</v>
      </c>
      <c r="H346" s="65">
        <f t="shared" si="64"/>
        <v>235129.8</v>
      </c>
      <c r="I346" s="15">
        <f t="shared" si="63"/>
        <v>0</v>
      </c>
      <c r="J346" s="15">
        <f t="shared" si="65"/>
        <v>197.09119865884324</v>
      </c>
      <c r="K346" s="15">
        <f t="shared" si="66"/>
        <v>521.30933955316061</v>
      </c>
      <c r="L346" s="15">
        <f t="shared" si="67"/>
        <v>956159.44434549578</v>
      </c>
      <c r="M346" s="15"/>
      <c r="N346" s="15">
        <f t="shared" si="62"/>
        <v>956159.44434549578</v>
      </c>
      <c r="O346" s="40">
        <f t="shared" si="68"/>
        <v>956.15944434549579</v>
      </c>
      <c r="P346" s="40"/>
    </row>
    <row r="347" spans="1:16" x14ac:dyDescent="0.25">
      <c r="A347" s="5"/>
      <c r="B347" s="1" t="s">
        <v>231</v>
      </c>
      <c r="C347" s="48">
        <v>4</v>
      </c>
      <c r="D347" s="70">
        <v>32.075200000000002</v>
      </c>
      <c r="E347" s="98">
        <v>2689</v>
      </c>
      <c r="F347" s="193">
        <v>415584.6</v>
      </c>
      <c r="G347" s="39">
        <v>100</v>
      </c>
      <c r="H347" s="65">
        <f t="shared" si="64"/>
        <v>415584.6</v>
      </c>
      <c r="I347" s="15">
        <f t="shared" si="63"/>
        <v>0</v>
      </c>
      <c r="J347" s="15">
        <f t="shared" si="65"/>
        <v>154.54986984008926</v>
      </c>
      <c r="K347" s="15">
        <f t="shared" si="66"/>
        <v>563.85066837191459</v>
      </c>
      <c r="L347" s="15">
        <f t="shared" si="67"/>
        <v>1209912.2762775023</v>
      </c>
      <c r="M347" s="15"/>
      <c r="N347" s="15">
        <f t="shared" si="62"/>
        <v>1209912.2762775023</v>
      </c>
      <c r="O347" s="40">
        <f t="shared" si="68"/>
        <v>1209.9122762775023</v>
      </c>
      <c r="P347" s="40"/>
    </row>
    <row r="348" spans="1:16" x14ac:dyDescent="0.25">
      <c r="A348" s="5"/>
      <c r="B348" s="1" t="s">
        <v>236</v>
      </c>
      <c r="C348" s="48">
        <v>4</v>
      </c>
      <c r="D348" s="70">
        <v>30.424000000000003</v>
      </c>
      <c r="E348" s="98">
        <v>1175</v>
      </c>
      <c r="F348" s="193">
        <v>235245.6</v>
      </c>
      <c r="G348" s="39">
        <v>100</v>
      </c>
      <c r="H348" s="65">
        <f t="shared" si="64"/>
        <v>235245.6</v>
      </c>
      <c r="I348" s="15">
        <f t="shared" si="63"/>
        <v>0</v>
      </c>
      <c r="J348" s="15">
        <f t="shared" si="65"/>
        <v>200.20902127659576</v>
      </c>
      <c r="K348" s="15">
        <f t="shared" si="66"/>
        <v>518.19151693540812</v>
      </c>
      <c r="L348" s="15">
        <f t="shared" si="67"/>
        <v>964957.20413175563</v>
      </c>
      <c r="M348" s="15"/>
      <c r="N348" s="15">
        <f t="shared" si="62"/>
        <v>964957.20413175563</v>
      </c>
      <c r="O348" s="40">
        <f t="shared" si="68"/>
        <v>964.95720413175559</v>
      </c>
      <c r="P348" s="40"/>
    </row>
    <row r="349" spans="1:16" x14ac:dyDescent="0.25">
      <c r="A349" s="5"/>
      <c r="B349" s="1" t="s">
        <v>237</v>
      </c>
      <c r="C349" s="48">
        <v>4</v>
      </c>
      <c r="D349" s="70">
        <v>44.851599999999998</v>
      </c>
      <c r="E349" s="98">
        <v>2051</v>
      </c>
      <c r="F349" s="193">
        <v>501354.9</v>
      </c>
      <c r="G349" s="39">
        <v>100</v>
      </c>
      <c r="H349" s="65">
        <f t="shared" si="64"/>
        <v>501354.9</v>
      </c>
      <c r="I349" s="15">
        <f t="shared" si="63"/>
        <v>0</v>
      </c>
      <c r="J349" s="15">
        <f t="shared" si="65"/>
        <v>244.44412481716236</v>
      </c>
      <c r="K349" s="15">
        <f t="shared" si="66"/>
        <v>473.95641339484155</v>
      </c>
      <c r="L349" s="15">
        <f t="shared" si="67"/>
        <v>1051371.4967799145</v>
      </c>
      <c r="M349" s="15"/>
      <c r="N349" s="15">
        <f t="shared" si="62"/>
        <v>1051371.4967799145</v>
      </c>
      <c r="O349" s="40">
        <f t="shared" si="68"/>
        <v>1051.3714967799144</v>
      </c>
      <c r="P349" s="40"/>
    </row>
    <row r="350" spans="1:16" x14ac:dyDescent="0.25">
      <c r="A350" s="5"/>
      <c r="B350" s="1" t="s">
        <v>770</v>
      </c>
      <c r="C350" s="48">
        <v>4</v>
      </c>
      <c r="D350" s="70">
        <v>31.656999999999996</v>
      </c>
      <c r="E350" s="98">
        <v>1571</v>
      </c>
      <c r="F350" s="193">
        <v>372173.2</v>
      </c>
      <c r="G350" s="39">
        <v>100</v>
      </c>
      <c r="H350" s="65">
        <f t="shared" si="64"/>
        <v>372173.2</v>
      </c>
      <c r="I350" s="15">
        <f t="shared" si="63"/>
        <v>0</v>
      </c>
      <c r="J350" s="15">
        <f t="shared" si="65"/>
        <v>236.90210057288351</v>
      </c>
      <c r="K350" s="15">
        <f t="shared" si="66"/>
        <v>481.49843763912037</v>
      </c>
      <c r="L350" s="15">
        <f t="shared" si="67"/>
        <v>963202.68432363914</v>
      </c>
      <c r="M350" s="15"/>
      <c r="N350" s="15">
        <f t="shared" si="62"/>
        <v>963202.68432363914</v>
      </c>
      <c r="O350" s="40">
        <f t="shared" si="68"/>
        <v>963.20268432363912</v>
      </c>
      <c r="P350" s="40"/>
    </row>
    <row r="351" spans="1:16" x14ac:dyDescent="0.25">
      <c r="A351" s="5"/>
      <c r="B351" s="1" t="s">
        <v>771</v>
      </c>
      <c r="C351" s="48">
        <v>4</v>
      </c>
      <c r="D351" s="70">
        <v>21.204299999999996</v>
      </c>
      <c r="E351" s="98">
        <v>1621</v>
      </c>
      <c r="F351" s="193">
        <v>447343</v>
      </c>
      <c r="G351" s="39">
        <v>100</v>
      </c>
      <c r="H351" s="65">
        <f t="shared" si="64"/>
        <v>447343</v>
      </c>
      <c r="I351" s="15">
        <f t="shared" si="63"/>
        <v>0</v>
      </c>
      <c r="J351" s="15">
        <f t="shared" si="65"/>
        <v>275.9673041332511</v>
      </c>
      <c r="K351" s="15">
        <f t="shared" si="66"/>
        <v>442.43323407875278</v>
      </c>
      <c r="L351" s="15">
        <f t="shared" si="67"/>
        <v>879782.1569854425</v>
      </c>
      <c r="M351" s="15"/>
      <c r="N351" s="15">
        <f t="shared" si="62"/>
        <v>879782.1569854425</v>
      </c>
      <c r="O351" s="40">
        <f t="shared" si="68"/>
        <v>879.7821569854425</v>
      </c>
      <c r="P351" s="40"/>
    </row>
    <row r="352" spans="1:16" x14ac:dyDescent="0.25">
      <c r="A352" s="5"/>
      <c r="B352" s="1" t="s">
        <v>238</v>
      </c>
      <c r="C352" s="48">
        <v>4</v>
      </c>
      <c r="D352" s="70">
        <v>60.041400000000003</v>
      </c>
      <c r="E352" s="98">
        <v>2186</v>
      </c>
      <c r="F352" s="193">
        <v>351837.5</v>
      </c>
      <c r="G352" s="39">
        <v>100</v>
      </c>
      <c r="H352" s="65">
        <f t="shared" si="64"/>
        <v>351837.5</v>
      </c>
      <c r="I352" s="15">
        <f t="shared" si="63"/>
        <v>0</v>
      </c>
      <c r="J352" s="15">
        <f t="shared" si="65"/>
        <v>160.95036596523332</v>
      </c>
      <c r="K352" s="15">
        <f t="shared" si="66"/>
        <v>557.45017224677053</v>
      </c>
      <c r="L352" s="15">
        <f t="shared" si="67"/>
        <v>1234251.300302004</v>
      </c>
      <c r="M352" s="15"/>
      <c r="N352" s="15">
        <f t="shared" si="62"/>
        <v>1234251.300302004</v>
      </c>
      <c r="O352" s="40">
        <f t="shared" si="68"/>
        <v>1234.251300302004</v>
      </c>
      <c r="P352" s="40"/>
    </row>
    <row r="353" spans="1:16" x14ac:dyDescent="0.25">
      <c r="A353" s="5"/>
      <c r="B353" s="1" t="s">
        <v>239</v>
      </c>
      <c r="C353" s="48">
        <v>4</v>
      </c>
      <c r="D353" s="70">
        <v>21.527699999999999</v>
      </c>
      <c r="E353" s="98">
        <v>1501</v>
      </c>
      <c r="F353" s="193">
        <v>286806.40000000002</v>
      </c>
      <c r="G353" s="39">
        <v>100</v>
      </c>
      <c r="H353" s="65">
        <f t="shared" si="64"/>
        <v>286806.40000000002</v>
      </c>
      <c r="I353" s="15">
        <f t="shared" si="63"/>
        <v>0</v>
      </c>
      <c r="J353" s="15">
        <f t="shared" si="65"/>
        <v>191.07688207861426</v>
      </c>
      <c r="K353" s="15">
        <f t="shared" si="66"/>
        <v>527.32365613338959</v>
      </c>
      <c r="L353" s="15">
        <f t="shared" si="67"/>
        <v>986419.73287102114</v>
      </c>
      <c r="M353" s="15"/>
      <c r="N353" s="15">
        <f t="shared" si="62"/>
        <v>986419.73287102114</v>
      </c>
      <c r="O353" s="40">
        <f t="shared" si="68"/>
        <v>986.4197328710211</v>
      </c>
      <c r="P353" s="40"/>
    </row>
    <row r="354" spans="1:16" x14ac:dyDescent="0.25">
      <c r="A354" s="5"/>
      <c r="B354" s="1" t="s">
        <v>772</v>
      </c>
      <c r="C354" s="48">
        <v>4</v>
      </c>
      <c r="D354" s="70">
        <v>46.965600000000009</v>
      </c>
      <c r="E354" s="98">
        <v>3024</v>
      </c>
      <c r="F354" s="193">
        <v>818261.4</v>
      </c>
      <c r="G354" s="39">
        <v>100</v>
      </c>
      <c r="H354" s="65">
        <f t="shared" si="64"/>
        <v>818261.4</v>
      </c>
      <c r="I354" s="15">
        <f t="shared" si="63"/>
        <v>0</v>
      </c>
      <c r="J354" s="15">
        <f t="shared" si="65"/>
        <v>270.58908730158731</v>
      </c>
      <c r="K354" s="15">
        <f t="shared" si="66"/>
        <v>447.81145091041657</v>
      </c>
      <c r="L354" s="15">
        <f t="shared" si="67"/>
        <v>1134151.3019207916</v>
      </c>
      <c r="M354" s="15"/>
      <c r="N354" s="15">
        <f t="shared" si="62"/>
        <v>1134151.3019207916</v>
      </c>
      <c r="O354" s="40">
        <f t="shared" si="68"/>
        <v>1134.1513019207916</v>
      </c>
      <c r="P354" s="40"/>
    </row>
    <row r="355" spans="1:16" x14ac:dyDescent="0.25">
      <c r="A355" s="5"/>
      <c r="B355" s="1" t="s">
        <v>240</v>
      </c>
      <c r="C355" s="48">
        <v>4</v>
      </c>
      <c r="D355" s="70">
        <v>29.545500000000004</v>
      </c>
      <c r="E355" s="98">
        <v>1355</v>
      </c>
      <c r="F355" s="193">
        <v>176041.5</v>
      </c>
      <c r="G355" s="39">
        <v>100</v>
      </c>
      <c r="H355" s="65">
        <f t="shared" si="64"/>
        <v>176041.5</v>
      </c>
      <c r="I355" s="15">
        <f t="shared" si="63"/>
        <v>0</v>
      </c>
      <c r="J355" s="15">
        <f t="shared" si="65"/>
        <v>129.91992619926199</v>
      </c>
      <c r="K355" s="15">
        <f t="shared" si="66"/>
        <v>588.48061201274186</v>
      </c>
      <c r="L355" s="15">
        <f t="shared" si="67"/>
        <v>1081842.9310492282</v>
      </c>
      <c r="M355" s="15"/>
      <c r="N355" s="15">
        <f t="shared" si="62"/>
        <v>1081842.9310492282</v>
      </c>
      <c r="O355" s="40">
        <f t="shared" si="68"/>
        <v>1081.8429310492281</v>
      </c>
      <c r="P355" s="40"/>
    </row>
    <row r="356" spans="1:16" x14ac:dyDescent="0.25">
      <c r="A356" s="5"/>
      <c r="B356" s="1" t="s">
        <v>241</v>
      </c>
      <c r="C356" s="48">
        <v>4</v>
      </c>
      <c r="D356" s="70">
        <v>52.421900000000001</v>
      </c>
      <c r="E356" s="98">
        <v>3091</v>
      </c>
      <c r="F356" s="193">
        <v>344957.9</v>
      </c>
      <c r="G356" s="39">
        <v>100</v>
      </c>
      <c r="H356" s="65">
        <f t="shared" si="64"/>
        <v>344957.9</v>
      </c>
      <c r="I356" s="15">
        <f t="shared" si="63"/>
        <v>0</v>
      </c>
      <c r="J356" s="15">
        <f t="shared" si="65"/>
        <v>111.6007440957619</v>
      </c>
      <c r="K356" s="15">
        <f t="shared" si="66"/>
        <v>606.79979411624197</v>
      </c>
      <c r="L356" s="15">
        <f t="shared" si="67"/>
        <v>1383531.5400311844</v>
      </c>
      <c r="M356" s="15"/>
      <c r="N356" s="15">
        <f t="shared" si="62"/>
        <v>1383531.5400311844</v>
      </c>
      <c r="O356" s="40">
        <f t="shared" si="68"/>
        <v>1383.5315400311845</v>
      </c>
      <c r="P356" s="40"/>
    </row>
    <row r="357" spans="1:16" x14ac:dyDescent="0.25">
      <c r="A357" s="5"/>
      <c r="B357" s="1" t="s">
        <v>242</v>
      </c>
      <c r="C357" s="48">
        <v>4</v>
      </c>
      <c r="D357" s="70">
        <v>38.638800000000003</v>
      </c>
      <c r="E357" s="98">
        <v>2773</v>
      </c>
      <c r="F357" s="193">
        <v>709616.7</v>
      </c>
      <c r="G357" s="39">
        <v>100</v>
      </c>
      <c r="H357" s="65">
        <f t="shared" si="64"/>
        <v>709616.7</v>
      </c>
      <c r="I357" s="15">
        <f t="shared" si="63"/>
        <v>0</v>
      </c>
      <c r="J357" s="15">
        <f t="shared" si="65"/>
        <v>255.90216372160114</v>
      </c>
      <c r="K357" s="15">
        <f t="shared" si="66"/>
        <v>462.49837449040274</v>
      </c>
      <c r="L357" s="15">
        <f t="shared" si="67"/>
        <v>1098492.2699065139</v>
      </c>
      <c r="M357" s="15"/>
      <c r="N357" s="15">
        <f t="shared" si="62"/>
        <v>1098492.2699065139</v>
      </c>
      <c r="O357" s="40">
        <f t="shared" si="68"/>
        <v>1098.4922699065139</v>
      </c>
      <c r="P357" s="40"/>
    </row>
    <row r="358" spans="1:16" x14ac:dyDescent="0.25">
      <c r="A358" s="5"/>
      <c r="B358" s="1" t="s">
        <v>243</v>
      </c>
      <c r="C358" s="48">
        <v>3</v>
      </c>
      <c r="D358" s="70">
        <v>11.920599999999999</v>
      </c>
      <c r="E358" s="98">
        <v>17088</v>
      </c>
      <c r="F358" s="193">
        <v>24100770.899999999</v>
      </c>
      <c r="G358" s="39">
        <v>50</v>
      </c>
      <c r="H358" s="65">
        <f t="shared" si="64"/>
        <v>12050385.449999999</v>
      </c>
      <c r="I358" s="15">
        <f t="shared" si="63"/>
        <v>12050385.449999999</v>
      </c>
      <c r="J358" s="15">
        <f t="shared" si="65"/>
        <v>1410.3915554775281</v>
      </c>
      <c r="K358" s="15">
        <f t="shared" si="66"/>
        <v>-691.99101726552419</v>
      </c>
      <c r="L358" s="15">
        <f t="shared" si="67"/>
        <v>2017459.7522111603</v>
      </c>
      <c r="M358" s="15"/>
      <c r="N358" s="15">
        <f t="shared" si="62"/>
        <v>2017459.7522111603</v>
      </c>
      <c r="O358" s="40">
        <f t="shared" si="68"/>
        <v>2017.4597522111603</v>
      </c>
      <c r="P358" s="40"/>
    </row>
    <row r="359" spans="1:16" x14ac:dyDescent="0.25">
      <c r="A359" s="5"/>
      <c r="B359" s="1" t="s">
        <v>244</v>
      </c>
      <c r="C359" s="48">
        <v>4</v>
      </c>
      <c r="D359" s="70">
        <v>15.653800000000002</v>
      </c>
      <c r="E359" s="98">
        <v>712</v>
      </c>
      <c r="F359" s="193">
        <v>71420.600000000006</v>
      </c>
      <c r="G359" s="39">
        <v>100</v>
      </c>
      <c r="H359" s="65">
        <f t="shared" si="64"/>
        <v>71420.600000000006</v>
      </c>
      <c r="I359" s="15">
        <f t="shared" si="63"/>
        <v>0</v>
      </c>
      <c r="J359" s="15">
        <f t="shared" si="65"/>
        <v>100.30983146067416</v>
      </c>
      <c r="K359" s="15">
        <f t="shared" si="66"/>
        <v>618.09070675132966</v>
      </c>
      <c r="L359" s="15">
        <f t="shared" si="67"/>
        <v>1003577.2337545423</v>
      </c>
      <c r="M359" s="15"/>
      <c r="N359" s="15">
        <f t="shared" si="62"/>
        <v>1003577.2337545423</v>
      </c>
      <c r="O359" s="40">
        <f t="shared" si="68"/>
        <v>1003.5772337545424</v>
      </c>
      <c r="P359" s="40"/>
    </row>
    <row r="360" spans="1:16" x14ac:dyDescent="0.25">
      <c r="A360" s="5"/>
      <c r="B360" s="1" t="s">
        <v>245</v>
      </c>
      <c r="C360" s="48">
        <v>4</v>
      </c>
      <c r="D360" s="70">
        <v>83.219699999999989</v>
      </c>
      <c r="E360" s="98">
        <v>7487</v>
      </c>
      <c r="F360" s="193">
        <v>1670097.4</v>
      </c>
      <c r="G360" s="39">
        <v>100</v>
      </c>
      <c r="H360" s="65">
        <f t="shared" si="64"/>
        <v>1670097.4</v>
      </c>
      <c r="I360" s="15">
        <f t="shared" si="63"/>
        <v>0</v>
      </c>
      <c r="J360" s="15">
        <f t="shared" si="65"/>
        <v>223.06630158942164</v>
      </c>
      <c r="K360" s="15">
        <f t="shared" si="66"/>
        <v>495.33423662258224</v>
      </c>
      <c r="L360" s="15">
        <f t="shared" si="67"/>
        <v>1836477.0928988338</v>
      </c>
      <c r="M360" s="15"/>
      <c r="N360" s="15">
        <f t="shared" si="62"/>
        <v>1836477.0928988338</v>
      </c>
      <c r="O360" s="40">
        <f t="shared" si="68"/>
        <v>1836.4770928988337</v>
      </c>
      <c r="P360" s="40"/>
    </row>
    <row r="361" spans="1:16" x14ac:dyDescent="0.25">
      <c r="A361" s="5"/>
      <c r="B361" s="1" t="s">
        <v>246</v>
      </c>
      <c r="C361" s="48">
        <v>4</v>
      </c>
      <c r="D361" s="70">
        <v>17.054500000000001</v>
      </c>
      <c r="E361" s="98">
        <v>860</v>
      </c>
      <c r="F361" s="193">
        <v>183872.9</v>
      </c>
      <c r="G361" s="39">
        <v>100</v>
      </c>
      <c r="H361" s="65">
        <f t="shared" si="64"/>
        <v>183872.9</v>
      </c>
      <c r="I361" s="15">
        <f t="shared" si="63"/>
        <v>0</v>
      </c>
      <c r="J361" s="15">
        <f t="shared" si="65"/>
        <v>213.80569767441861</v>
      </c>
      <c r="K361" s="15">
        <f t="shared" si="66"/>
        <v>504.59484053758524</v>
      </c>
      <c r="L361" s="15">
        <f t="shared" si="67"/>
        <v>865569.1804348916</v>
      </c>
      <c r="M361" s="15"/>
      <c r="N361" s="15">
        <f t="shared" si="62"/>
        <v>865569.1804348916</v>
      </c>
      <c r="O361" s="40">
        <f t="shared" si="68"/>
        <v>865.56918043489156</v>
      </c>
      <c r="P361" s="40"/>
    </row>
    <row r="362" spans="1:16" x14ac:dyDescent="0.25">
      <c r="A362" s="5"/>
      <c r="B362" s="1" t="s">
        <v>247</v>
      </c>
      <c r="C362" s="48">
        <v>4</v>
      </c>
      <c r="D362" s="70">
        <v>28.305500000000002</v>
      </c>
      <c r="E362" s="98">
        <v>1001</v>
      </c>
      <c r="F362" s="193">
        <v>553161.30000000005</v>
      </c>
      <c r="G362" s="39">
        <v>100</v>
      </c>
      <c r="H362" s="65">
        <f t="shared" si="64"/>
        <v>553161.30000000005</v>
      </c>
      <c r="I362" s="15">
        <f t="shared" si="63"/>
        <v>0</v>
      </c>
      <c r="J362" s="15">
        <f t="shared" si="65"/>
        <v>552.60869130869139</v>
      </c>
      <c r="K362" s="15">
        <f t="shared" si="66"/>
        <v>165.79184690331249</v>
      </c>
      <c r="L362" s="15">
        <f t="shared" si="67"/>
        <v>441918.67113083426</v>
      </c>
      <c r="M362" s="15"/>
      <c r="N362" s="15">
        <f t="shared" si="62"/>
        <v>441918.67113083426</v>
      </c>
      <c r="O362" s="40">
        <f t="shared" si="68"/>
        <v>441.91867113083424</v>
      </c>
      <c r="P362" s="40"/>
    </row>
    <row r="363" spans="1:16" x14ac:dyDescent="0.25">
      <c r="A363" s="5"/>
      <c r="B363" s="1" t="s">
        <v>248</v>
      </c>
      <c r="C363" s="48">
        <v>4</v>
      </c>
      <c r="D363" s="70">
        <v>24.119200000000003</v>
      </c>
      <c r="E363" s="98">
        <v>1761</v>
      </c>
      <c r="F363" s="193">
        <v>886278</v>
      </c>
      <c r="G363" s="39">
        <v>100</v>
      </c>
      <c r="H363" s="65">
        <f t="shared" si="64"/>
        <v>886278</v>
      </c>
      <c r="I363" s="15">
        <f t="shared" si="63"/>
        <v>0</v>
      </c>
      <c r="J363" s="15">
        <f t="shared" si="65"/>
        <v>503.28109028960819</v>
      </c>
      <c r="K363" s="15">
        <f t="shared" si="66"/>
        <v>215.11944792239569</v>
      </c>
      <c r="L363" s="15">
        <f t="shared" si="67"/>
        <v>585623.05197257677</v>
      </c>
      <c r="M363" s="15"/>
      <c r="N363" s="15">
        <f t="shared" si="62"/>
        <v>585623.05197257677</v>
      </c>
      <c r="O363" s="40">
        <f t="shared" si="68"/>
        <v>585.62305197257672</v>
      </c>
      <c r="P363" s="40"/>
    </row>
    <row r="364" spans="1:16" x14ac:dyDescent="0.25">
      <c r="A364" s="5"/>
      <c r="B364" s="1" t="s">
        <v>249</v>
      </c>
      <c r="C364" s="48">
        <v>4</v>
      </c>
      <c r="D364" s="70">
        <v>35.9437</v>
      </c>
      <c r="E364" s="98">
        <v>1489</v>
      </c>
      <c r="F364" s="193">
        <v>359842</v>
      </c>
      <c r="G364" s="39">
        <v>100</v>
      </c>
      <c r="H364" s="65">
        <f t="shared" si="64"/>
        <v>359842</v>
      </c>
      <c r="I364" s="15">
        <f t="shared" si="63"/>
        <v>0</v>
      </c>
      <c r="J364" s="15">
        <f t="shared" si="65"/>
        <v>241.66689053055742</v>
      </c>
      <c r="K364" s="15">
        <f t="shared" si="66"/>
        <v>476.73364768144643</v>
      </c>
      <c r="L364" s="15">
        <f t="shared" si="67"/>
        <v>961041.08786709327</v>
      </c>
      <c r="M364" s="15"/>
      <c r="N364" s="15">
        <f t="shared" si="62"/>
        <v>961041.08786709327</v>
      </c>
      <c r="O364" s="40">
        <f t="shared" si="68"/>
        <v>961.04108786709332</v>
      </c>
      <c r="P364" s="40"/>
    </row>
    <row r="365" spans="1:16" x14ac:dyDescent="0.25">
      <c r="A365" s="5"/>
      <c r="B365" s="1" t="s">
        <v>773</v>
      </c>
      <c r="C365" s="48">
        <v>4</v>
      </c>
      <c r="D365" s="70">
        <v>23.410100000000003</v>
      </c>
      <c r="E365" s="98">
        <v>798</v>
      </c>
      <c r="F365" s="193">
        <v>108312.7</v>
      </c>
      <c r="G365" s="39">
        <v>100</v>
      </c>
      <c r="H365" s="65">
        <f t="shared" si="64"/>
        <v>108312.7</v>
      </c>
      <c r="I365" s="15">
        <f t="shared" si="63"/>
        <v>0</v>
      </c>
      <c r="J365" s="15">
        <f t="shared" si="65"/>
        <v>135.73020050125314</v>
      </c>
      <c r="K365" s="15">
        <f t="shared" si="66"/>
        <v>582.6703377107508</v>
      </c>
      <c r="L365" s="15">
        <f t="shared" si="67"/>
        <v>989084.99897160777</v>
      </c>
      <c r="M365" s="15"/>
      <c r="N365" s="15">
        <f t="shared" si="62"/>
        <v>989084.99897160777</v>
      </c>
      <c r="O365" s="40">
        <f t="shared" si="68"/>
        <v>989.08499897160777</v>
      </c>
      <c r="P365" s="40"/>
    </row>
    <row r="366" spans="1:16" x14ac:dyDescent="0.25">
      <c r="A366" s="5"/>
      <c r="B366" s="1" t="s">
        <v>250</v>
      </c>
      <c r="C366" s="48">
        <v>4</v>
      </c>
      <c r="D366" s="70">
        <v>56.730699999999999</v>
      </c>
      <c r="E366" s="98">
        <v>4321</v>
      </c>
      <c r="F366" s="193">
        <v>1373730</v>
      </c>
      <c r="G366" s="39">
        <v>100</v>
      </c>
      <c r="H366" s="65">
        <f t="shared" si="64"/>
        <v>1373730</v>
      </c>
      <c r="I366" s="15">
        <f t="shared" si="63"/>
        <v>0</v>
      </c>
      <c r="J366" s="15">
        <f t="shared" si="65"/>
        <v>317.91946308724835</v>
      </c>
      <c r="K366" s="15">
        <f t="shared" si="66"/>
        <v>400.48107512475553</v>
      </c>
      <c r="L366" s="15">
        <f t="shared" si="67"/>
        <v>1249683.4351432007</v>
      </c>
      <c r="M366" s="15"/>
      <c r="N366" s="15">
        <f t="shared" si="62"/>
        <v>1249683.4351432007</v>
      </c>
      <c r="O366" s="40">
        <f t="shared" si="68"/>
        <v>1249.6834351432008</v>
      </c>
      <c r="P366" s="40"/>
    </row>
    <row r="367" spans="1:16" x14ac:dyDescent="0.25">
      <c r="A367" s="5"/>
      <c r="B367" s="1" t="s">
        <v>774</v>
      </c>
      <c r="C367" s="48">
        <v>4</v>
      </c>
      <c r="D367" s="70">
        <v>43.787799999999997</v>
      </c>
      <c r="E367" s="98">
        <v>4190</v>
      </c>
      <c r="F367" s="193">
        <v>1350149.2</v>
      </c>
      <c r="G367" s="39">
        <v>100</v>
      </c>
      <c r="H367" s="65">
        <f t="shared" si="64"/>
        <v>1350149.2</v>
      </c>
      <c r="I367" s="15">
        <f t="shared" si="63"/>
        <v>0</v>
      </c>
      <c r="J367" s="15">
        <f t="shared" si="65"/>
        <v>322.23131264916469</v>
      </c>
      <c r="K367" s="15">
        <f t="shared" si="66"/>
        <v>396.16922556283919</v>
      </c>
      <c r="L367" s="15">
        <f t="shared" si="67"/>
        <v>1186062.8260175954</v>
      </c>
      <c r="M367" s="15"/>
      <c r="N367" s="15">
        <f t="shared" si="62"/>
        <v>1186062.8260175954</v>
      </c>
      <c r="O367" s="40">
        <f t="shared" si="68"/>
        <v>1186.0628260175954</v>
      </c>
      <c r="P367" s="40"/>
    </row>
    <row r="368" spans="1:16" x14ac:dyDescent="0.25">
      <c r="A368" s="5"/>
      <c r="B368" s="1" t="s">
        <v>251</v>
      </c>
      <c r="C368" s="48">
        <v>4</v>
      </c>
      <c r="D368" s="70">
        <v>40.653300000000002</v>
      </c>
      <c r="E368" s="98">
        <v>4176</v>
      </c>
      <c r="F368" s="193">
        <v>5277080.9000000004</v>
      </c>
      <c r="G368" s="39">
        <v>100</v>
      </c>
      <c r="H368" s="65">
        <f t="shared" si="64"/>
        <v>5277080.9000000004</v>
      </c>
      <c r="I368" s="15">
        <f t="shared" si="63"/>
        <v>0</v>
      </c>
      <c r="J368" s="15">
        <f t="shared" si="65"/>
        <v>1263.6687978927205</v>
      </c>
      <c r="K368" s="15">
        <f t="shared" si="66"/>
        <v>-545.2682596807166</v>
      </c>
      <c r="L368" s="15">
        <f t="shared" si="67"/>
        <v>616621.85990910837</v>
      </c>
      <c r="M368" s="15"/>
      <c r="N368" s="15">
        <f t="shared" si="62"/>
        <v>616621.85990910837</v>
      </c>
      <c r="O368" s="40">
        <f t="shared" si="68"/>
        <v>616.62185990910837</v>
      </c>
      <c r="P368" s="40"/>
    </row>
    <row r="369" spans="1:16" x14ac:dyDescent="0.25">
      <c r="A369" s="5"/>
      <c r="B369" s="1" t="s">
        <v>252</v>
      </c>
      <c r="C369" s="48">
        <v>4</v>
      </c>
      <c r="D369" s="70">
        <v>32.776199999999996</v>
      </c>
      <c r="E369" s="98">
        <v>2353</v>
      </c>
      <c r="F369" s="193">
        <v>687362</v>
      </c>
      <c r="G369" s="39">
        <v>100</v>
      </c>
      <c r="H369" s="65">
        <f t="shared" si="64"/>
        <v>687362</v>
      </c>
      <c r="I369" s="15">
        <f t="shared" si="63"/>
        <v>0</v>
      </c>
      <c r="J369" s="15">
        <f t="shared" si="65"/>
        <v>292.12154696132598</v>
      </c>
      <c r="K369" s="15">
        <f t="shared" si="66"/>
        <v>426.2789912506779</v>
      </c>
      <c r="L369" s="15">
        <f t="shared" si="67"/>
        <v>979692.59251107206</v>
      </c>
      <c r="M369" s="15"/>
      <c r="N369" s="15">
        <f t="shared" si="62"/>
        <v>979692.59251107206</v>
      </c>
      <c r="O369" s="40">
        <f t="shared" si="68"/>
        <v>979.69259251107201</v>
      </c>
      <c r="P369" s="40"/>
    </row>
    <row r="370" spans="1:16" x14ac:dyDescent="0.25">
      <c r="A370" s="5"/>
      <c r="B370" s="1"/>
      <c r="C370" s="48"/>
      <c r="D370" s="70">
        <v>0</v>
      </c>
      <c r="E370" s="100"/>
      <c r="F370" s="57"/>
      <c r="G370" s="39"/>
      <c r="H370" s="57"/>
      <c r="K370" s="15"/>
      <c r="L370" s="15"/>
      <c r="M370" s="15"/>
      <c r="N370" s="15"/>
      <c r="O370" s="40">
        <f t="shared" si="68"/>
        <v>0</v>
      </c>
      <c r="P370" s="40"/>
    </row>
    <row r="371" spans="1:16" x14ac:dyDescent="0.25">
      <c r="A371" s="33" t="s">
        <v>253</v>
      </c>
      <c r="B371" s="2" t="s">
        <v>2</v>
      </c>
      <c r="C371" s="59"/>
      <c r="D371" s="7">
        <v>327.73879300000004</v>
      </c>
      <c r="E371" s="101">
        <f>E372</f>
        <v>35035</v>
      </c>
      <c r="F371" s="177"/>
      <c r="G371" s="39"/>
      <c r="H371" s="50">
        <f>H373</f>
        <v>0</v>
      </c>
      <c r="I371" s="12">
        <f>I373</f>
        <v>0</v>
      </c>
      <c r="J371" s="12"/>
      <c r="K371" s="15"/>
      <c r="L371" s="15"/>
      <c r="M371" s="14">
        <f>M373</f>
        <v>15890748.132367961</v>
      </c>
      <c r="N371" s="12">
        <f t="shared" si="62"/>
        <v>15890748.132367961</v>
      </c>
      <c r="O371" s="40"/>
      <c r="P371" s="40"/>
    </row>
    <row r="372" spans="1:16" x14ac:dyDescent="0.25">
      <c r="A372" s="33" t="s">
        <v>253</v>
      </c>
      <c r="B372" s="2" t="s">
        <v>3</v>
      </c>
      <c r="C372" s="59"/>
      <c r="D372" s="7">
        <v>327.73879300000004</v>
      </c>
      <c r="E372" s="101">
        <f>SUM(E374:E384)</f>
        <v>35035</v>
      </c>
      <c r="F372" s="177">
        <f>SUM(F374:F384)</f>
        <v>17939539.5</v>
      </c>
      <c r="G372" s="39"/>
      <c r="H372" s="50">
        <f>SUM(H374:H384)</f>
        <v>17939539.5</v>
      </c>
      <c r="I372" s="12">
        <f>SUM(I374:I384)</f>
        <v>0</v>
      </c>
      <c r="J372" s="12"/>
      <c r="K372" s="15"/>
      <c r="L372" s="12">
        <f>SUM(L374:L384)</f>
        <v>9844628.2197169419</v>
      </c>
      <c r="M372" s="15"/>
      <c r="N372" s="12">
        <f t="shared" si="62"/>
        <v>9844628.2197169419</v>
      </c>
      <c r="O372" s="40"/>
      <c r="P372" s="40"/>
    </row>
    <row r="373" spans="1:16" x14ac:dyDescent="0.25">
      <c r="A373" s="5"/>
      <c r="B373" s="1" t="s">
        <v>26</v>
      </c>
      <c r="C373" s="48">
        <v>2</v>
      </c>
      <c r="D373" s="70">
        <v>0</v>
      </c>
      <c r="E373" s="102"/>
      <c r="F373" s="65"/>
      <c r="G373" s="39">
        <v>25</v>
      </c>
      <c r="H373" s="65"/>
      <c r="I373" s="15">
        <f t="shared" ref="I373:I384" si="69">F373-H373</f>
        <v>0</v>
      </c>
      <c r="J373" s="15"/>
      <c r="K373" s="15"/>
      <c r="L373" s="15"/>
      <c r="M373" s="15">
        <f>($L$7*$L$8*E371/$L$10)+($L$7*$L$9*D371/$L$11)</f>
        <v>15890748.132367961</v>
      </c>
      <c r="N373" s="15">
        <f t="shared" si="62"/>
        <v>15890748.132367961</v>
      </c>
      <c r="O373" s="40">
        <f t="shared" si="68"/>
        <v>15890.74813236796</v>
      </c>
      <c r="P373" s="40"/>
    </row>
    <row r="374" spans="1:16" x14ac:dyDescent="0.25">
      <c r="A374" s="5"/>
      <c r="B374" s="1" t="s">
        <v>254</v>
      </c>
      <c r="C374" s="48">
        <v>4</v>
      </c>
      <c r="D374" s="70">
        <v>30.5382</v>
      </c>
      <c r="E374" s="98">
        <v>4011</v>
      </c>
      <c r="F374" s="194">
        <v>3368982.9</v>
      </c>
      <c r="G374" s="39">
        <v>100</v>
      </c>
      <c r="H374" s="65">
        <f t="shared" ref="H374:H384" si="70">F374*G374/100</f>
        <v>3368982.9</v>
      </c>
      <c r="I374" s="15">
        <f t="shared" si="69"/>
        <v>0</v>
      </c>
      <c r="J374" s="15">
        <f t="shared" si="65"/>
        <v>839.93590127150333</v>
      </c>
      <c r="K374" s="15">
        <f t="shared" ref="K374:K384" si="71">$J$11*$J$19-J374</f>
        <v>-121.53536305949945</v>
      </c>
      <c r="L374" s="15">
        <f t="shared" ref="L374:L384" si="72">IF(K374&gt;0,$J$7*$J$8*(K374/$K$19),0)+$J$7*$J$9*(E374/$E$19)+$J$7*$J$10*(D374/$D$19)</f>
        <v>564393.58628948603</v>
      </c>
      <c r="M374" s="15"/>
      <c r="N374" s="15">
        <f t="shared" si="62"/>
        <v>564393.58628948603</v>
      </c>
      <c r="O374" s="40">
        <f t="shared" si="68"/>
        <v>564.39358628948605</v>
      </c>
      <c r="P374" s="40"/>
    </row>
    <row r="375" spans="1:16" x14ac:dyDescent="0.25">
      <c r="A375" s="5"/>
      <c r="B375" s="1" t="s">
        <v>196</v>
      </c>
      <c r="C375" s="48">
        <v>4</v>
      </c>
      <c r="D375" s="70">
        <v>18.514592999999998</v>
      </c>
      <c r="E375" s="98">
        <v>3800</v>
      </c>
      <c r="F375" s="194">
        <v>1143950.2</v>
      </c>
      <c r="G375" s="39">
        <v>100</v>
      </c>
      <c r="H375" s="65">
        <f t="shared" si="70"/>
        <v>1143950.2</v>
      </c>
      <c r="I375" s="15">
        <f t="shared" si="69"/>
        <v>0</v>
      </c>
      <c r="J375" s="15">
        <f t="shared" si="65"/>
        <v>301.03952631578949</v>
      </c>
      <c r="K375" s="15">
        <f t="shared" si="71"/>
        <v>417.36101189621439</v>
      </c>
      <c r="L375" s="15">
        <f t="shared" si="72"/>
        <v>1087969.3896106312</v>
      </c>
      <c r="M375" s="15"/>
      <c r="N375" s="15">
        <f t="shared" si="62"/>
        <v>1087969.3896106312</v>
      </c>
      <c r="O375" s="40">
        <f t="shared" si="68"/>
        <v>1087.9693896106312</v>
      </c>
      <c r="P375" s="40"/>
    </row>
    <row r="376" spans="1:16" x14ac:dyDescent="0.25">
      <c r="A376" s="5"/>
      <c r="B376" s="1" t="s">
        <v>255</v>
      </c>
      <c r="C376" s="48">
        <v>4</v>
      </c>
      <c r="D376" s="70">
        <v>44.072099999999999</v>
      </c>
      <c r="E376" s="98">
        <v>5891</v>
      </c>
      <c r="F376" s="194">
        <v>3687475.2000000002</v>
      </c>
      <c r="G376" s="39">
        <v>100</v>
      </c>
      <c r="H376" s="65">
        <f t="shared" si="70"/>
        <v>3687475.2000000002</v>
      </c>
      <c r="I376" s="15">
        <f t="shared" si="69"/>
        <v>0</v>
      </c>
      <c r="J376" s="15">
        <f t="shared" si="65"/>
        <v>625.95063656425054</v>
      </c>
      <c r="K376" s="15">
        <f t="shared" si="71"/>
        <v>92.449901647753336</v>
      </c>
      <c r="L376" s="15">
        <f t="shared" si="72"/>
        <v>956488.64839735755</v>
      </c>
      <c r="M376" s="15"/>
      <c r="N376" s="15">
        <f t="shared" si="62"/>
        <v>956488.64839735755</v>
      </c>
      <c r="O376" s="40">
        <f t="shared" si="68"/>
        <v>956.48864839735757</v>
      </c>
      <c r="P376" s="40"/>
    </row>
    <row r="377" spans="1:16" x14ac:dyDescent="0.25">
      <c r="A377" s="5"/>
      <c r="B377" s="1" t="s">
        <v>775</v>
      </c>
      <c r="C377" s="48">
        <v>4</v>
      </c>
      <c r="D377" s="70">
        <v>50.002099999999999</v>
      </c>
      <c r="E377" s="98">
        <v>3268</v>
      </c>
      <c r="F377" s="194">
        <v>1166809.5</v>
      </c>
      <c r="G377" s="39">
        <v>100</v>
      </c>
      <c r="H377" s="65">
        <f t="shared" si="70"/>
        <v>1166809.5</v>
      </c>
      <c r="I377" s="15">
        <f t="shared" si="69"/>
        <v>0</v>
      </c>
      <c r="J377" s="15">
        <f t="shared" si="65"/>
        <v>357.0408506731946</v>
      </c>
      <c r="K377" s="15">
        <f t="shared" si="71"/>
        <v>361.35968753880928</v>
      </c>
      <c r="L377" s="15">
        <f t="shared" si="72"/>
        <v>1050675.8424211734</v>
      </c>
      <c r="M377" s="15"/>
      <c r="N377" s="15">
        <f t="shared" si="62"/>
        <v>1050675.8424211734</v>
      </c>
      <c r="O377" s="40">
        <f t="shared" si="68"/>
        <v>1050.6758424211735</v>
      </c>
      <c r="P377" s="40"/>
    </row>
    <row r="378" spans="1:16" x14ac:dyDescent="0.25">
      <c r="A378" s="5"/>
      <c r="B378" s="1" t="s">
        <v>256</v>
      </c>
      <c r="C378" s="48">
        <v>4</v>
      </c>
      <c r="D378" s="70">
        <v>19.601399999999998</v>
      </c>
      <c r="E378" s="98">
        <v>2358</v>
      </c>
      <c r="F378" s="194">
        <v>587818.6</v>
      </c>
      <c r="G378" s="39">
        <v>100</v>
      </c>
      <c r="H378" s="65">
        <f t="shared" si="70"/>
        <v>587818.6</v>
      </c>
      <c r="I378" s="15">
        <f t="shared" si="69"/>
        <v>0</v>
      </c>
      <c r="J378" s="15">
        <f t="shared" si="65"/>
        <v>249.28693808312127</v>
      </c>
      <c r="K378" s="15">
        <f t="shared" si="71"/>
        <v>469.11360012888258</v>
      </c>
      <c r="L378" s="15">
        <f t="shared" si="72"/>
        <v>997410.76920025947</v>
      </c>
      <c r="M378" s="15"/>
      <c r="N378" s="15">
        <f t="shared" si="62"/>
        <v>997410.76920025947</v>
      </c>
      <c r="O378" s="40">
        <f t="shared" si="68"/>
        <v>997.41076920025944</v>
      </c>
      <c r="P378" s="40"/>
    </row>
    <row r="379" spans="1:16" x14ac:dyDescent="0.25">
      <c r="A379" s="5"/>
      <c r="B379" s="1" t="s">
        <v>776</v>
      </c>
      <c r="C379" s="48">
        <v>4</v>
      </c>
      <c r="D379" s="70">
        <v>9.5202999999999989</v>
      </c>
      <c r="E379" s="98">
        <v>709</v>
      </c>
      <c r="F379" s="194">
        <v>140172.70000000001</v>
      </c>
      <c r="G379" s="39">
        <v>100</v>
      </c>
      <c r="H379" s="65">
        <f t="shared" si="70"/>
        <v>140172.70000000001</v>
      </c>
      <c r="I379" s="15">
        <f t="shared" si="69"/>
        <v>0</v>
      </c>
      <c r="J379" s="15">
        <f t="shared" si="65"/>
        <v>197.70479548660086</v>
      </c>
      <c r="K379" s="15">
        <f t="shared" si="71"/>
        <v>520.69574272540308</v>
      </c>
      <c r="L379" s="15">
        <f t="shared" si="72"/>
        <v>846073.57867349475</v>
      </c>
      <c r="M379" s="15"/>
      <c r="N379" s="15">
        <f t="shared" si="62"/>
        <v>846073.57867349475</v>
      </c>
      <c r="O379" s="40">
        <f t="shared" si="68"/>
        <v>846.07357867349469</v>
      </c>
      <c r="P379" s="40"/>
    </row>
    <row r="380" spans="1:16" x14ac:dyDescent="0.25">
      <c r="A380" s="5"/>
      <c r="B380" s="1" t="s">
        <v>257</v>
      </c>
      <c r="C380" s="48">
        <v>4</v>
      </c>
      <c r="D380" s="70">
        <v>34.553199999999997</v>
      </c>
      <c r="E380" s="98">
        <v>2633</v>
      </c>
      <c r="F380" s="194">
        <v>1074087.2</v>
      </c>
      <c r="G380" s="39">
        <v>100</v>
      </c>
      <c r="H380" s="65">
        <f t="shared" si="70"/>
        <v>1074087.2</v>
      </c>
      <c r="I380" s="15">
        <f t="shared" si="69"/>
        <v>0</v>
      </c>
      <c r="J380" s="15">
        <f t="shared" si="65"/>
        <v>407.93285225977968</v>
      </c>
      <c r="K380" s="15">
        <f t="shared" si="71"/>
        <v>310.4676859522242</v>
      </c>
      <c r="L380" s="15">
        <f t="shared" si="72"/>
        <v>854940.92805576755</v>
      </c>
      <c r="M380" s="15"/>
      <c r="N380" s="15">
        <f t="shared" si="62"/>
        <v>854940.92805576755</v>
      </c>
      <c r="O380" s="40">
        <f t="shared" si="68"/>
        <v>854.94092805576759</v>
      </c>
      <c r="P380" s="40"/>
    </row>
    <row r="381" spans="1:16" x14ac:dyDescent="0.25">
      <c r="A381" s="5"/>
      <c r="B381" s="66" t="s">
        <v>258</v>
      </c>
      <c r="C381" s="48">
        <v>4</v>
      </c>
      <c r="D381" s="70">
        <v>30.720999999999997</v>
      </c>
      <c r="E381" s="98">
        <v>2744</v>
      </c>
      <c r="F381" s="194">
        <v>897108.9</v>
      </c>
      <c r="G381" s="39">
        <v>100</v>
      </c>
      <c r="H381" s="65">
        <f t="shared" si="70"/>
        <v>897108.9</v>
      </c>
      <c r="I381" s="15">
        <f t="shared" si="69"/>
        <v>0</v>
      </c>
      <c r="J381" s="15">
        <f t="shared" si="65"/>
        <v>326.93473032069971</v>
      </c>
      <c r="K381" s="15">
        <f t="shared" si="71"/>
        <v>391.46580789130417</v>
      </c>
      <c r="L381" s="15">
        <f t="shared" si="72"/>
        <v>969236.71831794269</v>
      </c>
      <c r="M381" s="15"/>
      <c r="N381" s="15">
        <f t="shared" si="62"/>
        <v>969236.71831794269</v>
      </c>
      <c r="O381" s="40">
        <f t="shared" si="68"/>
        <v>969.23671831794275</v>
      </c>
      <c r="P381" s="40"/>
    </row>
    <row r="382" spans="1:16" x14ac:dyDescent="0.25">
      <c r="A382" s="5"/>
      <c r="B382" s="1" t="s">
        <v>259</v>
      </c>
      <c r="C382" s="48">
        <v>4</v>
      </c>
      <c r="D382" s="70">
        <v>18.347899999999999</v>
      </c>
      <c r="E382" s="98">
        <v>2615</v>
      </c>
      <c r="F382" s="194">
        <v>688862.3</v>
      </c>
      <c r="G382" s="39">
        <v>100</v>
      </c>
      <c r="H382" s="65">
        <f t="shared" si="70"/>
        <v>688862.3</v>
      </c>
      <c r="I382" s="15">
        <f t="shared" si="69"/>
        <v>0</v>
      </c>
      <c r="J382" s="15">
        <f t="shared" si="65"/>
        <v>263.42726577437861</v>
      </c>
      <c r="K382" s="15">
        <f t="shared" si="71"/>
        <v>454.97327243762527</v>
      </c>
      <c r="L382" s="15">
        <f t="shared" si="72"/>
        <v>1003160.2622585527</v>
      </c>
      <c r="M382" s="15"/>
      <c r="N382" s="15">
        <f t="shared" si="62"/>
        <v>1003160.2622585527</v>
      </c>
      <c r="O382" s="40">
        <f t="shared" si="68"/>
        <v>1003.1602622585527</v>
      </c>
      <c r="P382" s="40"/>
    </row>
    <row r="383" spans="1:16" x14ac:dyDescent="0.25">
      <c r="A383" s="5"/>
      <c r="B383" s="1" t="s">
        <v>777</v>
      </c>
      <c r="C383" s="48">
        <v>4</v>
      </c>
      <c r="D383" s="70">
        <v>41.204600000000006</v>
      </c>
      <c r="E383" s="98">
        <v>3503</v>
      </c>
      <c r="F383" s="194">
        <v>1352226</v>
      </c>
      <c r="G383" s="39">
        <v>100</v>
      </c>
      <c r="H383" s="65">
        <f t="shared" si="70"/>
        <v>1352226</v>
      </c>
      <c r="I383" s="15">
        <f t="shared" si="69"/>
        <v>0</v>
      </c>
      <c r="J383" s="15">
        <f t="shared" si="65"/>
        <v>386.01941193262917</v>
      </c>
      <c r="K383" s="15">
        <f t="shared" si="71"/>
        <v>332.38112627937471</v>
      </c>
      <c r="L383" s="15">
        <f t="shared" si="72"/>
        <v>1008290.3631792262</v>
      </c>
      <c r="M383" s="15"/>
      <c r="N383" s="15">
        <f t="shared" si="62"/>
        <v>1008290.3631792262</v>
      </c>
      <c r="O383" s="40">
        <f t="shared" si="68"/>
        <v>1008.2903631792261</v>
      </c>
      <c r="P383" s="40"/>
    </row>
    <row r="384" spans="1:16" x14ac:dyDescent="0.25">
      <c r="A384" s="5"/>
      <c r="B384" s="1" t="s">
        <v>260</v>
      </c>
      <c r="C384" s="48">
        <v>4</v>
      </c>
      <c r="D384" s="70">
        <v>30.663400000000003</v>
      </c>
      <c r="E384" s="98">
        <v>3503</v>
      </c>
      <c r="F384" s="194">
        <v>3832046</v>
      </c>
      <c r="G384" s="39">
        <v>100</v>
      </c>
      <c r="H384" s="65">
        <f t="shared" si="70"/>
        <v>3832046</v>
      </c>
      <c r="I384" s="15">
        <f t="shared" si="69"/>
        <v>0</v>
      </c>
      <c r="J384" s="15">
        <f t="shared" si="65"/>
        <v>1093.9326291749928</v>
      </c>
      <c r="K384" s="15">
        <f t="shared" si="71"/>
        <v>-375.53209096298895</v>
      </c>
      <c r="L384" s="15">
        <f t="shared" si="72"/>
        <v>505988.13331304811</v>
      </c>
      <c r="M384" s="15"/>
      <c r="N384" s="15">
        <f t="shared" si="62"/>
        <v>505988.13331304811</v>
      </c>
      <c r="O384" s="40">
        <f t="shared" si="68"/>
        <v>505.98813331304808</v>
      </c>
      <c r="P384" s="40"/>
    </row>
    <row r="385" spans="1:16" x14ac:dyDescent="0.25">
      <c r="A385" s="5"/>
      <c r="B385" s="1"/>
      <c r="C385" s="48"/>
      <c r="D385" s="70">
        <v>0</v>
      </c>
      <c r="E385" s="100"/>
      <c r="F385" s="57"/>
      <c r="G385" s="39"/>
      <c r="H385" s="57"/>
      <c r="K385" s="15"/>
      <c r="L385" s="15"/>
      <c r="M385" s="15"/>
      <c r="N385" s="15"/>
      <c r="O385" s="40">
        <f t="shared" si="68"/>
        <v>0</v>
      </c>
      <c r="P385" s="40"/>
    </row>
    <row r="386" spans="1:16" x14ac:dyDescent="0.25">
      <c r="A386" s="33" t="s">
        <v>261</v>
      </c>
      <c r="B386" s="2" t="s">
        <v>2</v>
      </c>
      <c r="C386" s="59"/>
      <c r="D386" s="7">
        <v>932.91639999999973</v>
      </c>
      <c r="E386" s="101">
        <f>E387</f>
        <v>78183</v>
      </c>
      <c r="F386" s="177"/>
      <c r="G386" s="39"/>
      <c r="H386" s="50">
        <f>H388</f>
        <v>7663475.25</v>
      </c>
      <c r="I386" s="12">
        <f>I388</f>
        <v>-7663475.25</v>
      </c>
      <c r="J386" s="12"/>
      <c r="K386" s="15"/>
      <c r="L386" s="15"/>
      <c r="M386" s="14">
        <f>M388</f>
        <v>38744278.585063733</v>
      </c>
      <c r="N386" s="12">
        <f t="shared" ref="N386:N449" si="73">L386+M386</f>
        <v>38744278.585063733</v>
      </c>
      <c r="O386" s="40"/>
      <c r="P386" s="40"/>
    </row>
    <row r="387" spans="1:16" x14ac:dyDescent="0.25">
      <c r="A387" s="33" t="s">
        <v>261</v>
      </c>
      <c r="B387" s="2" t="s">
        <v>3</v>
      </c>
      <c r="C387" s="59"/>
      <c r="D387" s="7">
        <v>932.91639999999973</v>
      </c>
      <c r="E387" s="101">
        <f>SUM(E389:E420)</f>
        <v>78183</v>
      </c>
      <c r="F387" s="177">
        <f>SUM(F389:F420)</f>
        <v>49912842.600000009</v>
      </c>
      <c r="G387" s="39"/>
      <c r="H387" s="50">
        <f>SUM(H389:H420)</f>
        <v>34585892.100000001</v>
      </c>
      <c r="I387" s="12">
        <f>SUM(I389:I420)</f>
        <v>15326950.5</v>
      </c>
      <c r="J387" s="12"/>
      <c r="K387" s="15"/>
      <c r="L387" s="12">
        <f>SUM(L389:L420)</f>
        <v>32571367.803939406</v>
      </c>
      <c r="M387" s="15"/>
      <c r="N387" s="12">
        <f t="shared" si="73"/>
        <v>32571367.803939406</v>
      </c>
      <c r="O387" s="40"/>
      <c r="P387" s="40"/>
    </row>
    <row r="388" spans="1:16" x14ac:dyDescent="0.25">
      <c r="A388" s="5"/>
      <c r="B388" s="1" t="s">
        <v>26</v>
      </c>
      <c r="C388" s="48">
        <v>2</v>
      </c>
      <c r="D388" s="70">
        <v>0</v>
      </c>
      <c r="E388" s="102"/>
      <c r="F388" s="65"/>
      <c r="G388" s="39">
        <v>25</v>
      </c>
      <c r="H388" s="65">
        <f>F402*G388/100</f>
        <v>7663475.25</v>
      </c>
      <c r="I388" s="15">
        <f t="shared" ref="I388:I420" si="74">F388-H388</f>
        <v>-7663475.25</v>
      </c>
      <c r="J388" s="15"/>
      <c r="K388" s="15"/>
      <c r="L388" s="15"/>
      <c r="M388" s="15">
        <f>($L$7*$L$8*E386/$L$10)+($L$7*$L$9*D386/$L$11)</f>
        <v>38744278.585063733</v>
      </c>
      <c r="N388" s="15">
        <f t="shared" si="73"/>
        <v>38744278.585063733</v>
      </c>
      <c r="O388" s="40">
        <f t="shared" si="68"/>
        <v>38744.27858506373</v>
      </c>
      <c r="P388" s="40"/>
    </row>
    <row r="389" spans="1:16" x14ac:dyDescent="0.25">
      <c r="A389" s="5"/>
      <c r="B389" s="1" t="s">
        <v>262</v>
      </c>
      <c r="C389" s="48">
        <v>4</v>
      </c>
      <c r="D389" s="70">
        <v>17.2576</v>
      </c>
      <c r="E389" s="98">
        <v>630</v>
      </c>
      <c r="F389" s="195">
        <v>55671.199999999997</v>
      </c>
      <c r="G389" s="39">
        <v>100</v>
      </c>
      <c r="H389" s="65">
        <f t="shared" ref="H389:H420" si="75">F389*G389/100</f>
        <v>55671.199999999997</v>
      </c>
      <c r="I389" s="15">
        <f t="shared" si="74"/>
        <v>0</v>
      </c>
      <c r="J389" s="15">
        <f t="shared" si="65"/>
        <v>88.366984126984121</v>
      </c>
      <c r="K389" s="15">
        <f t="shared" ref="K389:K420" si="76">$J$11*$J$19-J389</f>
        <v>630.03355408501977</v>
      </c>
      <c r="L389" s="15">
        <f t="shared" ref="L389:L420" si="77">IF(K389&gt;0,$J$7*$J$8*(K389/$K$19),0)+$J$7*$J$9*(E389/$E$19)+$J$7*$J$10*(D389/$D$19)</f>
        <v>1016143.4698604938</v>
      </c>
      <c r="M389" s="15"/>
      <c r="N389" s="15">
        <f t="shared" si="73"/>
        <v>1016143.4698604938</v>
      </c>
      <c r="O389" s="40">
        <f t="shared" si="68"/>
        <v>1016.1434698604938</v>
      </c>
      <c r="P389" s="40"/>
    </row>
    <row r="390" spans="1:16" x14ac:dyDescent="0.25">
      <c r="A390" s="5"/>
      <c r="B390" s="1" t="s">
        <v>263</v>
      </c>
      <c r="C390" s="48">
        <v>4</v>
      </c>
      <c r="D390" s="70">
        <v>17.919</v>
      </c>
      <c r="E390" s="98">
        <v>1080</v>
      </c>
      <c r="F390" s="195">
        <v>201050.1</v>
      </c>
      <c r="G390" s="39">
        <v>100</v>
      </c>
      <c r="H390" s="65">
        <f t="shared" si="75"/>
        <v>201050.1</v>
      </c>
      <c r="I390" s="15">
        <f t="shared" si="74"/>
        <v>0</v>
      </c>
      <c r="J390" s="15">
        <f t="shared" si="65"/>
        <v>186.1575</v>
      </c>
      <c r="K390" s="15">
        <f t="shared" si="76"/>
        <v>532.24303821200385</v>
      </c>
      <c r="L390" s="15">
        <f t="shared" si="77"/>
        <v>932782.64028732502</v>
      </c>
      <c r="M390" s="15"/>
      <c r="N390" s="15">
        <f t="shared" si="73"/>
        <v>932782.64028732502</v>
      </c>
      <c r="O390" s="40">
        <f t="shared" si="68"/>
        <v>932.78264028732497</v>
      </c>
      <c r="P390" s="40"/>
    </row>
    <row r="391" spans="1:16" x14ac:dyDescent="0.25">
      <c r="A391" s="5"/>
      <c r="B391" s="1" t="s">
        <v>264</v>
      </c>
      <c r="C391" s="48">
        <v>4</v>
      </c>
      <c r="D391" s="70">
        <v>14.108099999999999</v>
      </c>
      <c r="E391" s="98">
        <v>668</v>
      </c>
      <c r="F391" s="195">
        <v>301950</v>
      </c>
      <c r="G391" s="39">
        <v>100</v>
      </c>
      <c r="H391" s="65">
        <f t="shared" si="75"/>
        <v>301950</v>
      </c>
      <c r="I391" s="15">
        <f t="shared" si="74"/>
        <v>0</v>
      </c>
      <c r="J391" s="15">
        <f t="shared" si="65"/>
        <v>452.02095808383234</v>
      </c>
      <c r="K391" s="15">
        <f t="shared" si="76"/>
        <v>266.37958012817154</v>
      </c>
      <c r="L391" s="15">
        <f t="shared" si="77"/>
        <v>498434.73282079282</v>
      </c>
      <c r="M391" s="15"/>
      <c r="N391" s="15">
        <f t="shared" si="73"/>
        <v>498434.73282079282</v>
      </c>
      <c r="O391" s="40">
        <f t="shared" si="68"/>
        <v>498.43473282079282</v>
      </c>
      <c r="P391" s="40"/>
    </row>
    <row r="392" spans="1:16" x14ac:dyDescent="0.25">
      <c r="A392" s="5"/>
      <c r="B392" s="1" t="s">
        <v>265</v>
      </c>
      <c r="C392" s="48">
        <v>4</v>
      </c>
      <c r="D392" s="70">
        <v>33.1967</v>
      </c>
      <c r="E392" s="98">
        <v>1533</v>
      </c>
      <c r="F392" s="195">
        <v>521878.9</v>
      </c>
      <c r="G392" s="39">
        <v>100</v>
      </c>
      <c r="H392" s="65">
        <f t="shared" si="75"/>
        <v>521878.9</v>
      </c>
      <c r="I392" s="15">
        <f t="shared" si="74"/>
        <v>0</v>
      </c>
      <c r="J392" s="15">
        <f t="shared" si="65"/>
        <v>340.42981082844096</v>
      </c>
      <c r="K392" s="15">
        <f t="shared" si="76"/>
        <v>377.97072738356292</v>
      </c>
      <c r="L392" s="15">
        <f t="shared" si="77"/>
        <v>818143.88092240377</v>
      </c>
      <c r="M392" s="15"/>
      <c r="N392" s="15">
        <f t="shared" si="73"/>
        <v>818143.88092240377</v>
      </c>
      <c r="O392" s="40">
        <f t="shared" si="68"/>
        <v>818.14388092240381</v>
      </c>
      <c r="P392" s="40"/>
    </row>
    <row r="393" spans="1:16" x14ac:dyDescent="0.25">
      <c r="A393" s="5"/>
      <c r="B393" s="1" t="s">
        <v>266</v>
      </c>
      <c r="C393" s="48">
        <v>4</v>
      </c>
      <c r="D393" s="70">
        <v>56.851199999999992</v>
      </c>
      <c r="E393" s="98">
        <v>4862</v>
      </c>
      <c r="F393" s="195">
        <v>1614340.7</v>
      </c>
      <c r="G393" s="39">
        <v>100</v>
      </c>
      <c r="H393" s="65">
        <f t="shared" si="75"/>
        <v>1614340.7</v>
      </c>
      <c r="I393" s="15">
        <f t="shared" si="74"/>
        <v>0</v>
      </c>
      <c r="J393" s="15">
        <f t="shared" si="65"/>
        <v>332.0322295351707</v>
      </c>
      <c r="K393" s="15">
        <f t="shared" si="76"/>
        <v>386.36830867683318</v>
      </c>
      <c r="L393" s="15">
        <f t="shared" si="77"/>
        <v>1292852.3604707953</v>
      </c>
      <c r="M393" s="15"/>
      <c r="N393" s="15">
        <f t="shared" si="73"/>
        <v>1292852.3604707953</v>
      </c>
      <c r="O393" s="40">
        <f t="shared" si="68"/>
        <v>1292.8523604707952</v>
      </c>
      <c r="P393" s="40"/>
    </row>
    <row r="394" spans="1:16" x14ac:dyDescent="0.25">
      <c r="A394" s="5"/>
      <c r="B394" s="1" t="s">
        <v>267</v>
      </c>
      <c r="C394" s="48">
        <v>4</v>
      </c>
      <c r="D394" s="70">
        <v>25.022300000000001</v>
      </c>
      <c r="E394" s="98">
        <v>1501</v>
      </c>
      <c r="F394" s="195">
        <v>1113432.5</v>
      </c>
      <c r="G394" s="39">
        <v>100</v>
      </c>
      <c r="H394" s="65">
        <f t="shared" si="75"/>
        <v>1113432.5</v>
      </c>
      <c r="I394" s="15">
        <f t="shared" si="74"/>
        <v>0</v>
      </c>
      <c r="J394" s="15">
        <f t="shared" si="65"/>
        <v>741.79380413057959</v>
      </c>
      <c r="K394" s="15">
        <f t="shared" si="76"/>
        <v>-23.393265918575707</v>
      </c>
      <c r="L394" s="15">
        <f t="shared" si="77"/>
        <v>255726.24262026907</v>
      </c>
      <c r="M394" s="15"/>
      <c r="N394" s="15">
        <f t="shared" si="73"/>
        <v>255726.24262026907</v>
      </c>
      <c r="O394" s="40">
        <f t="shared" si="68"/>
        <v>255.72624262026906</v>
      </c>
      <c r="P394" s="40"/>
    </row>
    <row r="395" spans="1:16" x14ac:dyDescent="0.25">
      <c r="A395" s="5"/>
      <c r="B395" s="1" t="s">
        <v>268</v>
      </c>
      <c r="C395" s="48">
        <v>4</v>
      </c>
      <c r="D395" s="70">
        <v>28.352600000000002</v>
      </c>
      <c r="E395" s="98">
        <v>1633</v>
      </c>
      <c r="F395" s="195">
        <v>227140.5</v>
      </c>
      <c r="G395" s="39">
        <v>100</v>
      </c>
      <c r="H395" s="65">
        <f t="shared" si="75"/>
        <v>227140.5</v>
      </c>
      <c r="I395" s="15">
        <f t="shared" si="74"/>
        <v>0</v>
      </c>
      <c r="J395" s="15">
        <f t="shared" si="65"/>
        <v>139.09399877526025</v>
      </c>
      <c r="K395" s="15">
        <f t="shared" si="76"/>
        <v>579.30653943674361</v>
      </c>
      <c r="L395" s="15">
        <f t="shared" si="77"/>
        <v>1097211.5643528833</v>
      </c>
      <c r="M395" s="15"/>
      <c r="N395" s="15">
        <f t="shared" si="73"/>
        <v>1097211.5643528833</v>
      </c>
      <c r="O395" s="40">
        <f t="shared" si="68"/>
        <v>1097.2115643528832</v>
      </c>
      <c r="P395" s="40"/>
    </row>
    <row r="396" spans="1:16" x14ac:dyDescent="0.25">
      <c r="A396" s="5"/>
      <c r="B396" s="1" t="s">
        <v>269</v>
      </c>
      <c r="C396" s="48">
        <v>4</v>
      </c>
      <c r="D396" s="70">
        <v>36.885599999999997</v>
      </c>
      <c r="E396" s="98">
        <v>1220</v>
      </c>
      <c r="F396" s="195">
        <v>226145.3</v>
      </c>
      <c r="G396" s="39">
        <v>100</v>
      </c>
      <c r="H396" s="65">
        <f t="shared" si="75"/>
        <v>226145.3</v>
      </c>
      <c r="I396" s="15">
        <f t="shared" si="74"/>
        <v>0</v>
      </c>
      <c r="J396" s="15">
        <f t="shared" si="65"/>
        <v>185.36499999999998</v>
      </c>
      <c r="K396" s="15">
        <f t="shared" si="76"/>
        <v>533.03553821200387</v>
      </c>
      <c r="L396" s="15">
        <f t="shared" si="77"/>
        <v>1012218.5937273398</v>
      </c>
      <c r="M396" s="15"/>
      <c r="N396" s="15">
        <f t="shared" si="73"/>
        <v>1012218.5937273398</v>
      </c>
      <c r="O396" s="40">
        <f t="shared" si="68"/>
        <v>1012.2185937273398</v>
      </c>
      <c r="P396" s="40"/>
    </row>
    <row r="397" spans="1:16" x14ac:dyDescent="0.25">
      <c r="A397" s="5"/>
      <c r="B397" s="1" t="s">
        <v>270</v>
      </c>
      <c r="C397" s="48">
        <v>4</v>
      </c>
      <c r="D397" s="70">
        <v>19.1204</v>
      </c>
      <c r="E397" s="98">
        <v>1070</v>
      </c>
      <c r="F397" s="195">
        <v>198828.4</v>
      </c>
      <c r="G397" s="39">
        <v>100</v>
      </c>
      <c r="H397" s="65">
        <f t="shared" si="75"/>
        <v>198828.4</v>
      </c>
      <c r="I397" s="15">
        <f t="shared" si="74"/>
        <v>0</v>
      </c>
      <c r="J397" s="15">
        <f t="shared" si="65"/>
        <v>185.82093457943924</v>
      </c>
      <c r="K397" s="15">
        <f t="shared" si="76"/>
        <v>532.57960363256461</v>
      </c>
      <c r="L397" s="15">
        <f t="shared" si="77"/>
        <v>936032.85922795872</v>
      </c>
      <c r="M397" s="15"/>
      <c r="N397" s="15">
        <f t="shared" si="73"/>
        <v>936032.85922795872</v>
      </c>
      <c r="O397" s="40">
        <f t="shared" si="68"/>
        <v>936.03285922795874</v>
      </c>
      <c r="P397" s="40"/>
    </row>
    <row r="398" spans="1:16" x14ac:dyDescent="0.25">
      <c r="A398" s="5"/>
      <c r="B398" s="1" t="s">
        <v>271</v>
      </c>
      <c r="C398" s="48">
        <v>4</v>
      </c>
      <c r="D398" s="70">
        <v>7.6936999999999998</v>
      </c>
      <c r="E398" s="98">
        <v>538</v>
      </c>
      <c r="F398" s="195">
        <v>107360.8</v>
      </c>
      <c r="G398" s="39">
        <v>100</v>
      </c>
      <c r="H398" s="65">
        <f t="shared" si="75"/>
        <v>107360.8</v>
      </c>
      <c r="I398" s="15">
        <f t="shared" si="74"/>
        <v>0</v>
      </c>
      <c r="J398" s="15">
        <f t="shared" si="65"/>
        <v>199.55539033457251</v>
      </c>
      <c r="K398" s="15">
        <f t="shared" si="76"/>
        <v>518.84514787743137</v>
      </c>
      <c r="L398" s="15">
        <f t="shared" si="77"/>
        <v>817689.26606340765</v>
      </c>
      <c r="M398" s="15"/>
      <c r="N398" s="15">
        <f t="shared" si="73"/>
        <v>817689.26606340765</v>
      </c>
      <c r="O398" s="40">
        <f t="shared" si="68"/>
        <v>817.68926606340767</v>
      </c>
      <c r="P398" s="40"/>
    </row>
    <row r="399" spans="1:16" x14ac:dyDescent="0.25">
      <c r="A399" s="5"/>
      <c r="B399" s="1" t="s">
        <v>272</v>
      </c>
      <c r="C399" s="48">
        <v>4</v>
      </c>
      <c r="D399" s="70">
        <v>27.951700000000002</v>
      </c>
      <c r="E399" s="98">
        <v>1143</v>
      </c>
      <c r="F399" s="195">
        <v>221226.9</v>
      </c>
      <c r="G399" s="39">
        <v>100</v>
      </c>
      <c r="H399" s="65">
        <f t="shared" si="75"/>
        <v>221226.9</v>
      </c>
      <c r="I399" s="15">
        <f t="shared" si="74"/>
        <v>0</v>
      </c>
      <c r="J399" s="15">
        <f t="shared" si="65"/>
        <v>193.54934383202098</v>
      </c>
      <c r="K399" s="15">
        <f t="shared" si="76"/>
        <v>524.85119437998287</v>
      </c>
      <c r="L399" s="15">
        <f t="shared" si="77"/>
        <v>962528.63619100081</v>
      </c>
      <c r="M399" s="15"/>
      <c r="N399" s="15">
        <f t="shared" si="73"/>
        <v>962528.63619100081</v>
      </c>
      <c r="O399" s="40">
        <f t="shared" si="68"/>
        <v>962.52863619100083</v>
      </c>
      <c r="P399" s="40"/>
    </row>
    <row r="400" spans="1:16" x14ac:dyDescent="0.25">
      <c r="A400" s="5"/>
      <c r="B400" s="1" t="s">
        <v>273</v>
      </c>
      <c r="C400" s="48">
        <v>4</v>
      </c>
      <c r="D400" s="70">
        <v>31.550799999999999</v>
      </c>
      <c r="E400" s="98">
        <v>1902</v>
      </c>
      <c r="F400" s="195">
        <v>239788.6</v>
      </c>
      <c r="G400" s="39">
        <v>100</v>
      </c>
      <c r="H400" s="65">
        <f t="shared" si="75"/>
        <v>239788.6</v>
      </c>
      <c r="I400" s="15">
        <f t="shared" si="74"/>
        <v>0</v>
      </c>
      <c r="J400" s="15">
        <f t="shared" si="65"/>
        <v>126.07181913774974</v>
      </c>
      <c r="K400" s="15">
        <f t="shared" si="76"/>
        <v>592.3287190742542</v>
      </c>
      <c r="L400" s="15">
        <f t="shared" si="77"/>
        <v>1157156.3803287498</v>
      </c>
      <c r="M400" s="15"/>
      <c r="N400" s="15">
        <f t="shared" si="73"/>
        <v>1157156.3803287498</v>
      </c>
      <c r="O400" s="40">
        <f t="shared" si="68"/>
        <v>1157.1563803287497</v>
      </c>
      <c r="P400" s="40"/>
    </row>
    <row r="401" spans="1:16" x14ac:dyDescent="0.25">
      <c r="A401" s="5"/>
      <c r="B401" s="1" t="s">
        <v>274</v>
      </c>
      <c r="C401" s="48">
        <v>4</v>
      </c>
      <c r="D401" s="70">
        <v>44.9495</v>
      </c>
      <c r="E401" s="98">
        <v>8786</v>
      </c>
      <c r="F401" s="195">
        <v>7911813.7999999998</v>
      </c>
      <c r="G401" s="39">
        <v>100</v>
      </c>
      <c r="H401" s="65">
        <f t="shared" si="75"/>
        <v>7911813.7999999998</v>
      </c>
      <c r="I401" s="15">
        <f t="shared" si="74"/>
        <v>0</v>
      </c>
      <c r="J401" s="15">
        <f t="shared" si="65"/>
        <v>900.5023674026861</v>
      </c>
      <c r="K401" s="15">
        <f t="shared" si="76"/>
        <v>-182.10182919068222</v>
      </c>
      <c r="L401" s="15">
        <f t="shared" si="77"/>
        <v>1164429.7041195871</v>
      </c>
      <c r="M401" s="15"/>
      <c r="N401" s="15">
        <f t="shared" si="73"/>
        <v>1164429.7041195871</v>
      </c>
      <c r="O401" s="40">
        <f t="shared" si="68"/>
        <v>1164.4297041195871</v>
      </c>
      <c r="P401" s="40"/>
    </row>
    <row r="402" spans="1:16" x14ac:dyDescent="0.25">
      <c r="A402" s="5"/>
      <c r="B402" s="1" t="s">
        <v>879</v>
      </c>
      <c r="C402" s="48">
        <v>3</v>
      </c>
      <c r="D402" s="70">
        <v>63.640900000000002</v>
      </c>
      <c r="E402" s="98">
        <v>19838</v>
      </c>
      <c r="F402" s="195">
        <v>30653901</v>
      </c>
      <c r="G402" s="39">
        <v>50</v>
      </c>
      <c r="H402" s="65">
        <f t="shared" si="75"/>
        <v>15326950.5</v>
      </c>
      <c r="I402" s="15">
        <f t="shared" si="74"/>
        <v>15326950.5</v>
      </c>
      <c r="J402" s="15">
        <f t="shared" si="65"/>
        <v>1545.2112612158485</v>
      </c>
      <c r="K402" s="15">
        <f t="shared" si="76"/>
        <v>-826.8107230038446</v>
      </c>
      <c r="L402" s="15">
        <f t="shared" si="77"/>
        <v>2505223.631583116</v>
      </c>
      <c r="M402" s="15"/>
      <c r="N402" s="15">
        <f t="shared" si="73"/>
        <v>2505223.631583116</v>
      </c>
      <c r="O402" s="40">
        <f t="shared" si="68"/>
        <v>2505.223631583116</v>
      </c>
      <c r="P402" s="40"/>
    </row>
    <row r="403" spans="1:16" x14ac:dyDescent="0.25">
      <c r="A403" s="5"/>
      <c r="B403" s="1" t="s">
        <v>275</v>
      </c>
      <c r="C403" s="48">
        <v>4</v>
      </c>
      <c r="D403" s="70">
        <v>31.273899999999998</v>
      </c>
      <c r="E403" s="98">
        <v>2638</v>
      </c>
      <c r="F403" s="195">
        <v>426934.8</v>
      </c>
      <c r="G403" s="39">
        <v>100</v>
      </c>
      <c r="H403" s="65">
        <f t="shared" si="75"/>
        <v>426934.8</v>
      </c>
      <c r="I403" s="15">
        <f t="shared" si="74"/>
        <v>0</v>
      </c>
      <c r="J403" s="15">
        <f t="shared" si="65"/>
        <v>161.84033358605004</v>
      </c>
      <c r="K403" s="15">
        <f t="shared" si="76"/>
        <v>556.56020462595382</v>
      </c>
      <c r="L403" s="15">
        <f t="shared" si="77"/>
        <v>1191123.132332582</v>
      </c>
      <c r="M403" s="15"/>
      <c r="N403" s="15">
        <f t="shared" si="73"/>
        <v>1191123.132332582</v>
      </c>
      <c r="O403" s="40">
        <f t="shared" si="68"/>
        <v>1191.1231323325819</v>
      </c>
      <c r="P403" s="40"/>
    </row>
    <row r="404" spans="1:16" x14ac:dyDescent="0.25">
      <c r="A404" s="5"/>
      <c r="B404" s="1" t="s">
        <v>778</v>
      </c>
      <c r="C404" s="48">
        <v>4</v>
      </c>
      <c r="D404" s="70">
        <v>21.880900000000004</v>
      </c>
      <c r="E404" s="98">
        <v>1270</v>
      </c>
      <c r="F404" s="195">
        <v>233990.8</v>
      </c>
      <c r="G404" s="39">
        <v>100</v>
      </c>
      <c r="H404" s="65">
        <f t="shared" si="75"/>
        <v>233990.8</v>
      </c>
      <c r="I404" s="15">
        <f t="shared" si="74"/>
        <v>0</v>
      </c>
      <c r="J404" s="15">
        <f t="shared" si="65"/>
        <v>184.24472440944882</v>
      </c>
      <c r="K404" s="15">
        <f t="shared" si="76"/>
        <v>534.15581380255503</v>
      </c>
      <c r="L404" s="15">
        <f t="shared" si="77"/>
        <v>970446.91371187847</v>
      </c>
      <c r="M404" s="15"/>
      <c r="N404" s="15">
        <f t="shared" si="73"/>
        <v>970446.91371187847</v>
      </c>
      <c r="O404" s="40">
        <f t="shared" si="68"/>
        <v>970.44691371187844</v>
      </c>
      <c r="P404" s="40"/>
    </row>
    <row r="405" spans="1:16" x14ac:dyDescent="0.25">
      <c r="A405" s="5"/>
      <c r="B405" s="1" t="s">
        <v>276</v>
      </c>
      <c r="C405" s="48">
        <v>4</v>
      </c>
      <c r="D405" s="70">
        <v>30.774899999999995</v>
      </c>
      <c r="E405" s="98">
        <v>979</v>
      </c>
      <c r="F405" s="195">
        <v>617240.5</v>
      </c>
      <c r="G405" s="39">
        <v>100</v>
      </c>
      <c r="H405" s="65">
        <f t="shared" si="75"/>
        <v>617240.5</v>
      </c>
      <c r="I405" s="15">
        <f t="shared" si="74"/>
        <v>0</v>
      </c>
      <c r="J405" s="15">
        <f t="shared" si="65"/>
        <v>630.48059244126659</v>
      </c>
      <c r="K405" s="15">
        <f t="shared" si="76"/>
        <v>87.919945770737286</v>
      </c>
      <c r="L405" s="15">
        <f t="shared" si="77"/>
        <v>337864.01783810917</v>
      </c>
      <c r="M405" s="15"/>
      <c r="N405" s="15">
        <f t="shared" si="73"/>
        <v>337864.01783810917</v>
      </c>
      <c r="O405" s="40">
        <f t="shared" si="68"/>
        <v>337.86401783810919</v>
      </c>
      <c r="P405" s="40"/>
    </row>
    <row r="406" spans="1:16" x14ac:dyDescent="0.25">
      <c r="A406" s="5"/>
      <c r="B406" s="1" t="s">
        <v>277</v>
      </c>
      <c r="C406" s="48">
        <v>4</v>
      </c>
      <c r="D406" s="70">
        <v>29.421599999999998</v>
      </c>
      <c r="E406" s="98">
        <v>3093</v>
      </c>
      <c r="F406" s="195">
        <v>396604.2</v>
      </c>
      <c r="G406" s="39">
        <v>100</v>
      </c>
      <c r="H406" s="65">
        <f t="shared" si="75"/>
        <v>396604.2</v>
      </c>
      <c r="I406" s="15">
        <f t="shared" si="74"/>
        <v>0</v>
      </c>
      <c r="J406" s="15">
        <f t="shared" ref="J406:J469" si="78">F406/E406</f>
        <v>128.22638215324929</v>
      </c>
      <c r="K406" s="15">
        <f t="shared" si="76"/>
        <v>590.17415605875453</v>
      </c>
      <c r="L406" s="15">
        <f t="shared" si="77"/>
        <v>1285043.5815428752</v>
      </c>
      <c r="M406" s="15"/>
      <c r="N406" s="15">
        <f t="shared" si="73"/>
        <v>1285043.5815428752</v>
      </c>
      <c r="O406" s="40">
        <f t="shared" si="68"/>
        <v>1285.0435815428752</v>
      </c>
      <c r="P406" s="40"/>
    </row>
    <row r="407" spans="1:16" x14ac:dyDescent="0.25">
      <c r="A407" s="5"/>
      <c r="B407" s="1" t="s">
        <v>779</v>
      </c>
      <c r="C407" s="48">
        <v>4</v>
      </c>
      <c r="D407" s="70">
        <v>13.160600000000001</v>
      </c>
      <c r="E407" s="98">
        <v>1005</v>
      </c>
      <c r="F407" s="195">
        <v>117471.3</v>
      </c>
      <c r="G407" s="39">
        <v>100</v>
      </c>
      <c r="H407" s="65">
        <f t="shared" si="75"/>
        <v>117471.3</v>
      </c>
      <c r="I407" s="15">
        <f t="shared" si="74"/>
        <v>0</v>
      </c>
      <c r="J407" s="15">
        <f t="shared" si="78"/>
        <v>116.8868656716418</v>
      </c>
      <c r="K407" s="15">
        <f t="shared" si="76"/>
        <v>601.51367254036211</v>
      </c>
      <c r="L407" s="15">
        <f t="shared" si="77"/>
        <v>1006005.6554036462</v>
      </c>
      <c r="M407" s="15"/>
      <c r="N407" s="15">
        <f t="shared" si="73"/>
        <v>1006005.6554036462</v>
      </c>
      <c r="O407" s="40">
        <f t="shared" ref="O407:O470" si="79">N407/1000</f>
        <v>1006.0056554036462</v>
      </c>
      <c r="P407" s="40"/>
    </row>
    <row r="408" spans="1:16" x14ac:dyDescent="0.25">
      <c r="A408" s="5"/>
      <c r="B408" s="1" t="s">
        <v>780</v>
      </c>
      <c r="C408" s="48">
        <v>4</v>
      </c>
      <c r="D408" s="70">
        <v>31.3569</v>
      </c>
      <c r="E408" s="98">
        <v>1501</v>
      </c>
      <c r="F408" s="195">
        <v>274518.40000000002</v>
      </c>
      <c r="G408" s="39">
        <v>100</v>
      </c>
      <c r="H408" s="65">
        <f t="shared" si="75"/>
        <v>274518.40000000002</v>
      </c>
      <c r="I408" s="15">
        <f t="shared" si="74"/>
        <v>0</v>
      </c>
      <c r="J408" s="15">
        <f t="shared" si="78"/>
        <v>182.89033977348436</v>
      </c>
      <c r="K408" s="15">
        <f t="shared" si="76"/>
        <v>535.51019843851952</v>
      </c>
      <c r="L408" s="15">
        <f t="shared" si="77"/>
        <v>1030129.762657666</v>
      </c>
      <c r="M408" s="15"/>
      <c r="N408" s="15">
        <f t="shared" si="73"/>
        <v>1030129.762657666</v>
      </c>
      <c r="O408" s="40">
        <f t="shared" si="79"/>
        <v>1030.1297626576661</v>
      </c>
      <c r="P408" s="40"/>
    </row>
    <row r="409" spans="1:16" x14ac:dyDescent="0.25">
      <c r="A409" s="5"/>
      <c r="B409" s="1" t="s">
        <v>278</v>
      </c>
      <c r="C409" s="48">
        <v>4</v>
      </c>
      <c r="D409" s="70">
        <v>29.774799999999999</v>
      </c>
      <c r="E409" s="98">
        <v>1741</v>
      </c>
      <c r="F409" s="195">
        <v>308122.09999999998</v>
      </c>
      <c r="G409" s="39">
        <v>100</v>
      </c>
      <c r="H409" s="65">
        <f t="shared" si="75"/>
        <v>308122.09999999998</v>
      </c>
      <c r="I409" s="15">
        <f t="shared" si="74"/>
        <v>0</v>
      </c>
      <c r="J409" s="15">
        <f t="shared" si="78"/>
        <v>176.97995404939689</v>
      </c>
      <c r="K409" s="15">
        <f t="shared" si="76"/>
        <v>541.42058416260693</v>
      </c>
      <c r="L409" s="15">
        <f t="shared" si="77"/>
        <v>1061053.6253781854</v>
      </c>
      <c r="M409" s="15"/>
      <c r="N409" s="15">
        <f t="shared" si="73"/>
        <v>1061053.6253781854</v>
      </c>
      <c r="O409" s="40">
        <f t="shared" si="79"/>
        <v>1061.0536253781854</v>
      </c>
      <c r="P409" s="40"/>
    </row>
    <row r="410" spans="1:16" x14ac:dyDescent="0.25">
      <c r="A410" s="5"/>
      <c r="B410" s="1" t="s">
        <v>279</v>
      </c>
      <c r="C410" s="48">
        <v>4</v>
      </c>
      <c r="D410" s="70">
        <v>17.8398</v>
      </c>
      <c r="E410" s="98">
        <v>1278</v>
      </c>
      <c r="F410" s="195">
        <v>197213.4</v>
      </c>
      <c r="G410" s="39">
        <v>100</v>
      </c>
      <c r="H410" s="65">
        <f t="shared" si="75"/>
        <v>197213.4</v>
      </c>
      <c r="I410" s="15">
        <f t="shared" si="74"/>
        <v>0</v>
      </c>
      <c r="J410" s="15">
        <f t="shared" si="78"/>
        <v>154.31408450704225</v>
      </c>
      <c r="K410" s="15">
        <f t="shared" si="76"/>
        <v>564.08645370496163</v>
      </c>
      <c r="L410" s="15">
        <f t="shared" si="77"/>
        <v>1000262.763171925</v>
      </c>
      <c r="M410" s="15"/>
      <c r="N410" s="15">
        <f t="shared" si="73"/>
        <v>1000262.763171925</v>
      </c>
      <c r="O410" s="40">
        <f t="shared" si="79"/>
        <v>1000.262763171925</v>
      </c>
      <c r="P410" s="40"/>
    </row>
    <row r="411" spans="1:16" x14ac:dyDescent="0.25">
      <c r="A411" s="5"/>
      <c r="B411" s="1" t="s">
        <v>280</v>
      </c>
      <c r="C411" s="48">
        <v>4</v>
      </c>
      <c r="D411" s="70">
        <v>43.423200000000001</v>
      </c>
      <c r="E411" s="98">
        <v>2184</v>
      </c>
      <c r="F411" s="195">
        <v>798920.9</v>
      </c>
      <c r="G411" s="39">
        <v>100</v>
      </c>
      <c r="H411" s="65">
        <f t="shared" si="75"/>
        <v>798920.9</v>
      </c>
      <c r="I411" s="15">
        <f t="shared" si="74"/>
        <v>0</v>
      </c>
      <c r="J411" s="15">
        <f t="shared" si="78"/>
        <v>365.80627289377293</v>
      </c>
      <c r="K411" s="15">
        <f t="shared" si="76"/>
        <v>352.59426531823095</v>
      </c>
      <c r="L411" s="15">
        <f t="shared" si="77"/>
        <v>891291.31785592076</v>
      </c>
      <c r="M411" s="15"/>
      <c r="N411" s="15">
        <f t="shared" si="73"/>
        <v>891291.31785592076</v>
      </c>
      <c r="O411" s="40">
        <f t="shared" si="79"/>
        <v>891.29131785592074</v>
      </c>
      <c r="P411" s="40"/>
    </row>
    <row r="412" spans="1:16" x14ac:dyDescent="0.25">
      <c r="A412" s="5"/>
      <c r="B412" s="1" t="s">
        <v>281</v>
      </c>
      <c r="C412" s="48">
        <v>4</v>
      </c>
      <c r="D412" s="70">
        <v>23.677600000000002</v>
      </c>
      <c r="E412" s="98">
        <v>1221</v>
      </c>
      <c r="F412" s="195">
        <v>275773.2</v>
      </c>
      <c r="G412" s="39">
        <v>100</v>
      </c>
      <c r="H412" s="65">
        <f t="shared" si="75"/>
        <v>275773.2</v>
      </c>
      <c r="I412" s="15">
        <f t="shared" si="74"/>
        <v>0</v>
      </c>
      <c r="J412" s="15">
        <f t="shared" si="78"/>
        <v>225.85847665847666</v>
      </c>
      <c r="K412" s="15">
        <f t="shared" si="76"/>
        <v>492.54206155352722</v>
      </c>
      <c r="L412" s="15">
        <f t="shared" si="77"/>
        <v>912091.78963357245</v>
      </c>
      <c r="M412" s="15"/>
      <c r="N412" s="15">
        <f t="shared" si="73"/>
        <v>912091.78963357245</v>
      </c>
      <c r="O412" s="40">
        <f t="shared" si="79"/>
        <v>912.09178963357249</v>
      </c>
      <c r="P412" s="40"/>
    </row>
    <row r="413" spans="1:16" x14ac:dyDescent="0.25">
      <c r="A413" s="5"/>
      <c r="B413" s="1" t="s">
        <v>781</v>
      </c>
      <c r="C413" s="48">
        <v>4</v>
      </c>
      <c r="D413" s="70">
        <v>35.131500000000003</v>
      </c>
      <c r="E413" s="98">
        <v>2056</v>
      </c>
      <c r="F413" s="195">
        <v>301978.09999999998</v>
      </c>
      <c r="G413" s="39">
        <v>100</v>
      </c>
      <c r="H413" s="65">
        <f t="shared" si="75"/>
        <v>301978.09999999998</v>
      </c>
      <c r="I413" s="15">
        <f t="shared" si="74"/>
        <v>0</v>
      </c>
      <c r="J413" s="15">
        <f t="shared" si="78"/>
        <v>146.87650778210116</v>
      </c>
      <c r="K413" s="15">
        <f t="shared" si="76"/>
        <v>571.52403042990272</v>
      </c>
      <c r="L413" s="15">
        <f t="shared" si="77"/>
        <v>1157432.4845154772</v>
      </c>
      <c r="M413" s="15"/>
      <c r="N413" s="15">
        <f t="shared" si="73"/>
        <v>1157432.4845154772</v>
      </c>
      <c r="O413" s="40">
        <f t="shared" si="79"/>
        <v>1157.4324845154772</v>
      </c>
      <c r="P413" s="40"/>
    </row>
    <row r="414" spans="1:16" x14ac:dyDescent="0.25">
      <c r="A414" s="5"/>
      <c r="B414" s="1" t="s">
        <v>282</v>
      </c>
      <c r="C414" s="48">
        <v>4</v>
      </c>
      <c r="D414" s="70">
        <v>21.135199999999998</v>
      </c>
      <c r="E414" s="98">
        <v>1236</v>
      </c>
      <c r="F414" s="195">
        <v>341972.5</v>
      </c>
      <c r="G414" s="39">
        <v>100</v>
      </c>
      <c r="H414" s="65">
        <f t="shared" si="75"/>
        <v>341972.5</v>
      </c>
      <c r="I414" s="15">
        <f t="shared" si="74"/>
        <v>0</v>
      </c>
      <c r="J414" s="15">
        <f t="shared" si="78"/>
        <v>276.67677993527508</v>
      </c>
      <c r="K414" s="15">
        <f t="shared" si="76"/>
        <v>441.7237582767288</v>
      </c>
      <c r="L414" s="15">
        <f t="shared" si="77"/>
        <v>833982.67028285819</v>
      </c>
      <c r="M414" s="15"/>
      <c r="N414" s="15">
        <f t="shared" si="73"/>
        <v>833982.67028285819</v>
      </c>
      <c r="O414" s="40">
        <f t="shared" si="79"/>
        <v>833.98267028285818</v>
      </c>
      <c r="P414" s="40"/>
    </row>
    <row r="415" spans="1:16" x14ac:dyDescent="0.25">
      <c r="A415" s="5"/>
      <c r="B415" s="1" t="s">
        <v>782</v>
      </c>
      <c r="C415" s="48">
        <v>4</v>
      </c>
      <c r="D415" s="70">
        <v>33.507600000000004</v>
      </c>
      <c r="E415" s="98">
        <v>1877</v>
      </c>
      <c r="F415" s="195">
        <v>333909.59999999998</v>
      </c>
      <c r="G415" s="39">
        <v>100</v>
      </c>
      <c r="H415" s="65">
        <f t="shared" si="75"/>
        <v>333909.59999999998</v>
      </c>
      <c r="I415" s="15">
        <f t="shared" si="74"/>
        <v>0</v>
      </c>
      <c r="J415" s="15">
        <f t="shared" si="78"/>
        <v>177.89536494405965</v>
      </c>
      <c r="K415" s="15">
        <f t="shared" si="76"/>
        <v>540.5051732679442</v>
      </c>
      <c r="L415" s="15">
        <f t="shared" si="77"/>
        <v>1087735.313184395</v>
      </c>
      <c r="M415" s="15"/>
      <c r="N415" s="15">
        <f t="shared" si="73"/>
        <v>1087735.313184395</v>
      </c>
      <c r="O415" s="40">
        <f t="shared" si="79"/>
        <v>1087.735313184395</v>
      </c>
      <c r="P415" s="40"/>
    </row>
    <row r="416" spans="1:16" x14ac:dyDescent="0.25">
      <c r="A416" s="5"/>
      <c r="B416" s="1" t="s">
        <v>283</v>
      </c>
      <c r="C416" s="48">
        <v>4</v>
      </c>
      <c r="D416" s="70">
        <v>26.096699999999998</v>
      </c>
      <c r="E416" s="98">
        <v>1314</v>
      </c>
      <c r="F416" s="195">
        <v>437189.2</v>
      </c>
      <c r="G416" s="39">
        <v>100</v>
      </c>
      <c r="H416" s="65">
        <f t="shared" si="75"/>
        <v>437189.2</v>
      </c>
      <c r="I416" s="15">
        <f t="shared" si="74"/>
        <v>0</v>
      </c>
      <c r="J416" s="15">
        <f t="shared" si="78"/>
        <v>332.7162861491629</v>
      </c>
      <c r="K416" s="15">
        <f t="shared" si="76"/>
        <v>385.68425206284098</v>
      </c>
      <c r="L416" s="15">
        <f t="shared" si="77"/>
        <v>780393.14491708227</v>
      </c>
      <c r="M416" s="15"/>
      <c r="N416" s="15">
        <f t="shared" si="73"/>
        <v>780393.14491708227</v>
      </c>
      <c r="O416" s="40">
        <f t="shared" si="79"/>
        <v>780.39314491708228</v>
      </c>
      <c r="P416" s="40"/>
    </row>
    <row r="417" spans="1:16" x14ac:dyDescent="0.25">
      <c r="A417" s="5"/>
      <c r="B417" s="1" t="s">
        <v>230</v>
      </c>
      <c r="C417" s="48">
        <v>4</v>
      </c>
      <c r="D417" s="69">
        <v>24.5121</v>
      </c>
      <c r="E417" s="98">
        <v>2006</v>
      </c>
      <c r="F417" s="195">
        <v>249004.6</v>
      </c>
      <c r="G417" s="39">
        <v>100</v>
      </c>
      <c r="H417" s="65">
        <f t="shared" si="75"/>
        <v>249004.6</v>
      </c>
      <c r="I417" s="15">
        <f t="shared" si="74"/>
        <v>0</v>
      </c>
      <c r="J417" s="15">
        <f t="shared" si="78"/>
        <v>124.12991026919242</v>
      </c>
      <c r="K417" s="15">
        <f t="shared" si="76"/>
        <v>594.27062794281142</v>
      </c>
      <c r="L417" s="15">
        <f t="shared" si="77"/>
        <v>1148880.0529934955</v>
      </c>
      <c r="M417" s="15"/>
      <c r="N417" s="15">
        <f t="shared" si="73"/>
        <v>1148880.0529934955</v>
      </c>
      <c r="O417" s="40">
        <f t="shared" si="79"/>
        <v>1148.8800529934954</v>
      </c>
      <c r="P417" s="40"/>
    </row>
    <row r="418" spans="1:16" x14ac:dyDescent="0.25">
      <c r="A418" s="5"/>
      <c r="B418" s="1" t="s">
        <v>284</v>
      </c>
      <c r="C418" s="48">
        <v>4</v>
      </c>
      <c r="D418" s="70">
        <v>32.277900000000002</v>
      </c>
      <c r="E418" s="98">
        <v>2898</v>
      </c>
      <c r="F418" s="195">
        <v>395061.7</v>
      </c>
      <c r="G418" s="39">
        <v>100</v>
      </c>
      <c r="H418" s="65">
        <f t="shared" si="75"/>
        <v>395061.7</v>
      </c>
      <c r="I418" s="15">
        <f t="shared" si="74"/>
        <v>0</v>
      </c>
      <c r="J418" s="15">
        <f t="shared" si="78"/>
        <v>136.32218771566599</v>
      </c>
      <c r="K418" s="15">
        <f t="shared" si="76"/>
        <v>582.07835049633786</v>
      </c>
      <c r="L418" s="15">
        <f t="shared" si="77"/>
        <v>1260426.8004662402</v>
      </c>
      <c r="M418" s="15"/>
      <c r="N418" s="15">
        <f t="shared" si="73"/>
        <v>1260426.8004662402</v>
      </c>
      <c r="O418" s="40">
        <f t="shared" si="79"/>
        <v>1260.4268004662401</v>
      </c>
      <c r="P418" s="40"/>
    </row>
    <row r="419" spans="1:16" x14ac:dyDescent="0.25">
      <c r="A419" s="5"/>
      <c r="B419" s="1" t="s">
        <v>285</v>
      </c>
      <c r="C419" s="48">
        <v>4</v>
      </c>
      <c r="D419" s="70">
        <v>17.488699999999998</v>
      </c>
      <c r="E419" s="98">
        <v>1343</v>
      </c>
      <c r="F419" s="195">
        <v>201424.4</v>
      </c>
      <c r="G419" s="39">
        <v>100</v>
      </c>
      <c r="H419" s="65">
        <f t="shared" si="75"/>
        <v>201424.4</v>
      </c>
      <c r="I419" s="15">
        <f t="shared" si="74"/>
        <v>0</v>
      </c>
      <c r="J419" s="15">
        <f t="shared" si="78"/>
        <v>149.98093819806402</v>
      </c>
      <c r="K419" s="15">
        <f t="shared" si="76"/>
        <v>568.41960001393988</v>
      </c>
      <c r="L419" s="15">
        <f t="shared" si="77"/>
        <v>1012736.9085069945</v>
      </c>
      <c r="M419" s="15"/>
      <c r="N419" s="15">
        <f t="shared" si="73"/>
        <v>1012736.9085069945</v>
      </c>
      <c r="O419" s="40">
        <f t="shared" si="79"/>
        <v>1012.7369085069945</v>
      </c>
      <c r="P419" s="40"/>
    </row>
    <row r="420" spans="1:16" x14ac:dyDescent="0.25">
      <c r="A420" s="5"/>
      <c r="B420" s="1" t="s">
        <v>286</v>
      </c>
      <c r="C420" s="48">
        <v>4</v>
      </c>
      <c r="D420" s="70">
        <v>45.682399999999994</v>
      </c>
      <c r="E420" s="98">
        <v>2139</v>
      </c>
      <c r="F420" s="195">
        <v>410984.2</v>
      </c>
      <c r="G420" s="39">
        <v>100</v>
      </c>
      <c r="H420" s="65">
        <f t="shared" si="75"/>
        <v>410984.2</v>
      </c>
      <c r="I420" s="15">
        <f t="shared" si="74"/>
        <v>0</v>
      </c>
      <c r="J420" s="15">
        <f t="shared" si="78"/>
        <v>192.13847592332866</v>
      </c>
      <c r="K420" s="15">
        <f t="shared" si="76"/>
        <v>526.26206228867522</v>
      </c>
      <c r="L420" s="15">
        <f t="shared" si="77"/>
        <v>1137893.9069703782</v>
      </c>
      <c r="M420" s="15"/>
      <c r="N420" s="15">
        <f t="shared" si="73"/>
        <v>1137893.9069703782</v>
      </c>
      <c r="O420" s="40">
        <f t="shared" si="79"/>
        <v>1137.8939069703783</v>
      </c>
      <c r="P420" s="40"/>
    </row>
    <row r="421" spans="1:16" x14ac:dyDescent="0.25">
      <c r="A421" s="5"/>
      <c r="B421" s="1"/>
      <c r="C421" s="48"/>
      <c r="D421" s="70">
        <v>0</v>
      </c>
      <c r="E421" s="100"/>
      <c r="F421" s="57"/>
      <c r="G421" s="39"/>
      <c r="H421" s="57"/>
      <c r="K421" s="15"/>
      <c r="L421" s="15"/>
      <c r="M421" s="15"/>
      <c r="N421" s="15"/>
      <c r="O421" s="40">
        <f t="shared" si="79"/>
        <v>0</v>
      </c>
      <c r="P421" s="40"/>
    </row>
    <row r="422" spans="1:16" x14ac:dyDescent="0.25">
      <c r="A422" s="33" t="s">
        <v>287</v>
      </c>
      <c r="B422" s="2" t="s">
        <v>2</v>
      </c>
      <c r="C422" s="59"/>
      <c r="D422" s="7">
        <v>1072.5956999999999</v>
      </c>
      <c r="E422" s="101">
        <f>E423</f>
        <v>84465</v>
      </c>
      <c r="F422" s="177"/>
      <c r="G422" s="39"/>
      <c r="H422" s="50">
        <f>H424</f>
        <v>5901181.2249999996</v>
      </c>
      <c r="I422" s="12">
        <f>I424</f>
        <v>-5901181.2249999996</v>
      </c>
      <c r="J422" s="12"/>
      <c r="K422" s="15"/>
      <c r="L422" s="15"/>
      <c r="M422" s="14">
        <f>M424</f>
        <v>42911602.790919334</v>
      </c>
      <c r="N422" s="12">
        <f t="shared" si="73"/>
        <v>42911602.790919334</v>
      </c>
      <c r="O422" s="40"/>
      <c r="P422" s="40"/>
    </row>
    <row r="423" spans="1:16" x14ac:dyDescent="0.25">
      <c r="A423" s="33" t="s">
        <v>287</v>
      </c>
      <c r="B423" s="2" t="s">
        <v>3</v>
      </c>
      <c r="C423" s="59"/>
      <c r="D423" s="7">
        <v>1072.5956999999999</v>
      </c>
      <c r="E423" s="101">
        <f>SUM(E425:E457)</f>
        <v>84465</v>
      </c>
      <c r="F423" s="177">
        <f>SUM(F425:F457)</f>
        <v>39730938.699999988</v>
      </c>
      <c r="G423" s="39"/>
      <c r="H423" s="50">
        <f>SUM(H425:H457)</f>
        <v>27928576.249999996</v>
      </c>
      <c r="I423" s="12">
        <f>SUM(I425:I457)</f>
        <v>11802362.449999999</v>
      </c>
      <c r="J423" s="12"/>
      <c r="K423" s="15"/>
      <c r="L423" s="12">
        <f>SUM(L425:L457)</f>
        <v>35971458.433275551</v>
      </c>
      <c r="M423" s="15"/>
      <c r="N423" s="12">
        <f t="shared" si="73"/>
        <v>35971458.433275551</v>
      </c>
      <c r="O423" s="40"/>
      <c r="P423" s="40"/>
    </row>
    <row r="424" spans="1:16" x14ac:dyDescent="0.25">
      <c r="A424" s="5"/>
      <c r="B424" s="1" t="s">
        <v>26</v>
      </c>
      <c r="C424" s="48">
        <v>2</v>
      </c>
      <c r="D424" s="70">
        <v>0</v>
      </c>
      <c r="E424" s="103"/>
      <c r="F424" s="65"/>
      <c r="G424" s="39">
        <v>25</v>
      </c>
      <c r="H424" s="65">
        <f>F433*G424/100</f>
        <v>5901181.2249999996</v>
      </c>
      <c r="I424" s="15">
        <f t="shared" ref="I424:I457" si="80">F424-H424</f>
        <v>-5901181.2249999996</v>
      </c>
      <c r="J424" s="15"/>
      <c r="K424" s="15"/>
      <c r="L424" s="15"/>
      <c r="M424" s="15">
        <f>($L$7*$L$8*E422/$L$10)+($L$7*$L$9*D422/$L$11)</f>
        <v>42911602.790919334</v>
      </c>
      <c r="N424" s="15">
        <f t="shared" si="73"/>
        <v>42911602.790919334</v>
      </c>
      <c r="O424" s="40">
        <f t="shared" si="79"/>
        <v>42911.602790919336</v>
      </c>
      <c r="P424" s="40"/>
    </row>
    <row r="425" spans="1:16" x14ac:dyDescent="0.25">
      <c r="A425" s="5"/>
      <c r="B425" s="1" t="s">
        <v>288</v>
      </c>
      <c r="C425" s="48">
        <v>4</v>
      </c>
      <c r="D425" s="70">
        <v>34.587399999999995</v>
      </c>
      <c r="E425" s="98">
        <v>2512</v>
      </c>
      <c r="F425" s="196">
        <v>2543525</v>
      </c>
      <c r="G425" s="39">
        <v>100</v>
      </c>
      <c r="H425" s="65">
        <f t="shared" ref="H425:H457" si="81">F425*G425/100</f>
        <v>2543525</v>
      </c>
      <c r="I425" s="15">
        <f t="shared" si="80"/>
        <v>0</v>
      </c>
      <c r="J425" s="15">
        <f t="shared" si="78"/>
        <v>1012.5497611464968</v>
      </c>
      <c r="K425" s="15">
        <f t="shared" ref="K425:K457" si="82">$J$11*$J$19-J425</f>
        <v>-294.14922293449297</v>
      </c>
      <c r="L425" s="15">
        <f t="shared" ref="L425:L457" si="83">IF(K425&gt;0,$J$7*$J$8*(K425/$K$19),0)+$J$7*$J$9*(E425/$E$19)+$J$7*$J$10*(D425/$D$19)</f>
        <v>404101.95725154539</v>
      </c>
      <c r="M425" s="15"/>
      <c r="N425" s="15">
        <f t="shared" si="73"/>
        <v>404101.95725154539</v>
      </c>
      <c r="O425" s="40">
        <f t="shared" si="79"/>
        <v>404.1019572515454</v>
      </c>
      <c r="P425" s="40"/>
    </row>
    <row r="426" spans="1:16" x14ac:dyDescent="0.25">
      <c r="A426" s="5"/>
      <c r="B426" s="1" t="s">
        <v>289</v>
      </c>
      <c r="C426" s="48">
        <v>4</v>
      </c>
      <c r="D426" s="70">
        <v>23.7818</v>
      </c>
      <c r="E426" s="98">
        <v>1211</v>
      </c>
      <c r="F426" s="196">
        <v>171426</v>
      </c>
      <c r="G426" s="39">
        <v>100</v>
      </c>
      <c r="H426" s="65">
        <f t="shared" si="81"/>
        <v>171426</v>
      </c>
      <c r="I426" s="15">
        <f t="shared" si="80"/>
        <v>0</v>
      </c>
      <c r="J426" s="15">
        <f t="shared" si="78"/>
        <v>141.55739058629231</v>
      </c>
      <c r="K426" s="15">
        <f t="shared" si="82"/>
        <v>576.84314762571159</v>
      </c>
      <c r="L426" s="15">
        <f t="shared" si="83"/>
        <v>1029917.7503081082</v>
      </c>
      <c r="M426" s="15"/>
      <c r="N426" s="15">
        <f t="shared" si="73"/>
        <v>1029917.7503081082</v>
      </c>
      <c r="O426" s="40">
        <f t="shared" si="79"/>
        <v>1029.9177503081082</v>
      </c>
      <c r="P426" s="40"/>
    </row>
    <row r="427" spans="1:16" x14ac:dyDescent="0.25">
      <c r="A427" s="5"/>
      <c r="B427" s="1" t="s">
        <v>783</v>
      </c>
      <c r="C427" s="48">
        <v>4</v>
      </c>
      <c r="D427" s="70">
        <v>19.7803</v>
      </c>
      <c r="E427" s="98">
        <v>1247</v>
      </c>
      <c r="F427" s="196">
        <v>312175.2</v>
      </c>
      <c r="G427" s="39">
        <v>100</v>
      </c>
      <c r="H427" s="65">
        <f t="shared" si="81"/>
        <v>312175.2</v>
      </c>
      <c r="I427" s="15">
        <f t="shared" si="80"/>
        <v>0</v>
      </c>
      <c r="J427" s="15">
        <f t="shared" si="78"/>
        <v>250.34097834803529</v>
      </c>
      <c r="K427" s="15">
        <f t="shared" si="82"/>
        <v>468.05955986396862</v>
      </c>
      <c r="L427" s="15">
        <f t="shared" si="83"/>
        <v>867883.34144668165</v>
      </c>
      <c r="M427" s="15"/>
      <c r="N427" s="15">
        <f t="shared" si="73"/>
        <v>867883.34144668165</v>
      </c>
      <c r="O427" s="40">
        <f t="shared" si="79"/>
        <v>867.8833414466817</v>
      </c>
      <c r="P427" s="40"/>
    </row>
    <row r="428" spans="1:16" x14ac:dyDescent="0.25">
      <c r="A428" s="5"/>
      <c r="B428" s="1" t="s">
        <v>290</v>
      </c>
      <c r="C428" s="48">
        <v>4</v>
      </c>
      <c r="D428" s="70">
        <v>46.573199999999993</v>
      </c>
      <c r="E428" s="98">
        <v>2562</v>
      </c>
      <c r="F428" s="196">
        <v>408258.3</v>
      </c>
      <c r="G428" s="39">
        <v>100</v>
      </c>
      <c r="H428" s="65">
        <f t="shared" si="81"/>
        <v>408258.3</v>
      </c>
      <c r="I428" s="15">
        <f t="shared" si="80"/>
        <v>0</v>
      </c>
      <c r="J428" s="15">
        <f t="shared" si="78"/>
        <v>159.35140515222483</v>
      </c>
      <c r="K428" s="15">
        <f t="shared" si="82"/>
        <v>559.04913305977902</v>
      </c>
      <c r="L428" s="15">
        <f t="shared" si="83"/>
        <v>1235928.7978733447</v>
      </c>
      <c r="M428" s="15"/>
      <c r="N428" s="15">
        <f t="shared" si="73"/>
        <v>1235928.7978733447</v>
      </c>
      <c r="O428" s="40">
        <f t="shared" si="79"/>
        <v>1235.9287978733448</v>
      </c>
      <c r="P428" s="40"/>
    </row>
    <row r="429" spans="1:16" x14ac:dyDescent="0.25">
      <c r="A429" s="5"/>
      <c r="B429" s="1" t="s">
        <v>291</v>
      </c>
      <c r="C429" s="48">
        <v>4</v>
      </c>
      <c r="D429" s="70">
        <v>31.337299999999999</v>
      </c>
      <c r="E429" s="98">
        <v>2709</v>
      </c>
      <c r="F429" s="196">
        <v>722510.4</v>
      </c>
      <c r="G429" s="39">
        <v>100</v>
      </c>
      <c r="H429" s="65">
        <f t="shared" si="81"/>
        <v>722510.4</v>
      </c>
      <c r="I429" s="15">
        <f t="shared" si="80"/>
        <v>0</v>
      </c>
      <c r="J429" s="15">
        <f t="shared" si="78"/>
        <v>266.70741971207087</v>
      </c>
      <c r="K429" s="15">
        <f t="shared" si="82"/>
        <v>451.69311849993301</v>
      </c>
      <c r="L429" s="15">
        <f t="shared" si="83"/>
        <v>1051964.6158861639</v>
      </c>
      <c r="M429" s="15"/>
      <c r="N429" s="15">
        <f t="shared" si="73"/>
        <v>1051964.6158861639</v>
      </c>
      <c r="O429" s="40">
        <f t="shared" si="79"/>
        <v>1051.964615886164</v>
      </c>
      <c r="P429" s="40"/>
    </row>
    <row r="430" spans="1:16" x14ac:dyDescent="0.25">
      <c r="A430" s="5"/>
      <c r="B430" s="1" t="s">
        <v>292</v>
      </c>
      <c r="C430" s="48">
        <v>4</v>
      </c>
      <c r="D430" s="70">
        <v>18.4437</v>
      </c>
      <c r="E430" s="98">
        <v>1501</v>
      </c>
      <c r="F430" s="196">
        <v>319544.8</v>
      </c>
      <c r="G430" s="39">
        <v>100</v>
      </c>
      <c r="H430" s="65">
        <f t="shared" si="81"/>
        <v>319544.8</v>
      </c>
      <c r="I430" s="15">
        <f t="shared" si="80"/>
        <v>0</v>
      </c>
      <c r="J430" s="15">
        <f t="shared" si="78"/>
        <v>212.88794137241837</v>
      </c>
      <c r="K430" s="15">
        <f t="shared" si="82"/>
        <v>505.51259683958551</v>
      </c>
      <c r="L430" s="15">
        <f t="shared" si="83"/>
        <v>945624.12960367207</v>
      </c>
      <c r="M430" s="15"/>
      <c r="N430" s="15">
        <f t="shared" si="73"/>
        <v>945624.12960367207</v>
      </c>
      <c r="O430" s="40">
        <f t="shared" si="79"/>
        <v>945.62412960367203</v>
      </c>
      <c r="P430" s="40"/>
    </row>
    <row r="431" spans="1:16" x14ac:dyDescent="0.25">
      <c r="A431" s="5"/>
      <c r="B431" s="1" t="s">
        <v>293</v>
      </c>
      <c r="C431" s="48">
        <v>4</v>
      </c>
      <c r="D431" s="70">
        <v>52.673500000000004</v>
      </c>
      <c r="E431" s="98">
        <v>3001</v>
      </c>
      <c r="F431" s="196">
        <v>535911.6</v>
      </c>
      <c r="G431" s="39">
        <v>100</v>
      </c>
      <c r="H431" s="65">
        <f t="shared" si="81"/>
        <v>535911.6</v>
      </c>
      <c r="I431" s="15">
        <f t="shared" si="80"/>
        <v>0</v>
      </c>
      <c r="J431" s="15">
        <f t="shared" si="78"/>
        <v>178.57767410863045</v>
      </c>
      <c r="K431" s="15">
        <f t="shared" si="82"/>
        <v>539.82286410337338</v>
      </c>
      <c r="L431" s="15">
        <f t="shared" si="83"/>
        <v>1279674.3381738348</v>
      </c>
      <c r="M431" s="15"/>
      <c r="N431" s="15">
        <f t="shared" si="73"/>
        <v>1279674.3381738348</v>
      </c>
      <c r="O431" s="40">
        <f t="shared" si="79"/>
        <v>1279.6743381738349</v>
      </c>
      <c r="P431" s="40"/>
    </row>
    <row r="432" spans="1:16" x14ac:dyDescent="0.25">
      <c r="A432" s="5"/>
      <c r="B432" s="1" t="s">
        <v>294</v>
      </c>
      <c r="C432" s="48">
        <v>4</v>
      </c>
      <c r="D432" s="70">
        <v>25.634499999999999</v>
      </c>
      <c r="E432" s="98">
        <v>1698</v>
      </c>
      <c r="F432" s="196">
        <v>231077.8</v>
      </c>
      <c r="G432" s="39">
        <v>100</v>
      </c>
      <c r="H432" s="65">
        <f t="shared" si="81"/>
        <v>231077.8</v>
      </c>
      <c r="I432" s="15">
        <f t="shared" si="80"/>
        <v>0</v>
      </c>
      <c r="J432" s="15">
        <f t="shared" si="78"/>
        <v>136.08822143698467</v>
      </c>
      <c r="K432" s="15">
        <f t="shared" si="82"/>
        <v>582.31231677501921</v>
      </c>
      <c r="L432" s="15">
        <f t="shared" si="83"/>
        <v>1100066.1873959643</v>
      </c>
      <c r="M432" s="15"/>
      <c r="N432" s="15">
        <f t="shared" si="73"/>
        <v>1100066.1873959643</v>
      </c>
      <c r="O432" s="40">
        <f t="shared" si="79"/>
        <v>1100.0661873959643</v>
      </c>
      <c r="P432" s="40"/>
    </row>
    <row r="433" spans="1:16" x14ac:dyDescent="0.25">
      <c r="A433" s="5"/>
      <c r="B433" s="1" t="s">
        <v>876</v>
      </c>
      <c r="C433" s="48">
        <v>3</v>
      </c>
      <c r="D433" s="70">
        <v>21.541399999999999</v>
      </c>
      <c r="E433" s="98">
        <v>16335</v>
      </c>
      <c r="F433" s="196">
        <v>23604724.899999999</v>
      </c>
      <c r="G433" s="39">
        <v>50</v>
      </c>
      <c r="H433" s="65">
        <f t="shared" si="81"/>
        <v>11802362.449999999</v>
      </c>
      <c r="I433" s="15">
        <f t="shared" si="80"/>
        <v>11802362.449999999</v>
      </c>
      <c r="J433" s="15">
        <f t="shared" si="78"/>
        <v>1445.0397857361493</v>
      </c>
      <c r="K433" s="15">
        <f t="shared" si="82"/>
        <v>-726.63924752414539</v>
      </c>
      <c r="L433" s="15">
        <f t="shared" si="83"/>
        <v>1961784.672673142</v>
      </c>
      <c r="M433" s="15"/>
      <c r="N433" s="15">
        <f t="shared" si="73"/>
        <v>1961784.672673142</v>
      </c>
      <c r="O433" s="40">
        <f t="shared" si="79"/>
        <v>1961.784672673142</v>
      </c>
      <c r="P433" s="40"/>
    </row>
    <row r="434" spans="1:16" x14ac:dyDescent="0.25">
      <c r="A434" s="5"/>
      <c r="B434" s="1" t="s">
        <v>295</v>
      </c>
      <c r="C434" s="48">
        <v>4</v>
      </c>
      <c r="D434" s="70">
        <v>22.109099999999998</v>
      </c>
      <c r="E434" s="98">
        <v>2172</v>
      </c>
      <c r="F434" s="196">
        <v>869446.9</v>
      </c>
      <c r="G434" s="39">
        <v>100</v>
      </c>
      <c r="H434" s="65">
        <f t="shared" si="81"/>
        <v>869446.9</v>
      </c>
      <c r="I434" s="15">
        <f t="shared" si="80"/>
        <v>0</v>
      </c>
      <c r="J434" s="15">
        <f t="shared" si="78"/>
        <v>400.2978360957643</v>
      </c>
      <c r="K434" s="15">
        <f t="shared" si="82"/>
        <v>318.10270211623958</v>
      </c>
      <c r="L434" s="15">
        <f t="shared" si="83"/>
        <v>771560.50987501524</v>
      </c>
      <c r="M434" s="15"/>
      <c r="N434" s="15">
        <f t="shared" si="73"/>
        <v>771560.50987501524</v>
      </c>
      <c r="O434" s="40">
        <f t="shared" si="79"/>
        <v>771.56050987501521</v>
      </c>
      <c r="P434" s="40"/>
    </row>
    <row r="435" spans="1:16" x14ac:dyDescent="0.25">
      <c r="A435" s="5"/>
      <c r="B435" s="1" t="s">
        <v>296</v>
      </c>
      <c r="C435" s="48">
        <v>4</v>
      </c>
      <c r="D435" s="70">
        <v>62.467600000000004</v>
      </c>
      <c r="E435" s="98">
        <v>3264</v>
      </c>
      <c r="F435" s="196">
        <v>1154175.3999999999</v>
      </c>
      <c r="G435" s="39">
        <v>100</v>
      </c>
      <c r="H435" s="65">
        <f t="shared" si="81"/>
        <v>1154175.3999999999</v>
      </c>
      <c r="I435" s="15">
        <f t="shared" si="80"/>
        <v>0</v>
      </c>
      <c r="J435" s="15">
        <f t="shared" si="78"/>
        <v>353.60765931372543</v>
      </c>
      <c r="K435" s="15">
        <f t="shared" si="82"/>
        <v>364.79287889827845</v>
      </c>
      <c r="L435" s="15">
        <f t="shared" si="83"/>
        <v>1095866.380988979</v>
      </c>
      <c r="M435" s="15"/>
      <c r="N435" s="15">
        <f t="shared" si="73"/>
        <v>1095866.380988979</v>
      </c>
      <c r="O435" s="40">
        <f t="shared" si="79"/>
        <v>1095.866380988979</v>
      </c>
      <c r="P435" s="40"/>
    </row>
    <row r="436" spans="1:16" x14ac:dyDescent="0.25">
      <c r="A436" s="5"/>
      <c r="B436" s="1" t="s">
        <v>297</v>
      </c>
      <c r="C436" s="48">
        <v>4</v>
      </c>
      <c r="D436" s="70">
        <v>27.094299999999997</v>
      </c>
      <c r="E436" s="98">
        <v>2018</v>
      </c>
      <c r="F436" s="196">
        <v>302137.2</v>
      </c>
      <c r="G436" s="39">
        <v>100</v>
      </c>
      <c r="H436" s="65">
        <f t="shared" si="81"/>
        <v>302137.2</v>
      </c>
      <c r="I436" s="15">
        <f t="shared" si="80"/>
        <v>0</v>
      </c>
      <c r="J436" s="15">
        <f t="shared" si="78"/>
        <v>149.7211100099108</v>
      </c>
      <c r="K436" s="15">
        <f t="shared" si="82"/>
        <v>568.67942820209305</v>
      </c>
      <c r="L436" s="15">
        <f t="shared" si="83"/>
        <v>1122709.3636827599</v>
      </c>
      <c r="M436" s="15"/>
      <c r="N436" s="15">
        <f t="shared" si="73"/>
        <v>1122709.3636827599</v>
      </c>
      <c r="O436" s="40">
        <f t="shared" si="79"/>
        <v>1122.7093636827599</v>
      </c>
      <c r="P436" s="40"/>
    </row>
    <row r="437" spans="1:16" x14ac:dyDescent="0.25">
      <c r="A437" s="5"/>
      <c r="B437" s="1" t="s">
        <v>298</v>
      </c>
      <c r="C437" s="48">
        <v>4</v>
      </c>
      <c r="D437" s="70">
        <v>30.487299999999998</v>
      </c>
      <c r="E437" s="98">
        <v>1023</v>
      </c>
      <c r="F437" s="196">
        <v>60820.1</v>
      </c>
      <c r="G437" s="39">
        <v>100</v>
      </c>
      <c r="H437" s="65">
        <f t="shared" si="81"/>
        <v>60820.1</v>
      </c>
      <c r="I437" s="15">
        <f t="shared" si="80"/>
        <v>0</v>
      </c>
      <c r="J437" s="15">
        <f t="shared" si="78"/>
        <v>59.452688172043011</v>
      </c>
      <c r="K437" s="15">
        <f t="shared" si="82"/>
        <v>658.94785003996083</v>
      </c>
      <c r="L437" s="15">
        <f t="shared" si="83"/>
        <v>1145661.900033253</v>
      </c>
      <c r="M437" s="15"/>
      <c r="N437" s="15">
        <f t="shared" si="73"/>
        <v>1145661.900033253</v>
      </c>
      <c r="O437" s="40">
        <f t="shared" si="79"/>
        <v>1145.661900033253</v>
      </c>
      <c r="P437" s="40"/>
    </row>
    <row r="438" spans="1:16" x14ac:dyDescent="0.25">
      <c r="A438" s="5"/>
      <c r="B438" s="1" t="s">
        <v>299</v>
      </c>
      <c r="C438" s="48">
        <v>4</v>
      </c>
      <c r="D438" s="70">
        <v>25.811999999999998</v>
      </c>
      <c r="E438" s="98">
        <v>1103</v>
      </c>
      <c r="F438" s="196">
        <v>163580.5</v>
      </c>
      <c r="G438" s="39">
        <v>100</v>
      </c>
      <c r="H438" s="65">
        <f t="shared" si="81"/>
        <v>163580.5</v>
      </c>
      <c r="I438" s="15">
        <f t="shared" si="80"/>
        <v>0</v>
      </c>
      <c r="J438" s="15">
        <f t="shared" si="78"/>
        <v>148.30507706255668</v>
      </c>
      <c r="K438" s="15">
        <f t="shared" si="82"/>
        <v>570.09546114944715</v>
      </c>
      <c r="L438" s="15">
        <f t="shared" si="83"/>
        <v>1014565.6885276088</v>
      </c>
      <c r="M438" s="15"/>
      <c r="N438" s="15">
        <f t="shared" si="73"/>
        <v>1014565.6885276088</v>
      </c>
      <c r="O438" s="40">
        <f t="shared" si="79"/>
        <v>1014.5656885276087</v>
      </c>
      <c r="P438" s="40"/>
    </row>
    <row r="439" spans="1:16" x14ac:dyDescent="0.25">
      <c r="A439" s="5"/>
      <c r="B439" s="1" t="s">
        <v>300</v>
      </c>
      <c r="C439" s="48">
        <v>4</v>
      </c>
      <c r="D439" s="70">
        <v>18.983499999999999</v>
      </c>
      <c r="E439" s="98">
        <v>1460</v>
      </c>
      <c r="F439" s="196">
        <v>408459.5</v>
      </c>
      <c r="G439" s="39">
        <v>100</v>
      </c>
      <c r="H439" s="65">
        <f t="shared" si="81"/>
        <v>408459.5</v>
      </c>
      <c r="I439" s="15">
        <f t="shared" si="80"/>
        <v>0</v>
      </c>
      <c r="J439" s="15">
        <f t="shared" si="78"/>
        <v>279.76678082191779</v>
      </c>
      <c r="K439" s="15">
        <f t="shared" si="82"/>
        <v>438.63375739008609</v>
      </c>
      <c r="L439" s="15">
        <f t="shared" si="83"/>
        <v>848521.91601836344</v>
      </c>
      <c r="M439" s="15"/>
      <c r="N439" s="15">
        <f t="shared" si="73"/>
        <v>848521.91601836344</v>
      </c>
      <c r="O439" s="40">
        <f t="shared" si="79"/>
        <v>848.52191601836341</v>
      </c>
      <c r="P439" s="40"/>
    </row>
    <row r="440" spans="1:16" x14ac:dyDescent="0.25">
      <c r="A440" s="5"/>
      <c r="B440" s="1" t="s">
        <v>784</v>
      </c>
      <c r="C440" s="48">
        <v>4</v>
      </c>
      <c r="D440" s="70">
        <v>35.002099999999999</v>
      </c>
      <c r="E440" s="98">
        <v>2458</v>
      </c>
      <c r="F440" s="196">
        <v>230370.4</v>
      </c>
      <c r="G440" s="39">
        <v>100</v>
      </c>
      <c r="H440" s="65">
        <f t="shared" si="81"/>
        <v>230370.4</v>
      </c>
      <c r="I440" s="15">
        <f t="shared" si="80"/>
        <v>0</v>
      </c>
      <c r="J440" s="15">
        <f t="shared" si="78"/>
        <v>93.722701383238402</v>
      </c>
      <c r="K440" s="15">
        <f t="shared" si="82"/>
        <v>624.67783682876552</v>
      </c>
      <c r="L440" s="15">
        <f t="shared" si="83"/>
        <v>1278358.545532868</v>
      </c>
      <c r="M440" s="15"/>
      <c r="N440" s="15">
        <f t="shared" si="73"/>
        <v>1278358.545532868</v>
      </c>
      <c r="O440" s="40">
        <f t="shared" si="79"/>
        <v>1278.358545532868</v>
      </c>
      <c r="P440" s="40"/>
    </row>
    <row r="441" spans="1:16" x14ac:dyDescent="0.25">
      <c r="A441" s="5"/>
      <c r="B441" s="1" t="s">
        <v>301</v>
      </c>
      <c r="C441" s="48">
        <v>4</v>
      </c>
      <c r="D441" s="70">
        <v>22.695900000000002</v>
      </c>
      <c r="E441" s="98">
        <v>1941</v>
      </c>
      <c r="F441" s="196">
        <v>316862.2</v>
      </c>
      <c r="G441" s="39">
        <v>100</v>
      </c>
      <c r="H441" s="65">
        <f t="shared" si="81"/>
        <v>316862.2</v>
      </c>
      <c r="I441" s="15">
        <f t="shared" si="80"/>
        <v>0</v>
      </c>
      <c r="J441" s="15">
        <f t="shared" si="78"/>
        <v>163.24688304997426</v>
      </c>
      <c r="K441" s="15">
        <f t="shared" si="82"/>
        <v>555.15365516202962</v>
      </c>
      <c r="L441" s="15">
        <f t="shared" si="83"/>
        <v>1080354.8683142602</v>
      </c>
      <c r="M441" s="15"/>
      <c r="N441" s="15">
        <f t="shared" si="73"/>
        <v>1080354.8683142602</v>
      </c>
      <c r="O441" s="40">
        <f t="shared" si="79"/>
        <v>1080.3548683142601</v>
      </c>
      <c r="P441" s="40"/>
    </row>
    <row r="442" spans="1:16" x14ac:dyDescent="0.25">
      <c r="A442" s="5"/>
      <c r="B442" s="1" t="s">
        <v>302</v>
      </c>
      <c r="C442" s="48">
        <v>4</v>
      </c>
      <c r="D442" s="70">
        <v>29.061799999999998</v>
      </c>
      <c r="E442" s="98">
        <v>1218</v>
      </c>
      <c r="F442" s="196">
        <v>224615.8</v>
      </c>
      <c r="G442" s="39">
        <v>100</v>
      </c>
      <c r="H442" s="65">
        <f t="shared" si="81"/>
        <v>224615.8</v>
      </c>
      <c r="I442" s="15">
        <f t="shared" si="80"/>
        <v>0</v>
      </c>
      <c r="J442" s="15">
        <f t="shared" si="78"/>
        <v>184.4136288998358</v>
      </c>
      <c r="K442" s="15">
        <f t="shared" si="82"/>
        <v>533.98690931216811</v>
      </c>
      <c r="L442" s="15">
        <f t="shared" si="83"/>
        <v>987704.66270610993</v>
      </c>
      <c r="M442" s="15"/>
      <c r="N442" s="15">
        <f t="shared" si="73"/>
        <v>987704.66270610993</v>
      </c>
      <c r="O442" s="40">
        <f t="shared" si="79"/>
        <v>987.70466270610996</v>
      </c>
      <c r="P442" s="40"/>
    </row>
    <row r="443" spans="1:16" x14ac:dyDescent="0.25">
      <c r="A443" s="5"/>
      <c r="B443" s="1" t="s">
        <v>303</v>
      </c>
      <c r="C443" s="48">
        <v>4</v>
      </c>
      <c r="D443" s="70">
        <v>43.259</v>
      </c>
      <c r="E443" s="98">
        <v>2523</v>
      </c>
      <c r="F443" s="196">
        <v>787368.4</v>
      </c>
      <c r="G443" s="39">
        <v>100</v>
      </c>
      <c r="H443" s="65">
        <f t="shared" si="81"/>
        <v>787368.4</v>
      </c>
      <c r="I443" s="15">
        <f t="shared" si="80"/>
        <v>0</v>
      </c>
      <c r="J443" s="15">
        <f t="shared" si="78"/>
        <v>312.07625842251286</v>
      </c>
      <c r="K443" s="15">
        <f t="shared" si="82"/>
        <v>406.32427978949102</v>
      </c>
      <c r="L443" s="15">
        <f t="shared" si="83"/>
        <v>1005620.3091801635</v>
      </c>
      <c r="M443" s="15"/>
      <c r="N443" s="15">
        <f t="shared" si="73"/>
        <v>1005620.3091801635</v>
      </c>
      <c r="O443" s="40">
        <f t="shared" si="79"/>
        <v>1005.6203091801635</v>
      </c>
      <c r="P443" s="40"/>
    </row>
    <row r="444" spans="1:16" x14ac:dyDescent="0.25">
      <c r="A444" s="5"/>
      <c r="B444" s="1" t="s">
        <v>304</v>
      </c>
      <c r="C444" s="48">
        <v>4</v>
      </c>
      <c r="D444" s="70">
        <v>19.787700000000001</v>
      </c>
      <c r="E444" s="98">
        <v>1471</v>
      </c>
      <c r="F444" s="196">
        <v>179444.5</v>
      </c>
      <c r="G444" s="39">
        <v>100</v>
      </c>
      <c r="H444" s="65">
        <f t="shared" si="81"/>
        <v>179444.5</v>
      </c>
      <c r="I444" s="15">
        <f t="shared" si="80"/>
        <v>0</v>
      </c>
      <c r="J444" s="15">
        <f t="shared" si="78"/>
        <v>121.98810333106731</v>
      </c>
      <c r="K444" s="15">
        <f t="shared" si="82"/>
        <v>596.41243488093653</v>
      </c>
      <c r="L444" s="15">
        <f t="shared" si="83"/>
        <v>1074481.4672241209</v>
      </c>
      <c r="M444" s="15"/>
      <c r="N444" s="15">
        <f t="shared" si="73"/>
        <v>1074481.4672241209</v>
      </c>
      <c r="O444" s="40">
        <f t="shared" si="79"/>
        <v>1074.4814672241209</v>
      </c>
      <c r="P444" s="40"/>
    </row>
    <row r="445" spans="1:16" x14ac:dyDescent="0.25">
      <c r="A445" s="5"/>
      <c r="B445" s="1" t="s">
        <v>305</v>
      </c>
      <c r="C445" s="48">
        <v>4</v>
      </c>
      <c r="D445" s="70">
        <v>50.122700000000002</v>
      </c>
      <c r="E445" s="98">
        <v>1981</v>
      </c>
      <c r="F445" s="196">
        <v>580664.30000000005</v>
      </c>
      <c r="G445" s="39">
        <v>100</v>
      </c>
      <c r="H445" s="65">
        <f t="shared" si="81"/>
        <v>580664.30000000005</v>
      </c>
      <c r="I445" s="15">
        <f t="shared" si="80"/>
        <v>0</v>
      </c>
      <c r="J445" s="15">
        <f t="shared" si="78"/>
        <v>293.11675921251896</v>
      </c>
      <c r="K445" s="15">
        <f t="shared" si="82"/>
        <v>425.28377899948492</v>
      </c>
      <c r="L445" s="15">
        <f t="shared" si="83"/>
        <v>992028.52213178761</v>
      </c>
      <c r="M445" s="15"/>
      <c r="N445" s="15">
        <f t="shared" si="73"/>
        <v>992028.52213178761</v>
      </c>
      <c r="O445" s="40">
        <f t="shared" si="79"/>
        <v>992.02852213178767</v>
      </c>
      <c r="P445" s="40"/>
    </row>
    <row r="446" spans="1:16" x14ac:dyDescent="0.25">
      <c r="A446" s="5"/>
      <c r="B446" s="1" t="s">
        <v>785</v>
      </c>
      <c r="C446" s="48">
        <v>4</v>
      </c>
      <c r="D446" s="70">
        <v>36.563299999999998</v>
      </c>
      <c r="E446" s="98">
        <v>2506</v>
      </c>
      <c r="F446" s="196">
        <v>440233</v>
      </c>
      <c r="G446" s="39">
        <v>100</v>
      </c>
      <c r="H446" s="65">
        <f t="shared" si="81"/>
        <v>440233</v>
      </c>
      <c r="I446" s="15">
        <f t="shared" si="80"/>
        <v>0</v>
      </c>
      <c r="J446" s="15">
        <f t="shared" si="78"/>
        <v>175.67158818834795</v>
      </c>
      <c r="K446" s="15">
        <f t="shared" si="82"/>
        <v>542.7289500236559</v>
      </c>
      <c r="L446" s="15">
        <f t="shared" si="83"/>
        <v>1173696.407588972</v>
      </c>
      <c r="M446" s="15"/>
      <c r="N446" s="15">
        <f t="shared" si="73"/>
        <v>1173696.407588972</v>
      </c>
      <c r="O446" s="40">
        <f t="shared" si="79"/>
        <v>1173.6964075889721</v>
      </c>
      <c r="P446" s="40"/>
    </row>
    <row r="447" spans="1:16" x14ac:dyDescent="0.25">
      <c r="A447" s="5"/>
      <c r="B447" s="1" t="s">
        <v>306</v>
      </c>
      <c r="C447" s="48">
        <v>4</v>
      </c>
      <c r="D447" s="70">
        <v>44.360399999999998</v>
      </c>
      <c r="E447" s="98">
        <v>2485</v>
      </c>
      <c r="F447" s="196">
        <v>344568.5</v>
      </c>
      <c r="G447" s="39">
        <v>100</v>
      </c>
      <c r="H447" s="65">
        <f t="shared" si="81"/>
        <v>344568.5</v>
      </c>
      <c r="I447" s="15">
        <f t="shared" si="80"/>
        <v>0</v>
      </c>
      <c r="J447" s="15">
        <f t="shared" si="78"/>
        <v>138.65935613682092</v>
      </c>
      <c r="K447" s="15">
        <f t="shared" si="82"/>
        <v>579.74118207518291</v>
      </c>
      <c r="L447" s="15">
        <f t="shared" si="83"/>
        <v>1248888.6949337542</v>
      </c>
      <c r="M447" s="15"/>
      <c r="N447" s="15">
        <f t="shared" si="73"/>
        <v>1248888.6949337542</v>
      </c>
      <c r="O447" s="40">
        <f t="shared" si="79"/>
        <v>1248.8886949337541</v>
      </c>
      <c r="P447" s="40"/>
    </row>
    <row r="448" spans="1:16" x14ac:dyDescent="0.25">
      <c r="A448" s="5"/>
      <c r="B448" s="1" t="s">
        <v>307</v>
      </c>
      <c r="C448" s="48">
        <v>4</v>
      </c>
      <c r="D448" s="70">
        <v>21.852300000000003</v>
      </c>
      <c r="E448" s="98">
        <v>811</v>
      </c>
      <c r="F448" s="196">
        <v>47277.3</v>
      </c>
      <c r="G448" s="39">
        <v>100</v>
      </c>
      <c r="H448" s="65">
        <f t="shared" si="81"/>
        <v>47277.3</v>
      </c>
      <c r="I448" s="15">
        <f t="shared" si="80"/>
        <v>0</v>
      </c>
      <c r="J448" s="15">
        <f t="shared" si="78"/>
        <v>58.295067817509249</v>
      </c>
      <c r="K448" s="15">
        <f t="shared" si="82"/>
        <v>660.10547039449466</v>
      </c>
      <c r="L448" s="15">
        <f t="shared" si="83"/>
        <v>1094468.2514610058</v>
      </c>
      <c r="M448" s="15"/>
      <c r="N448" s="15">
        <f t="shared" si="73"/>
        <v>1094468.2514610058</v>
      </c>
      <c r="O448" s="40">
        <f t="shared" si="79"/>
        <v>1094.4682514610058</v>
      </c>
      <c r="P448" s="40"/>
    </row>
    <row r="449" spans="1:16" x14ac:dyDescent="0.25">
      <c r="A449" s="5"/>
      <c r="B449" s="1" t="s">
        <v>308</v>
      </c>
      <c r="C449" s="48">
        <v>4</v>
      </c>
      <c r="D449" s="70">
        <v>22.801199999999998</v>
      </c>
      <c r="E449" s="98">
        <v>1301</v>
      </c>
      <c r="F449" s="196">
        <v>194444.3</v>
      </c>
      <c r="G449" s="39">
        <v>100</v>
      </c>
      <c r="H449" s="65">
        <f t="shared" si="81"/>
        <v>194444.3</v>
      </c>
      <c r="I449" s="15">
        <f t="shared" si="80"/>
        <v>0</v>
      </c>
      <c r="J449" s="15">
        <f t="shared" si="78"/>
        <v>149.45757109915448</v>
      </c>
      <c r="K449" s="15">
        <f t="shared" si="82"/>
        <v>568.94296711284937</v>
      </c>
      <c r="L449" s="15">
        <f t="shared" si="83"/>
        <v>1026008.1042407528</v>
      </c>
      <c r="M449" s="15"/>
      <c r="N449" s="15">
        <f t="shared" si="73"/>
        <v>1026008.1042407528</v>
      </c>
      <c r="O449" s="40">
        <f t="shared" si="79"/>
        <v>1026.0081042407528</v>
      </c>
      <c r="P449" s="40"/>
    </row>
    <row r="450" spans="1:16" x14ac:dyDescent="0.25">
      <c r="A450" s="5"/>
      <c r="B450" s="1" t="s">
        <v>309</v>
      </c>
      <c r="C450" s="48">
        <v>4</v>
      </c>
      <c r="D450" s="70">
        <v>31.886900000000004</v>
      </c>
      <c r="E450" s="98">
        <v>3356</v>
      </c>
      <c r="F450" s="196">
        <v>353236.1</v>
      </c>
      <c r="G450" s="39">
        <v>100</v>
      </c>
      <c r="H450" s="65">
        <f t="shared" si="81"/>
        <v>353236.1</v>
      </c>
      <c r="I450" s="15">
        <f t="shared" si="80"/>
        <v>0</v>
      </c>
      <c r="J450" s="15">
        <f t="shared" si="78"/>
        <v>105.25509535160906</v>
      </c>
      <c r="K450" s="15">
        <f t="shared" si="82"/>
        <v>613.14544286039484</v>
      </c>
      <c r="L450" s="15">
        <f t="shared" si="83"/>
        <v>1355895.6718748657</v>
      </c>
      <c r="M450" s="15"/>
      <c r="N450" s="15">
        <f t="shared" ref="N450:N513" si="84">L450+M450</f>
        <v>1355895.6718748657</v>
      </c>
      <c r="O450" s="40">
        <f t="shared" si="79"/>
        <v>1355.8956718748657</v>
      </c>
      <c r="P450" s="40"/>
    </row>
    <row r="451" spans="1:16" x14ac:dyDescent="0.25">
      <c r="A451" s="5"/>
      <c r="B451" s="1" t="s">
        <v>310</v>
      </c>
      <c r="C451" s="48">
        <v>4</v>
      </c>
      <c r="D451" s="70">
        <v>28.262299999999996</v>
      </c>
      <c r="E451" s="98">
        <v>1035</v>
      </c>
      <c r="F451" s="196">
        <v>423531.8</v>
      </c>
      <c r="G451" s="39">
        <v>100</v>
      </c>
      <c r="H451" s="65">
        <f t="shared" si="81"/>
        <v>423531.8</v>
      </c>
      <c r="I451" s="15">
        <f t="shared" si="80"/>
        <v>0</v>
      </c>
      <c r="J451" s="15">
        <f t="shared" si="78"/>
        <v>409.20946859903381</v>
      </c>
      <c r="K451" s="15">
        <f t="shared" si="82"/>
        <v>309.19106961297007</v>
      </c>
      <c r="L451" s="15">
        <f t="shared" si="83"/>
        <v>647528.90900196356</v>
      </c>
      <c r="M451" s="15"/>
      <c r="N451" s="15">
        <f t="shared" si="84"/>
        <v>647528.90900196356</v>
      </c>
      <c r="O451" s="40">
        <f t="shared" si="79"/>
        <v>647.5289090019636</v>
      </c>
      <c r="P451" s="40"/>
    </row>
    <row r="452" spans="1:16" x14ac:dyDescent="0.25">
      <c r="A452" s="5"/>
      <c r="B452" s="1" t="s">
        <v>311</v>
      </c>
      <c r="C452" s="48">
        <v>4</v>
      </c>
      <c r="D452" s="70">
        <v>58.896599999999999</v>
      </c>
      <c r="E452" s="98">
        <v>2317</v>
      </c>
      <c r="F452" s="196">
        <v>266960.7</v>
      </c>
      <c r="G452" s="39">
        <v>100</v>
      </c>
      <c r="H452" s="65">
        <f t="shared" si="81"/>
        <v>266960.7</v>
      </c>
      <c r="I452" s="15">
        <f t="shared" si="80"/>
        <v>0</v>
      </c>
      <c r="J452" s="15">
        <f t="shared" si="78"/>
        <v>115.21825636599051</v>
      </c>
      <c r="K452" s="15">
        <f t="shared" si="82"/>
        <v>603.18228184601332</v>
      </c>
      <c r="L452" s="15">
        <f t="shared" si="83"/>
        <v>1310031.1310899337</v>
      </c>
      <c r="M452" s="15"/>
      <c r="N452" s="15">
        <f t="shared" si="84"/>
        <v>1310031.1310899337</v>
      </c>
      <c r="O452" s="40">
        <f t="shared" si="79"/>
        <v>1310.0311310899338</v>
      </c>
      <c r="P452" s="40"/>
    </row>
    <row r="453" spans="1:16" x14ac:dyDescent="0.25">
      <c r="A453" s="5"/>
      <c r="B453" s="1" t="s">
        <v>312</v>
      </c>
      <c r="C453" s="48">
        <v>4</v>
      </c>
      <c r="D453" s="70">
        <v>18.635300000000001</v>
      </c>
      <c r="E453" s="98">
        <v>4008</v>
      </c>
      <c r="F453" s="196">
        <v>1959240.3</v>
      </c>
      <c r="G453" s="39">
        <v>100</v>
      </c>
      <c r="H453" s="65">
        <f t="shared" si="81"/>
        <v>1959240.3</v>
      </c>
      <c r="I453" s="15">
        <f t="shared" si="80"/>
        <v>0</v>
      </c>
      <c r="J453" s="15">
        <f t="shared" si="78"/>
        <v>488.8324101796407</v>
      </c>
      <c r="K453" s="15">
        <f t="shared" si="82"/>
        <v>229.56812803236318</v>
      </c>
      <c r="L453" s="15">
        <f t="shared" si="83"/>
        <v>848153.21269264235</v>
      </c>
      <c r="M453" s="15"/>
      <c r="N453" s="15">
        <f t="shared" si="84"/>
        <v>848153.21269264235</v>
      </c>
      <c r="O453" s="40">
        <f t="shared" si="79"/>
        <v>848.15321269264234</v>
      </c>
      <c r="P453" s="40"/>
    </row>
    <row r="454" spans="1:16" x14ac:dyDescent="0.25">
      <c r="A454" s="5"/>
      <c r="B454" s="1" t="s">
        <v>313</v>
      </c>
      <c r="C454" s="48">
        <v>4</v>
      </c>
      <c r="D454" s="70">
        <v>32.360300000000002</v>
      </c>
      <c r="E454" s="98">
        <v>1921</v>
      </c>
      <c r="F454" s="196">
        <v>453905.6</v>
      </c>
      <c r="G454" s="39">
        <v>100</v>
      </c>
      <c r="H454" s="65">
        <f t="shared" si="81"/>
        <v>453905.6</v>
      </c>
      <c r="I454" s="15">
        <f t="shared" si="80"/>
        <v>0</v>
      </c>
      <c r="J454" s="15">
        <f t="shared" si="78"/>
        <v>236.28610098906819</v>
      </c>
      <c r="K454" s="15">
        <f t="shared" si="82"/>
        <v>482.11443722293569</v>
      </c>
      <c r="L454" s="15">
        <f t="shared" si="83"/>
        <v>1006895.2415107955</v>
      </c>
      <c r="M454" s="15"/>
      <c r="N454" s="15">
        <f t="shared" si="84"/>
        <v>1006895.2415107955</v>
      </c>
      <c r="O454" s="40">
        <f t="shared" si="79"/>
        <v>1006.8952415107956</v>
      </c>
      <c r="P454" s="40"/>
    </row>
    <row r="455" spans="1:16" x14ac:dyDescent="0.25">
      <c r="A455" s="5"/>
      <c r="B455" s="1" t="s">
        <v>314</v>
      </c>
      <c r="C455" s="48">
        <v>4</v>
      </c>
      <c r="D455" s="70">
        <v>50.483599999999996</v>
      </c>
      <c r="E455" s="98">
        <v>4434</v>
      </c>
      <c r="F455" s="196">
        <v>571679.80000000005</v>
      </c>
      <c r="G455" s="39">
        <v>100</v>
      </c>
      <c r="H455" s="65">
        <f t="shared" si="81"/>
        <v>571679.80000000005</v>
      </c>
      <c r="I455" s="15">
        <f t="shared" si="80"/>
        <v>0</v>
      </c>
      <c r="J455" s="15">
        <f t="shared" si="78"/>
        <v>128.93094271538115</v>
      </c>
      <c r="K455" s="15">
        <f t="shared" si="82"/>
        <v>589.46959549662279</v>
      </c>
      <c r="L455" s="15">
        <f t="shared" si="83"/>
        <v>1508284.5453228843</v>
      </c>
      <c r="M455" s="15"/>
      <c r="N455" s="15">
        <f t="shared" si="84"/>
        <v>1508284.5453228843</v>
      </c>
      <c r="O455" s="40">
        <f t="shared" si="79"/>
        <v>1508.2845453228842</v>
      </c>
      <c r="P455" s="40"/>
    </row>
    <row r="456" spans="1:16" x14ac:dyDescent="0.25">
      <c r="A456" s="5"/>
      <c r="B456" s="1" t="s">
        <v>315</v>
      </c>
      <c r="C456" s="48">
        <v>4</v>
      </c>
      <c r="D456" s="70">
        <v>42.430799999999998</v>
      </c>
      <c r="E456" s="98">
        <v>3381</v>
      </c>
      <c r="F456" s="196">
        <v>326958.7</v>
      </c>
      <c r="G456" s="39">
        <v>100</v>
      </c>
      <c r="H456" s="65">
        <f t="shared" si="81"/>
        <v>326958.7</v>
      </c>
      <c r="I456" s="15">
        <f t="shared" si="80"/>
        <v>0</v>
      </c>
      <c r="J456" s="15">
        <f t="shared" si="78"/>
        <v>96.7047323277137</v>
      </c>
      <c r="K456" s="15">
        <f t="shared" si="82"/>
        <v>621.69580588429017</v>
      </c>
      <c r="L456" s="15">
        <f t="shared" si="83"/>
        <v>1405352.6845436767</v>
      </c>
      <c r="M456" s="15"/>
      <c r="N456" s="15">
        <f t="shared" si="84"/>
        <v>1405352.6845436767</v>
      </c>
      <c r="O456" s="40">
        <f t="shared" si="79"/>
        <v>1405.3526845436768</v>
      </c>
      <c r="P456" s="40"/>
    </row>
    <row r="457" spans="1:16" x14ac:dyDescent="0.25">
      <c r="A457" s="5"/>
      <c r="B457" s="1" t="s">
        <v>316</v>
      </c>
      <c r="C457" s="48">
        <v>4</v>
      </c>
      <c r="D457" s="70">
        <v>22.826599999999999</v>
      </c>
      <c r="E457" s="98">
        <v>1502</v>
      </c>
      <c r="F457" s="196">
        <v>221803.4</v>
      </c>
      <c r="G457" s="39">
        <v>100</v>
      </c>
      <c r="H457" s="65">
        <f t="shared" si="81"/>
        <v>221803.4</v>
      </c>
      <c r="I457" s="15">
        <f t="shared" si="80"/>
        <v>0</v>
      </c>
      <c r="J457" s="15">
        <f t="shared" si="78"/>
        <v>147.67203728362185</v>
      </c>
      <c r="K457" s="15">
        <f t="shared" si="82"/>
        <v>570.728500928382</v>
      </c>
      <c r="L457" s="15">
        <f t="shared" si="83"/>
        <v>1051875.6541865573</v>
      </c>
      <c r="M457" s="15"/>
      <c r="N457" s="15">
        <f t="shared" si="84"/>
        <v>1051875.6541865573</v>
      </c>
      <c r="O457" s="40">
        <f t="shared" si="79"/>
        <v>1051.8756541865573</v>
      </c>
      <c r="P457" s="40"/>
    </row>
    <row r="458" spans="1:16" x14ac:dyDescent="0.25">
      <c r="A458" s="5"/>
      <c r="B458" s="1"/>
      <c r="C458" s="48"/>
      <c r="D458" s="70">
        <v>0</v>
      </c>
      <c r="E458" s="100"/>
      <c r="F458" s="57"/>
      <c r="G458" s="39"/>
      <c r="H458" s="57"/>
      <c r="K458" s="15"/>
      <c r="L458" s="15"/>
      <c r="M458" s="15"/>
      <c r="N458" s="15"/>
      <c r="O458" s="40">
        <f t="shared" si="79"/>
        <v>0</v>
      </c>
      <c r="P458" s="40"/>
    </row>
    <row r="459" spans="1:16" x14ac:dyDescent="0.25">
      <c r="A459" s="33" t="s">
        <v>317</v>
      </c>
      <c r="B459" s="2" t="s">
        <v>2</v>
      </c>
      <c r="C459" s="59"/>
      <c r="D459" s="7">
        <v>1108.1904</v>
      </c>
      <c r="E459" s="101">
        <f>E460</f>
        <v>80836</v>
      </c>
      <c r="F459" s="177"/>
      <c r="G459" s="39"/>
      <c r="H459" s="50">
        <f>H461</f>
        <v>5002307.7750000004</v>
      </c>
      <c r="I459" s="12">
        <f>I461</f>
        <v>-5002307.7750000004</v>
      </c>
      <c r="J459" s="12"/>
      <c r="K459" s="15"/>
      <c r="L459" s="15"/>
      <c r="M459" s="14">
        <f>M461</f>
        <v>42398392.130477689</v>
      </c>
      <c r="N459" s="12">
        <f t="shared" si="84"/>
        <v>42398392.130477689</v>
      </c>
      <c r="O459" s="40"/>
      <c r="P459" s="40"/>
    </row>
    <row r="460" spans="1:16" x14ac:dyDescent="0.25">
      <c r="A460" s="33" t="s">
        <v>317</v>
      </c>
      <c r="B460" s="2" t="s">
        <v>3</v>
      </c>
      <c r="C460" s="59"/>
      <c r="D460" s="7">
        <v>1108.1904</v>
      </c>
      <c r="E460" s="101">
        <f>SUM(E462:E501)</f>
        <v>80836</v>
      </c>
      <c r="F460" s="177">
        <f>SUM(F462:F501)</f>
        <v>43489147.600000009</v>
      </c>
      <c r="G460" s="39"/>
      <c r="H460" s="50">
        <f>SUM(H462:H501)</f>
        <v>33484532.050000004</v>
      </c>
      <c r="I460" s="12">
        <f>SUM(I462:I501)</f>
        <v>10004615.550000001</v>
      </c>
      <c r="J460" s="12"/>
      <c r="K460" s="15"/>
      <c r="L460" s="12">
        <f>SUM(L462:L501)</f>
        <v>37183488.172185495</v>
      </c>
      <c r="M460" s="14"/>
      <c r="N460" s="12">
        <f t="shared" si="84"/>
        <v>37183488.172185495</v>
      </c>
      <c r="O460" s="40"/>
      <c r="P460" s="40"/>
    </row>
    <row r="461" spans="1:16" x14ac:dyDescent="0.25">
      <c r="A461" s="5"/>
      <c r="B461" s="1" t="s">
        <v>26</v>
      </c>
      <c r="C461" s="48">
        <v>2</v>
      </c>
      <c r="D461" s="70">
        <v>0</v>
      </c>
      <c r="E461" s="102"/>
      <c r="F461" s="65"/>
      <c r="G461" s="39">
        <v>25</v>
      </c>
      <c r="H461" s="65">
        <f>F473*G461/100</f>
        <v>5002307.7750000004</v>
      </c>
      <c r="I461" s="15">
        <f t="shared" ref="I461:I501" si="85">F461-H461</f>
        <v>-5002307.7750000004</v>
      </c>
      <c r="J461" s="15"/>
      <c r="K461" s="15"/>
      <c r="L461" s="15"/>
      <c r="M461" s="15">
        <f>($L$7*$L$8*E459/$L$10)+($L$7*$L$9*D459/$L$11)</f>
        <v>42398392.130477689</v>
      </c>
      <c r="N461" s="15">
        <f t="shared" si="84"/>
        <v>42398392.130477689</v>
      </c>
      <c r="O461" s="40">
        <f t="shared" si="79"/>
        <v>42398.392130477689</v>
      </c>
      <c r="P461" s="40"/>
    </row>
    <row r="462" spans="1:16" x14ac:dyDescent="0.25">
      <c r="A462" s="5"/>
      <c r="B462" s="1" t="s">
        <v>262</v>
      </c>
      <c r="C462" s="48">
        <v>4</v>
      </c>
      <c r="D462" s="70">
        <v>45.602799999999995</v>
      </c>
      <c r="E462" s="98">
        <v>1251</v>
      </c>
      <c r="F462" s="197">
        <v>232317.4</v>
      </c>
      <c r="G462" s="39">
        <v>100</v>
      </c>
      <c r="H462" s="65">
        <f t="shared" ref="H462:H501" si="86">F462*G462/100</f>
        <v>232317.4</v>
      </c>
      <c r="I462" s="15">
        <f t="shared" si="85"/>
        <v>0</v>
      </c>
      <c r="J462" s="15">
        <f t="shared" si="78"/>
        <v>185.70535571542766</v>
      </c>
      <c r="K462" s="15">
        <f t="shared" ref="K462:K501" si="87">$J$11*$J$19-J462</f>
        <v>532.69518249657619</v>
      </c>
      <c r="L462" s="15">
        <f t="shared" ref="L462:L501" si="88">IF(K462&gt;0,$J$7*$J$8*(K462/$K$19),0)+$J$7*$J$9*(E462/$E$19)+$J$7*$J$10*(D462/$D$19)</f>
        <v>1043875.719886601</v>
      </c>
      <c r="M462" s="15"/>
      <c r="N462" s="15">
        <f t="shared" si="84"/>
        <v>1043875.719886601</v>
      </c>
      <c r="O462" s="40">
        <f t="shared" si="79"/>
        <v>1043.875719886601</v>
      </c>
      <c r="P462" s="40"/>
    </row>
    <row r="463" spans="1:16" x14ac:dyDescent="0.25">
      <c r="A463" s="5"/>
      <c r="B463" s="1" t="s">
        <v>318</v>
      </c>
      <c r="C463" s="48">
        <v>4</v>
      </c>
      <c r="D463" s="70">
        <v>27.1677</v>
      </c>
      <c r="E463" s="98">
        <v>2105</v>
      </c>
      <c r="F463" s="197">
        <v>460049.6</v>
      </c>
      <c r="G463" s="39">
        <v>100</v>
      </c>
      <c r="H463" s="65">
        <f t="shared" si="86"/>
        <v>460049.6</v>
      </c>
      <c r="I463" s="15">
        <f t="shared" si="85"/>
        <v>0</v>
      </c>
      <c r="J463" s="15">
        <f t="shared" si="78"/>
        <v>218.55087885985748</v>
      </c>
      <c r="K463" s="15">
        <f t="shared" si="87"/>
        <v>499.84965935214643</v>
      </c>
      <c r="L463" s="15">
        <f t="shared" si="88"/>
        <v>1036153.758285718</v>
      </c>
      <c r="M463" s="15"/>
      <c r="N463" s="15">
        <f t="shared" si="84"/>
        <v>1036153.758285718</v>
      </c>
      <c r="O463" s="40">
        <f t="shared" si="79"/>
        <v>1036.1537582857181</v>
      </c>
      <c r="P463" s="40"/>
    </row>
    <row r="464" spans="1:16" x14ac:dyDescent="0.25">
      <c r="A464" s="5"/>
      <c r="B464" s="1" t="s">
        <v>786</v>
      </c>
      <c r="C464" s="48">
        <v>4</v>
      </c>
      <c r="D464" s="70">
        <v>26.518599999999999</v>
      </c>
      <c r="E464" s="98">
        <v>1799</v>
      </c>
      <c r="F464" s="197">
        <v>365264.5</v>
      </c>
      <c r="G464" s="39">
        <v>100</v>
      </c>
      <c r="H464" s="65">
        <f t="shared" si="86"/>
        <v>365264.5</v>
      </c>
      <c r="I464" s="15">
        <f t="shared" si="85"/>
        <v>0</v>
      </c>
      <c r="J464" s="15">
        <f t="shared" si="78"/>
        <v>203.03752084491384</v>
      </c>
      <c r="K464" s="15">
        <f t="shared" si="87"/>
        <v>515.36301736709004</v>
      </c>
      <c r="L464" s="15">
        <f t="shared" si="88"/>
        <v>1020432.8620638914</v>
      </c>
      <c r="M464" s="15"/>
      <c r="N464" s="15">
        <f t="shared" si="84"/>
        <v>1020432.8620638914</v>
      </c>
      <c r="O464" s="40">
        <f t="shared" si="79"/>
        <v>1020.4328620638913</v>
      </c>
      <c r="P464" s="40"/>
    </row>
    <row r="465" spans="1:16" x14ac:dyDescent="0.25">
      <c r="A465" s="5"/>
      <c r="B465" s="1" t="s">
        <v>319</v>
      </c>
      <c r="C465" s="48">
        <v>4</v>
      </c>
      <c r="D465" s="70">
        <v>22.964099999999998</v>
      </c>
      <c r="E465" s="98">
        <v>947</v>
      </c>
      <c r="F465" s="197">
        <v>164459.9</v>
      </c>
      <c r="G465" s="39">
        <v>100</v>
      </c>
      <c r="H465" s="65">
        <f t="shared" si="86"/>
        <v>164459.9</v>
      </c>
      <c r="I465" s="15">
        <f t="shared" si="85"/>
        <v>0</v>
      </c>
      <c r="J465" s="15">
        <f t="shared" si="78"/>
        <v>173.66409714889122</v>
      </c>
      <c r="K465" s="15">
        <f t="shared" si="87"/>
        <v>544.73644106311269</v>
      </c>
      <c r="L465" s="15">
        <f t="shared" si="88"/>
        <v>951488.54307486059</v>
      </c>
      <c r="M465" s="15"/>
      <c r="N465" s="15">
        <f t="shared" si="84"/>
        <v>951488.54307486059</v>
      </c>
      <c r="O465" s="40">
        <f t="shared" si="79"/>
        <v>951.48854307486056</v>
      </c>
      <c r="P465" s="40"/>
    </row>
    <row r="466" spans="1:16" x14ac:dyDescent="0.25">
      <c r="A466" s="5"/>
      <c r="B466" s="1" t="s">
        <v>320</v>
      </c>
      <c r="C466" s="48">
        <v>4</v>
      </c>
      <c r="D466" s="70">
        <v>23.157800000000002</v>
      </c>
      <c r="E466" s="98">
        <v>1106</v>
      </c>
      <c r="F466" s="197">
        <v>295906.59999999998</v>
      </c>
      <c r="G466" s="39">
        <v>100</v>
      </c>
      <c r="H466" s="65">
        <f t="shared" si="86"/>
        <v>295906.59999999998</v>
      </c>
      <c r="I466" s="15">
        <f t="shared" si="85"/>
        <v>0</v>
      </c>
      <c r="J466" s="15">
        <f t="shared" si="78"/>
        <v>267.54665461121158</v>
      </c>
      <c r="K466" s="15">
        <f t="shared" si="87"/>
        <v>450.8538836007923</v>
      </c>
      <c r="L466" s="15">
        <f t="shared" si="88"/>
        <v>838404.49212404178</v>
      </c>
      <c r="M466" s="15"/>
      <c r="N466" s="15">
        <f t="shared" si="84"/>
        <v>838404.49212404178</v>
      </c>
      <c r="O466" s="40">
        <f t="shared" si="79"/>
        <v>838.40449212404178</v>
      </c>
      <c r="P466" s="40"/>
    </row>
    <row r="467" spans="1:16" x14ac:dyDescent="0.25">
      <c r="A467" s="5"/>
      <c r="B467" s="1" t="s">
        <v>321</v>
      </c>
      <c r="C467" s="48">
        <v>4</v>
      </c>
      <c r="D467" s="70">
        <v>52.364100000000001</v>
      </c>
      <c r="E467" s="98">
        <v>3006</v>
      </c>
      <c r="F467" s="197">
        <v>433987.4</v>
      </c>
      <c r="G467" s="39">
        <v>100</v>
      </c>
      <c r="H467" s="65">
        <f t="shared" si="86"/>
        <v>433987.4</v>
      </c>
      <c r="I467" s="15">
        <f t="shared" si="85"/>
        <v>0</v>
      </c>
      <c r="J467" s="15">
        <f t="shared" si="78"/>
        <v>144.37371922821026</v>
      </c>
      <c r="K467" s="15">
        <f t="shared" si="87"/>
        <v>574.02681898379365</v>
      </c>
      <c r="L467" s="15">
        <f t="shared" si="88"/>
        <v>1327377.5057175916</v>
      </c>
      <c r="M467" s="15"/>
      <c r="N467" s="15">
        <f t="shared" si="84"/>
        <v>1327377.5057175916</v>
      </c>
      <c r="O467" s="40">
        <f t="shared" si="79"/>
        <v>1327.3775057175917</v>
      </c>
      <c r="P467" s="40"/>
    </row>
    <row r="468" spans="1:16" x14ac:dyDescent="0.25">
      <c r="A468" s="5"/>
      <c r="B468" s="1" t="s">
        <v>197</v>
      </c>
      <c r="C468" s="48">
        <v>4</v>
      </c>
      <c r="D468" s="70">
        <v>28.741099999999999</v>
      </c>
      <c r="E468" s="98">
        <v>1553</v>
      </c>
      <c r="F468" s="197">
        <v>222770.4</v>
      </c>
      <c r="G468" s="39">
        <v>100</v>
      </c>
      <c r="H468" s="65">
        <f t="shared" si="86"/>
        <v>222770.4</v>
      </c>
      <c r="I468" s="15">
        <f t="shared" si="85"/>
        <v>0</v>
      </c>
      <c r="J468" s="15">
        <f t="shared" si="78"/>
        <v>143.44520283322601</v>
      </c>
      <c r="K468" s="15">
        <f t="shared" si="87"/>
        <v>574.95533537877782</v>
      </c>
      <c r="L468" s="15">
        <f t="shared" si="88"/>
        <v>1083097.8054239079</v>
      </c>
      <c r="M468" s="15"/>
      <c r="N468" s="15">
        <f t="shared" si="84"/>
        <v>1083097.8054239079</v>
      </c>
      <c r="O468" s="40">
        <f t="shared" si="79"/>
        <v>1083.0978054239079</v>
      </c>
      <c r="P468" s="40"/>
    </row>
    <row r="469" spans="1:16" x14ac:dyDescent="0.25">
      <c r="A469" s="5"/>
      <c r="B469" s="1" t="s">
        <v>322</v>
      </c>
      <c r="C469" s="48">
        <v>4</v>
      </c>
      <c r="D469" s="70">
        <v>30.527899999999999</v>
      </c>
      <c r="E469" s="98">
        <v>2000</v>
      </c>
      <c r="F469" s="197">
        <v>260989.7</v>
      </c>
      <c r="G469" s="39">
        <v>100</v>
      </c>
      <c r="H469" s="65">
        <f t="shared" si="86"/>
        <v>260989.7</v>
      </c>
      <c r="I469" s="15">
        <f t="shared" si="85"/>
        <v>0</v>
      </c>
      <c r="J469" s="15">
        <f t="shared" si="78"/>
        <v>130.49485000000001</v>
      </c>
      <c r="K469" s="15">
        <f t="shared" si="87"/>
        <v>587.90568821200384</v>
      </c>
      <c r="L469" s="15">
        <f t="shared" si="88"/>
        <v>1158928.0617357872</v>
      </c>
      <c r="M469" s="15"/>
      <c r="N469" s="15">
        <f t="shared" si="84"/>
        <v>1158928.0617357872</v>
      </c>
      <c r="O469" s="40">
        <f t="shared" si="79"/>
        <v>1158.9280617357872</v>
      </c>
      <c r="P469" s="40"/>
    </row>
    <row r="470" spans="1:16" x14ac:dyDescent="0.25">
      <c r="A470" s="5"/>
      <c r="B470" s="1" t="s">
        <v>323</v>
      </c>
      <c r="C470" s="48">
        <v>4</v>
      </c>
      <c r="D470" s="70">
        <v>35.814700000000002</v>
      </c>
      <c r="E470" s="98">
        <v>2203</v>
      </c>
      <c r="F470" s="197">
        <v>1198107.1000000001</v>
      </c>
      <c r="G470" s="39">
        <v>100</v>
      </c>
      <c r="H470" s="65">
        <f t="shared" si="86"/>
        <v>1198107.1000000001</v>
      </c>
      <c r="I470" s="15">
        <f t="shared" si="85"/>
        <v>0</v>
      </c>
      <c r="J470" s="15">
        <f t="shared" ref="J470:J533" si="89">F470/E470</f>
        <v>543.85251929187473</v>
      </c>
      <c r="K470" s="15">
        <f t="shared" si="87"/>
        <v>174.54801892012915</v>
      </c>
      <c r="L470" s="15">
        <f t="shared" si="88"/>
        <v>617998.57242927374</v>
      </c>
      <c r="M470" s="15"/>
      <c r="N470" s="15">
        <f t="shared" si="84"/>
        <v>617998.57242927374</v>
      </c>
      <c r="O470" s="40">
        <f t="shared" si="79"/>
        <v>617.99857242927374</v>
      </c>
      <c r="P470" s="40"/>
    </row>
    <row r="471" spans="1:16" x14ac:dyDescent="0.25">
      <c r="A471" s="5"/>
      <c r="B471" s="1" t="s">
        <v>324</v>
      </c>
      <c r="C471" s="48">
        <v>4</v>
      </c>
      <c r="D471" s="70">
        <v>50.043500000000009</v>
      </c>
      <c r="E471" s="98">
        <v>3181</v>
      </c>
      <c r="F471" s="197">
        <v>288868.09999999998</v>
      </c>
      <c r="G471" s="39">
        <v>100</v>
      </c>
      <c r="H471" s="65">
        <f t="shared" si="86"/>
        <v>288868.09999999998</v>
      </c>
      <c r="I471" s="15">
        <f t="shared" si="85"/>
        <v>0</v>
      </c>
      <c r="J471" s="15">
        <f t="shared" si="89"/>
        <v>90.810468406161576</v>
      </c>
      <c r="K471" s="15">
        <f t="shared" si="87"/>
        <v>627.59006980584229</v>
      </c>
      <c r="L471" s="15">
        <f t="shared" si="88"/>
        <v>1415422.3752801423</v>
      </c>
      <c r="M471" s="15"/>
      <c r="N471" s="15">
        <f t="shared" si="84"/>
        <v>1415422.3752801423</v>
      </c>
      <c r="O471" s="40">
        <f t="shared" ref="O471:O534" si="90">N471/1000</f>
        <v>1415.4223752801422</v>
      </c>
      <c r="P471" s="40"/>
    </row>
    <row r="472" spans="1:16" x14ac:dyDescent="0.25">
      <c r="A472" s="5"/>
      <c r="B472" s="1" t="s">
        <v>325</v>
      </c>
      <c r="C472" s="48">
        <v>4</v>
      </c>
      <c r="D472" s="70">
        <v>22.613199999999999</v>
      </c>
      <c r="E472" s="98">
        <v>1383</v>
      </c>
      <c r="F472" s="197">
        <v>522830.8</v>
      </c>
      <c r="G472" s="39">
        <v>100</v>
      </c>
      <c r="H472" s="65">
        <f t="shared" si="86"/>
        <v>522830.8</v>
      </c>
      <c r="I472" s="15">
        <f t="shared" si="85"/>
        <v>0</v>
      </c>
      <c r="J472" s="15">
        <f t="shared" si="89"/>
        <v>378.04107013738252</v>
      </c>
      <c r="K472" s="15">
        <f t="shared" si="87"/>
        <v>340.35946807462136</v>
      </c>
      <c r="L472" s="15">
        <f t="shared" si="88"/>
        <v>713185.55166921508</v>
      </c>
      <c r="M472" s="15"/>
      <c r="N472" s="15">
        <f t="shared" si="84"/>
        <v>713185.55166921508</v>
      </c>
      <c r="O472" s="40">
        <f t="shared" si="90"/>
        <v>713.1855516692151</v>
      </c>
      <c r="P472" s="40"/>
    </row>
    <row r="473" spans="1:16" x14ac:dyDescent="0.25">
      <c r="A473" s="5"/>
      <c r="B473" s="1" t="s">
        <v>868</v>
      </c>
      <c r="C473" s="48">
        <v>3</v>
      </c>
      <c r="D473" s="70">
        <v>15.1205</v>
      </c>
      <c r="E473" s="98">
        <v>12980</v>
      </c>
      <c r="F473" s="197">
        <v>20009231.100000001</v>
      </c>
      <c r="G473" s="39">
        <v>50</v>
      </c>
      <c r="H473" s="65">
        <f t="shared" si="86"/>
        <v>10004615.550000001</v>
      </c>
      <c r="I473" s="15">
        <f t="shared" si="85"/>
        <v>10004615.550000001</v>
      </c>
      <c r="J473" s="15">
        <f t="shared" si="89"/>
        <v>1541.5432280431435</v>
      </c>
      <c r="K473" s="15">
        <f t="shared" si="87"/>
        <v>-823.14268983113959</v>
      </c>
      <c r="L473" s="15">
        <f t="shared" si="88"/>
        <v>1552320.8470412819</v>
      </c>
      <c r="M473" s="15"/>
      <c r="N473" s="15">
        <f t="shared" si="84"/>
        <v>1552320.8470412819</v>
      </c>
      <c r="O473" s="40">
        <f t="shared" si="90"/>
        <v>1552.3208470412819</v>
      </c>
      <c r="P473" s="40"/>
    </row>
    <row r="474" spans="1:16" x14ac:dyDescent="0.25">
      <c r="A474" s="5"/>
      <c r="B474" s="1" t="s">
        <v>326</v>
      </c>
      <c r="C474" s="48">
        <v>4</v>
      </c>
      <c r="D474" s="70">
        <v>24.532899999999998</v>
      </c>
      <c r="E474" s="98">
        <v>1554</v>
      </c>
      <c r="F474" s="197">
        <v>188833.6</v>
      </c>
      <c r="G474" s="39">
        <v>100</v>
      </c>
      <c r="H474" s="65">
        <f t="shared" si="86"/>
        <v>188833.6</v>
      </c>
      <c r="I474" s="15">
        <f t="shared" si="85"/>
        <v>0</v>
      </c>
      <c r="J474" s="15">
        <f t="shared" si="89"/>
        <v>121.51454311454312</v>
      </c>
      <c r="K474" s="15">
        <f t="shared" si="87"/>
        <v>596.88599509746075</v>
      </c>
      <c r="L474" s="15">
        <f t="shared" si="88"/>
        <v>1100297.0853305529</v>
      </c>
      <c r="M474" s="15"/>
      <c r="N474" s="15">
        <f t="shared" si="84"/>
        <v>1100297.0853305529</v>
      </c>
      <c r="O474" s="40">
        <f t="shared" si="90"/>
        <v>1100.2970853305528</v>
      </c>
      <c r="P474" s="40"/>
    </row>
    <row r="475" spans="1:16" x14ac:dyDescent="0.25">
      <c r="A475" s="5"/>
      <c r="B475" s="1" t="s">
        <v>327</v>
      </c>
      <c r="C475" s="48">
        <v>4</v>
      </c>
      <c r="D475" s="70">
        <v>34.783699999999996</v>
      </c>
      <c r="E475" s="98">
        <v>2231</v>
      </c>
      <c r="F475" s="197">
        <v>662093.80000000005</v>
      </c>
      <c r="G475" s="39">
        <v>100</v>
      </c>
      <c r="H475" s="65">
        <f t="shared" si="86"/>
        <v>662093.80000000005</v>
      </c>
      <c r="I475" s="15">
        <f t="shared" si="85"/>
        <v>0</v>
      </c>
      <c r="J475" s="15">
        <f t="shared" si="89"/>
        <v>296.76996862393548</v>
      </c>
      <c r="K475" s="15">
        <f t="shared" si="87"/>
        <v>421.6305695880684</v>
      </c>
      <c r="L475" s="15">
        <f t="shared" si="88"/>
        <v>965599.72925252409</v>
      </c>
      <c r="M475" s="15"/>
      <c r="N475" s="15">
        <f t="shared" si="84"/>
        <v>965599.72925252409</v>
      </c>
      <c r="O475" s="40">
        <f t="shared" si="90"/>
        <v>965.59972925252407</v>
      </c>
      <c r="P475" s="40"/>
    </row>
    <row r="476" spans="1:16" x14ac:dyDescent="0.25">
      <c r="A476" s="5"/>
      <c r="B476" s="1" t="s">
        <v>328</v>
      </c>
      <c r="C476" s="48">
        <v>4</v>
      </c>
      <c r="D476" s="70">
        <v>42.847299999999997</v>
      </c>
      <c r="E476" s="98">
        <v>3195</v>
      </c>
      <c r="F476" s="197">
        <v>1409583.6</v>
      </c>
      <c r="G476" s="39">
        <v>100</v>
      </c>
      <c r="H476" s="65">
        <f t="shared" si="86"/>
        <v>1409583.6</v>
      </c>
      <c r="I476" s="15">
        <f t="shared" si="85"/>
        <v>0</v>
      </c>
      <c r="J476" s="15">
        <f t="shared" si="89"/>
        <v>441.18422535211272</v>
      </c>
      <c r="K476" s="15">
        <f t="shared" si="87"/>
        <v>277.21631285989116</v>
      </c>
      <c r="L476" s="15">
        <f t="shared" si="88"/>
        <v>900372.9932629579</v>
      </c>
      <c r="M476" s="15"/>
      <c r="N476" s="15">
        <f t="shared" si="84"/>
        <v>900372.9932629579</v>
      </c>
      <c r="O476" s="40">
        <f t="shared" si="90"/>
        <v>900.37299326295795</v>
      </c>
      <c r="P476" s="40"/>
    </row>
    <row r="477" spans="1:16" x14ac:dyDescent="0.25">
      <c r="A477" s="5"/>
      <c r="B477" s="1" t="s">
        <v>329</v>
      </c>
      <c r="C477" s="48">
        <v>4</v>
      </c>
      <c r="D477" s="70">
        <v>27.030799999999999</v>
      </c>
      <c r="E477" s="98">
        <v>1752</v>
      </c>
      <c r="F477" s="197">
        <v>3169360.6</v>
      </c>
      <c r="G477" s="39">
        <v>100</v>
      </c>
      <c r="H477" s="65">
        <f t="shared" si="86"/>
        <v>3169360.6</v>
      </c>
      <c r="I477" s="15">
        <f t="shared" si="85"/>
        <v>0</v>
      </c>
      <c r="J477" s="15">
        <f t="shared" si="89"/>
        <v>1808.9957762557078</v>
      </c>
      <c r="K477" s="15">
        <f t="shared" si="87"/>
        <v>-1090.5952380437038</v>
      </c>
      <c r="L477" s="15">
        <f t="shared" si="88"/>
        <v>291364.05124505993</v>
      </c>
      <c r="M477" s="15"/>
      <c r="N477" s="15">
        <f t="shared" si="84"/>
        <v>291364.05124505993</v>
      </c>
      <c r="O477" s="40">
        <f t="shared" si="90"/>
        <v>291.36405124505995</v>
      </c>
      <c r="P477" s="40"/>
    </row>
    <row r="478" spans="1:16" x14ac:dyDescent="0.25">
      <c r="A478" s="5"/>
      <c r="B478" s="1" t="s">
        <v>330</v>
      </c>
      <c r="C478" s="48">
        <v>4</v>
      </c>
      <c r="D478" s="70">
        <v>20.4026</v>
      </c>
      <c r="E478" s="98">
        <v>1427</v>
      </c>
      <c r="F478" s="197">
        <v>330982.5</v>
      </c>
      <c r="G478" s="39">
        <v>100</v>
      </c>
      <c r="H478" s="65">
        <f t="shared" si="86"/>
        <v>330982.5</v>
      </c>
      <c r="I478" s="15">
        <f t="shared" si="85"/>
        <v>0</v>
      </c>
      <c r="J478" s="15">
        <f t="shared" si="89"/>
        <v>231.94288717589347</v>
      </c>
      <c r="K478" s="15">
        <f t="shared" si="87"/>
        <v>486.45765103611041</v>
      </c>
      <c r="L478" s="15">
        <f t="shared" si="88"/>
        <v>916654.22018480534</v>
      </c>
      <c r="M478" s="15"/>
      <c r="N478" s="15">
        <f t="shared" si="84"/>
        <v>916654.22018480534</v>
      </c>
      <c r="O478" s="40">
        <f t="shared" si="90"/>
        <v>916.65422018480535</v>
      </c>
      <c r="P478" s="40"/>
    </row>
    <row r="479" spans="1:16" x14ac:dyDescent="0.25">
      <c r="A479" s="5"/>
      <c r="B479" s="1" t="s">
        <v>301</v>
      </c>
      <c r="C479" s="48">
        <v>4</v>
      </c>
      <c r="D479" s="70">
        <v>38.792499999999997</v>
      </c>
      <c r="E479" s="98">
        <v>1586</v>
      </c>
      <c r="F479" s="197">
        <v>339404.6</v>
      </c>
      <c r="G479" s="39">
        <v>100</v>
      </c>
      <c r="H479" s="65">
        <f t="shared" si="86"/>
        <v>339404.6</v>
      </c>
      <c r="I479" s="15">
        <f t="shared" si="85"/>
        <v>0</v>
      </c>
      <c r="J479" s="15">
        <f t="shared" si="89"/>
        <v>214.00037831021436</v>
      </c>
      <c r="K479" s="15">
        <f t="shared" si="87"/>
        <v>504.40015990178949</v>
      </c>
      <c r="L479" s="15">
        <f t="shared" si="88"/>
        <v>1020537.7383982702</v>
      </c>
      <c r="M479" s="15"/>
      <c r="N479" s="15">
        <f t="shared" si="84"/>
        <v>1020537.7383982702</v>
      </c>
      <c r="O479" s="40">
        <f t="shared" si="90"/>
        <v>1020.5377383982702</v>
      </c>
      <c r="P479" s="40"/>
    </row>
    <row r="480" spans="1:16" x14ac:dyDescent="0.25">
      <c r="A480" s="5"/>
      <c r="B480" s="1" t="s">
        <v>331</v>
      </c>
      <c r="C480" s="48">
        <v>4</v>
      </c>
      <c r="D480" s="70">
        <v>27.402800000000003</v>
      </c>
      <c r="E480" s="98">
        <v>1502</v>
      </c>
      <c r="F480" s="197">
        <v>183064.9</v>
      </c>
      <c r="G480" s="39">
        <v>100</v>
      </c>
      <c r="H480" s="65">
        <f t="shared" si="86"/>
        <v>183064.9</v>
      </c>
      <c r="I480" s="15">
        <f t="shared" si="85"/>
        <v>0</v>
      </c>
      <c r="J480" s="15">
        <f t="shared" si="89"/>
        <v>121.88075898801597</v>
      </c>
      <c r="K480" s="15">
        <f t="shared" si="87"/>
        <v>596.51977922398794</v>
      </c>
      <c r="L480" s="15">
        <f t="shared" si="88"/>
        <v>1103159.5253543875</v>
      </c>
      <c r="M480" s="15"/>
      <c r="N480" s="15">
        <f t="shared" si="84"/>
        <v>1103159.5253543875</v>
      </c>
      <c r="O480" s="40">
        <f t="shared" si="90"/>
        <v>1103.1595253543874</v>
      </c>
      <c r="P480" s="40"/>
    </row>
    <row r="481" spans="1:16" x14ac:dyDescent="0.25">
      <c r="A481" s="5"/>
      <c r="B481" s="1" t="s">
        <v>332</v>
      </c>
      <c r="C481" s="48">
        <v>4</v>
      </c>
      <c r="D481" s="70">
        <v>19.755499999999998</v>
      </c>
      <c r="E481" s="98">
        <v>1687</v>
      </c>
      <c r="F481" s="197">
        <v>2572341.1</v>
      </c>
      <c r="G481" s="39">
        <v>100</v>
      </c>
      <c r="H481" s="65">
        <f t="shared" si="86"/>
        <v>2572341.1</v>
      </c>
      <c r="I481" s="15">
        <f t="shared" si="85"/>
        <v>0</v>
      </c>
      <c r="J481" s="15">
        <f t="shared" si="89"/>
        <v>1524.8020746887967</v>
      </c>
      <c r="K481" s="15">
        <f t="shared" si="87"/>
        <v>-806.40153647679278</v>
      </c>
      <c r="L481" s="15">
        <f t="shared" si="88"/>
        <v>260013.37199078969</v>
      </c>
      <c r="M481" s="15"/>
      <c r="N481" s="15">
        <f t="shared" si="84"/>
        <v>260013.37199078969</v>
      </c>
      <c r="O481" s="40">
        <f t="shared" si="90"/>
        <v>260.01337199078966</v>
      </c>
      <c r="P481" s="40"/>
    </row>
    <row r="482" spans="1:16" x14ac:dyDescent="0.25">
      <c r="A482" s="5"/>
      <c r="B482" s="1" t="s">
        <v>333</v>
      </c>
      <c r="C482" s="48">
        <v>4</v>
      </c>
      <c r="D482" s="70">
        <v>31.557099999999998</v>
      </c>
      <c r="E482" s="98">
        <v>852</v>
      </c>
      <c r="F482" s="197">
        <v>292113.2</v>
      </c>
      <c r="G482" s="39">
        <v>100</v>
      </c>
      <c r="H482" s="65">
        <f t="shared" si="86"/>
        <v>292113.2</v>
      </c>
      <c r="I482" s="15">
        <f t="shared" si="85"/>
        <v>0</v>
      </c>
      <c r="J482" s="15">
        <f t="shared" si="89"/>
        <v>342.85586854460098</v>
      </c>
      <c r="K482" s="15">
        <f t="shared" si="87"/>
        <v>375.5446696674029</v>
      </c>
      <c r="L482" s="15">
        <f t="shared" si="88"/>
        <v>730515.05336143356</v>
      </c>
      <c r="M482" s="15"/>
      <c r="N482" s="15">
        <f t="shared" si="84"/>
        <v>730515.05336143356</v>
      </c>
      <c r="O482" s="40">
        <f t="shared" si="90"/>
        <v>730.5150533614335</v>
      </c>
      <c r="P482" s="40"/>
    </row>
    <row r="483" spans="1:16" x14ac:dyDescent="0.25">
      <c r="A483" s="5"/>
      <c r="B483" s="1" t="s">
        <v>334</v>
      </c>
      <c r="C483" s="48">
        <v>4</v>
      </c>
      <c r="D483" s="70">
        <v>3.6592000000000002</v>
      </c>
      <c r="E483" s="98">
        <v>1884</v>
      </c>
      <c r="F483" s="197">
        <v>1849917.3</v>
      </c>
      <c r="G483" s="39">
        <v>100</v>
      </c>
      <c r="H483" s="65">
        <f t="shared" si="86"/>
        <v>1849917.3</v>
      </c>
      <c r="I483" s="15">
        <f t="shared" si="85"/>
        <v>0</v>
      </c>
      <c r="J483" s="15">
        <f t="shared" si="89"/>
        <v>981.90939490445862</v>
      </c>
      <c r="K483" s="15">
        <f t="shared" si="87"/>
        <v>-263.50885669245474</v>
      </c>
      <c r="L483" s="15">
        <f t="shared" si="88"/>
        <v>230109.72639966678</v>
      </c>
      <c r="M483" s="15"/>
      <c r="N483" s="15">
        <f t="shared" si="84"/>
        <v>230109.72639966678</v>
      </c>
      <c r="O483" s="40">
        <f t="shared" si="90"/>
        <v>230.10972639966678</v>
      </c>
      <c r="P483" s="40"/>
    </row>
    <row r="484" spans="1:16" x14ac:dyDescent="0.25">
      <c r="A484" s="5"/>
      <c r="B484" s="1" t="s">
        <v>335</v>
      </c>
      <c r="C484" s="48">
        <v>4</v>
      </c>
      <c r="D484" s="70">
        <v>3.3653</v>
      </c>
      <c r="E484" s="98">
        <v>1946</v>
      </c>
      <c r="F484" s="197">
        <v>607216.5</v>
      </c>
      <c r="G484" s="39">
        <v>100</v>
      </c>
      <c r="H484" s="65">
        <f t="shared" si="86"/>
        <v>607216.5</v>
      </c>
      <c r="I484" s="15">
        <f t="shared" si="85"/>
        <v>0</v>
      </c>
      <c r="J484" s="15">
        <f t="shared" si="89"/>
        <v>312.03314491264132</v>
      </c>
      <c r="K484" s="15">
        <f t="shared" si="87"/>
        <v>406.36739329936256</v>
      </c>
      <c r="L484" s="15">
        <f t="shared" si="88"/>
        <v>808233.32669867133</v>
      </c>
      <c r="M484" s="15"/>
      <c r="N484" s="15">
        <f t="shared" si="84"/>
        <v>808233.32669867133</v>
      </c>
      <c r="O484" s="40">
        <f t="shared" si="90"/>
        <v>808.23332669867136</v>
      </c>
      <c r="P484" s="40"/>
    </row>
    <row r="485" spans="1:16" x14ac:dyDescent="0.25">
      <c r="A485" s="5"/>
      <c r="B485" s="1" t="s">
        <v>336</v>
      </c>
      <c r="C485" s="48">
        <v>4</v>
      </c>
      <c r="D485" s="70">
        <v>13.880999999999998</v>
      </c>
      <c r="E485" s="98">
        <v>987</v>
      </c>
      <c r="F485" s="197">
        <v>140951.5</v>
      </c>
      <c r="G485" s="39">
        <v>100</v>
      </c>
      <c r="H485" s="65">
        <f t="shared" si="86"/>
        <v>140951.5</v>
      </c>
      <c r="I485" s="15">
        <f t="shared" si="85"/>
        <v>0</v>
      </c>
      <c r="J485" s="15">
        <f t="shared" si="89"/>
        <v>142.80800405268491</v>
      </c>
      <c r="K485" s="15">
        <f t="shared" si="87"/>
        <v>575.59253415931903</v>
      </c>
      <c r="L485" s="15">
        <f t="shared" si="88"/>
        <v>969800.26384108327</v>
      </c>
      <c r="M485" s="15"/>
      <c r="N485" s="15">
        <f t="shared" si="84"/>
        <v>969800.26384108327</v>
      </c>
      <c r="O485" s="40">
        <f t="shared" si="90"/>
        <v>969.80026384108328</v>
      </c>
      <c r="P485" s="40"/>
    </row>
    <row r="486" spans="1:16" x14ac:dyDescent="0.25">
      <c r="A486" s="5"/>
      <c r="B486" s="1" t="s">
        <v>337</v>
      </c>
      <c r="C486" s="48">
        <v>4</v>
      </c>
      <c r="D486" s="70">
        <v>30.09</v>
      </c>
      <c r="E486" s="98">
        <v>993</v>
      </c>
      <c r="F486" s="197">
        <v>223793.7</v>
      </c>
      <c r="G486" s="39">
        <v>100</v>
      </c>
      <c r="H486" s="65">
        <f t="shared" si="86"/>
        <v>223793.7</v>
      </c>
      <c r="I486" s="15">
        <f t="shared" si="85"/>
        <v>0</v>
      </c>
      <c r="J486" s="15">
        <f t="shared" si="89"/>
        <v>225.37129909365561</v>
      </c>
      <c r="K486" s="15">
        <f t="shared" si="87"/>
        <v>493.0292391183483</v>
      </c>
      <c r="L486" s="15">
        <f t="shared" si="88"/>
        <v>907379.20173052081</v>
      </c>
      <c r="M486" s="15"/>
      <c r="N486" s="15">
        <f t="shared" si="84"/>
        <v>907379.20173052081</v>
      </c>
      <c r="O486" s="40">
        <f t="shared" si="90"/>
        <v>907.37920173052078</v>
      </c>
      <c r="P486" s="40"/>
    </row>
    <row r="487" spans="1:16" x14ac:dyDescent="0.25">
      <c r="A487" s="5"/>
      <c r="B487" s="1" t="s">
        <v>338</v>
      </c>
      <c r="C487" s="48">
        <v>4</v>
      </c>
      <c r="D487" s="70">
        <v>55.488399999999999</v>
      </c>
      <c r="E487" s="98">
        <v>2870</v>
      </c>
      <c r="F487" s="197">
        <v>373009.4</v>
      </c>
      <c r="G487" s="39">
        <v>100</v>
      </c>
      <c r="H487" s="65">
        <f t="shared" si="86"/>
        <v>373009.4</v>
      </c>
      <c r="I487" s="15">
        <f t="shared" si="85"/>
        <v>0</v>
      </c>
      <c r="J487" s="15">
        <f t="shared" si="89"/>
        <v>129.96843205574913</v>
      </c>
      <c r="K487" s="15">
        <f t="shared" si="87"/>
        <v>588.4321061562548</v>
      </c>
      <c r="L487" s="15">
        <f t="shared" si="88"/>
        <v>1342136.5782196468</v>
      </c>
      <c r="M487" s="15"/>
      <c r="N487" s="15">
        <f t="shared" si="84"/>
        <v>1342136.5782196468</v>
      </c>
      <c r="O487" s="40">
        <f t="shared" si="90"/>
        <v>1342.1365782196467</v>
      </c>
      <c r="P487" s="40"/>
    </row>
    <row r="488" spans="1:16" x14ac:dyDescent="0.25">
      <c r="A488" s="5"/>
      <c r="B488" s="1" t="s">
        <v>339</v>
      </c>
      <c r="C488" s="48">
        <v>4</v>
      </c>
      <c r="D488" s="70">
        <v>30.717099999999999</v>
      </c>
      <c r="E488" s="98">
        <v>1813</v>
      </c>
      <c r="F488" s="197">
        <v>904623.4</v>
      </c>
      <c r="G488" s="39">
        <v>100</v>
      </c>
      <c r="H488" s="65">
        <f t="shared" si="86"/>
        <v>904623.4</v>
      </c>
      <c r="I488" s="15">
        <f t="shared" si="85"/>
        <v>0</v>
      </c>
      <c r="J488" s="15">
        <f t="shared" si="89"/>
        <v>498.96492002206287</v>
      </c>
      <c r="K488" s="15">
        <f t="shared" si="87"/>
        <v>219.43561818994101</v>
      </c>
      <c r="L488" s="15">
        <f t="shared" si="88"/>
        <v>619324.70135797327</v>
      </c>
      <c r="M488" s="15"/>
      <c r="N488" s="15">
        <f t="shared" si="84"/>
        <v>619324.70135797327</v>
      </c>
      <c r="O488" s="40">
        <f t="shared" si="90"/>
        <v>619.32470135797325</v>
      </c>
      <c r="P488" s="40"/>
    </row>
    <row r="489" spans="1:16" x14ac:dyDescent="0.25">
      <c r="A489" s="5"/>
      <c r="B489" s="1" t="s">
        <v>340</v>
      </c>
      <c r="C489" s="48">
        <v>4</v>
      </c>
      <c r="D489" s="70">
        <v>26.287699999999997</v>
      </c>
      <c r="E489" s="98">
        <v>1634</v>
      </c>
      <c r="F489" s="197">
        <v>520176.3</v>
      </c>
      <c r="G489" s="39">
        <v>100</v>
      </c>
      <c r="H489" s="65">
        <f t="shared" si="86"/>
        <v>520176.3</v>
      </c>
      <c r="I489" s="15">
        <f t="shared" si="85"/>
        <v>0</v>
      </c>
      <c r="J489" s="15">
        <f t="shared" si="89"/>
        <v>318.34534883720931</v>
      </c>
      <c r="K489" s="15">
        <f t="shared" si="87"/>
        <v>400.05518937479457</v>
      </c>
      <c r="L489" s="15">
        <f t="shared" si="88"/>
        <v>838292.91001998726</v>
      </c>
      <c r="M489" s="15"/>
      <c r="N489" s="15">
        <f t="shared" si="84"/>
        <v>838292.91001998726</v>
      </c>
      <c r="O489" s="40">
        <f t="shared" si="90"/>
        <v>838.29291001998729</v>
      </c>
      <c r="P489" s="40"/>
    </row>
    <row r="490" spans="1:16" x14ac:dyDescent="0.25">
      <c r="A490" s="5"/>
      <c r="B490" s="1" t="s">
        <v>341</v>
      </c>
      <c r="C490" s="48">
        <v>4</v>
      </c>
      <c r="D490" s="70">
        <v>25.453600000000002</v>
      </c>
      <c r="E490" s="98">
        <v>1347</v>
      </c>
      <c r="F490" s="197">
        <v>190060.2</v>
      </c>
      <c r="G490" s="39">
        <v>100</v>
      </c>
      <c r="H490" s="65">
        <f t="shared" si="86"/>
        <v>190060.2</v>
      </c>
      <c r="I490" s="15">
        <f t="shared" si="85"/>
        <v>0</v>
      </c>
      <c r="J490" s="15">
        <f t="shared" si="89"/>
        <v>141.09888641425391</v>
      </c>
      <c r="K490" s="15">
        <f t="shared" si="87"/>
        <v>577.30165179774997</v>
      </c>
      <c r="L490" s="15">
        <f t="shared" si="88"/>
        <v>1051783.6978204276</v>
      </c>
      <c r="M490" s="15"/>
      <c r="N490" s="15">
        <f t="shared" si="84"/>
        <v>1051783.6978204276</v>
      </c>
      <c r="O490" s="40">
        <f t="shared" si="90"/>
        <v>1051.7836978204275</v>
      </c>
      <c r="P490" s="40"/>
    </row>
    <row r="491" spans="1:16" x14ac:dyDescent="0.25">
      <c r="A491" s="5"/>
      <c r="B491" s="1" t="s">
        <v>342</v>
      </c>
      <c r="C491" s="48">
        <v>4</v>
      </c>
      <c r="D491" s="70">
        <v>29.825800000000001</v>
      </c>
      <c r="E491" s="98">
        <v>2193</v>
      </c>
      <c r="F491" s="197">
        <v>426934.8</v>
      </c>
      <c r="G491" s="39">
        <v>100</v>
      </c>
      <c r="H491" s="65">
        <f t="shared" si="86"/>
        <v>426934.8</v>
      </c>
      <c r="I491" s="15">
        <f t="shared" si="85"/>
        <v>0</v>
      </c>
      <c r="J491" s="15">
        <f t="shared" si="89"/>
        <v>194.68071135430915</v>
      </c>
      <c r="K491" s="15">
        <f t="shared" si="87"/>
        <v>523.71982685769467</v>
      </c>
      <c r="L491" s="15">
        <f t="shared" si="88"/>
        <v>1088641.0524273512</v>
      </c>
      <c r="M491" s="15"/>
      <c r="N491" s="15">
        <f t="shared" si="84"/>
        <v>1088641.0524273512</v>
      </c>
      <c r="O491" s="40">
        <f t="shared" si="90"/>
        <v>1088.6410524273513</v>
      </c>
      <c r="P491" s="40"/>
    </row>
    <row r="492" spans="1:16" x14ac:dyDescent="0.25">
      <c r="A492" s="5"/>
      <c r="B492" s="1" t="s">
        <v>787</v>
      </c>
      <c r="C492" s="48">
        <v>4</v>
      </c>
      <c r="D492" s="70">
        <v>33.023499999999999</v>
      </c>
      <c r="E492" s="98">
        <v>2621</v>
      </c>
      <c r="F492" s="197">
        <v>785594.5</v>
      </c>
      <c r="G492" s="39">
        <v>100</v>
      </c>
      <c r="H492" s="65">
        <f t="shared" si="86"/>
        <v>785594.5</v>
      </c>
      <c r="I492" s="15">
        <f t="shared" si="85"/>
        <v>0</v>
      </c>
      <c r="J492" s="15">
        <f t="shared" si="89"/>
        <v>299.73082792827165</v>
      </c>
      <c r="K492" s="15">
        <f t="shared" si="87"/>
        <v>418.66971028373223</v>
      </c>
      <c r="L492" s="15">
        <f t="shared" si="88"/>
        <v>1000822.0288133648</v>
      </c>
      <c r="M492" s="15"/>
      <c r="N492" s="15">
        <f t="shared" si="84"/>
        <v>1000822.0288133648</v>
      </c>
      <c r="O492" s="40">
        <f t="shared" si="90"/>
        <v>1000.8220288133648</v>
      </c>
      <c r="P492" s="40"/>
    </row>
    <row r="493" spans="1:16" x14ac:dyDescent="0.25">
      <c r="A493" s="5"/>
      <c r="B493" s="1" t="s">
        <v>343</v>
      </c>
      <c r="C493" s="48">
        <v>4</v>
      </c>
      <c r="D493" s="70">
        <v>30.994699999999998</v>
      </c>
      <c r="E493" s="98">
        <v>1197</v>
      </c>
      <c r="F493" s="197">
        <v>235072.5</v>
      </c>
      <c r="G493" s="39">
        <v>100</v>
      </c>
      <c r="H493" s="65">
        <f t="shared" si="86"/>
        <v>235072.5</v>
      </c>
      <c r="I493" s="15">
        <f t="shared" si="85"/>
        <v>0</v>
      </c>
      <c r="J493" s="15">
        <f t="shared" si="89"/>
        <v>196.38471177944862</v>
      </c>
      <c r="K493" s="15">
        <f t="shared" si="87"/>
        <v>522.01582643255529</v>
      </c>
      <c r="L493" s="15">
        <f t="shared" si="88"/>
        <v>974755.45735880849</v>
      </c>
      <c r="M493" s="15"/>
      <c r="N493" s="15">
        <f t="shared" si="84"/>
        <v>974755.45735880849</v>
      </c>
      <c r="O493" s="40">
        <f t="shared" si="90"/>
        <v>974.75545735880848</v>
      </c>
      <c r="P493" s="40"/>
    </row>
    <row r="494" spans="1:16" x14ac:dyDescent="0.25">
      <c r="A494" s="5"/>
      <c r="B494" s="1" t="s">
        <v>344</v>
      </c>
      <c r="C494" s="48">
        <v>4</v>
      </c>
      <c r="D494" s="70">
        <v>35.313499999999998</v>
      </c>
      <c r="E494" s="98">
        <v>2338</v>
      </c>
      <c r="F494" s="197">
        <v>425608.6</v>
      </c>
      <c r="G494" s="39">
        <v>100</v>
      </c>
      <c r="H494" s="65">
        <f t="shared" si="86"/>
        <v>425608.6</v>
      </c>
      <c r="I494" s="15">
        <f t="shared" si="85"/>
        <v>0</v>
      </c>
      <c r="J494" s="15">
        <f t="shared" si="89"/>
        <v>182.03960650128315</v>
      </c>
      <c r="K494" s="15">
        <f t="shared" si="87"/>
        <v>536.36093171072071</v>
      </c>
      <c r="L494" s="15">
        <f t="shared" si="88"/>
        <v>1141190.6594175869</v>
      </c>
      <c r="M494" s="15"/>
      <c r="N494" s="15">
        <f t="shared" si="84"/>
        <v>1141190.6594175869</v>
      </c>
      <c r="O494" s="40">
        <f t="shared" si="90"/>
        <v>1141.1906594175869</v>
      </c>
      <c r="P494" s="40"/>
    </row>
    <row r="495" spans="1:16" x14ac:dyDescent="0.25">
      <c r="A495" s="5"/>
      <c r="B495" s="1" t="s">
        <v>143</v>
      </c>
      <c r="C495" s="48">
        <v>4</v>
      </c>
      <c r="D495" s="70">
        <v>21.177500000000002</v>
      </c>
      <c r="E495" s="98">
        <v>1106</v>
      </c>
      <c r="F495" s="197">
        <v>145321.60000000001</v>
      </c>
      <c r="G495" s="39">
        <v>100</v>
      </c>
      <c r="H495" s="65">
        <f t="shared" si="86"/>
        <v>145321.60000000001</v>
      </c>
      <c r="I495" s="15">
        <f t="shared" si="85"/>
        <v>0</v>
      </c>
      <c r="J495" s="15">
        <f t="shared" si="89"/>
        <v>131.39385171790235</v>
      </c>
      <c r="K495" s="15">
        <f t="shared" si="87"/>
        <v>587.00668649410159</v>
      </c>
      <c r="L495" s="15">
        <f t="shared" si="88"/>
        <v>1023536.2993314366</v>
      </c>
      <c r="M495" s="15"/>
      <c r="N495" s="15">
        <f t="shared" si="84"/>
        <v>1023536.2993314366</v>
      </c>
      <c r="O495" s="40">
        <f t="shared" si="90"/>
        <v>1023.5362993314367</v>
      </c>
      <c r="P495" s="40"/>
    </row>
    <row r="496" spans="1:16" x14ac:dyDescent="0.25">
      <c r="A496" s="5"/>
      <c r="B496" s="1" t="s">
        <v>788</v>
      </c>
      <c r="C496" s="48">
        <v>4</v>
      </c>
      <c r="D496" s="70">
        <v>3.9474999999999998</v>
      </c>
      <c r="E496" s="98">
        <v>942</v>
      </c>
      <c r="F496" s="197">
        <v>429473.5</v>
      </c>
      <c r="G496" s="39">
        <v>100</v>
      </c>
      <c r="H496" s="65">
        <f t="shared" si="86"/>
        <v>429473.5</v>
      </c>
      <c r="I496" s="15">
        <f t="shared" si="85"/>
        <v>0</v>
      </c>
      <c r="J496" s="15">
        <f t="shared" si="89"/>
        <v>455.91666666666669</v>
      </c>
      <c r="K496" s="15">
        <f t="shared" si="87"/>
        <v>262.48387154533719</v>
      </c>
      <c r="L496" s="15">
        <f t="shared" si="88"/>
        <v>491401.51014977437</v>
      </c>
      <c r="M496" s="15"/>
      <c r="N496" s="15">
        <f t="shared" si="84"/>
        <v>491401.51014977437</v>
      </c>
      <c r="O496" s="40">
        <f t="shared" si="90"/>
        <v>491.40151014977437</v>
      </c>
      <c r="P496" s="40"/>
    </row>
    <row r="497" spans="1:16" x14ac:dyDescent="0.25">
      <c r="A497" s="5"/>
      <c r="B497" s="1" t="s">
        <v>345</v>
      </c>
      <c r="C497" s="48">
        <v>4</v>
      </c>
      <c r="D497" s="70">
        <v>27.792899999999999</v>
      </c>
      <c r="E497" s="98">
        <v>1220</v>
      </c>
      <c r="F497" s="197">
        <v>181954</v>
      </c>
      <c r="G497" s="39">
        <v>100</v>
      </c>
      <c r="H497" s="65">
        <f t="shared" si="86"/>
        <v>181954</v>
      </c>
      <c r="I497" s="15">
        <f t="shared" si="85"/>
        <v>0</v>
      </c>
      <c r="J497" s="15">
        <f t="shared" si="89"/>
        <v>149.14262295081969</v>
      </c>
      <c r="K497" s="15">
        <f t="shared" si="87"/>
        <v>569.25791526118417</v>
      </c>
      <c r="L497" s="15">
        <f t="shared" si="88"/>
        <v>1033420.0656696818</v>
      </c>
      <c r="M497" s="15"/>
      <c r="N497" s="15">
        <f t="shared" si="84"/>
        <v>1033420.0656696818</v>
      </c>
      <c r="O497" s="40">
        <f t="shared" si="90"/>
        <v>1033.4200656696817</v>
      </c>
      <c r="P497" s="40"/>
    </row>
    <row r="498" spans="1:16" x14ac:dyDescent="0.25">
      <c r="A498" s="5"/>
      <c r="B498" s="1" t="s">
        <v>789</v>
      </c>
      <c r="C498" s="48">
        <v>4</v>
      </c>
      <c r="D498" s="70">
        <v>28.8416</v>
      </c>
      <c r="E498" s="98">
        <v>2983</v>
      </c>
      <c r="F498" s="197">
        <v>2062563.1</v>
      </c>
      <c r="G498" s="39">
        <v>100</v>
      </c>
      <c r="H498" s="65">
        <f t="shared" si="86"/>
        <v>2062563.1</v>
      </c>
      <c r="I498" s="15">
        <f t="shared" si="85"/>
        <v>0</v>
      </c>
      <c r="J498" s="15">
        <f t="shared" si="89"/>
        <v>691.43918873617167</v>
      </c>
      <c r="K498" s="15">
        <f t="shared" si="87"/>
        <v>26.961349475832208</v>
      </c>
      <c r="L498" s="15">
        <f t="shared" si="88"/>
        <v>477761.81887453533</v>
      </c>
      <c r="M498" s="15"/>
      <c r="N498" s="15">
        <f t="shared" si="84"/>
        <v>477761.81887453533</v>
      </c>
      <c r="O498" s="40">
        <f t="shared" si="90"/>
        <v>477.76181887453532</v>
      </c>
      <c r="P498" s="40"/>
    </row>
    <row r="499" spans="1:16" x14ac:dyDescent="0.25">
      <c r="A499" s="5"/>
      <c r="B499" s="1" t="s">
        <v>790</v>
      </c>
      <c r="C499" s="48">
        <v>4</v>
      </c>
      <c r="D499" s="70">
        <v>24.596599999999999</v>
      </c>
      <c r="E499" s="98">
        <v>993</v>
      </c>
      <c r="F499" s="197">
        <v>104505.1</v>
      </c>
      <c r="G499" s="39">
        <v>100</v>
      </c>
      <c r="H499" s="65">
        <f t="shared" si="86"/>
        <v>104505.1</v>
      </c>
      <c r="I499" s="15">
        <f t="shared" si="85"/>
        <v>0</v>
      </c>
      <c r="J499" s="15">
        <f t="shared" si="89"/>
        <v>105.24179254783485</v>
      </c>
      <c r="K499" s="15">
        <f t="shared" si="87"/>
        <v>613.15874566416903</v>
      </c>
      <c r="L499" s="15">
        <f t="shared" si="88"/>
        <v>1058455.6961289598</v>
      </c>
      <c r="M499" s="15"/>
      <c r="N499" s="15">
        <f t="shared" si="84"/>
        <v>1058455.6961289598</v>
      </c>
      <c r="O499" s="40">
        <f t="shared" si="90"/>
        <v>1058.4556961289597</v>
      </c>
      <c r="P499" s="40"/>
    </row>
    <row r="500" spans="1:16" x14ac:dyDescent="0.25">
      <c r="A500" s="5"/>
      <c r="B500" s="1" t="s">
        <v>346</v>
      </c>
      <c r="C500" s="48">
        <v>4</v>
      </c>
      <c r="D500" s="70">
        <v>21.978000000000002</v>
      </c>
      <c r="E500" s="98">
        <v>1653</v>
      </c>
      <c r="F500" s="197">
        <v>155733.9</v>
      </c>
      <c r="G500" s="39">
        <v>100</v>
      </c>
      <c r="H500" s="65">
        <f t="shared" si="86"/>
        <v>155733.9</v>
      </c>
      <c r="I500" s="15">
        <f t="shared" si="85"/>
        <v>0</v>
      </c>
      <c r="J500" s="15">
        <f t="shared" si="89"/>
        <v>94.212885662431944</v>
      </c>
      <c r="K500" s="15">
        <f t="shared" si="87"/>
        <v>624.18765254957191</v>
      </c>
      <c r="L500" s="15">
        <f t="shared" si="88"/>
        <v>1141815.8258820907</v>
      </c>
      <c r="M500" s="15"/>
      <c r="N500" s="15">
        <f t="shared" si="84"/>
        <v>1141815.8258820907</v>
      </c>
      <c r="O500" s="40">
        <f t="shared" si="90"/>
        <v>1141.8158258820906</v>
      </c>
      <c r="P500" s="40"/>
    </row>
    <row r="501" spans="1:16" x14ac:dyDescent="0.25">
      <c r="A501" s="5"/>
      <c r="B501" s="1" t="s">
        <v>347</v>
      </c>
      <c r="C501" s="48">
        <v>4</v>
      </c>
      <c r="D501" s="70">
        <v>14.0153</v>
      </c>
      <c r="E501" s="98">
        <v>816</v>
      </c>
      <c r="F501" s="197">
        <v>124077.2</v>
      </c>
      <c r="G501" s="39">
        <v>100</v>
      </c>
      <c r="H501" s="65">
        <f t="shared" si="86"/>
        <v>124077.2</v>
      </c>
      <c r="I501" s="15">
        <f t="shared" si="85"/>
        <v>0</v>
      </c>
      <c r="J501" s="15">
        <f t="shared" si="89"/>
        <v>152.05539215686275</v>
      </c>
      <c r="K501" s="15">
        <f t="shared" si="87"/>
        <v>566.34514605514119</v>
      </c>
      <c r="L501" s="15">
        <f t="shared" si="88"/>
        <v>937427.48893083038</v>
      </c>
      <c r="M501" s="15"/>
      <c r="N501" s="15">
        <f t="shared" si="84"/>
        <v>937427.48893083038</v>
      </c>
      <c r="O501" s="40">
        <f t="shared" si="90"/>
        <v>937.42748893083035</v>
      </c>
      <c r="P501" s="40"/>
    </row>
    <row r="502" spans="1:16" x14ac:dyDescent="0.25">
      <c r="A502" s="5"/>
      <c r="B502" s="8"/>
      <c r="C502" s="8"/>
      <c r="D502" s="70">
        <v>0</v>
      </c>
      <c r="E502" s="100"/>
      <c r="F502" s="57"/>
      <c r="G502" s="39"/>
      <c r="H502" s="57"/>
      <c r="K502" s="15"/>
      <c r="L502" s="15"/>
      <c r="M502" s="15"/>
      <c r="N502" s="15"/>
      <c r="O502" s="40">
        <f t="shared" si="90"/>
        <v>0</v>
      </c>
      <c r="P502" s="40"/>
    </row>
    <row r="503" spans="1:16" x14ac:dyDescent="0.25">
      <c r="A503" s="33" t="s">
        <v>348</v>
      </c>
      <c r="B503" s="2" t="s">
        <v>2</v>
      </c>
      <c r="C503" s="59"/>
      <c r="D503" s="7">
        <v>754.17770000000007</v>
      </c>
      <c r="E503" s="101">
        <f>E504</f>
        <v>54709</v>
      </c>
      <c r="F503" s="177"/>
      <c r="G503" s="39"/>
      <c r="H503" s="50">
        <f>H505</f>
        <v>3191521.1</v>
      </c>
      <c r="I503" s="12">
        <f>I505</f>
        <v>-3191521.1</v>
      </c>
      <c r="J503" s="12"/>
      <c r="K503" s="15"/>
      <c r="L503" s="15"/>
      <c r="M503" s="14">
        <f>M505</f>
        <v>28762661.490140967</v>
      </c>
      <c r="N503" s="12">
        <f t="shared" si="84"/>
        <v>28762661.490140967</v>
      </c>
      <c r="O503" s="40"/>
      <c r="P503" s="40"/>
    </row>
    <row r="504" spans="1:16" x14ac:dyDescent="0.25">
      <c r="A504" s="33" t="s">
        <v>348</v>
      </c>
      <c r="B504" s="2" t="s">
        <v>3</v>
      </c>
      <c r="C504" s="59"/>
      <c r="D504" s="7">
        <v>754.17770000000007</v>
      </c>
      <c r="E504" s="101">
        <f>SUM(E506:E524)</f>
        <v>54709</v>
      </c>
      <c r="F504" s="177">
        <f>SUM(F506:F524)</f>
        <v>22994920</v>
      </c>
      <c r="G504" s="39"/>
      <c r="H504" s="50">
        <f>SUM(H506:H524)</f>
        <v>16611877.800000003</v>
      </c>
      <c r="I504" s="12">
        <f>SUM(I506:I524)</f>
        <v>6383042.2000000002</v>
      </c>
      <c r="J504" s="12"/>
      <c r="K504" s="15"/>
      <c r="L504" s="12">
        <f>SUM(L506:L524)</f>
        <v>21498982.339854006</v>
      </c>
      <c r="M504" s="15"/>
      <c r="N504" s="12">
        <f t="shared" si="84"/>
        <v>21498982.339854006</v>
      </c>
      <c r="O504" s="40"/>
      <c r="P504" s="40"/>
    </row>
    <row r="505" spans="1:16" x14ac:dyDescent="0.25">
      <c r="A505" s="5"/>
      <c r="B505" s="1" t="s">
        <v>26</v>
      </c>
      <c r="C505" s="48">
        <v>2</v>
      </c>
      <c r="D505" s="70">
        <v>0</v>
      </c>
      <c r="E505" s="104"/>
      <c r="F505" s="65"/>
      <c r="G505" s="39">
        <v>25</v>
      </c>
      <c r="H505" s="65">
        <f>F516*G505/100</f>
        <v>3191521.1</v>
      </c>
      <c r="I505" s="15">
        <f t="shared" ref="I505:I524" si="91">F505-H505</f>
        <v>-3191521.1</v>
      </c>
      <c r="J505" s="15"/>
      <c r="K505" s="15"/>
      <c r="L505" s="15"/>
      <c r="M505" s="15">
        <f>($L$7*$L$8*E503/$L$10)+($L$7*$L$9*D503/$L$11)</f>
        <v>28762661.490140967</v>
      </c>
      <c r="N505" s="15">
        <f t="shared" si="84"/>
        <v>28762661.490140967</v>
      </c>
      <c r="O505" s="40">
        <f t="shared" si="90"/>
        <v>28762.661490140967</v>
      </c>
      <c r="P505" s="40"/>
    </row>
    <row r="506" spans="1:16" x14ac:dyDescent="0.25">
      <c r="A506" s="5"/>
      <c r="B506" s="1" t="s">
        <v>349</v>
      </c>
      <c r="C506" s="48">
        <v>4</v>
      </c>
      <c r="D506" s="70">
        <v>77.823599999999999</v>
      </c>
      <c r="E506" s="98">
        <v>5040</v>
      </c>
      <c r="F506" s="198">
        <v>1371970.1</v>
      </c>
      <c r="G506" s="39">
        <v>100</v>
      </c>
      <c r="H506" s="65">
        <f t="shared" ref="H506:H524" si="92">F506*G506/100</f>
        <v>1371970.1</v>
      </c>
      <c r="I506" s="15">
        <f t="shared" si="91"/>
        <v>0</v>
      </c>
      <c r="J506" s="15">
        <f t="shared" si="89"/>
        <v>272.2162896825397</v>
      </c>
      <c r="K506" s="15">
        <f t="shared" ref="K506:K524" si="93">$J$11*$J$19-J506</f>
        <v>446.18424852946418</v>
      </c>
      <c r="L506" s="15">
        <f t="shared" ref="L506:L524" si="94">IF(K506&gt;0,$J$7*$J$8*(K506/$K$19),0)+$J$7*$J$9*(E506/$E$19)+$J$7*$J$10*(D506/$D$19)</f>
        <v>1466324.0723848285</v>
      </c>
      <c r="M506" s="15"/>
      <c r="N506" s="15">
        <f t="shared" si="84"/>
        <v>1466324.0723848285</v>
      </c>
      <c r="O506" s="40">
        <f t="shared" si="90"/>
        <v>1466.3240723848285</v>
      </c>
      <c r="P506" s="40"/>
    </row>
    <row r="507" spans="1:16" x14ac:dyDescent="0.25">
      <c r="A507" s="5"/>
      <c r="B507" s="1" t="s">
        <v>350</v>
      </c>
      <c r="C507" s="48">
        <v>4</v>
      </c>
      <c r="D507" s="70">
        <v>26.140100000000004</v>
      </c>
      <c r="E507" s="98">
        <v>1507</v>
      </c>
      <c r="F507" s="198">
        <v>263629.09999999998</v>
      </c>
      <c r="G507" s="39">
        <v>100</v>
      </c>
      <c r="H507" s="65">
        <f t="shared" si="92"/>
        <v>263629.09999999998</v>
      </c>
      <c r="I507" s="15">
        <f t="shared" si="91"/>
        <v>0</v>
      </c>
      <c r="J507" s="15">
        <f t="shared" si="89"/>
        <v>174.93636363636361</v>
      </c>
      <c r="K507" s="15">
        <f t="shared" si="93"/>
        <v>543.4641745756403</v>
      </c>
      <c r="L507" s="15">
        <f t="shared" si="94"/>
        <v>1024934.6674763259</v>
      </c>
      <c r="M507" s="15"/>
      <c r="N507" s="15">
        <f t="shared" si="84"/>
        <v>1024934.6674763259</v>
      </c>
      <c r="O507" s="40">
        <f t="shared" si="90"/>
        <v>1024.9346674763258</v>
      </c>
      <c r="P507" s="40"/>
    </row>
    <row r="508" spans="1:16" x14ac:dyDescent="0.25">
      <c r="A508" s="5"/>
      <c r="B508" s="1" t="s">
        <v>351</v>
      </c>
      <c r="C508" s="48">
        <v>4</v>
      </c>
      <c r="D508" s="70">
        <v>36.946100000000001</v>
      </c>
      <c r="E508" s="98">
        <v>1899</v>
      </c>
      <c r="F508" s="198">
        <v>447775.7</v>
      </c>
      <c r="G508" s="39">
        <v>100</v>
      </c>
      <c r="H508" s="65">
        <f t="shared" si="92"/>
        <v>447775.7</v>
      </c>
      <c r="I508" s="15">
        <f t="shared" si="91"/>
        <v>0</v>
      </c>
      <c r="J508" s="15">
        <f t="shared" si="89"/>
        <v>235.79552395997894</v>
      </c>
      <c r="K508" s="15">
        <f t="shared" si="93"/>
        <v>482.60501425202494</v>
      </c>
      <c r="L508" s="15">
        <f t="shared" si="94"/>
        <v>1020056.0688916767</v>
      </c>
      <c r="M508" s="15"/>
      <c r="N508" s="15">
        <f t="shared" si="84"/>
        <v>1020056.0688916767</v>
      </c>
      <c r="O508" s="40">
        <f t="shared" si="90"/>
        <v>1020.0560688916768</v>
      </c>
      <c r="P508" s="40"/>
    </row>
    <row r="509" spans="1:16" x14ac:dyDescent="0.25">
      <c r="A509" s="5"/>
      <c r="B509" s="1" t="s">
        <v>352</v>
      </c>
      <c r="C509" s="48">
        <v>4</v>
      </c>
      <c r="D509" s="70">
        <v>50.619700000000009</v>
      </c>
      <c r="E509" s="98">
        <v>3228</v>
      </c>
      <c r="F509" s="198">
        <v>772988.5</v>
      </c>
      <c r="G509" s="39">
        <v>100</v>
      </c>
      <c r="H509" s="65">
        <f t="shared" si="92"/>
        <v>772988.5</v>
      </c>
      <c r="I509" s="15">
        <f t="shared" si="91"/>
        <v>0</v>
      </c>
      <c r="J509" s="15">
        <f t="shared" si="89"/>
        <v>239.46359975216853</v>
      </c>
      <c r="K509" s="15">
        <f t="shared" si="93"/>
        <v>478.93693845983535</v>
      </c>
      <c r="L509" s="15">
        <f t="shared" si="94"/>
        <v>1213541.4813231502</v>
      </c>
      <c r="M509" s="15"/>
      <c r="N509" s="15">
        <f t="shared" si="84"/>
        <v>1213541.4813231502</v>
      </c>
      <c r="O509" s="40">
        <f t="shared" si="90"/>
        <v>1213.5414813231503</v>
      </c>
      <c r="P509" s="40"/>
    </row>
    <row r="510" spans="1:16" x14ac:dyDescent="0.25">
      <c r="A510" s="5"/>
      <c r="B510" s="1" t="s">
        <v>353</v>
      </c>
      <c r="C510" s="48">
        <v>4</v>
      </c>
      <c r="D510" s="70">
        <v>35.986699999999999</v>
      </c>
      <c r="E510" s="98">
        <v>2366</v>
      </c>
      <c r="F510" s="198">
        <v>1077750.8999999999</v>
      </c>
      <c r="G510" s="39">
        <v>100</v>
      </c>
      <c r="H510" s="65">
        <f t="shared" si="92"/>
        <v>1077750.8999999999</v>
      </c>
      <c r="I510" s="15">
        <f t="shared" si="91"/>
        <v>0</v>
      </c>
      <c r="J510" s="15">
        <f t="shared" si="89"/>
        <v>455.51601859678777</v>
      </c>
      <c r="K510" s="15">
        <f t="shared" si="93"/>
        <v>262.88451961521611</v>
      </c>
      <c r="L510" s="15">
        <f t="shared" si="94"/>
        <v>761755.54386818793</v>
      </c>
      <c r="M510" s="15"/>
      <c r="N510" s="15">
        <f t="shared" si="84"/>
        <v>761755.54386818793</v>
      </c>
      <c r="O510" s="40">
        <f t="shared" si="90"/>
        <v>761.75554386818794</v>
      </c>
      <c r="P510" s="40"/>
    </row>
    <row r="511" spans="1:16" x14ac:dyDescent="0.25">
      <c r="A511" s="5"/>
      <c r="B511" s="1" t="s">
        <v>354</v>
      </c>
      <c r="C511" s="48">
        <v>4</v>
      </c>
      <c r="D511" s="70">
        <v>52.303999999999995</v>
      </c>
      <c r="E511" s="98">
        <v>2676</v>
      </c>
      <c r="F511" s="198">
        <v>504269</v>
      </c>
      <c r="G511" s="39">
        <v>100</v>
      </c>
      <c r="H511" s="65">
        <f t="shared" si="92"/>
        <v>504269</v>
      </c>
      <c r="I511" s="15">
        <f t="shared" si="91"/>
        <v>0</v>
      </c>
      <c r="J511" s="15">
        <f t="shared" si="89"/>
        <v>188.44133034379672</v>
      </c>
      <c r="K511" s="15">
        <f t="shared" si="93"/>
        <v>529.95920786820716</v>
      </c>
      <c r="L511" s="15">
        <f t="shared" si="94"/>
        <v>1226954.5265060761</v>
      </c>
      <c r="M511" s="15"/>
      <c r="N511" s="15">
        <f t="shared" si="84"/>
        <v>1226954.5265060761</v>
      </c>
      <c r="O511" s="40">
        <f t="shared" si="90"/>
        <v>1226.954526506076</v>
      </c>
      <c r="P511" s="40"/>
    </row>
    <row r="512" spans="1:16" x14ac:dyDescent="0.25">
      <c r="A512" s="5"/>
      <c r="B512" s="1" t="s">
        <v>355</v>
      </c>
      <c r="C512" s="48">
        <v>4</v>
      </c>
      <c r="D512" s="70">
        <v>49.512799999999999</v>
      </c>
      <c r="E512" s="98">
        <v>3078</v>
      </c>
      <c r="F512" s="198">
        <v>609393.9</v>
      </c>
      <c r="G512" s="39">
        <v>100</v>
      </c>
      <c r="H512" s="65">
        <f t="shared" si="92"/>
        <v>609393.9</v>
      </c>
      <c r="I512" s="15">
        <f t="shared" si="91"/>
        <v>0</v>
      </c>
      <c r="J512" s="15">
        <f t="shared" si="89"/>
        <v>197.9837231968811</v>
      </c>
      <c r="K512" s="15">
        <f t="shared" si="93"/>
        <v>520.41681501512278</v>
      </c>
      <c r="L512" s="15">
        <f t="shared" si="94"/>
        <v>1250927.2302284222</v>
      </c>
      <c r="M512" s="15"/>
      <c r="N512" s="15">
        <f t="shared" si="84"/>
        <v>1250927.2302284222</v>
      </c>
      <c r="O512" s="40">
        <f t="shared" si="90"/>
        <v>1250.9272302284221</v>
      </c>
      <c r="P512" s="40"/>
    </row>
    <row r="513" spans="1:16" x14ac:dyDescent="0.25">
      <c r="A513" s="5"/>
      <c r="B513" s="1" t="s">
        <v>356</v>
      </c>
      <c r="C513" s="48">
        <v>4</v>
      </c>
      <c r="D513" s="70">
        <v>29.011799999999997</v>
      </c>
      <c r="E513" s="98">
        <v>1833</v>
      </c>
      <c r="F513" s="198">
        <v>353351.8</v>
      </c>
      <c r="G513" s="39">
        <v>100</v>
      </c>
      <c r="H513" s="65">
        <f t="shared" si="92"/>
        <v>353351.8</v>
      </c>
      <c r="I513" s="15">
        <f t="shared" si="91"/>
        <v>0</v>
      </c>
      <c r="J513" s="15">
        <f t="shared" si="89"/>
        <v>192.7723949809056</v>
      </c>
      <c r="K513" s="15">
        <f t="shared" si="93"/>
        <v>525.62814323109831</v>
      </c>
      <c r="L513" s="15">
        <f t="shared" si="94"/>
        <v>1046980.8287549196</v>
      </c>
      <c r="M513" s="15"/>
      <c r="N513" s="15">
        <f t="shared" si="84"/>
        <v>1046980.8287549196</v>
      </c>
      <c r="O513" s="40">
        <f t="shared" si="90"/>
        <v>1046.9808287549197</v>
      </c>
      <c r="P513" s="40"/>
    </row>
    <row r="514" spans="1:16" x14ac:dyDescent="0.25">
      <c r="A514" s="5"/>
      <c r="B514" s="1" t="s">
        <v>357</v>
      </c>
      <c r="C514" s="48">
        <v>4</v>
      </c>
      <c r="D514" s="70">
        <v>18.760599999999997</v>
      </c>
      <c r="E514" s="98">
        <v>760</v>
      </c>
      <c r="F514" s="198">
        <v>168354</v>
      </c>
      <c r="G514" s="39">
        <v>100</v>
      </c>
      <c r="H514" s="65">
        <f t="shared" si="92"/>
        <v>168354</v>
      </c>
      <c r="I514" s="15">
        <f t="shared" si="91"/>
        <v>0</v>
      </c>
      <c r="J514" s="15">
        <f t="shared" si="89"/>
        <v>221.51842105263157</v>
      </c>
      <c r="K514" s="15">
        <f t="shared" si="93"/>
        <v>496.88211715937234</v>
      </c>
      <c r="L514" s="15">
        <f t="shared" si="94"/>
        <v>848723.8264226598</v>
      </c>
      <c r="M514" s="15"/>
      <c r="N514" s="15">
        <f t="shared" ref="N514:N577" si="95">L514+M514</f>
        <v>848723.8264226598</v>
      </c>
      <c r="O514" s="40">
        <f t="shared" si="90"/>
        <v>848.72382642265984</v>
      </c>
      <c r="P514" s="40"/>
    </row>
    <row r="515" spans="1:16" x14ac:dyDescent="0.25">
      <c r="A515" s="5"/>
      <c r="B515" s="1" t="s">
        <v>358</v>
      </c>
      <c r="C515" s="48">
        <v>4</v>
      </c>
      <c r="D515" s="70">
        <v>35.272599999999997</v>
      </c>
      <c r="E515" s="98">
        <v>2985</v>
      </c>
      <c r="F515" s="198">
        <v>506302.6</v>
      </c>
      <c r="G515" s="39">
        <v>100</v>
      </c>
      <c r="H515" s="65">
        <f t="shared" si="92"/>
        <v>506302.6</v>
      </c>
      <c r="I515" s="15">
        <f t="shared" si="91"/>
        <v>0</v>
      </c>
      <c r="J515" s="15">
        <f t="shared" si="89"/>
        <v>169.61561139028476</v>
      </c>
      <c r="K515" s="15">
        <f t="shared" si="93"/>
        <v>548.78492682171918</v>
      </c>
      <c r="L515" s="15">
        <f t="shared" si="94"/>
        <v>1233450.4955561908</v>
      </c>
      <c r="M515" s="15"/>
      <c r="N515" s="15">
        <f t="shared" si="95"/>
        <v>1233450.4955561908</v>
      </c>
      <c r="O515" s="40">
        <f t="shared" si="90"/>
        <v>1233.4504955561908</v>
      </c>
      <c r="P515" s="40"/>
    </row>
    <row r="516" spans="1:16" x14ac:dyDescent="0.25">
      <c r="A516" s="5"/>
      <c r="B516" s="1" t="s">
        <v>858</v>
      </c>
      <c r="C516" s="48">
        <v>3</v>
      </c>
      <c r="D516" s="70">
        <v>31.216999999999999</v>
      </c>
      <c r="E516" s="98">
        <v>10068</v>
      </c>
      <c r="F516" s="198">
        <v>12766084.4</v>
      </c>
      <c r="G516" s="39">
        <v>50</v>
      </c>
      <c r="H516" s="65">
        <f t="shared" si="92"/>
        <v>6383042.2000000002</v>
      </c>
      <c r="I516" s="15">
        <f t="shared" si="91"/>
        <v>6383042.2000000002</v>
      </c>
      <c r="J516" s="15">
        <f t="shared" si="89"/>
        <v>1267.9861342868494</v>
      </c>
      <c r="K516" s="15">
        <f t="shared" si="93"/>
        <v>-549.58559607484551</v>
      </c>
      <c r="L516" s="15">
        <f t="shared" si="94"/>
        <v>1267886.6340300133</v>
      </c>
      <c r="M516" s="15"/>
      <c r="N516" s="15">
        <f t="shared" si="95"/>
        <v>1267886.6340300133</v>
      </c>
      <c r="O516" s="40">
        <f t="shared" si="90"/>
        <v>1267.8866340300133</v>
      </c>
      <c r="P516" s="40"/>
    </row>
    <row r="517" spans="1:16" x14ac:dyDescent="0.25">
      <c r="A517" s="5"/>
      <c r="B517" s="1" t="s">
        <v>791</v>
      </c>
      <c r="C517" s="48">
        <v>4</v>
      </c>
      <c r="D517" s="70">
        <v>42.3553</v>
      </c>
      <c r="E517" s="98">
        <v>3506</v>
      </c>
      <c r="F517" s="198">
        <v>908820.4</v>
      </c>
      <c r="G517" s="39">
        <v>100</v>
      </c>
      <c r="H517" s="65">
        <f t="shared" si="92"/>
        <v>908820.4</v>
      </c>
      <c r="I517" s="15">
        <f t="shared" si="91"/>
        <v>0</v>
      </c>
      <c r="J517" s="15">
        <f t="shared" si="89"/>
        <v>259.21859669138621</v>
      </c>
      <c r="K517" s="15">
        <f t="shared" si="93"/>
        <v>459.18194152061767</v>
      </c>
      <c r="L517" s="15">
        <f t="shared" si="94"/>
        <v>1190861.2003984284</v>
      </c>
      <c r="M517" s="15"/>
      <c r="N517" s="15">
        <f t="shared" si="95"/>
        <v>1190861.2003984284</v>
      </c>
      <c r="O517" s="40">
        <f t="shared" si="90"/>
        <v>1190.8612003984283</v>
      </c>
      <c r="P517" s="40"/>
    </row>
    <row r="518" spans="1:16" x14ac:dyDescent="0.25">
      <c r="A518" s="5"/>
      <c r="B518" s="1" t="s">
        <v>359</v>
      </c>
      <c r="C518" s="48">
        <v>4</v>
      </c>
      <c r="D518" s="70">
        <v>58.2791</v>
      </c>
      <c r="E518" s="98">
        <v>2479</v>
      </c>
      <c r="F518" s="198">
        <v>622417.5</v>
      </c>
      <c r="G518" s="39">
        <v>100</v>
      </c>
      <c r="H518" s="65">
        <f t="shared" si="92"/>
        <v>622417.5</v>
      </c>
      <c r="I518" s="15">
        <f t="shared" si="91"/>
        <v>0</v>
      </c>
      <c r="J518" s="15">
        <f t="shared" si="89"/>
        <v>251.07603872529245</v>
      </c>
      <c r="K518" s="15">
        <f t="shared" si="93"/>
        <v>467.32449948671143</v>
      </c>
      <c r="L518" s="15">
        <f t="shared" si="94"/>
        <v>1135563.3866683813</v>
      </c>
      <c r="M518" s="15"/>
      <c r="N518" s="15">
        <f t="shared" si="95"/>
        <v>1135563.3866683813</v>
      </c>
      <c r="O518" s="40">
        <f t="shared" si="90"/>
        <v>1135.5633866683813</v>
      </c>
      <c r="P518" s="40"/>
    </row>
    <row r="519" spans="1:16" x14ac:dyDescent="0.25">
      <c r="A519" s="5"/>
      <c r="B519" s="1" t="s">
        <v>360</v>
      </c>
      <c r="C519" s="48">
        <v>4</v>
      </c>
      <c r="D519" s="70">
        <v>21.251799999999999</v>
      </c>
      <c r="E519" s="98">
        <v>1571</v>
      </c>
      <c r="F519" s="198">
        <v>182762</v>
      </c>
      <c r="G519" s="39">
        <v>100</v>
      </c>
      <c r="H519" s="65">
        <f t="shared" si="92"/>
        <v>182762</v>
      </c>
      <c r="I519" s="15">
        <f t="shared" si="91"/>
        <v>0</v>
      </c>
      <c r="J519" s="15">
        <f t="shared" si="89"/>
        <v>116.33481858688734</v>
      </c>
      <c r="K519" s="15">
        <f t="shared" si="93"/>
        <v>602.06571962511657</v>
      </c>
      <c r="L519" s="15">
        <f t="shared" si="94"/>
        <v>1098810.1757634992</v>
      </c>
      <c r="M519" s="15"/>
      <c r="N519" s="15">
        <f t="shared" si="95"/>
        <v>1098810.1757634992</v>
      </c>
      <c r="O519" s="40">
        <f t="shared" si="90"/>
        <v>1098.8101757634993</v>
      </c>
      <c r="P519" s="40"/>
    </row>
    <row r="520" spans="1:16" x14ac:dyDescent="0.25">
      <c r="A520" s="5"/>
      <c r="B520" s="1" t="s">
        <v>361</v>
      </c>
      <c r="C520" s="48">
        <v>4</v>
      </c>
      <c r="D520" s="70">
        <v>24.685799999999997</v>
      </c>
      <c r="E520" s="98">
        <v>1677</v>
      </c>
      <c r="F520" s="198">
        <v>343357</v>
      </c>
      <c r="G520" s="39">
        <v>100</v>
      </c>
      <c r="H520" s="65">
        <f t="shared" si="92"/>
        <v>343357</v>
      </c>
      <c r="I520" s="15">
        <f t="shared" si="91"/>
        <v>0</v>
      </c>
      <c r="J520" s="15">
        <f t="shared" si="89"/>
        <v>204.74478234943351</v>
      </c>
      <c r="K520" s="15">
        <f t="shared" si="93"/>
        <v>513.65575586257035</v>
      </c>
      <c r="L520" s="15">
        <f t="shared" si="94"/>
        <v>997903.11272458441</v>
      </c>
      <c r="M520" s="15"/>
      <c r="N520" s="15">
        <f t="shared" si="95"/>
        <v>997903.11272458441</v>
      </c>
      <c r="O520" s="40">
        <f t="shared" si="90"/>
        <v>997.90311272458439</v>
      </c>
      <c r="P520" s="40"/>
    </row>
    <row r="521" spans="1:16" x14ac:dyDescent="0.25">
      <c r="A521" s="5"/>
      <c r="B521" s="1" t="s">
        <v>362</v>
      </c>
      <c r="C521" s="48">
        <v>4</v>
      </c>
      <c r="D521" s="70">
        <v>25.828000000000003</v>
      </c>
      <c r="E521" s="98">
        <v>2070</v>
      </c>
      <c r="F521" s="198">
        <v>309348.8</v>
      </c>
      <c r="G521" s="39">
        <v>100</v>
      </c>
      <c r="H521" s="65">
        <f t="shared" si="92"/>
        <v>309348.8</v>
      </c>
      <c r="I521" s="15">
        <f t="shared" si="91"/>
        <v>0</v>
      </c>
      <c r="J521" s="15">
        <f t="shared" si="89"/>
        <v>149.44386473429952</v>
      </c>
      <c r="K521" s="15">
        <f t="shared" si="93"/>
        <v>568.95667347770438</v>
      </c>
      <c r="L521" s="15">
        <f t="shared" si="94"/>
        <v>1124973.1626318421</v>
      </c>
      <c r="M521" s="15"/>
      <c r="N521" s="15">
        <f t="shared" si="95"/>
        <v>1124973.1626318421</v>
      </c>
      <c r="O521" s="40">
        <f t="shared" si="90"/>
        <v>1124.9731626318421</v>
      </c>
      <c r="P521" s="40"/>
    </row>
    <row r="522" spans="1:16" x14ac:dyDescent="0.25">
      <c r="A522" s="5"/>
      <c r="B522" s="1" t="s">
        <v>363</v>
      </c>
      <c r="C522" s="48">
        <v>4</v>
      </c>
      <c r="D522" s="70">
        <v>71.106899999999996</v>
      </c>
      <c r="E522" s="98">
        <v>4286</v>
      </c>
      <c r="F522" s="198">
        <v>1255003.8999999999</v>
      </c>
      <c r="G522" s="39">
        <v>100</v>
      </c>
      <c r="H522" s="65">
        <f t="shared" si="92"/>
        <v>1255003.8999999999</v>
      </c>
      <c r="I522" s="15">
        <f t="shared" si="91"/>
        <v>0</v>
      </c>
      <c r="J522" s="15">
        <f t="shared" si="89"/>
        <v>292.81472235184322</v>
      </c>
      <c r="K522" s="15">
        <f t="shared" si="93"/>
        <v>425.58581586016066</v>
      </c>
      <c r="L522" s="15">
        <f t="shared" si="94"/>
        <v>1328041.7921409165</v>
      </c>
      <c r="M522" s="15"/>
      <c r="N522" s="15">
        <f t="shared" si="95"/>
        <v>1328041.7921409165</v>
      </c>
      <c r="O522" s="40">
        <f t="shared" si="90"/>
        <v>1328.0417921409164</v>
      </c>
      <c r="P522" s="40"/>
    </row>
    <row r="523" spans="1:16" x14ac:dyDescent="0.25">
      <c r="A523" s="5"/>
      <c r="B523" s="1" t="s">
        <v>260</v>
      </c>
      <c r="C523" s="48">
        <v>4</v>
      </c>
      <c r="D523" s="70">
        <v>30.144199999999998</v>
      </c>
      <c r="E523" s="98">
        <v>1792</v>
      </c>
      <c r="F523" s="198">
        <v>261927.6</v>
      </c>
      <c r="G523" s="39">
        <v>100</v>
      </c>
      <c r="H523" s="65">
        <f t="shared" si="92"/>
        <v>261927.6</v>
      </c>
      <c r="I523" s="15">
        <f t="shared" si="91"/>
        <v>0</v>
      </c>
      <c r="J523" s="15">
        <f t="shared" si="89"/>
        <v>146.16495535714287</v>
      </c>
      <c r="K523" s="15">
        <f t="shared" si="93"/>
        <v>572.23558285486104</v>
      </c>
      <c r="L523" s="15">
        <f t="shared" si="94"/>
        <v>1111536.0265101062</v>
      </c>
      <c r="M523" s="15"/>
      <c r="N523" s="15">
        <f t="shared" si="95"/>
        <v>1111536.0265101062</v>
      </c>
      <c r="O523" s="40">
        <f t="shared" si="90"/>
        <v>1111.5360265101062</v>
      </c>
      <c r="P523" s="40"/>
    </row>
    <row r="524" spans="1:16" x14ac:dyDescent="0.25">
      <c r="A524" s="5"/>
      <c r="B524" s="1" t="s">
        <v>285</v>
      </c>
      <c r="C524" s="48">
        <v>4</v>
      </c>
      <c r="D524" s="70">
        <v>36.931599999999996</v>
      </c>
      <c r="E524" s="98">
        <v>1888</v>
      </c>
      <c r="F524" s="198">
        <v>269412.8</v>
      </c>
      <c r="G524" s="39">
        <v>100</v>
      </c>
      <c r="H524" s="65">
        <f t="shared" si="92"/>
        <v>269412.8</v>
      </c>
      <c r="I524" s="15">
        <f t="shared" si="91"/>
        <v>0</v>
      </c>
      <c r="J524" s="15">
        <f t="shared" si="89"/>
        <v>142.69745762711864</v>
      </c>
      <c r="K524" s="15">
        <f t="shared" si="93"/>
        <v>575.70308058488524</v>
      </c>
      <c r="L524" s="15">
        <f t="shared" si="94"/>
        <v>1149758.1075737982</v>
      </c>
      <c r="M524" s="15"/>
      <c r="N524" s="15">
        <f t="shared" si="95"/>
        <v>1149758.1075737982</v>
      </c>
      <c r="O524" s="40">
        <f t="shared" si="90"/>
        <v>1149.7581075737983</v>
      </c>
      <c r="P524" s="40"/>
    </row>
    <row r="525" spans="1:16" x14ac:dyDescent="0.25">
      <c r="A525" s="5"/>
      <c r="B525" s="8"/>
      <c r="C525" s="8"/>
      <c r="D525" s="70">
        <v>0</v>
      </c>
      <c r="E525" s="100"/>
      <c r="F525" s="57"/>
      <c r="G525" s="39"/>
      <c r="H525" s="57"/>
      <c r="K525" s="15"/>
      <c r="L525" s="15"/>
      <c r="M525" s="15"/>
      <c r="N525" s="15"/>
      <c r="O525" s="40">
        <f t="shared" si="90"/>
        <v>0</v>
      </c>
      <c r="P525" s="40"/>
    </row>
    <row r="526" spans="1:16" x14ac:dyDescent="0.25">
      <c r="A526" s="33" t="s">
        <v>298</v>
      </c>
      <c r="B526" s="2" t="s">
        <v>2</v>
      </c>
      <c r="C526" s="59"/>
      <c r="D526" s="7">
        <v>1472.1347000000003</v>
      </c>
      <c r="E526" s="101">
        <f>E527</f>
        <v>112544</v>
      </c>
      <c r="F526" s="177"/>
      <c r="G526" s="39"/>
      <c r="H526" s="50">
        <f>H528</f>
        <v>6397158.25</v>
      </c>
      <c r="I526" s="12">
        <f>I528</f>
        <v>-6397158.25</v>
      </c>
      <c r="J526" s="12"/>
      <c r="K526" s="15"/>
      <c r="L526" s="15"/>
      <c r="M526" s="14">
        <f>M528</f>
        <v>57876838.336169332</v>
      </c>
      <c r="N526" s="12">
        <f t="shared" si="95"/>
        <v>57876838.336169332</v>
      </c>
      <c r="O526" s="40"/>
      <c r="P526" s="40"/>
    </row>
    <row r="527" spans="1:16" x14ac:dyDescent="0.25">
      <c r="A527" s="33" t="s">
        <v>298</v>
      </c>
      <c r="B527" s="2" t="s">
        <v>3</v>
      </c>
      <c r="C527" s="59"/>
      <c r="D527" s="7">
        <v>1472.1347000000003</v>
      </c>
      <c r="E527" s="101">
        <f>SUM(E529:E567)</f>
        <v>112544</v>
      </c>
      <c r="F527" s="177">
        <f>SUM(F529:F567)</f>
        <v>49016066.899999976</v>
      </c>
      <c r="G527" s="39"/>
      <c r="H527" s="50">
        <f>SUM(H529:H567)</f>
        <v>36221750.400000006</v>
      </c>
      <c r="I527" s="12">
        <f>SUM(I529:I567)</f>
        <v>12794316.5</v>
      </c>
      <c r="J527" s="12"/>
      <c r="K527" s="15"/>
      <c r="L527" s="12">
        <f>SUM(L529:L567)</f>
        <v>45205727.231659234</v>
      </c>
      <c r="M527" s="15"/>
      <c r="N527" s="12">
        <f t="shared" si="95"/>
        <v>45205727.231659234</v>
      </c>
      <c r="O527" s="40"/>
      <c r="P527" s="40"/>
    </row>
    <row r="528" spans="1:16" x14ac:dyDescent="0.25">
      <c r="A528" s="5"/>
      <c r="B528" s="1" t="s">
        <v>26</v>
      </c>
      <c r="C528" s="48">
        <v>2</v>
      </c>
      <c r="D528" s="70">
        <v>0</v>
      </c>
      <c r="E528" s="104"/>
      <c r="F528" s="65"/>
      <c r="G528" s="39">
        <v>25</v>
      </c>
      <c r="H528" s="65">
        <f>F547*G528/100</f>
        <v>6397158.25</v>
      </c>
      <c r="I528" s="15">
        <f>F528-H528</f>
        <v>-6397158.25</v>
      </c>
      <c r="J528" s="15"/>
      <c r="K528" s="15"/>
      <c r="L528" s="15"/>
      <c r="M528" s="15">
        <f>($L$7*$L$8*E526/$L$10)+($L$7*$L$9*D526/$L$11)</f>
        <v>57876838.336169332</v>
      </c>
      <c r="N528" s="15">
        <f t="shared" si="95"/>
        <v>57876838.336169332</v>
      </c>
      <c r="O528" s="40">
        <f t="shared" si="90"/>
        <v>57876.838336169334</v>
      </c>
      <c r="P528" s="40"/>
    </row>
    <row r="529" spans="1:16" x14ac:dyDescent="0.25">
      <c r="A529" s="5"/>
      <c r="B529" s="1" t="s">
        <v>364</v>
      </c>
      <c r="C529" s="48">
        <v>4</v>
      </c>
      <c r="D529" s="70">
        <v>29.834200000000003</v>
      </c>
      <c r="E529" s="98">
        <v>1618</v>
      </c>
      <c r="F529" s="199">
        <v>169335</v>
      </c>
      <c r="G529" s="39">
        <v>100</v>
      </c>
      <c r="H529" s="65">
        <f t="shared" ref="H529:H567" si="96">F529*G529/100</f>
        <v>169335</v>
      </c>
      <c r="I529" s="15">
        <f t="shared" ref="I529:I567" si="97">F529-H529</f>
        <v>0</v>
      </c>
      <c r="J529" s="15">
        <f t="shared" si="89"/>
        <v>104.65698393077874</v>
      </c>
      <c r="K529" s="15">
        <f t="shared" ref="K529:K567" si="98">$J$11*$J$19-J529</f>
        <v>613.7435542812251</v>
      </c>
      <c r="L529" s="15">
        <f t="shared" ref="L529:L567" si="99">IF(K529&gt;0,$J$7*$J$8*(K529/$K$19),0)+$J$7*$J$9*(E529/$E$19)+$J$7*$J$10*(D529/$D$19)</f>
        <v>1148792.312327408</v>
      </c>
      <c r="M529" s="15"/>
      <c r="N529" s="15">
        <f t="shared" si="95"/>
        <v>1148792.312327408</v>
      </c>
      <c r="O529" s="40">
        <f t="shared" si="90"/>
        <v>1148.7923123274079</v>
      </c>
      <c r="P529" s="40"/>
    </row>
    <row r="530" spans="1:16" x14ac:dyDescent="0.25">
      <c r="A530" s="5"/>
      <c r="B530" s="1" t="s">
        <v>365</v>
      </c>
      <c r="C530" s="48">
        <v>4</v>
      </c>
      <c r="D530" s="70">
        <v>53.624000000000002</v>
      </c>
      <c r="E530" s="98">
        <v>2715</v>
      </c>
      <c r="F530" s="199">
        <v>504946.1</v>
      </c>
      <c r="G530" s="39">
        <v>100</v>
      </c>
      <c r="H530" s="65">
        <f t="shared" si="96"/>
        <v>504946.1</v>
      </c>
      <c r="I530" s="15">
        <f t="shared" si="97"/>
        <v>0</v>
      </c>
      <c r="J530" s="15">
        <f t="shared" si="89"/>
        <v>185.9838305709024</v>
      </c>
      <c r="K530" s="15">
        <f t="shared" si="98"/>
        <v>532.41670764110154</v>
      </c>
      <c r="L530" s="15">
        <f t="shared" si="99"/>
        <v>1239251.2116274217</v>
      </c>
      <c r="M530" s="15"/>
      <c r="N530" s="15">
        <f t="shared" si="95"/>
        <v>1239251.2116274217</v>
      </c>
      <c r="O530" s="40">
        <f t="shared" si="90"/>
        <v>1239.2512116274218</v>
      </c>
      <c r="P530" s="40"/>
    </row>
    <row r="531" spans="1:16" x14ac:dyDescent="0.25">
      <c r="A531" s="5"/>
      <c r="B531" s="1" t="s">
        <v>366</v>
      </c>
      <c r="C531" s="48">
        <v>4</v>
      </c>
      <c r="D531" s="70">
        <v>39.252299999999998</v>
      </c>
      <c r="E531" s="98">
        <v>2579</v>
      </c>
      <c r="F531" s="199">
        <v>322775.8</v>
      </c>
      <c r="G531" s="39">
        <v>100</v>
      </c>
      <c r="H531" s="65">
        <f t="shared" si="96"/>
        <v>322775.8</v>
      </c>
      <c r="I531" s="15">
        <f t="shared" si="97"/>
        <v>0</v>
      </c>
      <c r="J531" s="15">
        <f t="shared" si="89"/>
        <v>125.15540907328422</v>
      </c>
      <c r="K531" s="15">
        <f t="shared" si="98"/>
        <v>593.24512913871968</v>
      </c>
      <c r="L531" s="15">
        <f t="shared" si="99"/>
        <v>1262048.9160765454</v>
      </c>
      <c r="M531" s="15"/>
      <c r="N531" s="15">
        <f t="shared" si="95"/>
        <v>1262048.9160765454</v>
      </c>
      <c r="O531" s="40">
        <f t="shared" si="90"/>
        <v>1262.0489160765453</v>
      </c>
      <c r="P531" s="40"/>
    </row>
    <row r="532" spans="1:16" x14ac:dyDescent="0.25">
      <c r="A532" s="5"/>
      <c r="B532" s="1" t="s">
        <v>367</v>
      </c>
      <c r="C532" s="48">
        <v>4</v>
      </c>
      <c r="D532" s="70">
        <v>36.294200000000004</v>
      </c>
      <c r="E532" s="98">
        <v>2501</v>
      </c>
      <c r="F532" s="199">
        <v>619634.30000000005</v>
      </c>
      <c r="G532" s="39">
        <v>100</v>
      </c>
      <c r="H532" s="65">
        <f t="shared" si="96"/>
        <v>619634.30000000005</v>
      </c>
      <c r="I532" s="15">
        <f t="shared" si="97"/>
        <v>0</v>
      </c>
      <c r="J532" s="15">
        <f t="shared" si="89"/>
        <v>247.75461815273891</v>
      </c>
      <c r="K532" s="15">
        <f t="shared" si="98"/>
        <v>470.64592005926499</v>
      </c>
      <c r="L532" s="15">
        <f t="shared" si="99"/>
        <v>1070789.0382544161</v>
      </c>
      <c r="M532" s="15"/>
      <c r="N532" s="15">
        <f t="shared" si="95"/>
        <v>1070789.0382544161</v>
      </c>
      <c r="O532" s="40">
        <f t="shared" si="90"/>
        <v>1070.789038254416</v>
      </c>
      <c r="P532" s="40"/>
    </row>
    <row r="533" spans="1:16" x14ac:dyDescent="0.25">
      <c r="A533" s="5"/>
      <c r="B533" s="1" t="s">
        <v>368</v>
      </c>
      <c r="C533" s="48">
        <v>4</v>
      </c>
      <c r="D533" s="70">
        <v>37.5411</v>
      </c>
      <c r="E533" s="98">
        <v>3570</v>
      </c>
      <c r="F533" s="199">
        <v>640388.6</v>
      </c>
      <c r="G533" s="39">
        <v>100</v>
      </c>
      <c r="H533" s="65">
        <f t="shared" si="96"/>
        <v>640388.6</v>
      </c>
      <c r="I533" s="15">
        <f t="shared" si="97"/>
        <v>0</v>
      </c>
      <c r="J533" s="15">
        <f t="shared" si="89"/>
        <v>179.38056022408963</v>
      </c>
      <c r="K533" s="15">
        <f t="shared" si="98"/>
        <v>539.01997798791422</v>
      </c>
      <c r="L533" s="15">
        <f t="shared" si="99"/>
        <v>1294866.8941199956</v>
      </c>
      <c r="M533" s="15"/>
      <c r="N533" s="15">
        <f t="shared" si="95"/>
        <v>1294866.8941199956</v>
      </c>
      <c r="O533" s="40">
        <f t="shared" si="90"/>
        <v>1294.8668941199955</v>
      </c>
      <c r="P533" s="40"/>
    </row>
    <row r="534" spans="1:16" x14ac:dyDescent="0.25">
      <c r="A534" s="5"/>
      <c r="B534" s="1" t="s">
        <v>792</v>
      </c>
      <c r="C534" s="48">
        <v>4</v>
      </c>
      <c r="D534" s="70">
        <v>49.182700000000004</v>
      </c>
      <c r="E534" s="98">
        <v>3501</v>
      </c>
      <c r="F534" s="199">
        <v>532868.80000000005</v>
      </c>
      <c r="G534" s="39">
        <v>100</v>
      </c>
      <c r="H534" s="65">
        <f t="shared" si="96"/>
        <v>532868.80000000005</v>
      </c>
      <c r="I534" s="15">
        <f t="shared" si="97"/>
        <v>0</v>
      </c>
      <c r="J534" s="15">
        <f t="shared" ref="J534:J596" si="100">F534/E534</f>
        <v>152.20474150242788</v>
      </c>
      <c r="K534" s="15">
        <f t="shared" si="98"/>
        <v>566.19579670957603</v>
      </c>
      <c r="L534" s="15">
        <f t="shared" si="99"/>
        <v>1363248.3083618672</v>
      </c>
      <c r="M534" s="15"/>
      <c r="N534" s="15">
        <f t="shared" si="95"/>
        <v>1363248.3083618672</v>
      </c>
      <c r="O534" s="40">
        <f t="shared" si="90"/>
        <v>1363.2483083618672</v>
      </c>
      <c r="P534" s="40"/>
    </row>
    <row r="535" spans="1:16" x14ac:dyDescent="0.25">
      <c r="A535" s="5"/>
      <c r="B535" s="1" t="s">
        <v>369</v>
      </c>
      <c r="C535" s="48">
        <v>4</v>
      </c>
      <c r="D535" s="70">
        <v>52.974400000000003</v>
      </c>
      <c r="E535" s="98">
        <v>2394</v>
      </c>
      <c r="F535" s="199">
        <v>291565.8</v>
      </c>
      <c r="G535" s="39">
        <v>100</v>
      </c>
      <c r="H535" s="65">
        <f t="shared" si="96"/>
        <v>291565.8</v>
      </c>
      <c r="I535" s="15">
        <f t="shared" si="97"/>
        <v>0</v>
      </c>
      <c r="J535" s="15">
        <f t="shared" si="100"/>
        <v>121.79022556390977</v>
      </c>
      <c r="K535" s="15">
        <f t="shared" si="98"/>
        <v>596.61031264809412</v>
      </c>
      <c r="L535" s="15">
        <f t="shared" si="99"/>
        <v>1290302.9428589076</v>
      </c>
      <c r="M535" s="15"/>
      <c r="N535" s="15">
        <f t="shared" si="95"/>
        <v>1290302.9428589076</v>
      </c>
      <c r="O535" s="40">
        <f t="shared" ref="O535:O597" si="101">N535/1000</f>
        <v>1290.3029428589077</v>
      </c>
      <c r="P535" s="40"/>
    </row>
    <row r="536" spans="1:16" x14ac:dyDescent="0.25">
      <c r="A536" s="5"/>
      <c r="B536" s="1" t="s">
        <v>370</v>
      </c>
      <c r="C536" s="48">
        <v>4</v>
      </c>
      <c r="D536" s="70">
        <v>20.2178</v>
      </c>
      <c r="E536" s="98">
        <v>1623</v>
      </c>
      <c r="F536" s="199">
        <v>180872.3</v>
      </c>
      <c r="G536" s="39">
        <v>100</v>
      </c>
      <c r="H536" s="65">
        <f t="shared" si="96"/>
        <v>180872.3</v>
      </c>
      <c r="I536" s="15">
        <f t="shared" si="97"/>
        <v>0</v>
      </c>
      <c r="J536" s="15">
        <f t="shared" si="100"/>
        <v>111.44319162045593</v>
      </c>
      <c r="K536" s="15">
        <f t="shared" si="98"/>
        <v>606.957346591548</v>
      </c>
      <c r="L536" s="15">
        <f t="shared" si="99"/>
        <v>1108328.8339590023</v>
      </c>
      <c r="M536" s="15"/>
      <c r="N536" s="15">
        <f t="shared" si="95"/>
        <v>1108328.8339590023</v>
      </c>
      <c r="O536" s="40">
        <f t="shared" si="101"/>
        <v>1108.3288339590022</v>
      </c>
      <c r="P536" s="40"/>
    </row>
    <row r="537" spans="1:16" x14ac:dyDescent="0.25">
      <c r="A537" s="5"/>
      <c r="B537" s="1" t="s">
        <v>371</v>
      </c>
      <c r="C537" s="48">
        <v>4</v>
      </c>
      <c r="D537" s="70">
        <v>136.13749999999999</v>
      </c>
      <c r="E537" s="98">
        <v>10021</v>
      </c>
      <c r="F537" s="199">
        <v>2471700.9</v>
      </c>
      <c r="G537" s="39">
        <v>100</v>
      </c>
      <c r="H537" s="65">
        <f t="shared" si="96"/>
        <v>2471700.9</v>
      </c>
      <c r="I537" s="15">
        <f t="shared" si="97"/>
        <v>0</v>
      </c>
      <c r="J537" s="15">
        <f t="shared" si="100"/>
        <v>246.65212054685159</v>
      </c>
      <c r="K537" s="15">
        <f t="shared" si="98"/>
        <v>471.74841766515226</v>
      </c>
      <c r="L537" s="15">
        <f t="shared" si="99"/>
        <v>2269960.4982957281</v>
      </c>
      <c r="M537" s="15"/>
      <c r="N537" s="15">
        <f t="shared" si="95"/>
        <v>2269960.4982957281</v>
      </c>
      <c r="O537" s="40">
        <f t="shared" si="101"/>
        <v>2269.960498295728</v>
      </c>
      <c r="P537" s="40"/>
    </row>
    <row r="538" spans="1:16" x14ac:dyDescent="0.25">
      <c r="A538" s="5"/>
      <c r="B538" s="1" t="s">
        <v>372</v>
      </c>
      <c r="C538" s="48">
        <v>4</v>
      </c>
      <c r="D538" s="70">
        <v>13.699300000000001</v>
      </c>
      <c r="E538" s="98">
        <v>1299</v>
      </c>
      <c r="F538" s="199">
        <v>183440.3</v>
      </c>
      <c r="G538" s="39">
        <v>100</v>
      </c>
      <c r="H538" s="65">
        <f t="shared" si="96"/>
        <v>183440.3</v>
      </c>
      <c r="I538" s="15">
        <f t="shared" si="97"/>
        <v>0</v>
      </c>
      <c r="J538" s="15">
        <f t="shared" si="100"/>
        <v>141.21655119322554</v>
      </c>
      <c r="K538" s="15">
        <f t="shared" si="98"/>
        <v>577.18398701877834</v>
      </c>
      <c r="L538" s="15">
        <f t="shared" si="99"/>
        <v>1007567.8706178947</v>
      </c>
      <c r="M538" s="15"/>
      <c r="N538" s="15">
        <f t="shared" si="95"/>
        <v>1007567.8706178947</v>
      </c>
      <c r="O538" s="40">
        <f t="shared" si="101"/>
        <v>1007.5678706178946</v>
      </c>
      <c r="P538" s="40"/>
    </row>
    <row r="539" spans="1:16" x14ac:dyDescent="0.25">
      <c r="A539" s="5"/>
      <c r="B539" s="1" t="s">
        <v>373</v>
      </c>
      <c r="C539" s="48">
        <v>4</v>
      </c>
      <c r="D539" s="70">
        <v>30.762199999999996</v>
      </c>
      <c r="E539" s="98">
        <v>2166</v>
      </c>
      <c r="F539" s="199">
        <v>291161.3</v>
      </c>
      <c r="G539" s="39">
        <v>100</v>
      </c>
      <c r="H539" s="65">
        <f t="shared" si="96"/>
        <v>291161.3</v>
      </c>
      <c r="I539" s="15">
        <f t="shared" si="97"/>
        <v>0</v>
      </c>
      <c r="J539" s="15">
        <f t="shared" si="100"/>
        <v>134.42349953831948</v>
      </c>
      <c r="K539" s="15">
        <f t="shared" si="98"/>
        <v>583.97703867368443</v>
      </c>
      <c r="L539" s="15">
        <f t="shared" si="99"/>
        <v>1173385.5198830061</v>
      </c>
      <c r="M539" s="15"/>
      <c r="N539" s="15">
        <f t="shared" si="95"/>
        <v>1173385.5198830061</v>
      </c>
      <c r="O539" s="40">
        <f t="shared" si="101"/>
        <v>1173.3855198830061</v>
      </c>
      <c r="P539" s="40"/>
    </row>
    <row r="540" spans="1:16" x14ac:dyDescent="0.25">
      <c r="A540" s="5"/>
      <c r="B540" s="1" t="s">
        <v>374</v>
      </c>
      <c r="C540" s="48">
        <v>4</v>
      </c>
      <c r="D540" s="70">
        <v>61.717500000000001</v>
      </c>
      <c r="E540" s="98">
        <v>4582</v>
      </c>
      <c r="F540" s="199">
        <v>725697.1</v>
      </c>
      <c r="G540" s="39">
        <v>100</v>
      </c>
      <c r="H540" s="65">
        <f t="shared" si="96"/>
        <v>725697.1</v>
      </c>
      <c r="I540" s="15">
        <f t="shared" si="97"/>
        <v>0</v>
      </c>
      <c r="J540" s="15">
        <f t="shared" si="100"/>
        <v>158.37998690528153</v>
      </c>
      <c r="K540" s="15">
        <f t="shared" si="98"/>
        <v>560.02055130672238</v>
      </c>
      <c r="L540" s="15">
        <f t="shared" si="99"/>
        <v>1520762.8262274507</v>
      </c>
      <c r="M540" s="15"/>
      <c r="N540" s="15">
        <f t="shared" si="95"/>
        <v>1520762.8262274507</v>
      </c>
      <c r="O540" s="40">
        <f t="shared" si="101"/>
        <v>1520.7628262274507</v>
      </c>
      <c r="P540" s="40"/>
    </row>
    <row r="541" spans="1:16" x14ac:dyDescent="0.25">
      <c r="A541" s="5"/>
      <c r="B541" s="1" t="s">
        <v>375</v>
      </c>
      <c r="C541" s="48">
        <v>4</v>
      </c>
      <c r="D541" s="70">
        <v>30.177800000000001</v>
      </c>
      <c r="E541" s="98">
        <v>1808</v>
      </c>
      <c r="F541" s="199">
        <v>329871.59999999998</v>
      </c>
      <c r="G541" s="39">
        <v>100</v>
      </c>
      <c r="H541" s="65">
        <f t="shared" si="96"/>
        <v>329871.59999999998</v>
      </c>
      <c r="I541" s="15">
        <f t="shared" si="97"/>
        <v>0</v>
      </c>
      <c r="J541" s="15">
        <f t="shared" si="100"/>
        <v>182.45110619469025</v>
      </c>
      <c r="K541" s="15">
        <f t="shared" si="98"/>
        <v>535.9494320173136</v>
      </c>
      <c r="L541" s="15">
        <f t="shared" si="99"/>
        <v>1062430.6069784153</v>
      </c>
      <c r="M541" s="15"/>
      <c r="N541" s="15">
        <f t="shared" si="95"/>
        <v>1062430.6069784153</v>
      </c>
      <c r="O541" s="40">
        <f t="shared" si="101"/>
        <v>1062.4306069784152</v>
      </c>
      <c r="P541" s="40"/>
    </row>
    <row r="542" spans="1:16" x14ac:dyDescent="0.25">
      <c r="A542" s="5"/>
      <c r="B542" s="1" t="s">
        <v>376</v>
      </c>
      <c r="C542" s="48">
        <v>4</v>
      </c>
      <c r="D542" s="70">
        <v>51.029200000000003</v>
      </c>
      <c r="E542" s="98">
        <v>4224</v>
      </c>
      <c r="F542" s="199">
        <v>544464.5</v>
      </c>
      <c r="G542" s="39">
        <v>100</v>
      </c>
      <c r="H542" s="65">
        <f t="shared" si="96"/>
        <v>544464.5</v>
      </c>
      <c r="I542" s="15">
        <f t="shared" si="97"/>
        <v>0</v>
      </c>
      <c r="J542" s="15">
        <f t="shared" si="100"/>
        <v>128.89784564393941</v>
      </c>
      <c r="K542" s="15">
        <f t="shared" si="98"/>
        <v>589.5026925680645</v>
      </c>
      <c r="L542" s="15">
        <f t="shared" si="99"/>
        <v>1485804.3742492888</v>
      </c>
      <c r="M542" s="15"/>
      <c r="N542" s="15">
        <f t="shared" si="95"/>
        <v>1485804.3742492888</v>
      </c>
      <c r="O542" s="40">
        <f t="shared" si="101"/>
        <v>1485.8043742492889</v>
      </c>
      <c r="P542" s="40"/>
    </row>
    <row r="543" spans="1:16" x14ac:dyDescent="0.25">
      <c r="A543" s="5"/>
      <c r="B543" s="1" t="s">
        <v>377</v>
      </c>
      <c r="C543" s="48">
        <v>4</v>
      </c>
      <c r="D543" s="70">
        <v>17.363900000000001</v>
      </c>
      <c r="E543" s="98">
        <v>1476</v>
      </c>
      <c r="F543" s="199">
        <v>182762</v>
      </c>
      <c r="G543" s="39">
        <v>100</v>
      </c>
      <c r="H543" s="65">
        <f t="shared" si="96"/>
        <v>182762</v>
      </c>
      <c r="I543" s="15">
        <f t="shared" si="97"/>
        <v>0</v>
      </c>
      <c r="J543" s="15">
        <f t="shared" si="100"/>
        <v>123.82249322493224</v>
      </c>
      <c r="K543" s="15">
        <f t="shared" si="98"/>
        <v>594.57804498707162</v>
      </c>
      <c r="L543" s="15">
        <f t="shared" si="99"/>
        <v>1064541.2649638893</v>
      </c>
      <c r="M543" s="15"/>
      <c r="N543" s="15">
        <f t="shared" si="95"/>
        <v>1064541.2649638893</v>
      </c>
      <c r="O543" s="40">
        <f t="shared" si="101"/>
        <v>1064.5412649638893</v>
      </c>
      <c r="P543" s="40"/>
    </row>
    <row r="544" spans="1:16" x14ac:dyDescent="0.25">
      <c r="A544" s="5"/>
      <c r="B544" s="1" t="s">
        <v>378</v>
      </c>
      <c r="C544" s="48">
        <v>4</v>
      </c>
      <c r="D544" s="70">
        <v>21.911300000000004</v>
      </c>
      <c r="E544" s="98">
        <v>1966</v>
      </c>
      <c r="F544" s="199">
        <v>333809</v>
      </c>
      <c r="G544" s="39">
        <v>100</v>
      </c>
      <c r="H544" s="65">
        <f t="shared" si="96"/>
        <v>333809</v>
      </c>
      <c r="I544" s="15">
        <f t="shared" si="97"/>
        <v>0</v>
      </c>
      <c r="J544" s="15">
        <f t="shared" si="100"/>
        <v>169.79094608341811</v>
      </c>
      <c r="K544" s="15">
        <f t="shared" si="98"/>
        <v>548.60959212858575</v>
      </c>
      <c r="L544" s="15">
        <f t="shared" si="99"/>
        <v>1071470.0354217635</v>
      </c>
      <c r="M544" s="15"/>
      <c r="N544" s="15">
        <f t="shared" si="95"/>
        <v>1071470.0354217635</v>
      </c>
      <c r="O544" s="40">
        <f t="shared" si="101"/>
        <v>1071.4700354217634</v>
      </c>
      <c r="P544" s="40"/>
    </row>
    <row r="545" spans="1:16" x14ac:dyDescent="0.25">
      <c r="A545" s="5"/>
      <c r="B545" s="1" t="s">
        <v>158</v>
      </c>
      <c r="C545" s="48">
        <v>4</v>
      </c>
      <c r="D545" s="70">
        <v>17.215700000000002</v>
      </c>
      <c r="E545" s="98">
        <v>945</v>
      </c>
      <c r="F545" s="199">
        <v>344741.6</v>
      </c>
      <c r="G545" s="39">
        <v>100</v>
      </c>
      <c r="H545" s="65">
        <f t="shared" si="96"/>
        <v>344741.6</v>
      </c>
      <c r="I545" s="15">
        <f t="shared" si="97"/>
        <v>0</v>
      </c>
      <c r="J545" s="15">
        <f t="shared" si="100"/>
        <v>364.80592592592592</v>
      </c>
      <c r="K545" s="15">
        <f t="shared" si="98"/>
        <v>353.59461228607796</v>
      </c>
      <c r="L545" s="15">
        <f t="shared" si="99"/>
        <v>663425.60483058088</v>
      </c>
      <c r="M545" s="15"/>
      <c r="N545" s="15">
        <f t="shared" si="95"/>
        <v>663425.60483058088</v>
      </c>
      <c r="O545" s="40">
        <f t="shared" si="101"/>
        <v>663.42560483058082</v>
      </c>
      <c r="P545" s="40"/>
    </row>
    <row r="546" spans="1:16" x14ac:dyDescent="0.25">
      <c r="A546" s="5"/>
      <c r="B546" s="1" t="s">
        <v>379</v>
      </c>
      <c r="C546" s="48">
        <v>4</v>
      </c>
      <c r="D546" s="70">
        <v>31.447900000000001</v>
      </c>
      <c r="E546" s="98">
        <v>2503</v>
      </c>
      <c r="F546" s="199">
        <v>376167.9</v>
      </c>
      <c r="G546" s="39">
        <v>100</v>
      </c>
      <c r="H546" s="65">
        <f t="shared" si="96"/>
        <v>376167.9</v>
      </c>
      <c r="I546" s="15">
        <f t="shared" si="97"/>
        <v>0</v>
      </c>
      <c r="J546" s="15">
        <f t="shared" si="100"/>
        <v>150.28681582101478</v>
      </c>
      <c r="K546" s="15">
        <f t="shared" si="98"/>
        <v>568.1137223909891</v>
      </c>
      <c r="L546" s="15">
        <f t="shared" si="99"/>
        <v>1192322.8861255122</v>
      </c>
      <c r="M546" s="15"/>
      <c r="N546" s="15">
        <f t="shared" si="95"/>
        <v>1192322.8861255122</v>
      </c>
      <c r="O546" s="40">
        <f t="shared" si="101"/>
        <v>1192.3228861255122</v>
      </c>
      <c r="P546" s="40"/>
    </row>
    <row r="547" spans="1:16" x14ac:dyDescent="0.25">
      <c r="A547" s="5"/>
      <c r="B547" s="1" t="s">
        <v>880</v>
      </c>
      <c r="C547" s="48">
        <v>3</v>
      </c>
      <c r="D547" s="70">
        <v>72.1755</v>
      </c>
      <c r="E547" s="98">
        <v>14983</v>
      </c>
      <c r="F547" s="199">
        <v>25588633</v>
      </c>
      <c r="G547" s="39">
        <v>50</v>
      </c>
      <c r="H547" s="65">
        <f t="shared" si="96"/>
        <v>12794316.5</v>
      </c>
      <c r="I547" s="15">
        <f t="shared" si="97"/>
        <v>12794316.5</v>
      </c>
      <c r="J547" s="15">
        <f t="shared" si="100"/>
        <v>1707.8444236801708</v>
      </c>
      <c r="K547" s="15">
        <f t="shared" si="98"/>
        <v>-989.44388546816697</v>
      </c>
      <c r="L547" s="15">
        <f t="shared" si="99"/>
        <v>1971068.2403251287</v>
      </c>
      <c r="M547" s="15"/>
      <c r="N547" s="15">
        <f t="shared" si="95"/>
        <v>1971068.2403251287</v>
      </c>
      <c r="O547" s="40">
        <f t="shared" si="101"/>
        <v>1971.0682403251287</v>
      </c>
      <c r="P547" s="40"/>
    </row>
    <row r="548" spans="1:16" x14ac:dyDescent="0.25">
      <c r="A548" s="5"/>
      <c r="B548" s="1" t="s">
        <v>380</v>
      </c>
      <c r="C548" s="48">
        <v>4</v>
      </c>
      <c r="D548" s="70">
        <v>13.830499999999999</v>
      </c>
      <c r="E548" s="98">
        <v>1008</v>
      </c>
      <c r="F548" s="199">
        <v>254383.9</v>
      </c>
      <c r="G548" s="39">
        <v>100</v>
      </c>
      <c r="H548" s="65">
        <f t="shared" si="96"/>
        <v>254383.9</v>
      </c>
      <c r="I548" s="15">
        <f t="shared" si="97"/>
        <v>0</v>
      </c>
      <c r="J548" s="15">
        <f t="shared" si="100"/>
        <v>252.36498015873016</v>
      </c>
      <c r="K548" s="15">
        <f t="shared" si="98"/>
        <v>466.03555805327369</v>
      </c>
      <c r="L548" s="15">
        <f t="shared" si="99"/>
        <v>817879.43255357409</v>
      </c>
      <c r="M548" s="15"/>
      <c r="N548" s="15">
        <f t="shared" si="95"/>
        <v>817879.43255357409</v>
      </c>
      <c r="O548" s="40">
        <f t="shared" si="101"/>
        <v>817.87943255357413</v>
      </c>
      <c r="P548" s="40"/>
    </row>
    <row r="549" spans="1:16" x14ac:dyDescent="0.25">
      <c r="A549" s="5"/>
      <c r="B549" s="1" t="s">
        <v>381</v>
      </c>
      <c r="C549" s="48">
        <v>4</v>
      </c>
      <c r="D549" s="70">
        <v>89.205900000000014</v>
      </c>
      <c r="E549" s="98">
        <v>5569</v>
      </c>
      <c r="F549" s="199">
        <v>1956327.3</v>
      </c>
      <c r="G549" s="39">
        <v>100</v>
      </c>
      <c r="H549" s="65">
        <f t="shared" si="96"/>
        <v>1956327.3</v>
      </c>
      <c r="I549" s="15">
        <f t="shared" si="97"/>
        <v>0</v>
      </c>
      <c r="J549" s="15">
        <f t="shared" si="100"/>
        <v>351.28879511581971</v>
      </c>
      <c r="K549" s="15">
        <f t="shared" si="98"/>
        <v>367.11174309618417</v>
      </c>
      <c r="L549" s="15">
        <f t="shared" si="99"/>
        <v>1453561.5349112088</v>
      </c>
      <c r="M549" s="15"/>
      <c r="N549" s="15">
        <f t="shared" si="95"/>
        <v>1453561.5349112088</v>
      </c>
      <c r="O549" s="40">
        <f t="shared" si="101"/>
        <v>1453.5615349112088</v>
      </c>
      <c r="P549" s="40"/>
    </row>
    <row r="550" spans="1:16" x14ac:dyDescent="0.25">
      <c r="A550" s="5"/>
      <c r="B550" s="1" t="s">
        <v>382</v>
      </c>
      <c r="C550" s="48">
        <v>4</v>
      </c>
      <c r="D550" s="70">
        <v>28.287100000000002</v>
      </c>
      <c r="E550" s="98">
        <v>2080</v>
      </c>
      <c r="F550" s="199">
        <v>4629092.3</v>
      </c>
      <c r="G550" s="39">
        <v>100</v>
      </c>
      <c r="H550" s="65">
        <f t="shared" si="96"/>
        <v>4629092.3</v>
      </c>
      <c r="I550" s="15">
        <f t="shared" si="97"/>
        <v>0</v>
      </c>
      <c r="J550" s="15">
        <f t="shared" si="100"/>
        <v>2225.525144230769</v>
      </c>
      <c r="K550" s="15">
        <f t="shared" si="98"/>
        <v>-1507.124606018765</v>
      </c>
      <c r="L550" s="15">
        <f t="shared" si="99"/>
        <v>333453.50412159844</v>
      </c>
      <c r="M550" s="15"/>
      <c r="N550" s="15">
        <f t="shared" si="95"/>
        <v>333453.50412159844</v>
      </c>
      <c r="O550" s="40">
        <f t="shared" si="101"/>
        <v>333.45350412159843</v>
      </c>
      <c r="P550" s="40"/>
    </row>
    <row r="551" spans="1:16" x14ac:dyDescent="0.25">
      <c r="A551" s="5"/>
      <c r="B551" s="1" t="s">
        <v>383</v>
      </c>
      <c r="C551" s="48">
        <v>4</v>
      </c>
      <c r="D551" s="70">
        <v>44.047899999999998</v>
      </c>
      <c r="E551" s="98">
        <v>3765</v>
      </c>
      <c r="F551" s="199">
        <v>477125.1</v>
      </c>
      <c r="G551" s="39">
        <v>100</v>
      </c>
      <c r="H551" s="65">
        <f t="shared" si="96"/>
        <v>477125.1</v>
      </c>
      <c r="I551" s="15">
        <f t="shared" si="97"/>
        <v>0</v>
      </c>
      <c r="J551" s="15">
        <f t="shared" si="100"/>
        <v>126.72645418326692</v>
      </c>
      <c r="K551" s="15">
        <f t="shared" si="98"/>
        <v>591.67408402873696</v>
      </c>
      <c r="L551" s="15">
        <f t="shared" si="99"/>
        <v>1412855.7140646363</v>
      </c>
      <c r="M551" s="15"/>
      <c r="N551" s="15">
        <f t="shared" si="95"/>
        <v>1412855.7140646363</v>
      </c>
      <c r="O551" s="40">
        <f t="shared" si="101"/>
        <v>1412.8557140646362</v>
      </c>
      <c r="P551" s="40"/>
    </row>
    <row r="552" spans="1:16" x14ac:dyDescent="0.25">
      <c r="A552" s="5"/>
      <c r="B552" s="1" t="s">
        <v>384</v>
      </c>
      <c r="C552" s="48">
        <v>4</v>
      </c>
      <c r="D552" s="70">
        <v>45.811300000000003</v>
      </c>
      <c r="E552" s="98">
        <v>2510</v>
      </c>
      <c r="F552" s="199">
        <v>403166.8</v>
      </c>
      <c r="G552" s="39">
        <v>100</v>
      </c>
      <c r="H552" s="65">
        <f t="shared" si="96"/>
        <v>403166.8</v>
      </c>
      <c r="I552" s="15">
        <f t="shared" si="97"/>
        <v>0</v>
      </c>
      <c r="J552" s="15">
        <f t="shared" si="100"/>
        <v>160.62422310756972</v>
      </c>
      <c r="K552" s="15">
        <f t="shared" si="98"/>
        <v>557.77631510443416</v>
      </c>
      <c r="L552" s="15">
        <f t="shared" si="99"/>
        <v>1225621.9344110098</v>
      </c>
      <c r="M552" s="15"/>
      <c r="N552" s="15">
        <f t="shared" si="95"/>
        <v>1225621.9344110098</v>
      </c>
      <c r="O552" s="40">
        <f t="shared" si="101"/>
        <v>1225.6219344110098</v>
      </c>
      <c r="P552" s="40"/>
    </row>
    <row r="553" spans="1:16" x14ac:dyDescent="0.25">
      <c r="A553" s="5"/>
      <c r="B553" s="1" t="s">
        <v>385</v>
      </c>
      <c r="C553" s="48">
        <v>4</v>
      </c>
      <c r="D553" s="70">
        <v>76.026800000000009</v>
      </c>
      <c r="E553" s="98">
        <v>5002</v>
      </c>
      <c r="F553" s="199">
        <v>844769.3</v>
      </c>
      <c r="G553" s="39">
        <v>100</v>
      </c>
      <c r="H553" s="65">
        <f t="shared" si="96"/>
        <v>844769.3</v>
      </c>
      <c r="I553" s="15">
        <f t="shared" si="97"/>
        <v>0</v>
      </c>
      <c r="J553" s="15">
        <f t="shared" si="100"/>
        <v>168.88630547780889</v>
      </c>
      <c r="K553" s="15">
        <f t="shared" si="98"/>
        <v>549.51423273419505</v>
      </c>
      <c r="L553" s="15">
        <f t="shared" si="99"/>
        <v>1601463.4914825407</v>
      </c>
      <c r="M553" s="15"/>
      <c r="N553" s="15">
        <f t="shared" si="95"/>
        <v>1601463.4914825407</v>
      </c>
      <c r="O553" s="40">
        <f t="shared" si="101"/>
        <v>1601.4634914825408</v>
      </c>
      <c r="P553" s="40"/>
    </row>
    <row r="554" spans="1:16" x14ac:dyDescent="0.25">
      <c r="A554" s="5"/>
      <c r="B554" s="1" t="s">
        <v>386</v>
      </c>
      <c r="C554" s="48">
        <v>4</v>
      </c>
      <c r="D554" s="70">
        <v>21.168299999999999</v>
      </c>
      <c r="E554" s="98">
        <v>1250</v>
      </c>
      <c r="F554" s="199">
        <v>262864.3</v>
      </c>
      <c r="G554" s="39">
        <v>100</v>
      </c>
      <c r="H554" s="65">
        <f t="shared" si="96"/>
        <v>262864.3</v>
      </c>
      <c r="I554" s="15">
        <f t="shared" si="97"/>
        <v>0</v>
      </c>
      <c r="J554" s="15">
        <f t="shared" si="100"/>
        <v>210.29143999999999</v>
      </c>
      <c r="K554" s="15">
        <f t="shared" si="98"/>
        <v>508.10909821200391</v>
      </c>
      <c r="L554" s="15">
        <f t="shared" si="99"/>
        <v>929140.45806412143</v>
      </c>
      <c r="M554" s="15"/>
      <c r="N554" s="15">
        <f t="shared" si="95"/>
        <v>929140.45806412143</v>
      </c>
      <c r="O554" s="40">
        <f t="shared" si="101"/>
        <v>929.14045806412139</v>
      </c>
      <c r="P554" s="40"/>
    </row>
    <row r="555" spans="1:16" x14ac:dyDescent="0.25">
      <c r="A555" s="5"/>
      <c r="B555" s="1" t="s">
        <v>387</v>
      </c>
      <c r="C555" s="48">
        <v>4</v>
      </c>
      <c r="D555" s="70">
        <v>27.250599999999999</v>
      </c>
      <c r="E555" s="98">
        <v>1814</v>
      </c>
      <c r="F555" s="199">
        <v>267667</v>
      </c>
      <c r="G555" s="39">
        <v>100</v>
      </c>
      <c r="H555" s="65">
        <f t="shared" si="96"/>
        <v>267667</v>
      </c>
      <c r="I555" s="15">
        <f t="shared" si="97"/>
        <v>0</v>
      </c>
      <c r="J555" s="15">
        <f t="shared" si="100"/>
        <v>147.55622932745314</v>
      </c>
      <c r="K555" s="15">
        <f t="shared" si="98"/>
        <v>570.84430888455074</v>
      </c>
      <c r="L555" s="15">
        <f t="shared" si="99"/>
        <v>1102649.1881493835</v>
      </c>
      <c r="M555" s="15"/>
      <c r="N555" s="15">
        <f t="shared" si="95"/>
        <v>1102649.1881493835</v>
      </c>
      <c r="O555" s="40">
        <f t="shared" si="101"/>
        <v>1102.6491881493835</v>
      </c>
      <c r="P555" s="40"/>
    </row>
    <row r="556" spans="1:16" x14ac:dyDescent="0.25">
      <c r="A556" s="5"/>
      <c r="B556" s="1" t="s">
        <v>388</v>
      </c>
      <c r="C556" s="48">
        <v>4</v>
      </c>
      <c r="D556" s="70">
        <v>21.5503</v>
      </c>
      <c r="E556" s="98">
        <v>1726</v>
      </c>
      <c r="F556" s="199">
        <v>671065.30000000005</v>
      </c>
      <c r="G556" s="39">
        <v>100</v>
      </c>
      <c r="H556" s="65">
        <f t="shared" si="96"/>
        <v>671065.30000000005</v>
      </c>
      <c r="I556" s="15">
        <f t="shared" si="97"/>
        <v>0</v>
      </c>
      <c r="J556" s="15">
        <f t="shared" si="100"/>
        <v>388.79797219003478</v>
      </c>
      <c r="K556" s="15">
        <f t="shared" si="98"/>
        <v>329.6025660219691</v>
      </c>
      <c r="L556" s="15">
        <f t="shared" si="99"/>
        <v>734277.88649188285</v>
      </c>
      <c r="M556" s="15"/>
      <c r="N556" s="15">
        <f t="shared" si="95"/>
        <v>734277.88649188285</v>
      </c>
      <c r="O556" s="40">
        <f t="shared" si="101"/>
        <v>734.2778864918829</v>
      </c>
      <c r="P556" s="40"/>
    </row>
    <row r="557" spans="1:16" x14ac:dyDescent="0.25">
      <c r="A557" s="5"/>
      <c r="B557" s="1" t="s">
        <v>389</v>
      </c>
      <c r="C557" s="48">
        <v>4</v>
      </c>
      <c r="D557" s="70">
        <v>14.727999999999998</v>
      </c>
      <c r="E557" s="98">
        <v>1501</v>
      </c>
      <c r="F557" s="199">
        <v>961606.8</v>
      </c>
      <c r="G557" s="39">
        <v>100</v>
      </c>
      <c r="H557" s="65">
        <f t="shared" si="96"/>
        <v>961606.8</v>
      </c>
      <c r="I557" s="15">
        <f t="shared" si="97"/>
        <v>0</v>
      </c>
      <c r="J557" s="15">
        <f t="shared" si="100"/>
        <v>640.64410393071284</v>
      </c>
      <c r="K557" s="15">
        <f t="shared" si="98"/>
        <v>77.756434281291035</v>
      </c>
      <c r="L557" s="15">
        <f t="shared" si="99"/>
        <v>331446.36162413936</v>
      </c>
      <c r="M557" s="15"/>
      <c r="N557" s="15">
        <f t="shared" si="95"/>
        <v>331446.36162413936</v>
      </c>
      <c r="O557" s="40">
        <f t="shared" si="101"/>
        <v>331.44636162413934</v>
      </c>
      <c r="P557" s="40"/>
    </row>
    <row r="558" spans="1:16" x14ac:dyDescent="0.25">
      <c r="A558" s="5"/>
      <c r="B558" s="1" t="s">
        <v>390</v>
      </c>
      <c r="C558" s="48">
        <v>4</v>
      </c>
      <c r="D558" s="70">
        <v>18.566800000000001</v>
      </c>
      <c r="E558" s="98">
        <v>1502</v>
      </c>
      <c r="F558" s="199">
        <v>278585.59999999998</v>
      </c>
      <c r="G558" s="39">
        <v>100</v>
      </c>
      <c r="H558" s="65">
        <f t="shared" si="96"/>
        <v>278585.59999999998</v>
      </c>
      <c r="I558" s="15">
        <f t="shared" si="97"/>
        <v>0</v>
      </c>
      <c r="J558" s="15">
        <f t="shared" si="100"/>
        <v>185.47643142476696</v>
      </c>
      <c r="K558" s="15">
        <f t="shared" si="98"/>
        <v>532.92410678723695</v>
      </c>
      <c r="L558" s="15">
        <f t="shared" si="99"/>
        <v>984721.07151864853</v>
      </c>
      <c r="M558" s="15"/>
      <c r="N558" s="15">
        <f t="shared" si="95"/>
        <v>984721.07151864853</v>
      </c>
      <c r="O558" s="40">
        <f t="shared" si="101"/>
        <v>984.7210715186485</v>
      </c>
      <c r="P558" s="40"/>
    </row>
    <row r="559" spans="1:16" x14ac:dyDescent="0.25">
      <c r="A559" s="5"/>
      <c r="B559" s="1" t="s">
        <v>209</v>
      </c>
      <c r="C559" s="48">
        <v>4</v>
      </c>
      <c r="D559" s="70">
        <v>27.703899999999997</v>
      </c>
      <c r="E559" s="98">
        <v>2501</v>
      </c>
      <c r="F559" s="199">
        <v>304920.3</v>
      </c>
      <c r="G559" s="39">
        <v>100</v>
      </c>
      <c r="H559" s="65">
        <f t="shared" si="96"/>
        <v>304920.3</v>
      </c>
      <c r="I559" s="15">
        <f t="shared" si="97"/>
        <v>0</v>
      </c>
      <c r="J559" s="15">
        <f t="shared" si="100"/>
        <v>121.91935225909636</v>
      </c>
      <c r="K559" s="15">
        <f t="shared" si="98"/>
        <v>596.48118595290748</v>
      </c>
      <c r="L559" s="15">
        <f t="shared" si="99"/>
        <v>1219753.9293189577</v>
      </c>
      <c r="M559" s="15"/>
      <c r="N559" s="15">
        <f t="shared" si="95"/>
        <v>1219753.9293189577</v>
      </c>
      <c r="O559" s="40">
        <f t="shared" si="101"/>
        <v>1219.7539293189577</v>
      </c>
      <c r="P559" s="40"/>
    </row>
    <row r="560" spans="1:16" x14ac:dyDescent="0.25">
      <c r="A560" s="5"/>
      <c r="B560" s="1" t="s">
        <v>246</v>
      </c>
      <c r="C560" s="48">
        <v>4</v>
      </c>
      <c r="D560" s="70">
        <v>15.173299999999998</v>
      </c>
      <c r="E560" s="98">
        <v>680</v>
      </c>
      <c r="F560" s="199">
        <v>226433</v>
      </c>
      <c r="G560" s="39">
        <v>100</v>
      </c>
      <c r="H560" s="65">
        <f t="shared" si="96"/>
        <v>226433</v>
      </c>
      <c r="I560" s="15">
        <f t="shared" si="97"/>
        <v>0</v>
      </c>
      <c r="J560" s="15">
        <f t="shared" si="100"/>
        <v>332.98970588235295</v>
      </c>
      <c r="K560" s="15">
        <f t="shared" si="98"/>
        <v>385.41083232965093</v>
      </c>
      <c r="L560" s="15">
        <f t="shared" si="99"/>
        <v>670832.9600126117</v>
      </c>
      <c r="M560" s="15"/>
      <c r="N560" s="15">
        <f t="shared" si="95"/>
        <v>670832.9600126117</v>
      </c>
      <c r="O560" s="40">
        <f t="shared" si="101"/>
        <v>670.83296001261169</v>
      </c>
      <c r="P560" s="40"/>
    </row>
    <row r="561" spans="1:16" x14ac:dyDescent="0.25">
      <c r="A561" s="5"/>
      <c r="B561" s="1" t="s">
        <v>391</v>
      </c>
      <c r="C561" s="48">
        <v>4</v>
      </c>
      <c r="D561" s="70">
        <v>20.418799999999997</v>
      </c>
      <c r="E561" s="98">
        <v>1488</v>
      </c>
      <c r="F561" s="199">
        <v>265590.2</v>
      </c>
      <c r="G561" s="39">
        <v>100</v>
      </c>
      <c r="H561" s="65">
        <f t="shared" si="96"/>
        <v>265590.2</v>
      </c>
      <c r="I561" s="15">
        <f t="shared" si="97"/>
        <v>0</v>
      </c>
      <c r="J561" s="15">
        <f t="shared" si="100"/>
        <v>178.48803763440861</v>
      </c>
      <c r="K561" s="15">
        <f t="shared" si="98"/>
        <v>539.91250057759521</v>
      </c>
      <c r="L561" s="15">
        <f t="shared" si="99"/>
        <v>999000.31442275853</v>
      </c>
      <c r="M561" s="15"/>
      <c r="N561" s="15">
        <f t="shared" si="95"/>
        <v>999000.31442275853</v>
      </c>
      <c r="O561" s="40">
        <f t="shared" si="101"/>
        <v>999.00031442275849</v>
      </c>
      <c r="P561" s="40"/>
    </row>
    <row r="562" spans="1:16" x14ac:dyDescent="0.25">
      <c r="A562" s="5"/>
      <c r="B562" s="1" t="s">
        <v>392</v>
      </c>
      <c r="C562" s="48">
        <v>4</v>
      </c>
      <c r="D562" s="70">
        <v>99.448100000000011</v>
      </c>
      <c r="E562" s="98">
        <v>5434</v>
      </c>
      <c r="F562" s="199">
        <v>1665872.3</v>
      </c>
      <c r="G562" s="39">
        <v>100</v>
      </c>
      <c r="H562" s="65">
        <f t="shared" si="96"/>
        <v>1665872.3</v>
      </c>
      <c r="I562" s="15">
        <f t="shared" si="97"/>
        <v>0</v>
      </c>
      <c r="J562" s="15">
        <f t="shared" si="100"/>
        <v>306.56464850938534</v>
      </c>
      <c r="K562" s="15">
        <f t="shared" si="98"/>
        <v>411.83588970261854</v>
      </c>
      <c r="L562" s="15">
        <f t="shared" si="99"/>
        <v>1534415.7560694823</v>
      </c>
      <c r="M562" s="15"/>
      <c r="N562" s="15">
        <f t="shared" si="95"/>
        <v>1534415.7560694823</v>
      </c>
      <c r="O562" s="40">
        <f t="shared" si="101"/>
        <v>1534.4157560694823</v>
      </c>
      <c r="P562" s="40"/>
    </row>
    <row r="563" spans="1:16" x14ac:dyDescent="0.25">
      <c r="A563" s="5"/>
      <c r="B563" s="1" t="s">
        <v>393</v>
      </c>
      <c r="C563" s="48">
        <v>4</v>
      </c>
      <c r="D563" s="70">
        <v>22.054699999999997</v>
      </c>
      <c r="E563" s="98">
        <v>1676</v>
      </c>
      <c r="F563" s="199">
        <v>159426.79999999999</v>
      </c>
      <c r="G563" s="39">
        <v>100</v>
      </c>
      <c r="H563" s="65">
        <f t="shared" si="96"/>
        <v>159426.79999999999</v>
      </c>
      <c r="I563" s="15">
        <f t="shared" si="97"/>
        <v>0</v>
      </c>
      <c r="J563" s="15">
        <f t="shared" si="100"/>
        <v>95.12338902147971</v>
      </c>
      <c r="K563" s="15">
        <f t="shared" si="98"/>
        <v>623.27714919052414</v>
      </c>
      <c r="L563" s="15">
        <f t="shared" si="99"/>
        <v>1143448.4950150102</v>
      </c>
      <c r="M563" s="15"/>
      <c r="N563" s="15">
        <f t="shared" si="95"/>
        <v>1143448.4950150102</v>
      </c>
      <c r="O563" s="40">
        <f t="shared" si="101"/>
        <v>1143.4484950150102</v>
      </c>
      <c r="P563" s="40"/>
    </row>
    <row r="564" spans="1:16" x14ac:dyDescent="0.25">
      <c r="A564" s="5"/>
      <c r="B564" s="1" t="s">
        <v>250</v>
      </c>
      <c r="C564" s="48">
        <v>4</v>
      </c>
      <c r="D564" s="70">
        <v>13.465299999999999</v>
      </c>
      <c r="E564" s="98">
        <v>1501</v>
      </c>
      <c r="F564" s="199">
        <v>207741.5</v>
      </c>
      <c r="G564" s="39">
        <v>100</v>
      </c>
      <c r="H564" s="65">
        <f t="shared" si="96"/>
        <v>207741.5</v>
      </c>
      <c r="I564" s="15">
        <f t="shared" si="97"/>
        <v>0</v>
      </c>
      <c r="J564" s="15">
        <f t="shared" si="100"/>
        <v>138.40206528980679</v>
      </c>
      <c r="K564" s="15">
        <f t="shared" si="98"/>
        <v>579.99847292219715</v>
      </c>
      <c r="L564" s="15">
        <f t="shared" si="99"/>
        <v>1034149.8310513602</v>
      </c>
      <c r="M564" s="15"/>
      <c r="N564" s="15">
        <f t="shared" si="95"/>
        <v>1034149.8310513602</v>
      </c>
      <c r="O564" s="40">
        <f t="shared" si="101"/>
        <v>1034.1498310513603</v>
      </c>
      <c r="P564" s="40"/>
    </row>
    <row r="565" spans="1:16" x14ac:dyDescent="0.25">
      <c r="A565" s="5"/>
      <c r="B565" s="1" t="s">
        <v>282</v>
      </c>
      <c r="C565" s="48">
        <v>4</v>
      </c>
      <c r="D565" s="70">
        <v>32.471600000000002</v>
      </c>
      <c r="E565" s="98">
        <v>1720</v>
      </c>
      <c r="F565" s="199">
        <v>226289.2</v>
      </c>
      <c r="G565" s="39">
        <v>100</v>
      </c>
      <c r="H565" s="65">
        <f t="shared" si="96"/>
        <v>226289.2</v>
      </c>
      <c r="I565" s="15">
        <f t="shared" si="97"/>
        <v>0</v>
      </c>
      <c r="J565" s="15">
        <f t="shared" si="100"/>
        <v>131.56348837209302</v>
      </c>
      <c r="K565" s="15">
        <f t="shared" si="98"/>
        <v>586.83704983991083</v>
      </c>
      <c r="L565" s="15">
        <f t="shared" si="99"/>
        <v>1131371.3370652974</v>
      </c>
      <c r="M565" s="15"/>
      <c r="N565" s="15">
        <f t="shared" si="95"/>
        <v>1131371.3370652974</v>
      </c>
      <c r="O565" s="40">
        <f t="shared" si="101"/>
        <v>1131.3713370652974</v>
      </c>
      <c r="P565" s="40"/>
    </row>
    <row r="566" spans="1:16" x14ac:dyDescent="0.25">
      <c r="A566" s="5"/>
      <c r="B566" s="1" t="s">
        <v>142</v>
      </c>
      <c r="C566" s="48">
        <v>4</v>
      </c>
      <c r="D566" s="70">
        <v>10.603699999999998</v>
      </c>
      <c r="E566" s="98">
        <v>823</v>
      </c>
      <c r="F566" s="199">
        <v>62276</v>
      </c>
      <c r="G566" s="39">
        <v>100</v>
      </c>
      <c r="H566" s="65">
        <f t="shared" si="96"/>
        <v>62276</v>
      </c>
      <c r="I566" s="15">
        <f t="shared" si="97"/>
        <v>0</v>
      </c>
      <c r="J566" s="15">
        <f t="shared" si="100"/>
        <v>75.669501822600239</v>
      </c>
      <c r="K566" s="15">
        <f t="shared" si="98"/>
        <v>642.7310363894037</v>
      </c>
      <c r="L566" s="15">
        <f t="shared" si="99"/>
        <v>1034568.5966424331</v>
      </c>
      <c r="M566" s="15"/>
      <c r="N566" s="15">
        <f t="shared" si="95"/>
        <v>1034568.5966424331</v>
      </c>
      <c r="O566" s="40">
        <f t="shared" si="101"/>
        <v>1034.568596642433</v>
      </c>
      <c r="P566" s="40"/>
    </row>
    <row r="567" spans="1:16" x14ac:dyDescent="0.25">
      <c r="A567" s="5"/>
      <c r="B567" s="1" t="s">
        <v>394</v>
      </c>
      <c r="C567" s="48">
        <v>4</v>
      </c>
      <c r="D567" s="70">
        <v>27.763299999999997</v>
      </c>
      <c r="E567" s="98">
        <v>2520</v>
      </c>
      <c r="F567" s="199">
        <v>256028</v>
      </c>
      <c r="G567" s="39">
        <v>100</v>
      </c>
      <c r="H567" s="65">
        <f t="shared" si="96"/>
        <v>256028</v>
      </c>
      <c r="I567" s="15">
        <f t="shared" si="97"/>
        <v>0</v>
      </c>
      <c r="J567" s="15">
        <f t="shared" si="100"/>
        <v>101.5984126984127</v>
      </c>
      <c r="K567" s="15">
        <f t="shared" si="98"/>
        <v>616.80212551359114</v>
      </c>
      <c r="L567" s="15">
        <f t="shared" si="99"/>
        <v>1250747.2491643636</v>
      </c>
      <c r="M567" s="15"/>
      <c r="N567" s="15">
        <f t="shared" si="95"/>
        <v>1250747.2491643636</v>
      </c>
      <c r="O567" s="40">
        <f t="shared" si="101"/>
        <v>1250.7472491643637</v>
      </c>
      <c r="P567" s="40"/>
    </row>
    <row r="568" spans="1:16" x14ac:dyDescent="0.25">
      <c r="A568" s="5"/>
      <c r="B568" s="8"/>
      <c r="C568" s="8"/>
      <c r="D568" s="70">
        <v>0</v>
      </c>
      <c r="E568" s="100"/>
      <c r="F568" s="57"/>
      <c r="G568" s="39"/>
      <c r="H568" s="57"/>
      <c r="K568" s="15"/>
      <c r="L568" s="15"/>
      <c r="M568" s="15"/>
      <c r="N568" s="15"/>
      <c r="O568" s="40">
        <f t="shared" si="101"/>
        <v>0</v>
      </c>
      <c r="P568" s="40"/>
    </row>
    <row r="569" spans="1:16" x14ac:dyDescent="0.25">
      <c r="A569" s="33" t="s">
        <v>395</v>
      </c>
      <c r="B569" s="2" t="s">
        <v>2</v>
      </c>
      <c r="C569" s="59"/>
      <c r="D569" s="7">
        <v>783.48569999999995</v>
      </c>
      <c r="E569" s="101">
        <f>E570</f>
        <v>98946</v>
      </c>
      <c r="F569" s="177"/>
      <c r="G569" s="39"/>
      <c r="H569" s="50">
        <f>H571</f>
        <v>6233701.6500000004</v>
      </c>
      <c r="I569" s="12">
        <f>I571</f>
        <v>-6233701.6500000004</v>
      </c>
      <c r="J569" s="12"/>
      <c r="K569" s="15"/>
      <c r="L569" s="15"/>
      <c r="M569" s="14">
        <f>M571</f>
        <v>42563782.870696187</v>
      </c>
      <c r="N569" s="12">
        <f t="shared" si="95"/>
        <v>42563782.870696187</v>
      </c>
      <c r="O569" s="40"/>
      <c r="P569" s="40"/>
    </row>
    <row r="570" spans="1:16" x14ac:dyDescent="0.25">
      <c r="A570" s="33" t="s">
        <v>395</v>
      </c>
      <c r="B570" s="2" t="s">
        <v>3</v>
      </c>
      <c r="C570" s="59"/>
      <c r="D570" s="7">
        <v>783.48569999999995</v>
      </c>
      <c r="E570" s="101">
        <f>SUM(E572:E596)</f>
        <v>98946</v>
      </c>
      <c r="F570" s="177">
        <f>SUM(F572:F596)</f>
        <v>47794959.899999999</v>
      </c>
      <c r="G570" s="39"/>
      <c r="H570" s="50">
        <f>SUM(H572:H596)</f>
        <v>35327556.599999994</v>
      </c>
      <c r="I570" s="12">
        <f>SUM(I572:I596)</f>
        <v>12467403.300000001</v>
      </c>
      <c r="J570" s="12"/>
      <c r="K570" s="15"/>
      <c r="L570" s="12">
        <f>SUM(L572:L596)</f>
        <v>29724589.113680135</v>
      </c>
      <c r="M570" s="15"/>
      <c r="N570" s="12">
        <f t="shared" si="95"/>
        <v>29724589.113680135</v>
      </c>
      <c r="O570" s="40"/>
      <c r="P570" s="40"/>
    </row>
    <row r="571" spans="1:16" x14ac:dyDescent="0.25">
      <c r="A571" s="5"/>
      <c r="B571" s="1" t="s">
        <v>26</v>
      </c>
      <c r="C571" s="48">
        <v>2</v>
      </c>
      <c r="D571" s="70">
        <v>0</v>
      </c>
      <c r="E571" s="104"/>
      <c r="F571" s="65"/>
      <c r="G571" s="39">
        <v>25</v>
      </c>
      <c r="H571" s="65">
        <f>F581*G571/100</f>
        <v>6233701.6500000004</v>
      </c>
      <c r="I571" s="15">
        <f t="shared" ref="I571:I596" si="102">F571-H571</f>
        <v>-6233701.6500000004</v>
      </c>
      <c r="J571" s="15"/>
      <c r="K571" s="15"/>
      <c r="L571" s="15"/>
      <c r="M571" s="15">
        <f>($L$7*$L$8*E569/$L$10)+($L$7*$L$9*D569/$L$11)</f>
        <v>42563782.870696187</v>
      </c>
      <c r="N571" s="15">
        <f t="shared" si="95"/>
        <v>42563782.870696187</v>
      </c>
      <c r="O571" s="40">
        <f t="shared" si="101"/>
        <v>42563.782870696188</v>
      </c>
      <c r="P571" s="40"/>
    </row>
    <row r="572" spans="1:16" x14ac:dyDescent="0.25">
      <c r="A572" s="5"/>
      <c r="B572" s="1" t="s">
        <v>396</v>
      </c>
      <c r="C572" s="48">
        <v>4</v>
      </c>
      <c r="D572" s="70">
        <v>26.569000000000003</v>
      </c>
      <c r="E572" s="98">
        <v>4926</v>
      </c>
      <c r="F572" s="200">
        <v>2393935.1</v>
      </c>
      <c r="G572" s="39">
        <v>100</v>
      </c>
      <c r="H572" s="65">
        <f t="shared" ref="H572:H596" si="103">F572*G572/100</f>
        <v>2393935.1</v>
      </c>
      <c r="I572" s="15">
        <f t="shared" si="102"/>
        <v>0</v>
      </c>
      <c r="J572" s="15">
        <f t="shared" si="100"/>
        <v>485.97951684937073</v>
      </c>
      <c r="K572" s="15">
        <f t="shared" ref="K572:K596" si="104">$J$11*$J$19-J572</f>
        <v>232.42102136263316</v>
      </c>
      <c r="L572" s="15">
        <f t="shared" ref="L572:L596" si="105">IF(K572&gt;0,$J$7*$J$8*(K572/$K$19),0)+$J$7*$J$9*(E572/$E$19)+$J$7*$J$10*(D572/$D$19)</f>
        <v>984434.10445121035</v>
      </c>
      <c r="M572" s="15"/>
      <c r="N572" s="15">
        <f t="shared" si="95"/>
        <v>984434.10445121035</v>
      </c>
      <c r="O572" s="40">
        <f t="shared" si="101"/>
        <v>984.43410445121037</v>
      </c>
      <c r="P572" s="40"/>
    </row>
    <row r="573" spans="1:16" x14ac:dyDescent="0.25">
      <c r="A573" s="5"/>
      <c r="B573" s="1" t="s">
        <v>397</v>
      </c>
      <c r="C573" s="48">
        <v>4</v>
      </c>
      <c r="D573" s="70">
        <v>51.770800000000001</v>
      </c>
      <c r="E573" s="98">
        <v>1851</v>
      </c>
      <c r="F573" s="200">
        <v>353596.3</v>
      </c>
      <c r="G573" s="39">
        <v>100</v>
      </c>
      <c r="H573" s="65">
        <f t="shared" si="103"/>
        <v>353596.3</v>
      </c>
      <c r="I573" s="15">
        <f t="shared" si="102"/>
        <v>0</v>
      </c>
      <c r="J573" s="15">
        <f t="shared" si="100"/>
        <v>191.02987574284171</v>
      </c>
      <c r="K573" s="15">
        <f t="shared" si="104"/>
        <v>527.3706624691622</v>
      </c>
      <c r="L573" s="15">
        <f t="shared" si="105"/>
        <v>1126048.1489153281</v>
      </c>
      <c r="M573" s="15"/>
      <c r="N573" s="15">
        <f t="shared" si="95"/>
        <v>1126048.1489153281</v>
      </c>
      <c r="O573" s="40">
        <f t="shared" si="101"/>
        <v>1126.0481489153281</v>
      </c>
      <c r="P573" s="40"/>
    </row>
    <row r="574" spans="1:16" x14ac:dyDescent="0.25">
      <c r="A574" s="5"/>
      <c r="B574" s="1" t="s">
        <v>793</v>
      </c>
      <c r="C574" s="48">
        <v>4</v>
      </c>
      <c r="D574" s="70">
        <v>58.449799999999996</v>
      </c>
      <c r="E574" s="98">
        <v>2406</v>
      </c>
      <c r="F574" s="200">
        <v>360144.8</v>
      </c>
      <c r="G574" s="39">
        <v>100</v>
      </c>
      <c r="H574" s="65">
        <f t="shared" si="103"/>
        <v>360144.8</v>
      </c>
      <c r="I574" s="15">
        <f t="shared" si="102"/>
        <v>0</v>
      </c>
      <c r="J574" s="15">
        <f t="shared" si="100"/>
        <v>149.68611803823774</v>
      </c>
      <c r="K574" s="15">
        <f t="shared" si="104"/>
        <v>568.71442017376614</v>
      </c>
      <c r="L574" s="15">
        <f t="shared" si="105"/>
        <v>1270363.3288852058</v>
      </c>
      <c r="M574" s="15"/>
      <c r="N574" s="15">
        <f t="shared" si="95"/>
        <v>1270363.3288852058</v>
      </c>
      <c r="O574" s="40">
        <f t="shared" si="101"/>
        <v>1270.3633288852059</v>
      </c>
      <c r="P574" s="40"/>
    </row>
    <row r="575" spans="1:16" x14ac:dyDescent="0.25">
      <c r="A575" s="5"/>
      <c r="B575" s="1" t="s">
        <v>398</v>
      </c>
      <c r="C575" s="48">
        <v>4</v>
      </c>
      <c r="D575" s="70">
        <v>69.130799999999994</v>
      </c>
      <c r="E575" s="98">
        <v>11078</v>
      </c>
      <c r="F575" s="200">
        <v>3461488.9</v>
      </c>
      <c r="G575" s="39">
        <v>100</v>
      </c>
      <c r="H575" s="65">
        <f t="shared" si="103"/>
        <v>3461488.9</v>
      </c>
      <c r="I575" s="15">
        <f t="shared" si="102"/>
        <v>0</v>
      </c>
      <c r="J575" s="15">
        <f t="shared" si="100"/>
        <v>312.46514713847262</v>
      </c>
      <c r="K575" s="15">
        <f t="shared" si="104"/>
        <v>405.93539107353126</v>
      </c>
      <c r="L575" s="15">
        <f t="shared" si="105"/>
        <v>2080282.4199540694</v>
      </c>
      <c r="M575" s="15"/>
      <c r="N575" s="15">
        <f t="shared" si="95"/>
        <v>2080282.4199540694</v>
      </c>
      <c r="O575" s="40">
        <f t="shared" si="101"/>
        <v>2080.2824199540696</v>
      </c>
      <c r="P575" s="40"/>
    </row>
    <row r="576" spans="1:16" x14ac:dyDescent="0.25">
      <c r="A576" s="5"/>
      <c r="B576" s="1" t="s">
        <v>399</v>
      </c>
      <c r="C576" s="48">
        <v>4</v>
      </c>
      <c r="D576" s="70">
        <v>13.638200000000001</v>
      </c>
      <c r="E576" s="98">
        <v>2599</v>
      </c>
      <c r="F576" s="200">
        <v>787945</v>
      </c>
      <c r="G576" s="39">
        <v>100</v>
      </c>
      <c r="H576" s="65">
        <f t="shared" si="103"/>
        <v>787945</v>
      </c>
      <c r="I576" s="15">
        <f t="shared" si="102"/>
        <v>0</v>
      </c>
      <c r="J576" s="15">
        <f t="shared" si="100"/>
        <v>303.17237398999617</v>
      </c>
      <c r="K576" s="15">
        <f t="shared" si="104"/>
        <v>415.22816422200771</v>
      </c>
      <c r="L576" s="15">
        <f t="shared" si="105"/>
        <v>929948.6005627237</v>
      </c>
      <c r="M576" s="15"/>
      <c r="N576" s="15">
        <f t="shared" si="95"/>
        <v>929948.6005627237</v>
      </c>
      <c r="O576" s="40">
        <f t="shared" si="101"/>
        <v>929.94860056272375</v>
      </c>
      <c r="P576" s="40"/>
    </row>
    <row r="577" spans="1:16" x14ac:dyDescent="0.25">
      <c r="A577" s="5"/>
      <c r="B577" s="1" t="s">
        <v>400</v>
      </c>
      <c r="C577" s="48">
        <v>4</v>
      </c>
      <c r="D577" s="70">
        <v>52.592100000000002</v>
      </c>
      <c r="E577" s="98">
        <v>2181</v>
      </c>
      <c r="F577" s="200">
        <v>568002.1</v>
      </c>
      <c r="G577" s="39">
        <v>100</v>
      </c>
      <c r="H577" s="65">
        <f t="shared" si="103"/>
        <v>568002.1</v>
      </c>
      <c r="I577" s="15">
        <f t="shared" si="102"/>
        <v>0</v>
      </c>
      <c r="J577" s="15">
        <f t="shared" si="100"/>
        <v>260.4319578175149</v>
      </c>
      <c r="K577" s="15">
        <f t="shared" si="104"/>
        <v>457.96858039448898</v>
      </c>
      <c r="L577" s="15">
        <f t="shared" si="105"/>
        <v>1069270.4698639098</v>
      </c>
      <c r="M577" s="15"/>
      <c r="N577" s="15">
        <f t="shared" si="95"/>
        <v>1069270.4698639098</v>
      </c>
      <c r="O577" s="40">
        <f t="shared" si="101"/>
        <v>1069.2704698639097</v>
      </c>
      <c r="P577" s="40"/>
    </row>
    <row r="578" spans="1:16" x14ac:dyDescent="0.25">
      <c r="A578" s="5"/>
      <c r="B578" s="1" t="s">
        <v>401</v>
      </c>
      <c r="C578" s="48">
        <v>4</v>
      </c>
      <c r="D578" s="70">
        <v>7.2299999999999995</v>
      </c>
      <c r="E578" s="98">
        <v>1115</v>
      </c>
      <c r="F578" s="200">
        <v>148234.6</v>
      </c>
      <c r="G578" s="39">
        <v>100</v>
      </c>
      <c r="H578" s="65">
        <f t="shared" si="103"/>
        <v>148234.6</v>
      </c>
      <c r="I578" s="15">
        <f t="shared" si="102"/>
        <v>0</v>
      </c>
      <c r="J578" s="15">
        <f t="shared" si="100"/>
        <v>132.94582959641255</v>
      </c>
      <c r="K578" s="15">
        <f t="shared" si="104"/>
        <v>585.45470861559136</v>
      </c>
      <c r="L578" s="15">
        <f t="shared" si="105"/>
        <v>976718.97087324189</v>
      </c>
      <c r="M578" s="15"/>
      <c r="N578" s="15">
        <f t="shared" ref="N578:N641" si="106">L578+M578</f>
        <v>976718.97087324189</v>
      </c>
      <c r="O578" s="40">
        <f t="shared" si="101"/>
        <v>976.71897087324191</v>
      </c>
      <c r="P578" s="40"/>
    </row>
    <row r="579" spans="1:16" x14ac:dyDescent="0.25">
      <c r="A579" s="5"/>
      <c r="B579" s="1" t="s">
        <v>299</v>
      </c>
      <c r="C579" s="48">
        <v>4</v>
      </c>
      <c r="D579" s="70">
        <v>40.322299999999998</v>
      </c>
      <c r="E579" s="98">
        <v>3612</v>
      </c>
      <c r="F579" s="200">
        <v>1042531.1</v>
      </c>
      <c r="G579" s="39">
        <v>100</v>
      </c>
      <c r="H579" s="65">
        <f t="shared" si="103"/>
        <v>1042531.1</v>
      </c>
      <c r="I579" s="15">
        <f t="shared" si="102"/>
        <v>0</v>
      </c>
      <c r="J579" s="15">
        <f t="shared" si="100"/>
        <v>288.62987264673313</v>
      </c>
      <c r="K579" s="15">
        <f t="shared" si="104"/>
        <v>429.77066556527075</v>
      </c>
      <c r="L579" s="15">
        <f t="shared" si="105"/>
        <v>1155083.62873079</v>
      </c>
      <c r="M579" s="15"/>
      <c r="N579" s="15">
        <f t="shared" si="106"/>
        <v>1155083.62873079</v>
      </c>
      <c r="O579" s="40">
        <f t="shared" si="101"/>
        <v>1155.08362873079</v>
      </c>
      <c r="P579" s="40"/>
    </row>
    <row r="580" spans="1:16" x14ac:dyDescent="0.25">
      <c r="A580" s="5"/>
      <c r="B580" s="1" t="s">
        <v>402</v>
      </c>
      <c r="C580" s="48">
        <v>4</v>
      </c>
      <c r="D580" s="70">
        <v>5.835</v>
      </c>
      <c r="E580" s="98">
        <v>1168</v>
      </c>
      <c r="F580" s="200">
        <v>189655.6</v>
      </c>
      <c r="G580" s="39">
        <v>100</v>
      </c>
      <c r="H580" s="65">
        <f t="shared" si="103"/>
        <v>189655.6</v>
      </c>
      <c r="I580" s="15">
        <f t="shared" si="102"/>
        <v>0</v>
      </c>
      <c r="J580" s="15">
        <f t="shared" si="100"/>
        <v>162.37636986301371</v>
      </c>
      <c r="K580" s="15">
        <f t="shared" si="104"/>
        <v>556.0241683489902</v>
      </c>
      <c r="L580" s="15">
        <f t="shared" si="105"/>
        <v>936867.34498837998</v>
      </c>
      <c r="M580" s="15"/>
      <c r="N580" s="15">
        <f t="shared" si="106"/>
        <v>936867.34498837998</v>
      </c>
      <c r="O580" s="40">
        <f t="shared" si="101"/>
        <v>936.86734498837995</v>
      </c>
      <c r="P580" s="40"/>
    </row>
    <row r="581" spans="1:16" x14ac:dyDescent="0.25">
      <c r="A581" s="5"/>
      <c r="B581" s="1" t="s">
        <v>867</v>
      </c>
      <c r="C581" s="48">
        <v>3</v>
      </c>
      <c r="D581" s="70">
        <v>31.644399999999997</v>
      </c>
      <c r="E581" s="98">
        <v>15694</v>
      </c>
      <c r="F581" s="200">
        <v>24934806.600000001</v>
      </c>
      <c r="G581" s="39">
        <v>50</v>
      </c>
      <c r="H581" s="65">
        <f t="shared" si="103"/>
        <v>12467403.300000001</v>
      </c>
      <c r="I581" s="15">
        <f t="shared" si="102"/>
        <v>12467403.300000001</v>
      </c>
      <c r="J581" s="15">
        <f t="shared" si="100"/>
        <v>1588.8114311201734</v>
      </c>
      <c r="K581" s="15">
        <f t="shared" si="104"/>
        <v>-870.41089290816956</v>
      </c>
      <c r="L581" s="15">
        <f t="shared" si="105"/>
        <v>1920655.8841592725</v>
      </c>
      <c r="M581" s="15"/>
      <c r="N581" s="15">
        <f t="shared" si="106"/>
        <v>1920655.8841592725</v>
      </c>
      <c r="O581" s="40">
        <f t="shared" si="101"/>
        <v>1920.6558841592725</v>
      </c>
      <c r="P581" s="40"/>
    </row>
    <row r="582" spans="1:16" x14ac:dyDescent="0.25">
      <c r="A582" s="5"/>
      <c r="B582" s="1" t="s">
        <v>403</v>
      </c>
      <c r="C582" s="48">
        <v>4</v>
      </c>
      <c r="D582" s="70">
        <v>12.1113</v>
      </c>
      <c r="E582" s="98">
        <v>2501</v>
      </c>
      <c r="F582" s="200">
        <v>271690.90000000002</v>
      </c>
      <c r="G582" s="39">
        <v>100</v>
      </c>
      <c r="H582" s="65">
        <f t="shared" si="103"/>
        <v>271690.90000000002</v>
      </c>
      <c r="I582" s="15">
        <f t="shared" si="102"/>
        <v>0</v>
      </c>
      <c r="J582" s="15">
        <f t="shared" si="100"/>
        <v>108.6329068372651</v>
      </c>
      <c r="K582" s="15">
        <f t="shared" si="104"/>
        <v>609.76763137473881</v>
      </c>
      <c r="L582" s="15">
        <f t="shared" si="105"/>
        <v>1187390.3354544272</v>
      </c>
      <c r="M582" s="15"/>
      <c r="N582" s="15">
        <f t="shared" si="106"/>
        <v>1187390.3354544272</v>
      </c>
      <c r="O582" s="40">
        <f t="shared" si="101"/>
        <v>1187.3903354544273</v>
      </c>
      <c r="P582" s="40"/>
    </row>
    <row r="583" spans="1:16" x14ac:dyDescent="0.25">
      <c r="A583" s="5"/>
      <c r="B583" s="1" t="s">
        <v>404</v>
      </c>
      <c r="C583" s="48">
        <v>4</v>
      </c>
      <c r="D583" s="70">
        <v>21.832999999999998</v>
      </c>
      <c r="E583" s="98">
        <v>5013</v>
      </c>
      <c r="F583" s="200">
        <v>1860301.5</v>
      </c>
      <c r="G583" s="39">
        <v>100</v>
      </c>
      <c r="H583" s="65">
        <f t="shared" si="103"/>
        <v>1860301.5</v>
      </c>
      <c r="I583" s="15">
        <f t="shared" si="102"/>
        <v>0</v>
      </c>
      <c r="J583" s="15">
        <f t="shared" si="100"/>
        <v>371.09545182525432</v>
      </c>
      <c r="K583" s="15">
        <f t="shared" si="104"/>
        <v>347.30508638674957</v>
      </c>
      <c r="L583" s="15">
        <f t="shared" si="105"/>
        <v>1140681.392713933</v>
      </c>
      <c r="M583" s="15"/>
      <c r="N583" s="15">
        <f t="shared" si="106"/>
        <v>1140681.392713933</v>
      </c>
      <c r="O583" s="40">
        <f t="shared" si="101"/>
        <v>1140.6813927139331</v>
      </c>
      <c r="P583" s="40"/>
    </row>
    <row r="584" spans="1:16" x14ac:dyDescent="0.25">
      <c r="A584" s="5"/>
      <c r="B584" s="1" t="s">
        <v>405</v>
      </c>
      <c r="C584" s="48">
        <v>4</v>
      </c>
      <c r="D584" s="70">
        <v>25.650599999999997</v>
      </c>
      <c r="E584" s="98">
        <v>2996</v>
      </c>
      <c r="F584" s="200">
        <v>415151.9</v>
      </c>
      <c r="G584" s="39">
        <v>100</v>
      </c>
      <c r="H584" s="65">
        <f t="shared" si="103"/>
        <v>415151.9</v>
      </c>
      <c r="I584" s="15">
        <f t="shared" si="102"/>
        <v>0</v>
      </c>
      <c r="J584" s="15">
        <f t="shared" si="100"/>
        <v>138.56872496662217</v>
      </c>
      <c r="K584" s="15">
        <f t="shared" si="104"/>
        <v>579.83181324538168</v>
      </c>
      <c r="L584" s="15">
        <f t="shared" si="105"/>
        <v>1246908.3728332459</v>
      </c>
      <c r="M584" s="15"/>
      <c r="N584" s="15">
        <f t="shared" si="106"/>
        <v>1246908.3728332459</v>
      </c>
      <c r="O584" s="40">
        <f t="shared" si="101"/>
        <v>1246.9083728332459</v>
      </c>
      <c r="P584" s="40"/>
    </row>
    <row r="585" spans="1:16" x14ac:dyDescent="0.25">
      <c r="A585" s="5"/>
      <c r="B585" s="1" t="s">
        <v>406</v>
      </c>
      <c r="C585" s="48">
        <v>4</v>
      </c>
      <c r="D585" s="70">
        <v>13.840599999999998</v>
      </c>
      <c r="E585" s="98">
        <v>2266</v>
      </c>
      <c r="F585" s="200">
        <v>625042.69999999995</v>
      </c>
      <c r="G585" s="39">
        <v>100</v>
      </c>
      <c r="H585" s="65">
        <f t="shared" si="103"/>
        <v>625042.69999999995</v>
      </c>
      <c r="I585" s="15">
        <f t="shared" si="102"/>
        <v>0</v>
      </c>
      <c r="J585" s="15">
        <f t="shared" si="100"/>
        <v>275.83526037069726</v>
      </c>
      <c r="K585" s="15">
        <f t="shared" si="104"/>
        <v>442.56527784130662</v>
      </c>
      <c r="L585" s="15">
        <f t="shared" si="105"/>
        <v>930530.52544996643</v>
      </c>
      <c r="M585" s="15"/>
      <c r="N585" s="15">
        <f t="shared" si="106"/>
        <v>930530.52544996643</v>
      </c>
      <c r="O585" s="40">
        <f t="shared" si="101"/>
        <v>930.53052544996638</v>
      </c>
      <c r="P585" s="40"/>
    </row>
    <row r="586" spans="1:16" x14ac:dyDescent="0.25">
      <c r="A586" s="5"/>
      <c r="B586" s="1" t="s">
        <v>407</v>
      </c>
      <c r="C586" s="48">
        <v>4</v>
      </c>
      <c r="D586" s="70">
        <v>7.8751000000000007</v>
      </c>
      <c r="E586" s="98">
        <v>1002</v>
      </c>
      <c r="F586" s="200">
        <v>76813.899999999994</v>
      </c>
      <c r="G586" s="39">
        <v>100</v>
      </c>
      <c r="H586" s="65">
        <f t="shared" si="103"/>
        <v>76813.899999999994</v>
      </c>
      <c r="I586" s="15">
        <f t="shared" si="102"/>
        <v>0</v>
      </c>
      <c r="J586" s="15">
        <f t="shared" si="100"/>
        <v>76.66057884231536</v>
      </c>
      <c r="K586" s="15">
        <f t="shared" si="104"/>
        <v>641.73995936968856</v>
      </c>
      <c r="L586" s="15">
        <f t="shared" si="105"/>
        <v>1044962.540261513</v>
      </c>
      <c r="M586" s="15"/>
      <c r="N586" s="15">
        <f t="shared" si="106"/>
        <v>1044962.540261513</v>
      </c>
      <c r="O586" s="40">
        <f t="shared" si="101"/>
        <v>1044.9625402615129</v>
      </c>
      <c r="P586" s="40"/>
    </row>
    <row r="587" spans="1:16" x14ac:dyDescent="0.25">
      <c r="A587" s="5"/>
      <c r="B587" s="1" t="s">
        <v>408</v>
      </c>
      <c r="C587" s="48">
        <v>4</v>
      </c>
      <c r="D587" s="70">
        <v>45.59</v>
      </c>
      <c r="E587" s="98">
        <v>5587</v>
      </c>
      <c r="F587" s="200">
        <v>1850566.3</v>
      </c>
      <c r="G587" s="39">
        <v>100</v>
      </c>
      <c r="H587" s="65">
        <f t="shared" si="103"/>
        <v>1850566.3</v>
      </c>
      <c r="I587" s="15">
        <f t="shared" si="102"/>
        <v>0</v>
      </c>
      <c r="J587" s="15">
        <f t="shared" si="100"/>
        <v>331.22718811526761</v>
      </c>
      <c r="K587" s="15">
        <f t="shared" si="104"/>
        <v>387.17335009673627</v>
      </c>
      <c r="L587" s="15">
        <f t="shared" si="105"/>
        <v>1341046.665921991</v>
      </c>
      <c r="M587" s="15"/>
      <c r="N587" s="15">
        <f t="shared" si="106"/>
        <v>1341046.665921991</v>
      </c>
      <c r="O587" s="40">
        <f t="shared" si="101"/>
        <v>1341.046665921991</v>
      </c>
      <c r="P587" s="40"/>
    </row>
    <row r="588" spans="1:16" x14ac:dyDescent="0.25">
      <c r="A588" s="5"/>
      <c r="B588" s="1" t="s">
        <v>409</v>
      </c>
      <c r="C588" s="48">
        <v>4</v>
      </c>
      <c r="D588" s="70">
        <v>77.631799999999998</v>
      </c>
      <c r="E588" s="98">
        <v>7483</v>
      </c>
      <c r="F588" s="200">
        <v>2307097.1</v>
      </c>
      <c r="G588" s="39">
        <v>100</v>
      </c>
      <c r="H588" s="65">
        <f t="shared" si="103"/>
        <v>2307097.1</v>
      </c>
      <c r="I588" s="15">
        <f t="shared" si="102"/>
        <v>0</v>
      </c>
      <c r="J588" s="15">
        <f t="shared" si="100"/>
        <v>308.31178671655755</v>
      </c>
      <c r="K588" s="15">
        <f t="shared" si="104"/>
        <v>410.08875149544633</v>
      </c>
      <c r="L588" s="15">
        <f t="shared" si="105"/>
        <v>1697743.152588624</v>
      </c>
      <c r="M588" s="15"/>
      <c r="N588" s="15">
        <f t="shared" si="106"/>
        <v>1697743.152588624</v>
      </c>
      <c r="O588" s="40">
        <f t="shared" si="101"/>
        <v>1697.7431525886241</v>
      </c>
      <c r="P588" s="40"/>
    </row>
    <row r="589" spans="1:16" x14ac:dyDescent="0.25">
      <c r="A589" s="5"/>
      <c r="B589" s="1" t="s">
        <v>410</v>
      </c>
      <c r="C589" s="48">
        <v>4</v>
      </c>
      <c r="D589" s="70">
        <v>34.059899999999999</v>
      </c>
      <c r="E589" s="98">
        <v>5600</v>
      </c>
      <c r="F589" s="200">
        <v>712024.5</v>
      </c>
      <c r="G589" s="39">
        <v>100</v>
      </c>
      <c r="H589" s="65">
        <f t="shared" si="103"/>
        <v>712024.5</v>
      </c>
      <c r="I589" s="15">
        <f t="shared" si="102"/>
        <v>0</v>
      </c>
      <c r="J589" s="15">
        <f t="shared" si="100"/>
        <v>127.14723214285715</v>
      </c>
      <c r="K589" s="15">
        <f t="shared" si="104"/>
        <v>591.25330606914667</v>
      </c>
      <c r="L589" s="15">
        <f t="shared" si="105"/>
        <v>1592008.3935742038</v>
      </c>
      <c r="M589" s="15"/>
      <c r="N589" s="15">
        <f t="shared" si="106"/>
        <v>1592008.3935742038</v>
      </c>
      <c r="O589" s="40">
        <f t="shared" si="101"/>
        <v>1592.0083935742039</v>
      </c>
      <c r="P589" s="40"/>
    </row>
    <row r="590" spans="1:16" x14ac:dyDescent="0.25">
      <c r="A590" s="5"/>
      <c r="B590" s="1" t="s">
        <v>411</v>
      </c>
      <c r="C590" s="48">
        <v>4</v>
      </c>
      <c r="D590" s="70">
        <v>8.8218999999999994</v>
      </c>
      <c r="E590" s="98">
        <v>1759</v>
      </c>
      <c r="F590" s="200">
        <v>1456255.2</v>
      </c>
      <c r="G590" s="39">
        <v>100</v>
      </c>
      <c r="H590" s="65">
        <f t="shared" si="103"/>
        <v>1456255.2</v>
      </c>
      <c r="I590" s="15">
        <f t="shared" si="102"/>
        <v>0</v>
      </c>
      <c r="J590" s="15">
        <f t="shared" si="100"/>
        <v>827.88811824900506</v>
      </c>
      <c r="K590" s="15">
        <f t="shared" si="104"/>
        <v>-109.48758003700118</v>
      </c>
      <c r="L590" s="15">
        <f t="shared" si="105"/>
        <v>232544.17733310873</v>
      </c>
      <c r="M590" s="15"/>
      <c r="N590" s="15">
        <f t="shared" si="106"/>
        <v>232544.17733310873</v>
      </c>
      <c r="O590" s="40">
        <f t="shared" si="101"/>
        <v>232.54417733310873</v>
      </c>
      <c r="P590" s="40"/>
    </row>
    <row r="591" spans="1:16" x14ac:dyDescent="0.25">
      <c r="A591" s="5"/>
      <c r="B591" s="1" t="s">
        <v>412</v>
      </c>
      <c r="C591" s="48">
        <v>4</v>
      </c>
      <c r="D591" s="70">
        <v>23.27</v>
      </c>
      <c r="E591" s="98">
        <v>3024</v>
      </c>
      <c r="F591" s="200">
        <v>714058.1</v>
      </c>
      <c r="G591" s="39">
        <v>100</v>
      </c>
      <c r="H591" s="65">
        <f t="shared" si="103"/>
        <v>714058.1</v>
      </c>
      <c r="I591" s="15">
        <f t="shared" si="102"/>
        <v>0</v>
      </c>
      <c r="J591" s="15">
        <f t="shared" si="100"/>
        <v>236.13032407407405</v>
      </c>
      <c r="K591" s="15">
        <f t="shared" si="104"/>
        <v>482.27021413792983</v>
      </c>
      <c r="L591" s="15">
        <f t="shared" si="105"/>
        <v>1105049.2926294105</v>
      </c>
      <c r="M591" s="15"/>
      <c r="N591" s="15">
        <f t="shared" si="106"/>
        <v>1105049.2926294105</v>
      </c>
      <c r="O591" s="40">
        <f t="shared" si="101"/>
        <v>1105.0492926294105</v>
      </c>
      <c r="P591" s="40"/>
    </row>
    <row r="592" spans="1:16" x14ac:dyDescent="0.25">
      <c r="A592" s="5"/>
      <c r="B592" s="1" t="s">
        <v>794</v>
      </c>
      <c r="C592" s="48">
        <v>4</v>
      </c>
      <c r="D592" s="70">
        <v>41.862299999999991</v>
      </c>
      <c r="E592" s="98">
        <v>4331</v>
      </c>
      <c r="F592" s="200">
        <v>993927.6</v>
      </c>
      <c r="G592" s="39">
        <v>100</v>
      </c>
      <c r="H592" s="65">
        <f t="shared" si="103"/>
        <v>993927.6</v>
      </c>
      <c r="I592" s="15">
        <f t="shared" si="102"/>
        <v>0</v>
      </c>
      <c r="J592" s="15">
        <f t="shared" si="100"/>
        <v>229.49148002770721</v>
      </c>
      <c r="K592" s="15">
        <f t="shared" si="104"/>
        <v>488.90905818429667</v>
      </c>
      <c r="L592" s="15">
        <f t="shared" si="105"/>
        <v>1326600.9006123156</v>
      </c>
      <c r="M592" s="15"/>
      <c r="N592" s="15">
        <f t="shared" si="106"/>
        <v>1326600.9006123156</v>
      </c>
      <c r="O592" s="40">
        <f t="shared" si="101"/>
        <v>1326.6009006123156</v>
      </c>
      <c r="P592" s="40"/>
    </row>
    <row r="593" spans="1:16" x14ac:dyDescent="0.25">
      <c r="A593" s="5"/>
      <c r="B593" s="1" t="s">
        <v>413</v>
      </c>
      <c r="C593" s="48">
        <v>4</v>
      </c>
      <c r="D593" s="70">
        <v>27.890700000000002</v>
      </c>
      <c r="E593" s="98">
        <v>2976</v>
      </c>
      <c r="F593" s="200">
        <v>472221.8</v>
      </c>
      <c r="G593" s="39">
        <v>100</v>
      </c>
      <c r="H593" s="65">
        <f t="shared" si="103"/>
        <v>472221.8</v>
      </c>
      <c r="I593" s="15">
        <f t="shared" si="102"/>
        <v>0</v>
      </c>
      <c r="J593" s="15">
        <f t="shared" si="100"/>
        <v>158.67668010752689</v>
      </c>
      <c r="K593" s="15">
        <f t="shared" si="104"/>
        <v>559.72385810447702</v>
      </c>
      <c r="L593" s="15">
        <f t="shared" si="105"/>
        <v>1223629.4011763593</v>
      </c>
      <c r="M593" s="15"/>
      <c r="N593" s="15">
        <f t="shared" si="106"/>
        <v>1223629.4011763593</v>
      </c>
      <c r="O593" s="40">
        <f t="shared" si="101"/>
        <v>1223.6294011763594</v>
      </c>
      <c r="P593" s="40"/>
    </row>
    <row r="594" spans="1:16" x14ac:dyDescent="0.25">
      <c r="A594" s="5"/>
      <c r="B594" s="1" t="s">
        <v>795</v>
      </c>
      <c r="C594" s="48">
        <v>4</v>
      </c>
      <c r="D594" s="70">
        <v>36.872</v>
      </c>
      <c r="E594" s="98">
        <v>3980</v>
      </c>
      <c r="F594" s="200">
        <v>948193.8</v>
      </c>
      <c r="G594" s="39">
        <v>100</v>
      </c>
      <c r="H594" s="65">
        <f t="shared" si="103"/>
        <v>948193.8</v>
      </c>
      <c r="I594" s="15">
        <f t="shared" si="102"/>
        <v>0</v>
      </c>
      <c r="J594" s="15">
        <f t="shared" si="100"/>
        <v>238.23964824120605</v>
      </c>
      <c r="K594" s="15">
        <f t="shared" si="104"/>
        <v>480.16088997079783</v>
      </c>
      <c r="L594" s="15">
        <f t="shared" si="105"/>
        <v>1257308.5998437607</v>
      </c>
      <c r="M594" s="15"/>
      <c r="N594" s="15">
        <f t="shared" si="106"/>
        <v>1257308.5998437607</v>
      </c>
      <c r="O594" s="40">
        <f t="shared" si="101"/>
        <v>1257.3085998437607</v>
      </c>
      <c r="P594" s="40"/>
    </row>
    <row r="595" spans="1:16" x14ac:dyDescent="0.25">
      <c r="A595" s="5"/>
      <c r="B595" s="1" t="s">
        <v>414</v>
      </c>
      <c r="C595" s="48">
        <v>4</v>
      </c>
      <c r="D595" s="70">
        <v>19.46</v>
      </c>
      <c r="E595" s="98">
        <v>1173</v>
      </c>
      <c r="F595" s="200">
        <v>327521.09999999998</v>
      </c>
      <c r="G595" s="39">
        <v>100</v>
      </c>
      <c r="H595" s="65">
        <f t="shared" si="103"/>
        <v>327521.09999999998</v>
      </c>
      <c r="I595" s="15">
        <f t="shared" si="102"/>
        <v>0</v>
      </c>
      <c r="J595" s="15">
        <f t="shared" si="100"/>
        <v>279.21662404092069</v>
      </c>
      <c r="K595" s="15">
        <f t="shared" si="104"/>
        <v>439.18391417108319</v>
      </c>
      <c r="L595" s="15">
        <f t="shared" si="105"/>
        <v>817628.20812736452</v>
      </c>
      <c r="M595" s="15"/>
      <c r="N595" s="15">
        <f t="shared" si="106"/>
        <v>817628.20812736452</v>
      </c>
      <c r="O595" s="40">
        <f t="shared" si="101"/>
        <v>817.62820812736447</v>
      </c>
      <c r="P595" s="40"/>
    </row>
    <row r="596" spans="1:16" x14ac:dyDescent="0.25">
      <c r="A596" s="5"/>
      <c r="B596" s="1" t="s">
        <v>796</v>
      </c>
      <c r="C596" s="48">
        <v>4</v>
      </c>
      <c r="D596" s="70">
        <v>29.534099999999999</v>
      </c>
      <c r="E596" s="98">
        <v>2625</v>
      </c>
      <c r="F596" s="200">
        <v>523753.4</v>
      </c>
      <c r="G596" s="39">
        <v>100</v>
      </c>
      <c r="H596" s="65">
        <f t="shared" si="103"/>
        <v>523753.4</v>
      </c>
      <c r="I596" s="15">
        <f t="shared" si="102"/>
        <v>0</v>
      </c>
      <c r="J596" s="15">
        <f t="shared" si="100"/>
        <v>199.52510476190477</v>
      </c>
      <c r="K596" s="15">
        <f t="shared" si="104"/>
        <v>518.87543345009908</v>
      </c>
      <c r="L596" s="15">
        <f t="shared" si="105"/>
        <v>1130884.2537757796</v>
      </c>
      <c r="M596" s="15"/>
      <c r="N596" s="15">
        <f t="shared" si="106"/>
        <v>1130884.2537757796</v>
      </c>
      <c r="O596" s="40">
        <f t="shared" si="101"/>
        <v>1130.8842537757796</v>
      </c>
      <c r="P596" s="40"/>
    </row>
    <row r="597" spans="1:16" x14ac:dyDescent="0.25">
      <c r="A597" s="5"/>
      <c r="B597" s="8"/>
      <c r="C597" s="8"/>
      <c r="D597" s="70">
        <v>0</v>
      </c>
      <c r="E597" s="100"/>
      <c r="F597" s="57"/>
      <c r="G597" s="39"/>
      <c r="H597" s="57"/>
      <c r="K597" s="15"/>
      <c r="L597" s="15"/>
      <c r="M597" s="15"/>
      <c r="N597" s="15"/>
      <c r="O597" s="40">
        <f t="shared" si="101"/>
        <v>0</v>
      </c>
      <c r="P597" s="40"/>
    </row>
    <row r="598" spans="1:16" x14ac:dyDescent="0.25">
      <c r="A598" s="33" t="s">
        <v>415</v>
      </c>
      <c r="B598" s="2" t="s">
        <v>2</v>
      </c>
      <c r="C598" s="59"/>
      <c r="D598" s="7">
        <v>764.73369999999989</v>
      </c>
      <c r="E598" s="101">
        <f>E599</f>
        <v>49488</v>
      </c>
      <c r="F598" s="177"/>
      <c r="G598" s="39"/>
      <c r="H598" s="50">
        <f>H600</f>
        <v>2617428.6</v>
      </c>
      <c r="I598" s="12">
        <f>I600</f>
        <v>-2617428.6</v>
      </c>
      <c r="J598" s="12"/>
      <c r="K598" s="15"/>
      <c r="L598" s="15"/>
      <c r="M598" s="14">
        <f>M600</f>
        <v>27362098.954272017</v>
      </c>
      <c r="N598" s="12">
        <f t="shared" si="106"/>
        <v>27362098.954272017</v>
      </c>
      <c r="O598" s="40"/>
      <c r="P598" s="40"/>
    </row>
    <row r="599" spans="1:16" x14ac:dyDescent="0.25">
      <c r="A599" s="33" t="s">
        <v>415</v>
      </c>
      <c r="B599" s="2" t="s">
        <v>3</v>
      </c>
      <c r="C599" s="59"/>
      <c r="D599" s="7">
        <v>764.73369999999989</v>
      </c>
      <c r="E599" s="101">
        <f>SUM(E601:E625)</f>
        <v>49488</v>
      </c>
      <c r="F599" s="177">
        <f>SUM(F601:F625)</f>
        <v>21230506.799999997</v>
      </c>
      <c r="G599" s="39"/>
      <c r="H599" s="50">
        <f>SUM(H601:H625)</f>
        <v>15995649.599999998</v>
      </c>
      <c r="I599" s="12">
        <f>SUM(I601:I625)</f>
        <v>5234857.2</v>
      </c>
      <c r="J599" s="12"/>
      <c r="K599" s="15"/>
      <c r="L599" s="12">
        <f>SUM(L601:L625)</f>
        <v>25684998.624154381</v>
      </c>
      <c r="M599" s="15"/>
      <c r="N599" s="12">
        <f t="shared" si="106"/>
        <v>25684998.624154381</v>
      </c>
      <c r="O599" s="40"/>
      <c r="P599" s="40"/>
    </row>
    <row r="600" spans="1:16" x14ac:dyDescent="0.25">
      <c r="A600" s="5"/>
      <c r="B600" s="1" t="s">
        <v>26</v>
      </c>
      <c r="C600" s="48">
        <v>2</v>
      </c>
      <c r="D600" s="70">
        <v>0</v>
      </c>
      <c r="E600" s="104"/>
      <c r="F600" s="65"/>
      <c r="G600" s="39">
        <v>25</v>
      </c>
      <c r="H600" s="65">
        <f>F613*G600/100</f>
        <v>2617428.6</v>
      </c>
      <c r="I600" s="15">
        <f t="shared" ref="I600:I625" si="107">F600-H600</f>
        <v>-2617428.6</v>
      </c>
      <c r="J600" s="15"/>
      <c r="K600" s="15"/>
      <c r="L600" s="15"/>
      <c r="M600" s="15">
        <f>($L$7*$L$8*E598/$L$10)+($L$7*$L$9*D598/$L$11)</f>
        <v>27362098.954272017</v>
      </c>
      <c r="N600" s="15">
        <f t="shared" si="106"/>
        <v>27362098.954272017</v>
      </c>
      <c r="O600" s="40">
        <f t="shared" ref="O600:O662" si="108">N600/1000</f>
        <v>27362.098954272016</v>
      </c>
      <c r="P600" s="40"/>
    </row>
    <row r="601" spans="1:16" x14ac:dyDescent="0.25">
      <c r="A601" s="5"/>
      <c r="B601" s="1" t="s">
        <v>416</v>
      </c>
      <c r="C601" s="48">
        <v>4</v>
      </c>
      <c r="D601" s="70">
        <v>35.596600000000002</v>
      </c>
      <c r="E601" s="98">
        <v>1141</v>
      </c>
      <c r="F601" s="201">
        <v>249336.7</v>
      </c>
      <c r="G601" s="39">
        <v>100</v>
      </c>
      <c r="H601" s="65">
        <f t="shared" ref="H601:H625" si="109">F601*G601/100</f>
        <v>249336.7</v>
      </c>
      <c r="I601" s="15">
        <f t="shared" si="107"/>
        <v>0</v>
      </c>
      <c r="J601" s="15">
        <f t="shared" ref="J601:J664" si="110">F601/E601</f>
        <v>218.52471516213848</v>
      </c>
      <c r="K601" s="15">
        <f t="shared" ref="K601:K625" si="111">$J$11*$J$19-J601</f>
        <v>499.8758230498654</v>
      </c>
      <c r="L601" s="15">
        <f t="shared" ref="L601:L625" si="112">IF(K601&gt;0,$J$7*$J$8*(K601/$K$19),0)+$J$7*$J$9*(E601/$E$19)+$J$7*$J$10*(D601/$D$19)</f>
        <v>952183.02384310775</v>
      </c>
      <c r="M601" s="15"/>
      <c r="N601" s="15">
        <f t="shared" si="106"/>
        <v>952183.02384310775</v>
      </c>
      <c r="O601" s="40">
        <f t="shared" si="108"/>
        <v>952.18302384310778</v>
      </c>
      <c r="P601" s="40"/>
    </row>
    <row r="602" spans="1:16" x14ac:dyDescent="0.25">
      <c r="A602" s="5"/>
      <c r="B602" s="1" t="s">
        <v>797</v>
      </c>
      <c r="C602" s="48">
        <v>4</v>
      </c>
      <c r="D602" s="70">
        <v>33.409199999999998</v>
      </c>
      <c r="E602" s="98">
        <v>948</v>
      </c>
      <c r="F602" s="201">
        <v>200083.1</v>
      </c>
      <c r="G602" s="39">
        <v>100</v>
      </c>
      <c r="H602" s="65">
        <f t="shared" si="109"/>
        <v>200083.1</v>
      </c>
      <c r="I602" s="15">
        <f t="shared" si="107"/>
        <v>0</v>
      </c>
      <c r="J602" s="15">
        <f t="shared" si="110"/>
        <v>211.0581223628692</v>
      </c>
      <c r="K602" s="15">
        <f t="shared" si="111"/>
        <v>507.34241584913468</v>
      </c>
      <c r="L602" s="15">
        <f t="shared" si="112"/>
        <v>933182.73734265554</v>
      </c>
      <c r="M602" s="15"/>
      <c r="N602" s="15">
        <f t="shared" si="106"/>
        <v>933182.73734265554</v>
      </c>
      <c r="O602" s="40">
        <f t="shared" si="108"/>
        <v>933.18273734265551</v>
      </c>
      <c r="P602" s="40"/>
    </row>
    <row r="603" spans="1:16" x14ac:dyDescent="0.25">
      <c r="A603" s="5"/>
      <c r="B603" s="1" t="s">
        <v>417</v>
      </c>
      <c r="C603" s="48">
        <v>4</v>
      </c>
      <c r="D603" s="70">
        <v>65.508599999999987</v>
      </c>
      <c r="E603" s="98">
        <v>4012</v>
      </c>
      <c r="F603" s="201">
        <v>517537</v>
      </c>
      <c r="G603" s="39">
        <v>100</v>
      </c>
      <c r="H603" s="65">
        <f t="shared" si="109"/>
        <v>517537</v>
      </c>
      <c r="I603" s="15">
        <f t="shared" si="107"/>
        <v>0</v>
      </c>
      <c r="J603" s="15">
        <f t="shared" si="110"/>
        <v>128.99725822532403</v>
      </c>
      <c r="K603" s="15">
        <f t="shared" si="111"/>
        <v>589.40327998667988</v>
      </c>
      <c r="L603" s="15">
        <f t="shared" si="112"/>
        <v>1508536.4251422484</v>
      </c>
      <c r="M603" s="15"/>
      <c r="N603" s="15">
        <f t="shared" si="106"/>
        <v>1508536.4251422484</v>
      </c>
      <c r="O603" s="40">
        <f t="shared" si="108"/>
        <v>1508.5364251422484</v>
      </c>
      <c r="P603" s="40"/>
    </row>
    <row r="604" spans="1:16" x14ac:dyDescent="0.25">
      <c r="A604" s="5"/>
      <c r="B604" s="1" t="s">
        <v>418</v>
      </c>
      <c r="C604" s="48">
        <v>4</v>
      </c>
      <c r="D604" s="70">
        <v>41.834899999999998</v>
      </c>
      <c r="E604" s="98">
        <v>1684</v>
      </c>
      <c r="F604" s="201">
        <v>3783975.8</v>
      </c>
      <c r="G604" s="39">
        <v>100</v>
      </c>
      <c r="H604" s="65">
        <f t="shared" si="109"/>
        <v>3783975.8</v>
      </c>
      <c r="I604" s="15">
        <f t="shared" si="107"/>
        <v>0</v>
      </c>
      <c r="J604" s="15">
        <f t="shared" si="110"/>
        <v>2247.0165083135389</v>
      </c>
      <c r="K604" s="15">
        <f t="shared" si="111"/>
        <v>-1528.6159701015349</v>
      </c>
      <c r="L604" s="15">
        <f t="shared" si="112"/>
        <v>331971.43432086951</v>
      </c>
      <c r="M604" s="15"/>
      <c r="N604" s="15">
        <f t="shared" si="106"/>
        <v>331971.43432086951</v>
      </c>
      <c r="O604" s="40">
        <f t="shared" si="108"/>
        <v>331.97143432086949</v>
      </c>
      <c r="P604" s="40"/>
    </row>
    <row r="605" spans="1:16" x14ac:dyDescent="0.25">
      <c r="A605" s="5"/>
      <c r="B605" s="1" t="s">
        <v>798</v>
      </c>
      <c r="C605" s="48">
        <v>4</v>
      </c>
      <c r="D605" s="70">
        <v>17.8841</v>
      </c>
      <c r="E605" s="98">
        <v>1181</v>
      </c>
      <c r="F605" s="201">
        <v>121668.3</v>
      </c>
      <c r="G605" s="39">
        <v>100</v>
      </c>
      <c r="H605" s="65">
        <f t="shared" si="109"/>
        <v>121668.3</v>
      </c>
      <c r="I605" s="15">
        <f t="shared" si="107"/>
        <v>0</v>
      </c>
      <c r="J605" s="15">
        <f t="shared" si="110"/>
        <v>103.02142252328535</v>
      </c>
      <c r="K605" s="15">
        <f t="shared" si="111"/>
        <v>615.37911568871857</v>
      </c>
      <c r="L605" s="15">
        <f t="shared" si="112"/>
        <v>1061364.8926191418</v>
      </c>
      <c r="M605" s="15"/>
      <c r="N605" s="15">
        <f t="shared" si="106"/>
        <v>1061364.8926191418</v>
      </c>
      <c r="O605" s="40">
        <f t="shared" si="108"/>
        <v>1061.3648926191418</v>
      </c>
      <c r="P605" s="40"/>
    </row>
    <row r="606" spans="1:16" x14ac:dyDescent="0.25">
      <c r="A606" s="5"/>
      <c r="B606" s="1" t="s">
        <v>419</v>
      </c>
      <c r="C606" s="48">
        <v>4</v>
      </c>
      <c r="D606" s="70">
        <v>32.975500000000004</v>
      </c>
      <c r="E606" s="98">
        <v>978</v>
      </c>
      <c r="F606" s="201">
        <v>251327</v>
      </c>
      <c r="G606" s="39">
        <v>100</v>
      </c>
      <c r="H606" s="65">
        <f t="shared" si="109"/>
        <v>251327</v>
      </c>
      <c r="I606" s="15">
        <f t="shared" si="107"/>
        <v>0</v>
      </c>
      <c r="J606" s="15">
        <f t="shared" si="110"/>
        <v>256.98057259713704</v>
      </c>
      <c r="K606" s="15">
        <f t="shared" si="111"/>
        <v>461.41996561486684</v>
      </c>
      <c r="L606" s="15">
        <f t="shared" si="112"/>
        <v>870606.10332201631</v>
      </c>
      <c r="M606" s="15"/>
      <c r="N606" s="15">
        <f t="shared" si="106"/>
        <v>870606.10332201631</v>
      </c>
      <c r="O606" s="40">
        <f t="shared" si="108"/>
        <v>870.60610332201634</v>
      </c>
      <c r="P606" s="40"/>
    </row>
    <row r="607" spans="1:16" x14ac:dyDescent="0.25">
      <c r="A607" s="5"/>
      <c r="B607" s="1" t="s">
        <v>420</v>
      </c>
      <c r="C607" s="48">
        <v>4</v>
      </c>
      <c r="D607" s="70">
        <v>20.041899999999998</v>
      </c>
      <c r="E607" s="98">
        <v>997</v>
      </c>
      <c r="F607" s="201">
        <v>136624.79999999999</v>
      </c>
      <c r="G607" s="39">
        <v>100</v>
      </c>
      <c r="H607" s="65">
        <f t="shared" si="109"/>
        <v>136624.79999999999</v>
      </c>
      <c r="I607" s="15">
        <f t="shared" si="107"/>
        <v>0</v>
      </c>
      <c r="J607" s="15">
        <f t="shared" si="110"/>
        <v>137.03590772316949</v>
      </c>
      <c r="K607" s="15">
        <f t="shared" si="111"/>
        <v>581.36463048883434</v>
      </c>
      <c r="L607" s="15">
        <f t="shared" si="112"/>
        <v>999257.1561248505</v>
      </c>
      <c r="M607" s="15"/>
      <c r="N607" s="15">
        <f t="shared" si="106"/>
        <v>999257.1561248505</v>
      </c>
      <c r="O607" s="40">
        <f t="shared" si="108"/>
        <v>999.25715612485055</v>
      </c>
      <c r="P607" s="40"/>
    </row>
    <row r="608" spans="1:16" x14ac:dyDescent="0.25">
      <c r="A608" s="5"/>
      <c r="B608" s="1" t="s">
        <v>421</v>
      </c>
      <c r="C608" s="48">
        <v>4</v>
      </c>
      <c r="D608" s="70">
        <v>27.4086</v>
      </c>
      <c r="E608" s="98">
        <v>1612</v>
      </c>
      <c r="F608" s="201">
        <v>229231.4</v>
      </c>
      <c r="G608" s="39">
        <v>100</v>
      </c>
      <c r="H608" s="65">
        <f t="shared" si="109"/>
        <v>229231.4</v>
      </c>
      <c r="I608" s="15">
        <f t="shared" si="107"/>
        <v>0</v>
      </c>
      <c r="J608" s="15">
        <f t="shared" si="110"/>
        <v>142.20310173697271</v>
      </c>
      <c r="K608" s="15">
        <f t="shared" si="111"/>
        <v>576.19743647503117</v>
      </c>
      <c r="L608" s="15">
        <f t="shared" si="112"/>
        <v>1087313.1681014758</v>
      </c>
      <c r="M608" s="15"/>
      <c r="N608" s="15">
        <f t="shared" si="106"/>
        <v>1087313.1681014758</v>
      </c>
      <c r="O608" s="40">
        <f t="shared" si="108"/>
        <v>1087.3131681014759</v>
      </c>
      <c r="P608" s="40"/>
    </row>
    <row r="609" spans="1:16" x14ac:dyDescent="0.25">
      <c r="A609" s="5"/>
      <c r="B609" s="1" t="s">
        <v>422</v>
      </c>
      <c r="C609" s="48">
        <v>4</v>
      </c>
      <c r="D609" s="70">
        <v>26.490100000000002</v>
      </c>
      <c r="E609" s="98">
        <v>1540</v>
      </c>
      <c r="F609" s="201">
        <v>286114.09999999998</v>
      </c>
      <c r="G609" s="39">
        <v>100</v>
      </c>
      <c r="H609" s="65">
        <f t="shared" si="109"/>
        <v>286114.09999999998</v>
      </c>
      <c r="I609" s="15">
        <f t="shared" si="107"/>
        <v>0</v>
      </c>
      <c r="J609" s="15">
        <f t="shared" si="110"/>
        <v>185.78837662337662</v>
      </c>
      <c r="K609" s="15">
        <f t="shared" si="111"/>
        <v>532.61216158862726</v>
      </c>
      <c r="L609" s="15">
        <f t="shared" si="112"/>
        <v>1014628.7751309696</v>
      </c>
      <c r="M609" s="15"/>
      <c r="N609" s="15">
        <f t="shared" si="106"/>
        <v>1014628.7751309696</v>
      </c>
      <c r="O609" s="40">
        <f t="shared" si="108"/>
        <v>1014.6287751309696</v>
      </c>
      <c r="P609" s="40"/>
    </row>
    <row r="610" spans="1:16" x14ac:dyDescent="0.25">
      <c r="A610" s="5"/>
      <c r="B610" s="1" t="s">
        <v>423</v>
      </c>
      <c r="C610" s="48">
        <v>4</v>
      </c>
      <c r="D610" s="70">
        <v>44.840200000000003</v>
      </c>
      <c r="E610" s="98">
        <v>3372</v>
      </c>
      <c r="F610" s="201">
        <v>365553.3</v>
      </c>
      <c r="G610" s="39">
        <v>100</v>
      </c>
      <c r="H610" s="65">
        <f t="shared" si="109"/>
        <v>365553.3</v>
      </c>
      <c r="I610" s="15">
        <f t="shared" si="107"/>
        <v>0</v>
      </c>
      <c r="J610" s="15">
        <f t="shared" si="110"/>
        <v>108.40845195729537</v>
      </c>
      <c r="K610" s="15">
        <f t="shared" si="111"/>
        <v>609.99208625470851</v>
      </c>
      <c r="L610" s="15">
        <f t="shared" si="112"/>
        <v>1395729.5361567326</v>
      </c>
      <c r="M610" s="15"/>
      <c r="N610" s="15">
        <f t="shared" si="106"/>
        <v>1395729.5361567326</v>
      </c>
      <c r="O610" s="40">
        <f t="shared" si="108"/>
        <v>1395.7295361567326</v>
      </c>
      <c r="P610" s="40"/>
    </row>
    <row r="611" spans="1:16" x14ac:dyDescent="0.25">
      <c r="A611" s="5"/>
      <c r="B611" s="1" t="s">
        <v>799</v>
      </c>
      <c r="C611" s="48">
        <v>4</v>
      </c>
      <c r="D611" s="70">
        <v>19.890900000000002</v>
      </c>
      <c r="E611" s="98">
        <v>1029</v>
      </c>
      <c r="F611" s="201">
        <v>186021.2</v>
      </c>
      <c r="G611" s="39">
        <v>100</v>
      </c>
      <c r="H611" s="65">
        <f t="shared" si="109"/>
        <v>186021.2</v>
      </c>
      <c r="I611" s="15">
        <f t="shared" si="107"/>
        <v>0</v>
      </c>
      <c r="J611" s="15">
        <f t="shared" si="110"/>
        <v>180.77862001943635</v>
      </c>
      <c r="K611" s="15">
        <f t="shared" si="111"/>
        <v>537.62191819256759</v>
      </c>
      <c r="L611" s="15">
        <f t="shared" si="112"/>
        <v>940905.55197969673</v>
      </c>
      <c r="M611" s="15"/>
      <c r="N611" s="15">
        <f t="shared" si="106"/>
        <v>940905.55197969673</v>
      </c>
      <c r="O611" s="40">
        <f t="shared" si="108"/>
        <v>940.90555197969672</v>
      </c>
      <c r="P611" s="40"/>
    </row>
    <row r="612" spans="1:16" x14ac:dyDescent="0.25">
      <c r="A612" s="5"/>
      <c r="B612" s="1" t="s">
        <v>424</v>
      </c>
      <c r="C612" s="48">
        <v>4</v>
      </c>
      <c r="D612" s="70">
        <v>27.044200000000004</v>
      </c>
      <c r="E612" s="98">
        <v>4407</v>
      </c>
      <c r="F612" s="201">
        <v>1343889.5</v>
      </c>
      <c r="G612" s="39">
        <v>100</v>
      </c>
      <c r="H612" s="65">
        <f t="shared" si="109"/>
        <v>1343889.5</v>
      </c>
      <c r="I612" s="15">
        <f t="shared" si="107"/>
        <v>0</v>
      </c>
      <c r="J612" s="15">
        <f t="shared" si="110"/>
        <v>304.94429316995689</v>
      </c>
      <c r="K612" s="15">
        <f t="shared" si="111"/>
        <v>413.45624504204699</v>
      </c>
      <c r="L612" s="15">
        <f t="shared" si="112"/>
        <v>1180684.1476135589</v>
      </c>
      <c r="M612" s="15"/>
      <c r="N612" s="15">
        <f t="shared" si="106"/>
        <v>1180684.1476135589</v>
      </c>
      <c r="O612" s="40">
        <f t="shared" si="108"/>
        <v>1180.6841476135589</v>
      </c>
      <c r="P612" s="40"/>
    </row>
    <row r="613" spans="1:16" x14ac:dyDescent="0.25">
      <c r="A613" s="5"/>
      <c r="B613" s="1" t="s">
        <v>859</v>
      </c>
      <c r="C613" s="48">
        <v>3</v>
      </c>
      <c r="D613" s="70">
        <v>34.136299999999999</v>
      </c>
      <c r="E613" s="98">
        <v>9894</v>
      </c>
      <c r="F613" s="201">
        <v>10469714.4</v>
      </c>
      <c r="G613" s="39">
        <v>50</v>
      </c>
      <c r="H613" s="65">
        <f t="shared" si="109"/>
        <v>5234857.2</v>
      </c>
      <c r="I613" s="15">
        <f t="shared" si="107"/>
        <v>5234857.2</v>
      </c>
      <c r="J613" s="15">
        <f t="shared" si="110"/>
        <v>1058.1882352941177</v>
      </c>
      <c r="K613" s="15">
        <f t="shared" si="111"/>
        <v>-339.78769708211382</v>
      </c>
      <c r="L613" s="15">
        <f t="shared" si="112"/>
        <v>1257301.2766970047</v>
      </c>
      <c r="M613" s="15"/>
      <c r="N613" s="15">
        <f t="shared" si="106"/>
        <v>1257301.2766970047</v>
      </c>
      <c r="O613" s="40">
        <f t="shared" si="108"/>
        <v>1257.3012766970046</v>
      </c>
      <c r="P613" s="40"/>
    </row>
    <row r="614" spans="1:16" x14ac:dyDescent="0.25">
      <c r="A614" s="5"/>
      <c r="B614" s="1" t="s">
        <v>425</v>
      </c>
      <c r="C614" s="48">
        <v>4</v>
      </c>
      <c r="D614" s="70">
        <v>18.03</v>
      </c>
      <c r="E614" s="98">
        <v>1193</v>
      </c>
      <c r="F614" s="201">
        <v>158272.6</v>
      </c>
      <c r="G614" s="39">
        <v>100</v>
      </c>
      <c r="H614" s="65">
        <f t="shared" si="109"/>
        <v>158272.6</v>
      </c>
      <c r="I614" s="15">
        <f t="shared" si="107"/>
        <v>0</v>
      </c>
      <c r="J614" s="15">
        <f t="shared" si="110"/>
        <v>132.6677284157586</v>
      </c>
      <c r="K614" s="15">
        <f t="shared" si="111"/>
        <v>585.73280979624531</v>
      </c>
      <c r="L614" s="15">
        <f t="shared" si="112"/>
        <v>1021508.8125403265</v>
      </c>
      <c r="M614" s="15"/>
      <c r="N614" s="15">
        <f t="shared" si="106"/>
        <v>1021508.8125403265</v>
      </c>
      <c r="O614" s="40">
        <f t="shared" si="108"/>
        <v>1021.5088125403265</v>
      </c>
      <c r="P614" s="40"/>
    </row>
    <row r="615" spans="1:16" x14ac:dyDescent="0.25">
      <c r="A615" s="5"/>
      <c r="B615" s="1" t="s">
        <v>426</v>
      </c>
      <c r="C615" s="48">
        <v>4</v>
      </c>
      <c r="D615" s="70">
        <v>19.073699999999999</v>
      </c>
      <c r="E615" s="98">
        <v>532</v>
      </c>
      <c r="F615" s="201">
        <v>85380.9</v>
      </c>
      <c r="G615" s="39">
        <v>100</v>
      </c>
      <c r="H615" s="65">
        <f t="shared" si="109"/>
        <v>85380.9</v>
      </c>
      <c r="I615" s="15">
        <f t="shared" si="107"/>
        <v>0</v>
      </c>
      <c r="J615" s="15">
        <f t="shared" si="110"/>
        <v>160.49041353383458</v>
      </c>
      <c r="K615" s="15">
        <f t="shared" si="111"/>
        <v>557.91012467816927</v>
      </c>
      <c r="L615" s="15">
        <f t="shared" si="112"/>
        <v>909240.43916208041</v>
      </c>
      <c r="M615" s="15"/>
      <c r="N615" s="15">
        <f t="shared" si="106"/>
        <v>909240.43916208041</v>
      </c>
      <c r="O615" s="40">
        <f t="shared" si="108"/>
        <v>909.24043916208041</v>
      </c>
      <c r="P615" s="40"/>
    </row>
    <row r="616" spans="1:16" x14ac:dyDescent="0.25">
      <c r="A616" s="5"/>
      <c r="B616" s="1" t="s">
        <v>427</v>
      </c>
      <c r="C616" s="48">
        <v>4</v>
      </c>
      <c r="D616" s="70">
        <v>33.413400000000003</v>
      </c>
      <c r="E616" s="98">
        <v>1626</v>
      </c>
      <c r="F616" s="201">
        <v>662931</v>
      </c>
      <c r="G616" s="39">
        <v>100</v>
      </c>
      <c r="H616" s="65">
        <f t="shared" si="109"/>
        <v>662931</v>
      </c>
      <c r="I616" s="15">
        <f t="shared" si="107"/>
        <v>0</v>
      </c>
      <c r="J616" s="15">
        <f t="shared" si="110"/>
        <v>407.70664206642067</v>
      </c>
      <c r="K616" s="15">
        <f t="shared" si="111"/>
        <v>310.69389614558321</v>
      </c>
      <c r="L616" s="15">
        <f t="shared" si="112"/>
        <v>734937.77582139825</v>
      </c>
      <c r="M616" s="15"/>
      <c r="N616" s="15">
        <f t="shared" si="106"/>
        <v>734937.77582139825</v>
      </c>
      <c r="O616" s="40">
        <f t="shared" si="108"/>
        <v>734.93777582139819</v>
      </c>
      <c r="P616" s="40"/>
    </row>
    <row r="617" spans="1:16" x14ac:dyDescent="0.25">
      <c r="A617" s="5"/>
      <c r="B617" s="1" t="s">
        <v>428</v>
      </c>
      <c r="C617" s="48">
        <v>4</v>
      </c>
      <c r="D617" s="70">
        <v>21.531500000000001</v>
      </c>
      <c r="E617" s="98">
        <v>1180</v>
      </c>
      <c r="F617" s="201">
        <v>98001</v>
      </c>
      <c r="G617" s="39">
        <v>100</v>
      </c>
      <c r="H617" s="65">
        <f t="shared" si="109"/>
        <v>98001</v>
      </c>
      <c r="I617" s="15">
        <f t="shared" si="107"/>
        <v>0</v>
      </c>
      <c r="J617" s="15">
        <f t="shared" si="110"/>
        <v>83.051694915254231</v>
      </c>
      <c r="K617" s="15">
        <f t="shared" si="111"/>
        <v>635.34884329674969</v>
      </c>
      <c r="L617" s="15">
        <f t="shared" si="112"/>
        <v>1101298.3058375637</v>
      </c>
      <c r="M617" s="15"/>
      <c r="N617" s="15">
        <f t="shared" si="106"/>
        <v>1101298.3058375637</v>
      </c>
      <c r="O617" s="40">
        <f t="shared" si="108"/>
        <v>1101.2983058375637</v>
      </c>
      <c r="P617" s="40"/>
    </row>
    <row r="618" spans="1:16" x14ac:dyDescent="0.25">
      <c r="A618" s="5"/>
      <c r="B618" s="1" t="s">
        <v>800</v>
      </c>
      <c r="C618" s="48">
        <v>4</v>
      </c>
      <c r="D618" s="70">
        <v>15.958699999999999</v>
      </c>
      <c r="E618" s="98">
        <v>979</v>
      </c>
      <c r="F618" s="201">
        <v>225207.5</v>
      </c>
      <c r="G618" s="39">
        <v>100</v>
      </c>
      <c r="H618" s="65">
        <f t="shared" si="109"/>
        <v>225207.5</v>
      </c>
      <c r="I618" s="15">
        <f t="shared" si="107"/>
        <v>0</v>
      </c>
      <c r="J618" s="15">
        <f t="shared" si="110"/>
        <v>230.03830439223697</v>
      </c>
      <c r="K618" s="15">
        <f t="shared" si="111"/>
        <v>488.36223381976691</v>
      </c>
      <c r="L618" s="15">
        <f t="shared" si="112"/>
        <v>852913.07755808311</v>
      </c>
      <c r="M618" s="15"/>
      <c r="N618" s="15">
        <f t="shared" si="106"/>
        <v>852913.07755808311</v>
      </c>
      <c r="O618" s="40">
        <f t="shared" si="108"/>
        <v>852.91307755808316</v>
      </c>
      <c r="P618" s="40"/>
    </row>
    <row r="619" spans="1:16" x14ac:dyDescent="0.25">
      <c r="A619" s="5"/>
      <c r="B619" s="1" t="s">
        <v>429</v>
      </c>
      <c r="C619" s="48">
        <v>4</v>
      </c>
      <c r="D619" s="70">
        <v>26.119699999999998</v>
      </c>
      <c r="E619" s="98">
        <v>985</v>
      </c>
      <c r="F619" s="201">
        <v>126787.9</v>
      </c>
      <c r="G619" s="39">
        <v>100</v>
      </c>
      <c r="H619" s="65">
        <f t="shared" si="109"/>
        <v>126787.9</v>
      </c>
      <c r="I619" s="15">
        <f t="shared" si="107"/>
        <v>0</v>
      </c>
      <c r="J619" s="15">
        <f t="shared" si="110"/>
        <v>128.71868020304569</v>
      </c>
      <c r="K619" s="15">
        <f t="shared" si="111"/>
        <v>589.68185800895822</v>
      </c>
      <c r="L619" s="15">
        <f t="shared" si="112"/>
        <v>1029476.7192892882</v>
      </c>
      <c r="M619" s="15"/>
      <c r="N619" s="15">
        <f t="shared" si="106"/>
        <v>1029476.7192892882</v>
      </c>
      <c r="O619" s="40">
        <f t="shared" si="108"/>
        <v>1029.4767192892882</v>
      </c>
      <c r="P619" s="40"/>
    </row>
    <row r="620" spans="1:16" x14ac:dyDescent="0.25">
      <c r="A620" s="5"/>
      <c r="B620" s="1" t="s">
        <v>430</v>
      </c>
      <c r="C620" s="48">
        <v>4</v>
      </c>
      <c r="D620" s="70">
        <v>18.863699999999998</v>
      </c>
      <c r="E620" s="98">
        <v>1045</v>
      </c>
      <c r="F620" s="201">
        <v>156642.5</v>
      </c>
      <c r="G620" s="39">
        <v>100</v>
      </c>
      <c r="H620" s="65">
        <f t="shared" si="109"/>
        <v>156642.5</v>
      </c>
      <c r="I620" s="15">
        <f t="shared" si="107"/>
        <v>0</v>
      </c>
      <c r="J620" s="15">
        <f t="shared" si="110"/>
        <v>149.89712918660288</v>
      </c>
      <c r="K620" s="15">
        <f t="shared" si="111"/>
        <v>568.50340902540097</v>
      </c>
      <c r="L620" s="15">
        <f t="shared" si="112"/>
        <v>982855.71420723805</v>
      </c>
      <c r="M620" s="15"/>
      <c r="N620" s="15">
        <f t="shared" si="106"/>
        <v>982855.71420723805</v>
      </c>
      <c r="O620" s="40">
        <f t="shared" si="108"/>
        <v>982.85571420723807</v>
      </c>
      <c r="P620" s="40"/>
    </row>
    <row r="621" spans="1:16" x14ac:dyDescent="0.25">
      <c r="A621" s="5"/>
      <c r="B621" s="1" t="s">
        <v>431</v>
      </c>
      <c r="C621" s="48">
        <v>4</v>
      </c>
      <c r="D621" s="70">
        <v>38.705500000000001</v>
      </c>
      <c r="E621" s="98">
        <v>2421</v>
      </c>
      <c r="F621" s="201">
        <v>620369.80000000005</v>
      </c>
      <c r="G621" s="39">
        <v>100</v>
      </c>
      <c r="H621" s="65">
        <f t="shared" si="109"/>
        <v>620369.80000000005</v>
      </c>
      <c r="I621" s="15">
        <f t="shared" si="107"/>
        <v>0</v>
      </c>
      <c r="J621" s="15">
        <f t="shared" si="110"/>
        <v>256.24527054935982</v>
      </c>
      <c r="K621" s="15">
        <f t="shared" si="111"/>
        <v>462.15526766264406</v>
      </c>
      <c r="L621" s="15">
        <f t="shared" si="112"/>
        <v>1057473.8041647174</v>
      </c>
      <c r="M621" s="15"/>
      <c r="N621" s="15">
        <f t="shared" si="106"/>
        <v>1057473.8041647174</v>
      </c>
      <c r="O621" s="40">
        <f t="shared" si="108"/>
        <v>1057.4738041647174</v>
      </c>
      <c r="P621" s="40"/>
    </row>
    <row r="622" spans="1:16" x14ac:dyDescent="0.25">
      <c r="A622" s="5"/>
      <c r="B622" s="1" t="s">
        <v>432</v>
      </c>
      <c r="C622" s="48">
        <v>4</v>
      </c>
      <c r="D622" s="70">
        <v>28.945799999999998</v>
      </c>
      <c r="E622" s="98">
        <v>1504</v>
      </c>
      <c r="F622" s="201">
        <v>279335.2</v>
      </c>
      <c r="G622" s="39">
        <v>100</v>
      </c>
      <c r="H622" s="65">
        <f t="shared" si="109"/>
        <v>279335.2</v>
      </c>
      <c r="I622" s="15">
        <f t="shared" si="107"/>
        <v>0</v>
      </c>
      <c r="J622" s="15">
        <f t="shared" si="110"/>
        <v>185.72819148936171</v>
      </c>
      <c r="K622" s="15">
        <f t="shared" si="111"/>
        <v>532.67234672264215</v>
      </c>
      <c r="L622" s="15">
        <f t="shared" si="112"/>
        <v>1018587.3549082321</v>
      </c>
      <c r="M622" s="15"/>
      <c r="N622" s="15">
        <f t="shared" si="106"/>
        <v>1018587.3549082321</v>
      </c>
      <c r="O622" s="40">
        <f t="shared" si="108"/>
        <v>1018.5873549082321</v>
      </c>
      <c r="P622" s="40"/>
    </row>
    <row r="623" spans="1:16" x14ac:dyDescent="0.25">
      <c r="A623" s="5"/>
      <c r="B623" s="1" t="s">
        <v>172</v>
      </c>
      <c r="C623" s="48">
        <v>4</v>
      </c>
      <c r="D623" s="70">
        <v>53.652200000000001</v>
      </c>
      <c r="E623" s="98">
        <v>3254</v>
      </c>
      <c r="F623" s="201">
        <v>400960.2</v>
      </c>
      <c r="G623" s="39">
        <v>100</v>
      </c>
      <c r="H623" s="65">
        <f t="shared" si="109"/>
        <v>400960.2</v>
      </c>
      <c r="I623" s="15">
        <f t="shared" si="107"/>
        <v>0</v>
      </c>
      <c r="J623" s="15">
        <f t="shared" si="110"/>
        <v>123.22071296865397</v>
      </c>
      <c r="K623" s="15">
        <f t="shared" si="111"/>
        <v>595.17982524334991</v>
      </c>
      <c r="L623" s="15">
        <f t="shared" si="112"/>
        <v>1390078.8495672566</v>
      </c>
      <c r="M623" s="15"/>
      <c r="N623" s="15">
        <f t="shared" si="106"/>
        <v>1390078.8495672566</v>
      </c>
      <c r="O623" s="40">
        <f t="shared" si="108"/>
        <v>1390.0788495672566</v>
      </c>
      <c r="P623" s="40"/>
    </row>
    <row r="624" spans="1:16" x14ac:dyDescent="0.25">
      <c r="A624" s="5"/>
      <c r="B624" s="1" t="s">
        <v>433</v>
      </c>
      <c r="C624" s="48">
        <v>4</v>
      </c>
      <c r="D624" s="70">
        <v>29.088600000000003</v>
      </c>
      <c r="E624" s="98">
        <v>762</v>
      </c>
      <c r="F624" s="201">
        <v>124364.9</v>
      </c>
      <c r="G624" s="39">
        <v>100</v>
      </c>
      <c r="H624" s="65">
        <f t="shared" si="109"/>
        <v>124364.9</v>
      </c>
      <c r="I624" s="15">
        <f t="shared" si="107"/>
        <v>0</v>
      </c>
      <c r="J624" s="15">
        <f t="shared" si="110"/>
        <v>163.20853018372702</v>
      </c>
      <c r="K624" s="15">
        <f t="shared" si="111"/>
        <v>555.19200802827686</v>
      </c>
      <c r="L624" s="15">
        <f t="shared" si="112"/>
        <v>964840.7926795067</v>
      </c>
      <c r="M624" s="15"/>
      <c r="N624" s="15">
        <f t="shared" si="106"/>
        <v>964840.7926795067</v>
      </c>
      <c r="O624" s="40">
        <f t="shared" si="108"/>
        <v>964.84079267950665</v>
      </c>
      <c r="P624" s="40"/>
    </row>
    <row r="625" spans="1:16" x14ac:dyDescent="0.25">
      <c r="A625" s="5"/>
      <c r="B625" s="1" t="s">
        <v>801</v>
      </c>
      <c r="C625" s="48">
        <v>4</v>
      </c>
      <c r="D625" s="70">
        <v>34.2898</v>
      </c>
      <c r="E625" s="98">
        <v>1212</v>
      </c>
      <c r="F625" s="201">
        <v>151176.70000000001</v>
      </c>
      <c r="G625" s="39">
        <v>100</v>
      </c>
      <c r="H625" s="65">
        <f t="shared" si="109"/>
        <v>151176.70000000001</v>
      </c>
      <c r="I625" s="15">
        <f t="shared" si="107"/>
        <v>0</v>
      </c>
      <c r="J625" s="15">
        <f t="shared" si="110"/>
        <v>124.73325082508252</v>
      </c>
      <c r="K625" s="15">
        <f t="shared" si="111"/>
        <v>593.66728738692132</v>
      </c>
      <c r="L625" s="15">
        <f t="shared" si="112"/>
        <v>1088122.7500243578</v>
      </c>
      <c r="M625" s="15"/>
      <c r="N625" s="15">
        <f t="shared" si="106"/>
        <v>1088122.7500243578</v>
      </c>
      <c r="O625" s="40">
        <f t="shared" si="108"/>
        <v>1088.1227500243579</v>
      </c>
      <c r="P625" s="40"/>
    </row>
    <row r="626" spans="1:16" x14ac:dyDescent="0.25">
      <c r="A626" s="5"/>
      <c r="B626" s="8"/>
      <c r="C626" s="8"/>
      <c r="D626" s="70">
        <v>0</v>
      </c>
      <c r="E626" s="100"/>
      <c r="F626" s="57"/>
      <c r="G626" s="39"/>
      <c r="H626" s="57"/>
      <c r="K626" s="15"/>
      <c r="L626" s="15"/>
      <c r="M626" s="15"/>
      <c r="N626" s="15"/>
      <c r="O626" s="40">
        <f t="shared" si="108"/>
        <v>0</v>
      </c>
      <c r="P626" s="40"/>
    </row>
    <row r="627" spans="1:16" x14ac:dyDescent="0.25">
      <c r="A627" s="33" t="s">
        <v>434</v>
      </c>
      <c r="B627" s="2" t="s">
        <v>2</v>
      </c>
      <c r="C627" s="59"/>
      <c r="D627" s="7">
        <v>629.01580000000001</v>
      </c>
      <c r="E627" s="101">
        <f>E628</f>
        <v>58313</v>
      </c>
      <c r="F627" s="177"/>
      <c r="G627" s="39"/>
      <c r="H627" s="50">
        <f>H629</f>
        <v>3561593.7</v>
      </c>
      <c r="I627" s="12">
        <f>I629</f>
        <v>-3561593.7</v>
      </c>
      <c r="J627" s="12"/>
      <c r="K627" s="15"/>
      <c r="L627" s="15"/>
      <c r="M627" s="14">
        <f>M629</f>
        <v>27809372.273685202</v>
      </c>
      <c r="N627" s="12">
        <f t="shared" si="106"/>
        <v>27809372.273685202</v>
      </c>
      <c r="O627" s="168">
        <f t="shared" ref="O627" si="113">O629</f>
        <v>27809.372273685203</v>
      </c>
      <c r="P627" s="40"/>
    </row>
    <row r="628" spans="1:16" x14ac:dyDescent="0.25">
      <c r="A628" s="33" t="s">
        <v>434</v>
      </c>
      <c r="B628" s="2" t="s">
        <v>3</v>
      </c>
      <c r="C628" s="59"/>
      <c r="D628" s="7">
        <v>629.01580000000001</v>
      </c>
      <c r="E628" s="101">
        <f>SUM(E630:E652)</f>
        <v>58313</v>
      </c>
      <c r="F628" s="177">
        <f>SUM(F630:F652)</f>
        <v>21332816.300000001</v>
      </c>
      <c r="G628" s="39"/>
      <c r="H628" s="50">
        <f>SUM(H630:H652)</f>
        <v>14209628.899999999</v>
      </c>
      <c r="I628" s="12">
        <f>SUM(I630:I652)</f>
        <v>7123187.4000000004</v>
      </c>
      <c r="J628" s="12"/>
      <c r="K628" s="15"/>
      <c r="L628" s="12">
        <f>SUM(L630:L652)</f>
        <v>25967114.496570434</v>
      </c>
      <c r="M628" s="15"/>
      <c r="N628" s="12">
        <f t="shared" si="106"/>
        <v>25967114.496570434</v>
      </c>
      <c r="O628" s="168">
        <f t="shared" ref="O628" si="114">SUM(O630:O652)</f>
        <v>25967.114496570433</v>
      </c>
      <c r="P628" s="40"/>
    </row>
    <row r="629" spans="1:16" x14ac:dyDescent="0.25">
      <c r="A629" s="5"/>
      <c r="B629" s="1" t="s">
        <v>26</v>
      </c>
      <c r="C629" s="48">
        <v>2</v>
      </c>
      <c r="D629" s="70">
        <v>0</v>
      </c>
      <c r="E629" s="104"/>
      <c r="F629" s="65"/>
      <c r="G629" s="39">
        <v>25</v>
      </c>
      <c r="H629" s="65">
        <f>F645*G629/100</f>
        <v>3561593.7</v>
      </c>
      <c r="I629" s="15">
        <f t="shared" ref="I629:I652" si="115">F629-H629</f>
        <v>-3561593.7</v>
      </c>
      <c r="J629" s="15"/>
      <c r="K629" s="15"/>
      <c r="L629" s="15"/>
      <c r="M629" s="15">
        <f>($L$7*$L$8*E627/$L$10)+($L$7*$L$9*D627/$L$11)</f>
        <v>27809372.273685202</v>
      </c>
      <c r="N629" s="15">
        <f t="shared" si="106"/>
        <v>27809372.273685202</v>
      </c>
      <c r="O629" s="40">
        <f t="shared" si="108"/>
        <v>27809.372273685203</v>
      </c>
      <c r="P629" s="40"/>
    </row>
    <row r="630" spans="1:16" x14ac:dyDescent="0.25">
      <c r="A630" s="5"/>
      <c r="B630" s="1" t="s">
        <v>802</v>
      </c>
      <c r="C630" s="48">
        <v>4</v>
      </c>
      <c r="D630" s="70">
        <v>16.8704</v>
      </c>
      <c r="E630" s="98">
        <v>2248</v>
      </c>
      <c r="F630" s="202">
        <v>205866.9</v>
      </c>
      <c r="G630" s="39">
        <v>100</v>
      </c>
      <c r="H630" s="65">
        <f t="shared" ref="H630:H652" si="116">F630*G630/100</f>
        <v>205866.9</v>
      </c>
      <c r="I630" s="15">
        <f t="shared" si="115"/>
        <v>0</v>
      </c>
      <c r="J630" s="15">
        <f t="shared" si="110"/>
        <v>91.577802491103199</v>
      </c>
      <c r="K630" s="15">
        <f t="shared" ref="K630:K652" si="117">$J$11*$J$19-J630</f>
        <v>626.82273572090071</v>
      </c>
      <c r="L630" s="15">
        <f t="shared" ref="L630:L652" si="118">IF(K630&gt;0,$J$7*$J$8*(K630/$K$19),0)+$J$7*$J$9*(E630/$E$19)+$J$7*$J$10*(D630/$D$19)</f>
        <v>1197686.2185469435</v>
      </c>
      <c r="M630" s="15"/>
      <c r="N630" s="15">
        <f t="shared" si="106"/>
        <v>1197686.2185469435</v>
      </c>
      <c r="O630" s="40">
        <f t="shared" si="108"/>
        <v>1197.6862185469436</v>
      </c>
      <c r="P630" s="40"/>
    </row>
    <row r="631" spans="1:16" x14ac:dyDescent="0.25">
      <c r="A631" s="5"/>
      <c r="B631" s="1" t="s">
        <v>435</v>
      </c>
      <c r="C631" s="48">
        <v>4</v>
      </c>
      <c r="D631" s="70">
        <v>26.722299999999997</v>
      </c>
      <c r="E631" s="98">
        <v>2451</v>
      </c>
      <c r="F631" s="202">
        <v>231351.5</v>
      </c>
      <c r="G631" s="39">
        <v>100</v>
      </c>
      <c r="H631" s="65">
        <f t="shared" si="116"/>
        <v>231351.5</v>
      </c>
      <c r="I631" s="15">
        <f t="shared" si="115"/>
        <v>0</v>
      </c>
      <c r="J631" s="15">
        <f t="shared" si="110"/>
        <v>94.390656874745005</v>
      </c>
      <c r="K631" s="15">
        <f t="shared" si="117"/>
        <v>624.00988133725889</v>
      </c>
      <c r="L631" s="15">
        <f t="shared" si="118"/>
        <v>1249493.4322331327</v>
      </c>
      <c r="M631" s="15"/>
      <c r="N631" s="15">
        <f t="shared" si="106"/>
        <v>1249493.4322331327</v>
      </c>
      <c r="O631" s="40">
        <f t="shared" si="108"/>
        <v>1249.4934322331326</v>
      </c>
      <c r="P631" s="40"/>
    </row>
    <row r="632" spans="1:16" x14ac:dyDescent="0.25">
      <c r="A632" s="5"/>
      <c r="B632" s="1" t="s">
        <v>436</v>
      </c>
      <c r="C632" s="48">
        <v>4</v>
      </c>
      <c r="D632" s="70">
        <v>13.170299999999999</v>
      </c>
      <c r="E632" s="98">
        <v>857</v>
      </c>
      <c r="F632" s="202">
        <v>132499.20000000001</v>
      </c>
      <c r="G632" s="39">
        <v>100</v>
      </c>
      <c r="H632" s="65">
        <f t="shared" si="116"/>
        <v>132499.20000000001</v>
      </c>
      <c r="I632" s="15">
        <f t="shared" si="115"/>
        <v>0</v>
      </c>
      <c r="J632" s="15">
        <f t="shared" si="110"/>
        <v>154.60816802800468</v>
      </c>
      <c r="K632" s="15">
        <f t="shared" si="117"/>
        <v>563.7923701839992</v>
      </c>
      <c r="L632" s="15">
        <f t="shared" si="118"/>
        <v>935814.51731376117</v>
      </c>
      <c r="M632" s="15"/>
      <c r="N632" s="15">
        <f t="shared" si="106"/>
        <v>935814.51731376117</v>
      </c>
      <c r="O632" s="40">
        <f t="shared" si="108"/>
        <v>935.81451731376114</v>
      </c>
      <c r="P632" s="40"/>
    </row>
    <row r="633" spans="1:16" x14ac:dyDescent="0.25">
      <c r="A633" s="5"/>
      <c r="B633" s="1" t="s">
        <v>437</v>
      </c>
      <c r="C633" s="48">
        <v>4</v>
      </c>
      <c r="D633" s="70">
        <v>49.860100000000003</v>
      </c>
      <c r="E633" s="98">
        <v>3632</v>
      </c>
      <c r="F633" s="202">
        <v>324982.40000000002</v>
      </c>
      <c r="G633" s="39">
        <v>100</v>
      </c>
      <c r="H633" s="65">
        <f t="shared" si="116"/>
        <v>324982.40000000002</v>
      </c>
      <c r="I633" s="15">
        <f t="shared" si="115"/>
        <v>0</v>
      </c>
      <c r="J633" s="15">
        <f t="shared" si="110"/>
        <v>89.477533039647582</v>
      </c>
      <c r="K633" s="15">
        <f t="shared" si="117"/>
        <v>628.92300517235628</v>
      </c>
      <c r="L633" s="15">
        <f t="shared" si="118"/>
        <v>1468913.7917591492</v>
      </c>
      <c r="M633" s="15"/>
      <c r="N633" s="15">
        <f t="shared" si="106"/>
        <v>1468913.7917591492</v>
      </c>
      <c r="O633" s="40">
        <f t="shared" si="108"/>
        <v>1468.9137917591493</v>
      </c>
      <c r="P633" s="40"/>
    </row>
    <row r="634" spans="1:16" x14ac:dyDescent="0.25">
      <c r="A634" s="5"/>
      <c r="B634" s="1" t="s">
        <v>438</v>
      </c>
      <c r="C634" s="48">
        <v>4</v>
      </c>
      <c r="D634" s="70">
        <v>15.717600000000001</v>
      </c>
      <c r="E634" s="98">
        <v>996</v>
      </c>
      <c r="F634" s="202">
        <v>108572.3</v>
      </c>
      <c r="G634" s="39">
        <v>100</v>
      </c>
      <c r="H634" s="65">
        <f t="shared" si="116"/>
        <v>108572.3</v>
      </c>
      <c r="I634" s="15">
        <f t="shared" si="115"/>
        <v>0</v>
      </c>
      <c r="J634" s="15">
        <f t="shared" si="110"/>
        <v>109.00833333333334</v>
      </c>
      <c r="K634" s="15">
        <f t="shared" si="117"/>
        <v>609.39220487867055</v>
      </c>
      <c r="L634" s="15">
        <f t="shared" si="118"/>
        <v>1024425.2685708107</v>
      </c>
      <c r="M634" s="15"/>
      <c r="N634" s="15">
        <f t="shared" si="106"/>
        <v>1024425.2685708107</v>
      </c>
      <c r="O634" s="40">
        <f t="shared" si="108"/>
        <v>1024.4252685708107</v>
      </c>
      <c r="P634" s="40"/>
    </row>
    <row r="635" spans="1:16" x14ac:dyDescent="0.25">
      <c r="A635" s="5"/>
      <c r="B635" s="1" t="s">
        <v>439</v>
      </c>
      <c r="C635" s="48">
        <v>4</v>
      </c>
      <c r="D635" s="70">
        <v>28.387500000000003</v>
      </c>
      <c r="E635" s="98">
        <v>1848</v>
      </c>
      <c r="F635" s="202">
        <v>226029.6</v>
      </c>
      <c r="G635" s="39">
        <v>100</v>
      </c>
      <c r="H635" s="65">
        <f t="shared" si="116"/>
        <v>226029.6</v>
      </c>
      <c r="I635" s="15">
        <f t="shared" si="115"/>
        <v>0</v>
      </c>
      <c r="J635" s="15">
        <f t="shared" si="110"/>
        <v>122.31038961038962</v>
      </c>
      <c r="K635" s="15">
        <f t="shared" si="117"/>
        <v>596.09014860161426</v>
      </c>
      <c r="L635" s="15">
        <f t="shared" si="118"/>
        <v>1145838.9098366171</v>
      </c>
      <c r="M635" s="15"/>
      <c r="N635" s="15">
        <f t="shared" si="106"/>
        <v>1145838.9098366171</v>
      </c>
      <c r="O635" s="40">
        <f t="shared" si="108"/>
        <v>1145.8389098366172</v>
      </c>
      <c r="P635" s="40"/>
    </row>
    <row r="636" spans="1:16" x14ac:dyDescent="0.25">
      <c r="A636" s="5"/>
      <c r="B636" s="1" t="s">
        <v>440</v>
      </c>
      <c r="C636" s="48">
        <v>4</v>
      </c>
      <c r="D636" s="70">
        <v>5.9548000000000005</v>
      </c>
      <c r="E636" s="98">
        <v>1245</v>
      </c>
      <c r="F636" s="202">
        <v>160709.70000000001</v>
      </c>
      <c r="G636" s="39">
        <v>100</v>
      </c>
      <c r="H636" s="65">
        <f t="shared" si="116"/>
        <v>160709.70000000001</v>
      </c>
      <c r="I636" s="15">
        <f t="shared" si="115"/>
        <v>0</v>
      </c>
      <c r="J636" s="15">
        <f t="shared" si="110"/>
        <v>129.08409638554218</v>
      </c>
      <c r="K636" s="15">
        <f t="shared" si="117"/>
        <v>589.31644182646164</v>
      </c>
      <c r="L636" s="15">
        <f t="shared" si="118"/>
        <v>993029.03163441014</v>
      </c>
      <c r="M636" s="15"/>
      <c r="N636" s="15">
        <f t="shared" si="106"/>
        <v>993029.03163441014</v>
      </c>
      <c r="O636" s="40">
        <f t="shared" si="108"/>
        <v>993.0290316344101</v>
      </c>
      <c r="P636" s="40"/>
    </row>
    <row r="637" spans="1:16" x14ac:dyDescent="0.25">
      <c r="A637" s="5"/>
      <c r="B637" s="1" t="s">
        <v>441</v>
      </c>
      <c r="C637" s="48">
        <v>4</v>
      </c>
      <c r="D637" s="70">
        <v>8.7255999999999982</v>
      </c>
      <c r="E637" s="98">
        <v>910</v>
      </c>
      <c r="F637" s="202">
        <v>113144.6</v>
      </c>
      <c r="G637" s="39">
        <v>100</v>
      </c>
      <c r="H637" s="65">
        <f t="shared" si="116"/>
        <v>113144.6</v>
      </c>
      <c r="I637" s="15">
        <f t="shared" si="115"/>
        <v>0</v>
      </c>
      <c r="J637" s="15">
        <f t="shared" si="110"/>
        <v>124.33472527472529</v>
      </c>
      <c r="K637" s="15">
        <f t="shared" si="117"/>
        <v>594.06581293727857</v>
      </c>
      <c r="L637" s="15">
        <f t="shared" si="118"/>
        <v>970001.14135103032</v>
      </c>
      <c r="M637" s="15"/>
      <c r="N637" s="15">
        <f t="shared" si="106"/>
        <v>970001.14135103032</v>
      </c>
      <c r="O637" s="40">
        <f t="shared" si="108"/>
        <v>970.00114135103036</v>
      </c>
      <c r="P637" s="40"/>
    </row>
    <row r="638" spans="1:16" x14ac:dyDescent="0.25">
      <c r="A638" s="5"/>
      <c r="B638" s="1" t="s">
        <v>442</v>
      </c>
      <c r="C638" s="48">
        <v>4</v>
      </c>
      <c r="D638" s="70">
        <v>37.560200000000002</v>
      </c>
      <c r="E638" s="98">
        <v>3904</v>
      </c>
      <c r="F638" s="202">
        <v>567294.6</v>
      </c>
      <c r="G638" s="39">
        <v>100</v>
      </c>
      <c r="H638" s="65">
        <f t="shared" si="116"/>
        <v>567294.6</v>
      </c>
      <c r="I638" s="15">
        <f t="shared" si="115"/>
        <v>0</v>
      </c>
      <c r="J638" s="15">
        <f t="shared" si="110"/>
        <v>145.31111680327868</v>
      </c>
      <c r="K638" s="15">
        <f t="shared" si="117"/>
        <v>573.08942140872523</v>
      </c>
      <c r="L638" s="15">
        <f t="shared" si="118"/>
        <v>1381547.6359599784</v>
      </c>
      <c r="M638" s="15"/>
      <c r="N638" s="15">
        <f t="shared" si="106"/>
        <v>1381547.6359599784</v>
      </c>
      <c r="O638" s="40">
        <f t="shared" si="108"/>
        <v>1381.5476359599784</v>
      </c>
      <c r="P638" s="40"/>
    </row>
    <row r="639" spans="1:16" x14ac:dyDescent="0.25">
      <c r="A639" s="5"/>
      <c r="B639" s="1" t="s">
        <v>443</v>
      </c>
      <c r="C639" s="48">
        <v>4</v>
      </c>
      <c r="D639" s="70">
        <v>16.395299999999999</v>
      </c>
      <c r="E639" s="98">
        <v>1655</v>
      </c>
      <c r="F639" s="202">
        <v>139567</v>
      </c>
      <c r="G639" s="39">
        <v>100</v>
      </c>
      <c r="H639" s="65">
        <f t="shared" si="116"/>
        <v>139567</v>
      </c>
      <c r="I639" s="15">
        <f t="shared" si="115"/>
        <v>0</v>
      </c>
      <c r="J639" s="15">
        <f t="shared" si="110"/>
        <v>84.330513595166167</v>
      </c>
      <c r="K639" s="15">
        <f t="shared" si="117"/>
        <v>634.07002461683771</v>
      </c>
      <c r="L639" s="15">
        <f t="shared" si="118"/>
        <v>1137673.3307671109</v>
      </c>
      <c r="M639" s="15"/>
      <c r="N639" s="15">
        <f t="shared" si="106"/>
        <v>1137673.3307671109</v>
      </c>
      <c r="O639" s="40">
        <f t="shared" si="108"/>
        <v>1137.6733307671109</v>
      </c>
      <c r="P639" s="40"/>
    </row>
    <row r="640" spans="1:16" x14ac:dyDescent="0.25">
      <c r="A640" s="5"/>
      <c r="B640" s="1" t="s">
        <v>444</v>
      </c>
      <c r="C640" s="48">
        <v>4</v>
      </c>
      <c r="D640" s="70">
        <v>13.850899999999999</v>
      </c>
      <c r="E640" s="98">
        <v>1062</v>
      </c>
      <c r="F640" s="202">
        <v>533762.30000000005</v>
      </c>
      <c r="G640" s="39">
        <v>100</v>
      </c>
      <c r="H640" s="65">
        <f t="shared" si="116"/>
        <v>533762.30000000005</v>
      </c>
      <c r="I640" s="15">
        <f t="shared" si="115"/>
        <v>0</v>
      </c>
      <c r="J640" s="15">
        <f t="shared" si="110"/>
        <v>502.60103578154428</v>
      </c>
      <c r="K640" s="15">
        <f t="shared" si="117"/>
        <v>215.7995024304596</v>
      </c>
      <c r="L640" s="15">
        <f t="shared" si="118"/>
        <v>472024.46977299557</v>
      </c>
      <c r="M640" s="15"/>
      <c r="N640" s="15">
        <f t="shared" si="106"/>
        <v>472024.46977299557</v>
      </c>
      <c r="O640" s="40">
        <f t="shared" si="108"/>
        <v>472.02446977299559</v>
      </c>
      <c r="P640" s="40"/>
    </row>
    <row r="641" spans="1:16" x14ac:dyDescent="0.25">
      <c r="A641" s="5"/>
      <c r="B641" s="1" t="s">
        <v>445</v>
      </c>
      <c r="C641" s="48">
        <v>4</v>
      </c>
      <c r="D641" s="70">
        <v>23.948</v>
      </c>
      <c r="E641" s="98">
        <v>1951</v>
      </c>
      <c r="F641" s="202">
        <v>439078.9</v>
      </c>
      <c r="G641" s="39">
        <v>100</v>
      </c>
      <c r="H641" s="65">
        <f t="shared" si="116"/>
        <v>439078.9</v>
      </c>
      <c r="I641" s="15">
        <f t="shared" si="115"/>
        <v>0</v>
      </c>
      <c r="J641" s="15">
        <f t="shared" si="110"/>
        <v>225.05325474115838</v>
      </c>
      <c r="K641" s="15">
        <f t="shared" si="117"/>
        <v>493.34728347084547</v>
      </c>
      <c r="L641" s="15">
        <f t="shared" si="118"/>
        <v>998628.80944016005</v>
      </c>
      <c r="M641" s="15"/>
      <c r="N641" s="15">
        <f t="shared" si="106"/>
        <v>998628.80944016005</v>
      </c>
      <c r="O641" s="40">
        <f t="shared" si="108"/>
        <v>998.62880944016001</v>
      </c>
      <c r="P641" s="40"/>
    </row>
    <row r="642" spans="1:16" x14ac:dyDescent="0.25">
      <c r="A642" s="5"/>
      <c r="B642" s="1" t="s">
        <v>446</v>
      </c>
      <c r="C642" s="48">
        <v>4</v>
      </c>
      <c r="D642" s="70">
        <v>21.0716</v>
      </c>
      <c r="E642" s="98">
        <v>1860</v>
      </c>
      <c r="F642" s="202">
        <v>275383.8</v>
      </c>
      <c r="G642" s="39">
        <v>100</v>
      </c>
      <c r="H642" s="65">
        <f t="shared" si="116"/>
        <v>275383.8</v>
      </c>
      <c r="I642" s="15">
        <f t="shared" si="115"/>
        <v>0</v>
      </c>
      <c r="J642" s="15">
        <f t="shared" si="110"/>
        <v>148.05580645161291</v>
      </c>
      <c r="K642" s="15">
        <f t="shared" si="117"/>
        <v>570.34473176039091</v>
      </c>
      <c r="L642" s="15">
        <f t="shared" si="118"/>
        <v>1087036.9819471857</v>
      </c>
      <c r="M642" s="15"/>
      <c r="N642" s="15">
        <f t="shared" ref="N642:N705" si="119">L642+M642</f>
        <v>1087036.9819471857</v>
      </c>
      <c r="O642" s="40">
        <f t="shared" si="108"/>
        <v>1087.0369819471857</v>
      </c>
      <c r="P642" s="40"/>
    </row>
    <row r="643" spans="1:16" x14ac:dyDescent="0.25">
      <c r="A643" s="5"/>
      <c r="B643" s="1" t="s">
        <v>447</v>
      </c>
      <c r="C643" s="48">
        <v>4</v>
      </c>
      <c r="D643" s="70">
        <v>22.115600000000001</v>
      </c>
      <c r="E643" s="98">
        <v>2363</v>
      </c>
      <c r="F643" s="202">
        <v>308786.3</v>
      </c>
      <c r="G643" s="39">
        <v>100</v>
      </c>
      <c r="H643" s="65">
        <f t="shared" si="116"/>
        <v>308786.3</v>
      </c>
      <c r="I643" s="15">
        <f t="shared" si="115"/>
        <v>0</v>
      </c>
      <c r="J643" s="15">
        <f t="shared" si="110"/>
        <v>130.67553956834533</v>
      </c>
      <c r="K643" s="15">
        <f t="shared" si="117"/>
        <v>587.72499864365852</v>
      </c>
      <c r="L643" s="15">
        <f t="shared" si="118"/>
        <v>1173152.8299027872</v>
      </c>
      <c r="M643" s="15"/>
      <c r="N643" s="15">
        <f t="shared" si="119"/>
        <v>1173152.8299027872</v>
      </c>
      <c r="O643" s="40">
        <f t="shared" si="108"/>
        <v>1173.1528299027873</v>
      </c>
      <c r="P643" s="40"/>
    </row>
    <row r="644" spans="1:16" x14ac:dyDescent="0.25">
      <c r="A644" s="5"/>
      <c r="B644" s="1" t="s">
        <v>448</v>
      </c>
      <c r="C644" s="48">
        <v>4</v>
      </c>
      <c r="D644" s="70">
        <v>43.943700000000007</v>
      </c>
      <c r="E644" s="98">
        <v>2671</v>
      </c>
      <c r="F644" s="202">
        <v>255451.5</v>
      </c>
      <c r="G644" s="39">
        <v>100</v>
      </c>
      <c r="H644" s="65">
        <f t="shared" si="116"/>
        <v>255451.5</v>
      </c>
      <c r="I644" s="15">
        <f t="shared" si="115"/>
        <v>0</v>
      </c>
      <c r="J644" s="15">
        <f t="shared" si="110"/>
        <v>95.638899288655935</v>
      </c>
      <c r="K644" s="15">
        <f t="shared" si="117"/>
        <v>622.76163892334796</v>
      </c>
      <c r="L644" s="15">
        <f t="shared" si="118"/>
        <v>1329604.4266465353</v>
      </c>
      <c r="M644" s="15"/>
      <c r="N644" s="15">
        <f t="shared" si="119"/>
        <v>1329604.4266465353</v>
      </c>
      <c r="O644" s="40">
        <f t="shared" si="108"/>
        <v>1329.6044266465353</v>
      </c>
      <c r="P644" s="40"/>
    </row>
    <row r="645" spans="1:16" x14ac:dyDescent="0.25">
      <c r="A645" s="5"/>
      <c r="B645" s="1" t="s">
        <v>860</v>
      </c>
      <c r="C645" s="48">
        <v>3</v>
      </c>
      <c r="D645" s="70">
        <v>92.032000000000011</v>
      </c>
      <c r="E645" s="98">
        <v>11378</v>
      </c>
      <c r="F645" s="202">
        <v>14246374.800000001</v>
      </c>
      <c r="G645" s="39">
        <v>50</v>
      </c>
      <c r="H645" s="65">
        <f t="shared" si="116"/>
        <v>7123187.4000000004</v>
      </c>
      <c r="I645" s="15">
        <f t="shared" si="115"/>
        <v>7123187.4000000004</v>
      </c>
      <c r="J645" s="15">
        <f t="shared" si="110"/>
        <v>1252.0983301107401</v>
      </c>
      <c r="K645" s="15">
        <f t="shared" si="117"/>
        <v>-533.69779189873623</v>
      </c>
      <c r="L645" s="15">
        <f t="shared" si="118"/>
        <v>1618712.7661908974</v>
      </c>
      <c r="M645" s="15"/>
      <c r="N645" s="15">
        <f t="shared" si="119"/>
        <v>1618712.7661908974</v>
      </c>
      <c r="O645" s="40">
        <f t="shared" si="108"/>
        <v>1618.7127661908974</v>
      </c>
      <c r="P645" s="40"/>
    </row>
    <row r="646" spans="1:16" x14ac:dyDescent="0.25">
      <c r="A646" s="5"/>
      <c r="B646" s="1" t="s">
        <v>449</v>
      </c>
      <c r="C646" s="48">
        <v>4</v>
      </c>
      <c r="D646" s="70">
        <v>38.2607</v>
      </c>
      <c r="E646" s="98">
        <v>2960</v>
      </c>
      <c r="F646" s="202">
        <v>558194.4</v>
      </c>
      <c r="G646" s="39">
        <v>100</v>
      </c>
      <c r="H646" s="65">
        <f t="shared" si="116"/>
        <v>558194.4</v>
      </c>
      <c r="I646" s="15">
        <f t="shared" si="115"/>
        <v>0</v>
      </c>
      <c r="J646" s="15">
        <f t="shared" si="110"/>
        <v>188.57918918918921</v>
      </c>
      <c r="K646" s="15">
        <f t="shared" si="117"/>
        <v>529.82134902281473</v>
      </c>
      <c r="L646" s="15">
        <f t="shared" si="118"/>
        <v>1213652.7326754308</v>
      </c>
      <c r="M646" s="15"/>
      <c r="N646" s="15">
        <f t="shared" si="119"/>
        <v>1213652.7326754308</v>
      </c>
      <c r="O646" s="40">
        <f t="shared" si="108"/>
        <v>1213.6527326754308</v>
      </c>
      <c r="P646" s="40"/>
    </row>
    <row r="647" spans="1:16" x14ac:dyDescent="0.25">
      <c r="A647" s="5"/>
      <c r="B647" s="1" t="s">
        <v>450</v>
      </c>
      <c r="C647" s="48">
        <v>4</v>
      </c>
      <c r="D647" s="70">
        <v>12.4343</v>
      </c>
      <c r="E647" s="98">
        <v>1521</v>
      </c>
      <c r="F647" s="202">
        <v>918252.7</v>
      </c>
      <c r="G647" s="39">
        <v>100</v>
      </c>
      <c r="H647" s="65">
        <f t="shared" si="116"/>
        <v>918252.7</v>
      </c>
      <c r="I647" s="15">
        <f t="shared" si="115"/>
        <v>0</v>
      </c>
      <c r="J647" s="15">
        <f t="shared" si="110"/>
        <v>603.71643655489811</v>
      </c>
      <c r="K647" s="15">
        <f t="shared" si="117"/>
        <v>114.68410165710577</v>
      </c>
      <c r="L647" s="15">
        <f t="shared" si="118"/>
        <v>378221.30162114243</v>
      </c>
      <c r="M647" s="15"/>
      <c r="N647" s="15">
        <f t="shared" si="119"/>
        <v>378221.30162114243</v>
      </c>
      <c r="O647" s="40">
        <f t="shared" si="108"/>
        <v>378.2213016211424</v>
      </c>
      <c r="P647" s="40"/>
    </row>
    <row r="648" spans="1:16" x14ac:dyDescent="0.25">
      <c r="A648" s="5"/>
      <c r="B648" s="1" t="s">
        <v>451</v>
      </c>
      <c r="C648" s="48">
        <v>4</v>
      </c>
      <c r="D648" s="70">
        <v>31.216500000000003</v>
      </c>
      <c r="E648" s="98">
        <v>2468</v>
      </c>
      <c r="F648" s="202">
        <v>265129.40000000002</v>
      </c>
      <c r="G648" s="39">
        <v>100</v>
      </c>
      <c r="H648" s="65">
        <f t="shared" si="116"/>
        <v>265129.40000000002</v>
      </c>
      <c r="I648" s="15">
        <f t="shared" si="115"/>
        <v>0</v>
      </c>
      <c r="J648" s="15">
        <f t="shared" si="110"/>
        <v>107.42682333873583</v>
      </c>
      <c r="K648" s="15">
        <f t="shared" si="117"/>
        <v>610.97371487326802</v>
      </c>
      <c r="L648" s="15">
        <f t="shared" si="118"/>
        <v>1247832.56504516</v>
      </c>
      <c r="M648" s="15"/>
      <c r="N648" s="15">
        <f t="shared" si="119"/>
        <v>1247832.56504516</v>
      </c>
      <c r="O648" s="40">
        <f t="shared" si="108"/>
        <v>1247.83256504516</v>
      </c>
      <c r="P648" s="40"/>
    </row>
    <row r="649" spans="1:16" x14ac:dyDescent="0.25">
      <c r="A649" s="5"/>
      <c r="B649" s="1" t="s">
        <v>452</v>
      </c>
      <c r="C649" s="48">
        <v>4</v>
      </c>
      <c r="D649" s="70">
        <v>21.7347</v>
      </c>
      <c r="E649" s="98">
        <v>1808</v>
      </c>
      <c r="F649" s="202">
        <v>186872.5</v>
      </c>
      <c r="G649" s="39">
        <v>100</v>
      </c>
      <c r="H649" s="65">
        <f t="shared" si="116"/>
        <v>186872.5</v>
      </c>
      <c r="I649" s="15">
        <f t="shared" si="115"/>
        <v>0</v>
      </c>
      <c r="J649" s="15">
        <f t="shared" si="110"/>
        <v>103.35868362831859</v>
      </c>
      <c r="K649" s="15">
        <f t="shared" si="117"/>
        <v>615.04185458368534</v>
      </c>
      <c r="L649" s="15">
        <f t="shared" si="118"/>
        <v>1146093.2421398503</v>
      </c>
      <c r="M649" s="15"/>
      <c r="N649" s="15">
        <f t="shared" si="119"/>
        <v>1146093.2421398503</v>
      </c>
      <c r="O649" s="40">
        <f t="shared" si="108"/>
        <v>1146.0932421398502</v>
      </c>
      <c r="P649" s="40"/>
    </row>
    <row r="650" spans="1:16" x14ac:dyDescent="0.25">
      <c r="A650" s="5"/>
      <c r="B650" s="1" t="s">
        <v>803</v>
      </c>
      <c r="C650" s="48">
        <v>4</v>
      </c>
      <c r="D650" s="70">
        <v>56.6937</v>
      </c>
      <c r="E650" s="98">
        <v>5952</v>
      </c>
      <c r="F650" s="202">
        <v>843384.7</v>
      </c>
      <c r="G650" s="39">
        <v>100</v>
      </c>
      <c r="H650" s="65">
        <f t="shared" si="116"/>
        <v>843384.7</v>
      </c>
      <c r="I650" s="15">
        <f t="shared" si="115"/>
        <v>0</v>
      </c>
      <c r="J650" s="15">
        <f t="shared" si="110"/>
        <v>141.69769825268816</v>
      </c>
      <c r="K650" s="15">
        <f t="shared" si="117"/>
        <v>576.70283995931572</v>
      </c>
      <c r="L650" s="15">
        <f t="shared" si="118"/>
        <v>1686405.5156291591</v>
      </c>
      <c r="M650" s="15"/>
      <c r="N650" s="15">
        <f t="shared" si="119"/>
        <v>1686405.5156291591</v>
      </c>
      <c r="O650" s="40">
        <f t="shared" si="108"/>
        <v>1686.405515629159</v>
      </c>
      <c r="P650" s="40"/>
    </row>
    <row r="651" spans="1:16" x14ac:dyDescent="0.25">
      <c r="A651" s="5"/>
      <c r="B651" s="1" t="s">
        <v>453</v>
      </c>
      <c r="C651" s="48">
        <v>4</v>
      </c>
      <c r="D651" s="70">
        <v>13.955799999999998</v>
      </c>
      <c r="E651" s="98">
        <v>939</v>
      </c>
      <c r="F651" s="202">
        <v>98837.1</v>
      </c>
      <c r="G651" s="39">
        <v>100</v>
      </c>
      <c r="H651" s="65">
        <f t="shared" si="116"/>
        <v>98837.1</v>
      </c>
      <c r="I651" s="15">
        <f t="shared" si="115"/>
        <v>0</v>
      </c>
      <c r="J651" s="15">
        <f t="shared" si="110"/>
        <v>105.25782747603834</v>
      </c>
      <c r="K651" s="15">
        <f t="shared" si="117"/>
        <v>613.14271073596558</v>
      </c>
      <c r="L651" s="15">
        <f t="shared" si="118"/>
        <v>1017334.7072443963</v>
      </c>
      <c r="M651" s="15"/>
      <c r="N651" s="15">
        <f t="shared" si="119"/>
        <v>1017334.7072443963</v>
      </c>
      <c r="O651" s="40">
        <f t="shared" si="108"/>
        <v>1017.3347072443963</v>
      </c>
      <c r="P651" s="40"/>
    </row>
    <row r="652" spans="1:16" x14ac:dyDescent="0.25">
      <c r="A652" s="5"/>
      <c r="B652" s="1" t="s">
        <v>454</v>
      </c>
      <c r="C652" s="48">
        <v>4</v>
      </c>
      <c r="D652" s="70">
        <v>18.394200000000001</v>
      </c>
      <c r="E652" s="98">
        <v>1634</v>
      </c>
      <c r="F652" s="202">
        <v>193290.1</v>
      </c>
      <c r="G652" s="39">
        <v>100</v>
      </c>
      <c r="H652" s="65">
        <f t="shared" si="116"/>
        <v>193290.1</v>
      </c>
      <c r="I652" s="15">
        <f t="shared" si="115"/>
        <v>0</v>
      </c>
      <c r="J652" s="15">
        <f t="shared" si="110"/>
        <v>118.29259485924113</v>
      </c>
      <c r="K652" s="15">
        <f t="shared" si="117"/>
        <v>600.10794335276273</v>
      </c>
      <c r="L652" s="15">
        <f t="shared" si="118"/>
        <v>1093990.8703417939</v>
      </c>
      <c r="M652" s="15"/>
      <c r="N652" s="15">
        <f t="shared" si="119"/>
        <v>1093990.8703417939</v>
      </c>
      <c r="O652" s="40">
        <f t="shared" si="108"/>
        <v>1093.9908703417939</v>
      </c>
      <c r="P652" s="40"/>
    </row>
    <row r="653" spans="1:16" x14ac:dyDescent="0.25">
      <c r="A653" s="5"/>
      <c r="B653" s="8"/>
      <c r="C653" s="8"/>
      <c r="D653" s="70">
        <v>0</v>
      </c>
      <c r="E653" s="100"/>
      <c r="F653" s="57"/>
      <c r="G653" s="39"/>
      <c r="H653" s="57"/>
      <c r="K653" s="15"/>
      <c r="L653" s="15"/>
      <c r="M653" s="15"/>
      <c r="N653" s="15"/>
      <c r="O653" s="40">
        <f t="shared" si="108"/>
        <v>0</v>
      </c>
      <c r="P653" s="40"/>
    </row>
    <row r="654" spans="1:16" x14ac:dyDescent="0.25">
      <c r="A654" s="33" t="s">
        <v>455</v>
      </c>
      <c r="B654" s="2" t="s">
        <v>2</v>
      </c>
      <c r="C654" s="59"/>
      <c r="D654" s="7">
        <v>597.46979999999985</v>
      </c>
      <c r="E654" s="101">
        <f>E655</f>
        <v>51754</v>
      </c>
      <c r="F654" s="177"/>
      <c r="G654" s="39"/>
      <c r="H654" s="50">
        <f>H656</f>
        <v>3191412.95</v>
      </c>
      <c r="I654" s="12">
        <f>I656</f>
        <v>-3191412.95</v>
      </c>
      <c r="J654" s="12"/>
      <c r="K654" s="15"/>
      <c r="L654" s="15"/>
      <c r="M654" s="14">
        <f>M656</f>
        <v>25320013.994108453</v>
      </c>
      <c r="N654" s="12">
        <f t="shared" si="119"/>
        <v>25320013.994108453</v>
      </c>
      <c r="O654" s="40"/>
      <c r="P654" s="40"/>
    </row>
    <row r="655" spans="1:16" x14ac:dyDescent="0.25">
      <c r="A655" s="33" t="s">
        <v>455</v>
      </c>
      <c r="B655" s="2" t="s">
        <v>3</v>
      </c>
      <c r="C655" s="59"/>
      <c r="D655" s="7">
        <v>597.46979999999985</v>
      </c>
      <c r="E655" s="101">
        <f>SUM(E657:E677)</f>
        <v>51754</v>
      </c>
      <c r="F655" s="177">
        <f>SUM(F657:F677)</f>
        <v>25278493.599999998</v>
      </c>
      <c r="G655" s="39"/>
      <c r="H655" s="50">
        <f>SUM(H657:H677)</f>
        <v>18895667.699999999</v>
      </c>
      <c r="I655" s="12">
        <f>SUM(I657:I677)</f>
        <v>6382825.9000000004</v>
      </c>
      <c r="J655" s="12"/>
      <c r="K655" s="15"/>
      <c r="L655" s="12">
        <f>SUM(L657:L677)</f>
        <v>20957633.23747433</v>
      </c>
      <c r="M655" s="15"/>
      <c r="N655" s="12">
        <f t="shared" si="119"/>
        <v>20957633.23747433</v>
      </c>
      <c r="O655" s="40"/>
      <c r="P655" s="40"/>
    </row>
    <row r="656" spans="1:16" x14ac:dyDescent="0.25">
      <c r="A656" s="5"/>
      <c r="B656" s="1" t="s">
        <v>26</v>
      </c>
      <c r="C656" s="48">
        <v>2</v>
      </c>
      <c r="D656" s="70">
        <v>0</v>
      </c>
      <c r="E656" s="104"/>
      <c r="F656" s="65"/>
      <c r="G656" s="39">
        <v>25</v>
      </c>
      <c r="H656" s="65">
        <f>F673*G656/100</f>
        <v>3191412.95</v>
      </c>
      <c r="I656" s="15">
        <f t="shared" ref="I656:I677" si="120">F656-H656</f>
        <v>-3191412.95</v>
      </c>
      <c r="J656" s="15"/>
      <c r="K656" s="15"/>
      <c r="L656" s="15"/>
      <c r="M656" s="15">
        <f>($L$7*$L$8*E654/$L$10)+($L$7*$L$9*D654/$L$11)</f>
        <v>25320013.994108453</v>
      </c>
      <c r="N656" s="15">
        <f t="shared" si="119"/>
        <v>25320013.994108453</v>
      </c>
      <c r="O656" s="40">
        <f t="shared" si="108"/>
        <v>25320.013994108453</v>
      </c>
      <c r="P656" s="40"/>
    </row>
    <row r="657" spans="1:16" x14ac:dyDescent="0.25">
      <c r="A657" s="5"/>
      <c r="B657" s="1" t="s">
        <v>456</v>
      </c>
      <c r="C657" s="48">
        <v>4</v>
      </c>
      <c r="D657" s="70">
        <v>54.386200000000002</v>
      </c>
      <c r="E657" s="98">
        <v>2560</v>
      </c>
      <c r="F657" s="203">
        <v>1584745.7</v>
      </c>
      <c r="G657" s="39">
        <v>100</v>
      </c>
      <c r="H657" s="65">
        <f t="shared" ref="H657:H677" si="121">F657*G657/100</f>
        <v>1584745.7</v>
      </c>
      <c r="I657" s="15">
        <f t="shared" si="120"/>
        <v>0</v>
      </c>
      <c r="J657" s="15">
        <f t="shared" si="110"/>
        <v>619.04128906250003</v>
      </c>
      <c r="K657" s="15">
        <f t="shared" ref="K657:K677" si="122">$J$11*$J$19-J657</f>
        <v>99.359249149503853</v>
      </c>
      <c r="L657" s="15">
        <f t="shared" ref="L657:L677" si="123">IF(K657&gt;0,$J$7*$J$8*(K657/$K$19),0)+$J$7*$J$9*(E657/$E$19)+$J$7*$J$10*(D657/$D$19)</f>
        <v>614331.09913873195</v>
      </c>
      <c r="M657" s="15"/>
      <c r="N657" s="15">
        <f t="shared" si="119"/>
        <v>614331.09913873195</v>
      </c>
      <c r="O657" s="40">
        <f t="shared" si="108"/>
        <v>614.33109913873193</v>
      </c>
      <c r="P657" s="40"/>
    </row>
    <row r="658" spans="1:16" x14ac:dyDescent="0.25">
      <c r="A658" s="5"/>
      <c r="B658" s="1" t="s">
        <v>457</v>
      </c>
      <c r="C658" s="48">
        <v>4</v>
      </c>
      <c r="D658" s="70">
        <v>33.314799999999998</v>
      </c>
      <c r="E658" s="98">
        <v>2330</v>
      </c>
      <c r="F658" s="203">
        <v>392566.3</v>
      </c>
      <c r="G658" s="39">
        <v>100</v>
      </c>
      <c r="H658" s="65">
        <f t="shared" si="121"/>
        <v>392566.3</v>
      </c>
      <c r="I658" s="15">
        <f t="shared" si="120"/>
        <v>0</v>
      </c>
      <c r="J658" s="15">
        <f t="shared" si="110"/>
        <v>168.48339055793991</v>
      </c>
      <c r="K658" s="15">
        <f t="shared" si="122"/>
        <v>549.91714765406391</v>
      </c>
      <c r="L658" s="15">
        <f t="shared" si="123"/>
        <v>1152797.6712422108</v>
      </c>
      <c r="M658" s="15"/>
      <c r="N658" s="15">
        <f t="shared" si="119"/>
        <v>1152797.6712422108</v>
      </c>
      <c r="O658" s="40">
        <f t="shared" si="108"/>
        <v>1152.7976712422108</v>
      </c>
      <c r="P658" s="40"/>
    </row>
    <row r="659" spans="1:16" x14ac:dyDescent="0.25">
      <c r="A659" s="5"/>
      <c r="B659" s="1" t="s">
        <v>804</v>
      </c>
      <c r="C659" s="48">
        <v>4</v>
      </c>
      <c r="D659" s="70">
        <v>25.285499999999999</v>
      </c>
      <c r="E659" s="98">
        <v>2098</v>
      </c>
      <c r="F659" s="203">
        <v>545459.69999999995</v>
      </c>
      <c r="G659" s="39">
        <v>100</v>
      </c>
      <c r="H659" s="65">
        <f t="shared" si="121"/>
        <v>545459.69999999995</v>
      </c>
      <c r="I659" s="15">
        <f t="shared" si="120"/>
        <v>0</v>
      </c>
      <c r="J659" s="15">
        <f t="shared" si="110"/>
        <v>259.99032411820781</v>
      </c>
      <c r="K659" s="15">
        <f t="shared" si="122"/>
        <v>458.41021409379607</v>
      </c>
      <c r="L659" s="15">
        <f t="shared" si="123"/>
        <v>970859.01841135719</v>
      </c>
      <c r="M659" s="15"/>
      <c r="N659" s="15">
        <f t="shared" si="119"/>
        <v>970859.01841135719</v>
      </c>
      <c r="O659" s="40">
        <f t="shared" si="108"/>
        <v>970.85901841135717</v>
      </c>
      <c r="P659" s="40"/>
    </row>
    <row r="660" spans="1:16" x14ac:dyDescent="0.25">
      <c r="A660" s="5"/>
      <c r="B660" s="1" t="s">
        <v>458</v>
      </c>
      <c r="C660" s="48">
        <v>4</v>
      </c>
      <c r="D660" s="70">
        <v>31.523400000000002</v>
      </c>
      <c r="E660" s="98">
        <v>2170</v>
      </c>
      <c r="F660" s="203">
        <v>237365.7</v>
      </c>
      <c r="G660" s="39">
        <v>100</v>
      </c>
      <c r="H660" s="65">
        <f t="shared" si="121"/>
        <v>237365.7</v>
      </c>
      <c r="I660" s="15">
        <f t="shared" si="120"/>
        <v>0</v>
      </c>
      <c r="J660" s="15">
        <f t="shared" si="110"/>
        <v>109.38511520737327</v>
      </c>
      <c r="K660" s="15">
        <f t="shared" si="122"/>
        <v>609.01542300463063</v>
      </c>
      <c r="L660" s="15">
        <f t="shared" si="123"/>
        <v>1211579.5835064533</v>
      </c>
      <c r="M660" s="15"/>
      <c r="N660" s="15">
        <f t="shared" si="119"/>
        <v>1211579.5835064533</v>
      </c>
      <c r="O660" s="40">
        <f t="shared" si="108"/>
        <v>1211.5795835064532</v>
      </c>
      <c r="P660" s="40"/>
    </row>
    <row r="661" spans="1:16" x14ac:dyDescent="0.25">
      <c r="A661" s="5"/>
      <c r="B661" s="1" t="s">
        <v>459</v>
      </c>
      <c r="C661" s="48">
        <v>4</v>
      </c>
      <c r="D661" s="70">
        <v>26.426500000000001</v>
      </c>
      <c r="E661" s="98">
        <v>994</v>
      </c>
      <c r="F661" s="203">
        <v>143099.79999999999</v>
      </c>
      <c r="G661" s="39">
        <v>100</v>
      </c>
      <c r="H661" s="65">
        <f t="shared" si="121"/>
        <v>143099.79999999999</v>
      </c>
      <c r="I661" s="15">
        <f t="shared" si="120"/>
        <v>0</v>
      </c>
      <c r="J661" s="15">
        <f t="shared" si="110"/>
        <v>143.96358148893358</v>
      </c>
      <c r="K661" s="15">
        <f t="shared" si="122"/>
        <v>574.43695672307035</v>
      </c>
      <c r="L661" s="15">
        <f t="shared" si="123"/>
        <v>1010068.2698358331</v>
      </c>
      <c r="M661" s="15"/>
      <c r="N661" s="15">
        <f t="shared" si="119"/>
        <v>1010068.2698358331</v>
      </c>
      <c r="O661" s="40">
        <f t="shared" si="108"/>
        <v>1010.0682698358331</v>
      </c>
      <c r="P661" s="40"/>
    </row>
    <row r="662" spans="1:16" x14ac:dyDescent="0.25">
      <c r="A662" s="5"/>
      <c r="B662" s="1" t="s">
        <v>805</v>
      </c>
      <c r="C662" s="48">
        <v>4</v>
      </c>
      <c r="D662" s="70">
        <v>34.857799999999997</v>
      </c>
      <c r="E662" s="98">
        <v>1582</v>
      </c>
      <c r="F662" s="203">
        <v>393417.6</v>
      </c>
      <c r="G662" s="39">
        <v>100</v>
      </c>
      <c r="H662" s="65">
        <f t="shared" si="121"/>
        <v>393417.6</v>
      </c>
      <c r="I662" s="15">
        <f t="shared" si="120"/>
        <v>0</v>
      </c>
      <c r="J662" s="15">
        <f t="shared" si="110"/>
        <v>248.68369152970922</v>
      </c>
      <c r="K662" s="15">
        <f t="shared" si="122"/>
        <v>469.71684668229466</v>
      </c>
      <c r="L662" s="15">
        <f t="shared" si="123"/>
        <v>958377.18039517198</v>
      </c>
      <c r="M662" s="15"/>
      <c r="N662" s="15">
        <f t="shared" si="119"/>
        <v>958377.18039517198</v>
      </c>
      <c r="O662" s="40">
        <f t="shared" si="108"/>
        <v>958.37718039517199</v>
      </c>
      <c r="P662" s="40"/>
    </row>
    <row r="663" spans="1:16" x14ac:dyDescent="0.25">
      <c r="A663" s="5"/>
      <c r="B663" s="1" t="s">
        <v>806</v>
      </c>
      <c r="C663" s="48">
        <v>4</v>
      </c>
      <c r="D663" s="70">
        <v>3.2065000000000001</v>
      </c>
      <c r="E663" s="98">
        <v>1139</v>
      </c>
      <c r="F663" s="203">
        <v>214766</v>
      </c>
      <c r="G663" s="39">
        <v>100</v>
      </c>
      <c r="H663" s="65">
        <f t="shared" si="121"/>
        <v>214766</v>
      </c>
      <c r="I663" s="15">
        <f t="shared" si="120"/>
        <v>0</v>
      </c>
      <c r="J663" s="15">
        <f t="shared" si="110"/>
        <v>188.55662862159789</v>
      </c>
      <c r="K663" s="15">
        <f t="shared" si="122"/>
        <v>529.84390959040593</v>
      </c>
      <c r="L663" s="15">
        <f t="shared" si="123"/>
        <v>888056.76894979016</v>
      </c>
      <c r="M663" s="15"/>
      <c r="N663" s="15">
        <f t="shared" si="119"/>
        <v>888056.76894979016</v>
      </c>
      <c r="O663" s="40">
        <f t="shared" ref="O663:O726" si="124">N663/1000</f>
        <v>888.05676894979013</v>
      </c>
      <c r="P663" s="40"/>
    </row>
    <row r="664" spans="1:16" x14ac:dyDescent="0.25">
      <c r="A664" s="5"/>
      <c r="B664" s="1" t="s">
        <v>807</v>
      </c>
      <c r="C664" s="48">
        <v>4</v>
      </c>
      <c r="D664" s="70">
        <v>27.879099999999998</v>
      </c>
      <c r="E664" s="98">
        <v>1252</v>
      </c>
      <c r="F664" s="203">
        <v>348938.6</v>
      </c>
      <c r="G664" s="39">
        <v>100</v>
      </c>
      <c r="H664" s="65">
        <f t="shared" si="121"/>
        <v>348938.6</v>
      </c>
      <c r="I664" s="15">
        <f t="shared" si="120"/>
        <v>0</v>
      </c>
      <c r="J664" s="15">
        <f t="shared" si="110"/>
        <v>278.70495207667727</v>
      </c>
      <c r="K664" s="15">
        <f t="shared" si="122"/>
        <v>439.69558613532661</v>
      </c>
      <c r="L664" s="15">
        <f t="shared" si="123"/>
        <v>855065.60047062591</v>
      </c>
      <c r="M664" s="15"/>
      <c r="N664" s="15">
        <f t="shared" si="119"/>
        <v>855065.60047062591</v>
      </c>
      <c r="O664" s="40">
        <f t="shared" si="124"/>
        <v>855.0656004706259</v>
      </c>
      <c r="P664" s="40"/>
    </row>
    <row r="665" spans="1:16" x14ac:dyDescent="0.25">
      <c r="A665" s="5"/>
      <c r="B665" s="1" t="s">
        <v>808</v>
      </c>
      <c r="C665" s="48">
        <v>4</v>
      </c>
      <c r="D665" s="70">
        <v>37.349699999999999</v>
      </c>
      <c r="E665" s="98">
        <v>2079</v>
      </c>
      <c r="F665" s="203">
        <v>868393.4</v>
      </c>
      <c r="G665" s="39">
        <v>100</v>
      </c>
      <c r="H665" s="65">
        <f t="shared" si="121"/>
        <v>868393.4</v>
      </c>
      <c r="I665" s="15">
        <f t="shared" si="120"/>
        <v>0</v>
      </c>
      <c r="J665" s="15">
        <f t="shared" ref="J665:J719" si="125">F665/E665</f>
        <v>417.69764309764309</v>
      </c>
      <c r="K665" s="15">
        <f t="shared" si="122"/>
        <v>300.70289511436079</v>
      </c>
      <c r="L665" s="15">
        <f t="shared" si="123"/>
        <v>786214.9743829557</v>
      </c>
      <c r="M665" s="15"/>
      <c r="N665" s="15">
        <f t="shared" si="119"/>
        <v>786214.9743829557</v>
      </c>
      <c r="O665" s="40">
        <f t="shared" si="124"/>
        <v>786.21497438295569</v>
      </c>
      <c r="P665" s="40"/>
    </row>
    <row r="666" spans="1:16" x14ac:dyDescent="0.25">
      <c r="A666" s="5"/>
      <c r="B666" s="1" t="s">
        <v>460</v>
      </c>
      <c r="C666" s="48">
        <v>4</v>
      </c>
      <c r="D666" s="70">
        <v>31.619699999999998</v>
      </c>
      <c r="E666" s="98">
        <v>1835</v>
      </c>
      <c r="F666" s="203">
        <v>484798.6</v>
      </c>
      <c r="G666" s="39">
        <v>100</v>
      </c>
      <c r="H666" s="65">
        <f t="shared" si="121"/>
        <v>484798.6</v>
      </c>
      <c r="I666" s="15">
        <f t="shared" si="120"/>
        <v>0</v>
      </c>
      <c r="J666" s="15">
        <f t="shared" si="125"/>
        <v>264.19542234332425</v>
      </c>
      <c r="K666" s="15">
        <f t="shared" si="122"/>
        <v>454.20511586867963</v>
      </c>
      <c r="L666" s="15">
        <f t="shared" si="123"/>
        <v>955234.34483111009</v>
      </c>
      <c r="M666" s="15"/>
      <c r="N666" s="15">
        <f t="shared" si="119"/>
        <v>955234.34483111009</v>
      </c>
      <c r="O666" s="40">
        <f t="shared" si="124"/>
        <v>955.23434483111009</v>
      </c>
      <c r="P666" s="40"/>
    </row>
    <row r="667" spans="1:16" x14ac:dyDescent="0.25">
      <c r="A667" s="5"/>
      <c r="B667" s="1" t="s">
        <v>461</v>
      </c>
      <c r="C667" s="48">
        <v>4</v>
      </c>
      <c r="D667" s="70">
        <v>31.804299999999998</v>
      </c>
      <c r="E667" s="98">
        <v>1712</v>
      </c>
      <c r="F667" s="203">
        <v>324449.09999999998</v>
      </c>
      <c r="G667" s="39">
        <v>100</v>
      </c>
      <c r="H667" s="65">
        <f t="shared" si="121"/>
        <v>324449.09999999998</v>
      </c>
      <c r="I667" s="15">
        <f t="shared" si="120"/>
        <v>0</v>
      </c>
      <c r="J667" s="15">
        <f t="shared" si="125"/>
        <v>189.51466121495326</v>
      </c>
      <c r="K667" s="15">
        <f t="shared" si="122"/>
        <v>528.88587699705067</v>
      </c>
      <c r="L667" s="15">
        <f t="shared" si="123"/>
        <v>1046701.3112215889</v>
      </c>
      <c r="M667" s="15"/>
      <c r="N667" s="15">
        <f t="shared" si="119"/>
        <v>1046701.3112215889</v>
      </c>
      <c r="O667" s="40">
        <f t="shared" si="124"/>
        <v>1046.7013112215889</v>
      </c>
      <c r="P667" s="40"/>
    </row>
    <row r="668" spans="1:16" x14ac:dyDescent="0.25">
      <c r="A668" s="5"/>
      <c r="B668" s="1" t="s">
        <v>462</v>
      </c>
      <c r="C668" s="48">
        <v>4</v>
      </c>
      <c r="D668" s="70">
        <v>35.480600000000003</v>
      </c>
      <c r="E668" s="98">
        <v>3291</v>
      </c>
      <c r="F668" s="203">
        <v>352947.3</v>
      </c>
      <c r="G668" s="39">
        <v>100</v>
      </c>
      <c r="H668" s="65">
        <f t="shared" si="121"/>
        <v>352947.3</v>
      </c>
      <c r="I668" s="15">
        <f t="shared" si="120"/>
        <v>0</v>
      </c>
      <c r="J668" s="15">
        <f t="shared" si="125"/>
        <v>107.24621695533273</v>
      </c>
      <c r="K668" s="15">
        <f t="shared" si="122"/>
        <v>611.15432125667121</v>
      </c>
      <c r="L668" s="15">
        <f t="shared" si="123"/>
        <v>1357336.4472727801</v>
      </c>
      <c r="M668" s="15"/>
      <c r="N668" s="15">
        <f t="shared" si="119"/>
        <v>1357336.4472727801</v>
      </c>
      <c r="O668" s="40">
        <f t="shared" si="124"/>
        <v>1357.3364472727801</v>
      </c>
      <c r="P668" s="40"/>
    </row>
    <row r="669" spans="1:16" x14ac:dyDescent="0.25">
      <c r="A669" s="5"/>
      <c r="B669" s="1" t="s">
        <v>463</v>
      </c>
      <c r="C669" s="48">
        <v>4</v>
      </c>
      <c r="D669" s="70">
        <v>20.279299999999999</v>
      </c>
      <c r="E669" s="98">
        <v>1089</v>
      </c>
      <c r="F669" s="203">
        <v>182545.7</v>
      </c>
      <c r="G669" s="39">
        <v>100</v>
      </c>
      <c r="H669" s="65">
        <f t="shared" si="121"/>
        <v>182545.7</v>
      </c>
      <c r="I669" s="15">
        <f t="shared" si="120"/>
        <v>0</v>
      </c>
      <c r="J669" s="15">
        <f t="shared" si="125"/>
        <v>167.62690541781453</v>
      </c>
      <c r="K669" s="15">
        <f t="shared" si="122"/>
        <v>550.77363279418933</v>
      </c>
      <c r="L669" s="15">
        <f t="shared" si="123"/>
        <v>967633.46851388842</v>
      </c>
      <c r="M669" s="15"/>
      <c r="N669" s="15">
        <f t="shared" si="119"/>
        <v>967633.46851388842</v>
      </c>
      <c r="O669" s="40">
        <f t="shared" si="124"/>
        <v>967.63346851388837</v>
      </c>
      <c r="P669" s="40"/>
    </row>
    <row r="670" spans="1:16" x14ac:dyDescent="0.25">
      <c r="A670" s="5"/>
      <c r="B670" s="1" t="s">
        <v>464</v>
      </c>
      <c r="C670" s="48">
        <v>4</v>
      </c>
      <c r="D670" s="70">
        <v>29.5458</v>
      </c>
      <c r="E670" s="98">
        <v>1459</v>
      </c>
      <c r="F670" s="203">
        <v>625980.5</v>
      </c>
      <c r="G670" s="39">
        <v>100</v>
      </c>
      <c r="H670" s="65">
        <f t="shared" si="121"/>
        <v>625980.5</v>
      </c>
      <c r="I670" s="15">
        <f t="shared" si="120"/>
        <v>0</v>
      </c>
      <c r="J670" s="15">
        <f t="shared" si="125"/>
        <v>429.04763536668952</v>
      </c>
      <c r="K670" s="15">
        <f t="shared" si="122"/>
        <v>289.35290284531436</v>
      </c>
      <c r="L670" s="15">
        <f t="shared" si="123"/>
        <v>672902.59970399772</v>
      </c>
      <c r="M670" s="15"/>
      <c r="N670" s="15">
        <f t="shared" si="119"/>
        <v>672902.59970399772</v>
      </c>
      <c r="O670" s="40">
        <f t="shared" si="124"/>
        <v>672.90259970399768</v>
      </c>
      <c r="P670" s="40"/>
    </row>
    <row r="671" spans="1:16" x14ac:dyDescent="0.25">
      <c r="A671" s="5"/>
      <c r="B671" s="1" t="s">
        <v>465</v>
      </c>
      <c r="C671" s="48">
        <v>4</v>
      </c>
      <c r="D671" s="70">
        <v>29.537800000000001</v>
      </c>
      <c r="E671" s="98">
        <v>759</v>
      </c>
      <c r="F671" s="203">
        <v>193435.1</v>
      </c>
      <c r="G671" s="39">
        <v>100</v>
      </c>
      <c r="H671" s="65">
        <f t="shared" si="121"/>
        <v>193435.1</v>
      </c>
      <c r="I671" s="15">
        <f t="shared" si="120"/>
        <v>0</v>
      </c>
      <c r="J671" s="15">
        <f t="shared" si="125"/>
        <v>254.85520421607379</v>
      </c>
      <c r="K671" s="15">
        <f t="shared" si="122"/>
        <v>463.54533399593009</v>
      </c>
      <c r="L671" s="15">
        <f t="shared" si="123"/>
        <v>836984.04747580807</v>
      </c>
      <c r="M671" s="15"/>
      <c r="N671" s="15">
        <f t="shared" si="119"/>
        <v>836984.04747580807</v>
      </c>
      <c r="O671" s="40">
        <f t="shared" si="124"/>
        <v>836.9840474758081</v>
      </c>
      <c r="P671" s="40"/>
    </row>
    <row r="672" spans="1:16" x14ac:dyDescent="0.25">
      <c r="A672" s="5"/>
      <c r="B672" s="1" t="s">
        <v>455</v>
      </c>
      <c r="C672" s="48">
        <v>4</v>
      </c>
      <c r="D672" s="70">
        <v>47.218299999999999</v>
      </c>
      <c r="E672" s="98">
        <v>3116</v>
      </c>
      <c r="F672" s="203">
        <v>580290</v>
      </c>
      <c r="G672" s="39">
        <v>100</v>
      </c>
      <c r="H672" s="65">
        <f t="shared" si="121"/>
        <v>580290</v>
      </c>
      <c r="I672" s="15">
        <f t="shared" si="120"/>
        <v>0</v>
      </c>
      <c r="J672" s="15">
        <f t="shared" si="125"/>
        <v>186.22913992297816</v>
      </c>
      <c r="K672" s="15">
        <f t="shared" si="122"/>
        <v>532.17139828902577</v>
      </c>
      <c r="L672" s="15">
        <f t="shared" si="123"/>
        <v>1264355.8110477526</v>
      </c>
      <c r="M672" s="15"/>
      <c r="N672" s="15">
        <f t="shared" si="119"/>
        <v>1264355.8110477526</v>
      </c>
      <c r="O672" s="40">
        <f t="shared" si="124"/>
        <v>1264.3558110477527</v>
      </c>
      <c r="P672" s="40"/>
    </row>
    <row r="673" spans="1:16" x14ac:dyDescent="0.25">
      <c r="A673" s="5"/>
      <c r="B673" s="1" t="s">
        <v>466</v>
      </c>
      <c r="C673" s="48">
        <v>3</v>
      </c>
      <c r="D673" s="70">
        <v>6.2233000000000001</v>
      </c>
      <c r="E673" s="98">
        <v>8867</v>
      </c>
      <c r="F673" s="203">
        <v>12765651.800000001</v>
      </c>
      <c r="G673" s="39">
        <v>50</v>
      </c>
      <c r="H673" s="65">
        <f t="shared" si="121"/>
        <v>6382825.9000000004</v>
      </c>
      <c r="I673" s="15">
        <f t="shared" si="120"/>
        <v>6382825.9000000004</v>
      </c>
      <c r="J673" s="15">
        <f t="shared" si="125"/>
        <v>1439.6810420660879</v>
      </c>
      <c r="K673" s="15">
        <f t="shared" si="122"/>
        <v>-721.28050385408403</v>
      </c>
      <c r="L673" s="15">
        <f t="shared" si="123"/>
        <v>1046987.5878129264</v>
      </c>
      <c r="M673" s="15"/>
      <c r="N673" s="15">
        <f t="shared" si="119"/>
        <v>1046987.5878129264</v>
      </c>
      <c r="O673" s="40">
        <f t="shared" si="124"/>
        <v>1046.9875878129264</v>
      </c>
      <c r="P673" s="40"/>
    </row>
    <row r="674" spans="1:16" x14ac:dyDescent="0.25">
      <c r="A674" s="5"/>
      <c r="B674" s="1" t="s">
        <v>467</v>
      </c>
      <c r="C674" s="48">
        <v>4</v>
      </c>
      <c r="D674" s="70">
        <v>6.9349000000000007</v>
      </c>
      <c r="E674" s="98">
        <v>8068</v>
      </c>
      <c r="F674" s="203">
        <v>3847478.5</v>
      </c>
      <c r="G674" s="39">
        <v>100</v>
      </c>
      <c r="H674" s="65">
        <f t="shared" si="121"/>
        <v>3847478.5</v>
      </c>
      <c r="I674" s="15">
        <f t="shared" si="120"/>
        <v>0</v>
      </c>
      <c r="J674" s="15">
        <f t="shared" si="125"/>
        <v>476.8813212692117</v>
      </c>
      <c r="K674" s="15">
        <f t="shared" si="122"/>
        <v>241.51921694279218</v>
      </c>
      <c r="L674" s="15">
        <f t="shared" si="123"/>
        <v>1296716.9601469766</v>
      </c>
      <c r="M674" s="15"/>
      <c r="N674" s="15">
        <f t="shared" si="119"/>
        <v>1296716.9601469766</v>
      </c>
      <c r="O674" s="40">
        <f t="shared" si="124"/>
        <v>1296.7169601469766</v>
      </c>
      <c r="P674" s="40"/>
    </row>
    <row r="675" spans="1:16" x14ac:dyDescent="0.25">
      <c r="A675" s="5"/>
      <c r="B675" s="1" t="s">
        <v>809</v>
      </c>
      <c r="C675" s="48">
        <v>4</v>
      </c>
      <c r="D675" s="70">
        <v>33.140799999999999</v>
      </c>
      <c r="E675" s="98">
        <v>1642</v>
      </c>
      <c r="F675" s="203">
        <v>224053.3</v>
      </c>
      <c r="G675" s="39">
        <v>100</v>
      </c>
      <c r="H675" s="65">
        <f t="shared" si="121"/>
        <v>224053.3</v>
      </c>
      <c r="I675" s="15">
        <f t="shared" si="120"/>
        <v>0</v>
      </c>
      <c r="J675" s="15">
        <f t="shared" si="125"/>
        <v>136.45146163215591</v>
      </c>
      <c r="K675" s="15">
        <f t="shared" si="122"/>
        <v>581.949076579848</v>
      </c>
      <c r="L675" s="15">
        <f t="shared" si="123"/>
        <v>1117652.9376826128</v>
      </c>
      <c r="M675" s="15"/>
      <c r="N675" s="15">
        <f t="shared" si="119"/>
        <v>1117652.9376826128</v>
      </c>
      <c r="O675" s="40">
        <f t="shared" si="124"/>
        <v>1117.6529376826129</v>
      </c>
      <c r="P675" s="40"/>
    </row>
    <row r="676" spans="1:16" x14ac:dyDescent="0.25">
      <c r="A676" s="5"/>
      <c r="B676" s="1" t="s">
        <v>468</v>
      </c>
      <c r="C676" s="48">
        <v>4</v>
      </c>
      <c r="D676" s="70">
        <v>20.0916</v>
      </c>
      <c r="E676" s="98">
        <v>1356</v>
      </c>
      <c r="F676" s="203">
        <v>214058.5</v>
      </c>
      <c r="G676" s="39">
        <v>100</v>
      </c>
      <c r="H676" s="65">
        <f t="shared" si="121"/>
        <v>214058.5</v>
      </c>
      <c r="I676" s="15">
        <f t="shared" si="120"/>
        <v>0</v>
      </c>
      <c r="J676" s="15">
        <f t="shared" si="125"/>
        <v>157.86025073746313</v>
      </c>
      <c r="K676" s="15">
        <f t="shared" si="122"/>
        <v>560.54028747454072</v>
      </c>
      <c r="L676" s="15">
        <f t="shared" si="123"/>
        <v>1011676.8999188809</v>
      </c>
      <c r="M676" s="15"/>
      <c r="N676" s="15">
        <f t="shared" si="119"/>
        <v>1011676.8999188809</v>
      </c>
      <c r="O676" s="40">
        <f t="shared" si="124"/>
        <v>1011.6768999188808</v>
      </c>
      <c r="P676" s="40"/>
    </row>
    <row r="677" spans="1:16" x14ac:dyDescent="0.25">
      <c r="A677" s="5"/>
      <c r="B677" s="1" t="s">
        <v>145</v>
      </c>
      <c r="C677" s="48">
        <v>4</v>
      </c>
      <c r="D677" s="70">
        <v>31.363900000000001</v>
      </c>
      <c r="E677" s="98">
        <v>2356</v>
      </c>
      <c r="F677" s="203">
        <v>754052.4</v>
      </c>
      <c r="G677" s="39">
        <v>100</v>
      </c>
      <c r="H677" s="65">
        <f t="shared" si="121"/>
        <v>754052.4</v>
      </c>
      <c r="I677" s="15">
        <f t="shared" si="120"/>
        <v>0</v>
      </c>
      <c r="J677" s="15">
        <f t="shared" si="125"/>
        <v>320.05619694397285</v>
      </c>
      <c r="K677" s="15">
        <f t="shared" si="122"/>
        <v>398.34434126803103</v>
      </c>
      <c r="L677" s="15">
        <f t="shared" si="123"/>
        <v>936100.65551287727</v>
      </c>
      <c r="M677" s="15"/>
      <c r="N677" s="15">
        <f t="shared" si="119"/>
        <v>936100.65551287727</v>
      </c>
      <c r="O677" s="40">
        <f t="shared" si="124"/>
        <v>936.10065551287732</v>
      </c>
      <c r="P677" s="40"/>
    </row>
    <row r="678" spans="1:16" x14ac:dyDescent="0.25">
      <c r="A678" s="5"/>
      <c r="B678" s="8"/>
      <c r="C678" s="8"/>
      <c r="D678" s="70"/>
      <c r="E678" s="100"/>
      <c r="F678" s="57"/>
      <c r="G678" s="39"/>
      <c r="H678" s="57"/>
      <c r="K678" s="15"/>
      <c r="L678" s="15"/>
      <c r="M678" s="15"/>
      <c r="N678" s="15"/>
      <c r="O678" s="40">
        <f t="shared" si="124"/>
        <v>0</v>
      </c>
      <c r="P678" s="40"/>
    </row>
    <row r="679" spans="1:16" x14ac:dyDescent="0.25">
      <c r="A679" s="33" t="s">
        <v>469</v>
      </c>
      <c r="B679" s="2" t="s">
        <v>2</v>
      </c>
      <c r="C679" s="59"/>
      <c r="D679" s="7">
        <v>1228.3134999999997</v>
      </c>
      <c r="E679" s="101">
        <f>E680</f>
        <v>109644</v>
      </c>
      <c r="F679" s="177"/>
      <c r="G679" s="39"/>
      <c r="H679" s="50">
        <f>H681</f>
        <v>14135532.574999999</v>
      </c>
      <c r="I679" s="12">
        <f>I681</f>
        <v>-14135532.574999999</v>
      </c>
      <c r="J679" s="12"/>
      <c r="K679" s="15"/>
      <c r="L679" s="15"/>
      <c r="M679" s="14">
        <f>M681</f>
        <v>53031757.975142598</v>
      </c>
      <c r="N679" s="12">
        <f t="shared" si="119"/>
        <v>53031757.975142598</v>
      </c>
      <c r="O679" s="40"/>
      <c r="P679" s="40"/>
    </row>
    <row r="680" spans="1:16" x14ac:dyDescent="0.25">
      <c r="A680" s="33" t="s">
        <v>469</v>
      </c>
      <c r="B680" s="2" t="s">
        <v>3</v>
      </c>
      <c r="C680" s="59"/>
      <c r="D680" s="7">
        <v>1228.3134999999997</v>
      </c>
      <c r="E680" s="101">
        <f>SUM(E682:E719)</f>
        <v>109644</v>
      </c>
      <c r="F680" s="177">
        <f>SUM(F682:F719)</f>
        <v>77819714.400000006</v>
      </c>
      <c r="G680" s="39"/>
      <c r="H680" s="50">
        <f>SUM(H682:H719)</f>
        <v>49548649.25000003</v>
      </c>
      <c r="I680" s="12">
        <f>SUM(I682:I719)</f>
        <v>28271065.149999999</v>
      </c>
      <c r="J680" s="12"/>
      <c r="K680" s="15"/>
      <c r="L680" s="12">
        <f>SUM(L682:L719)</f>
        <v>42502858.898832031</v>
      </c>
      <c r="M680" s="15"/>
      <c r="N680" s="12">
        <f t="shared" si="119"/>
        <v>42502858.898832031</v>
      </c>
      <c r="O680" s="40"/>
      <c r="P680" s="40"/>
    </row>
    <row r="681" spans="1:16" x14ac:dyDescent="0.25">
      <c r="A681" s="5"/>
      <c r="B681" s="1" t="s">
        <v>26</v>
      </c>
      <c r="C681" s="48">
        <v>2</v>
      </c>
      <c r="D681" s="70">
        <v>0</v>
      </c>
      <c r="E681" s="104"/>
      <c r="F681" s="65"/>
      <c r="G681" s="39">
        <v>25</v>
      </c>
      <c r="H681" s="65">
        <f>F702*G681/100</f>
        <v>14135532.574999999</v>
      </c>
      <c r="I681" s="15">
        <f t="shared" ref="I681:I719" si="126">F681-H681</f>
        <v>-14135532.574999999</v>
      </c>
      <c r="J681" s="15"/>
      <c r="K681" s="15"/>
      <c r="L681" s="15"/>
      <c r="M681" s="15">
        <f>($L$7*$L$8*E679/$L$10)+($L$7*$L$9*D679/$L$11)</f>
        <v>53031757.975142598</v>
      </c>
      <c r="N681" s="15">
        <f t="shared" si="119"/>
        <v>53031757.975142598</v>
      </c>
      <c r="O681" s="40">
        <f t="shared" si="124"/>
        <v>53031.757975142595</v>
      </c>
      <c r="P681" s="40"/>
    </row>
    <row r="682" spans="1:16" x14ac:dyDescent="0.25">
      <c r="A682" s="5"/>
      <c r="B682" s="1" t="s">
        <v>470</v>
      </c>
      <c r="C682" s="48">
        <v>4</v>
      </c>
      <c r="D682" s="70">
        <v>28.536100000000001</v>
      </c>
      <c r="E682" s="98">
        <v>1920</v>
      </c>
      <c r="F682" s="204">
        <v>327910.5</v>
      </c>
      <c r="G682" s="39">
        <v>100</v>
      </c>
      <c r="H682" s="65">
        <f t="shared" ref="H682:H719" si="127">F682*G682/100</f>
        <v>327910.5</v>
      </c>
      <c r="I682" s="15">
        <f t="shared" si="126"/>
        <v>0</v>
      </c>
      <c r="J682" s="15">
        <f t="shared" si="125"/>
        <v>170.78671875000001</v>
      </c>
      <c r="K682" s="15">
        <f t="shared" ref="K682:K719" si="128">$J$11*$J$19-J682</f>
        <v>547.6138194620039</v>
      </c>
      <c r="L682" s="15">
        <f t="shared" ref="L682:L719" si="129">IF(K682&gt;0,$J$7*$J$8*(K682/$K$19),0)+$J$7*$J$9*(E682/$E$19)+$J$7*$J$10*(D682/$D$19)</f>
        <v>1086437.6380105237</v>
      </c>
      <c r="M682" s="15"/>
      <c r="N682" s="15">
        <f t="shared" si="119"/>
        <v>1086437.6380105237</v>
      </c>
      <c r="O682" s="40">
        <f t="shared" si="124"/>
        <v>1086.4376380105236</v>
      </c>
      <c r="P682" s="40"/>
    </row>
    <row r="683" spans="1:16" x14ac:dyDescent="0.25">
      <c r="A683" s="5"/>
      <c r="B683" s="1" t="s">
        <v>471</v>
      </c>
      <c r="C683" s="48">
        <v>4</v>
      </c>
      <c r="D683" s="70">
        <v>47.4878</v>
      </c>
      <c r="E683" s="98">
        <v>2613</v>
      </c>
      <c r="F683" s="204">
        <v>329842.40000000002</v>
      </c>
      <c r="G683" s="39">
        <v>100</v>
      </c>
      <c r="H683" s="65">
        <f t="shared" si="127"/>
        <v>329842.40000000002</v>
      </c>
      <c r="I683" s="15">
        <f t="shared" si="126"/>
        <v>0</v>
      </c>
      <c r="J683" s="15">
        <f t="shared" si="125"/>
        <v>126.23130501339458</v>
      </c>
      <c r="K683" s="15">
        <f t="shared" si="128"/>
        <v>592.16923319860928</v>
      </c>
      <c r="L683" s="15">
        <f t="shared" si="129"/>
        <v>1291440.7367162739</v>
      </c>
      <c r="M683" s="15"/>
      <c r="N683" s="15">
        <f t="shared" si="119"/>
        <v>1291440.7367162739</v>
      </c>
      <c r="O683" s="40">
        <f t="shared" si="124"/>
        <v>1291.4407367162739</v>
      </c>
      <c r="P683" s="40"/>
    </row>
    <row r="684" spans="1:16" x14ac:dyDescent="0.25">
      <c r="A684" s="5"/>
      <c r="B684" s="1" t="s">
        <v>472</v>
      </c>
      <c r="C684" s="48">
        <v>4</v>
      </c>
      <c r="D684" s="70">
        <v>24.181699999999999</v>
      </c>
      <c r="E684" s="98">
        <v>1453</v>
      </c>
      <c r="F684" s="204">
        <v>282782.5</v>
      </c>
      <c r="G684" s="39">
        <v>100</v>
      </c>
      <c r="H684" s="65">
        <f t="shared" si="127"/>
        <v>282782.5</v>
      </c>
      <c r="I684" s="15">
        <f t="shared" si="126"/>
        <v>0</v>
      </c>
      <c r="J684" s="15">
        <f t="shared" si="125"/>
        <v>194.61975223675154</v>
      </c>
      <c r="K684" s="15">
        <f t="shared" si="128"/>
        <v>523.78078597525234</v>
      </c>
      <c r="L684" s="15">
        <f t="shared" si="129"/>
        <v>984567.54321368749</v>
      </c>
      <c r="M684" s="15"/>
      <c r="N684" s="15">
        <f t="shared" si="119"/>
        <v>984567.54321368749</v>
      </c>
      <c r="O684" s="40">
        <f t="shared" si="124"/>
        <v>984.56754321368749</v>
      </c>
      <c r="P684" s="40"/>
    </row>
    <row r="685" spans="1:16" x14ac:dyDescent="0.25">
      <c r="A685" s="5"/>
      <c r="B685" s="1" t="s">
        <v>810</v>
      </c>
      <c r="C685" s="48">
        <v>4</v>
      </c>
      <c r="D685" s="70">
        <v>30.626899999999999</v>
      </c>
      <c r="E685" s="98">
        <v>1926</v>
      </c>
      <c r="F685" s="204">
        <v>411401.7</v>
      </c>
      <c r="G685" s="39">
        <v>100</v>
      </c>
      <c r="H685" s="65">
        <f t="shared" si="127"/>
        <v>411401.7</v>
      </c>
      <c r="I685" s="15">
        <f t="shared" si="126"/>
        <v>0</v>
      </c>
      <c r="J685" s="15">
        <f t="shared" si="125"/>
        <v>213.60420560747664</v>
      </c>
      <c r="K685" s="15">
        <f t="shared" si="128"/>
        <v>504.79633260452727</v>
      </c>
      <c r="L685" s="15">
        <f t="shared" si="129"/>
        <v>1033719.3492677446</v>
      </c>
      <c r="M685" s="15"/>
      <c r="N685" s="15">
        <f t="shared" si="119"/>
        <v>1033719.3492677446</v>
      </c>
      <c r="O685" s="40">
        <f t="shared" si="124"/>
        <v>1033.7193492677445</v>
      </c>
      <c r="P685" s="40"/>
    </row>
    <row r="686" spans="1:16" x14ac:dyDescent="0.25">
      <c r="A686" s="5"/>
      <c r="B686" s="1" t="s">
        <v>473</v>
      </c>
      <c r="C686" s="48">
        <v>4</v>
      </c>
      <c r="D686" s="70">
        <v>27.559699999999996</v>
      </c>
      <c r="E686" s="98">
        <v>1394</v>
      </c>
      <c r="F686" s="204">
        <v>258566.8</v>
      </c>
      <c r="G686" s="39">
        <v>100</v>
      </c>
      <c r="H686" s="65">
        <f t="shared" si="127"/>
        <v>258566.8</v>
      </c>
      <c r="I686" s="15">
        <f t="shared" si="126"/>
        <v>0</v>
      </c>
      <c r="J686" s="15">
        <f t="shared" si="125"/>
        <v>185.48550932568148</v>
      </c>
      <c r="K686" s="15">
        <f t="shared" si="128"/>
        <v>532.91502888632238</v>
      </c>
      <c r="L686" s="15">
        <f t="shared" si="129"/>
        <v>1001654.080856475</v>
      </c>
      <c r="M686" s="15"/>
      <c r="N686" s="15">
        <f t="shared" si="119"/>
        <v>1001654.080856475</v>
      </c>
      <c r="O686" s="40">
        <f t="shared" si="124"/>
        <v>1001.654080856475</v>
      </c>
      <c r="P686" s="40"/>
    </row>
    <row r="687" spans="1:16" x14ac:dyDescent="0.25">
      <c r="A687" s="5"/>
      <c r="B687" s="1" t="s">
        <v>474</v>
      </c>
      <c r="C687" s="48">
        <v>4</v>
      </c>
      <c r="D687" s="70">
        <v>52.490699999999997</v>
      </c>
      <c r="E687" s="98">
        <v>3222</v>
      </c>
      <c r="F687" s="204">
        <v>633277.6</v>
      </c>
      <c r="G687" s="39">
        <v>100</v>
      </c>
      <c r="H687" s="65">
        <f t="shared" si="127"/>
        <v>633277.6</v>
      </c>
      <c r="I687" s="15">
        <f t="shared" si="126"/>
        <v>0</v>
      </c>
      <c r="J687" s="15">
        <f t="shared" si="125"/>
        <v>196.54798261949099</v>
      </c>
      <c r="K687" s="15">
        <f t="shared" si="128"/>
        <v>521.85255559251289</v>
      </c>
      <c r="L687" s="15">
        <f t="shared" si="129"/>
        <v>1279371.9382239757</v>
      </c>
      <c r="M687" s="15"/>
      <c r="N687" s="15">
        <f t="shared" si="119"/>
        <v>1279371.9382239757</v>
      </c>
      <c r="O687" s="40">
        <f t="shared" si="124"/>
        <v>1279.3719382239758</v>
      </c>
      <c r="P687" s="40"/>
    </row>
    <row r="688" spans="1:16" x14ac:dyDescent="0.25">
      <c r="A688" s="5"/>
      <c r="B688" s="1" t="s">
        <v>475</v>
      </c>
      <c r="C688" s="48">
        <v>4</v>
      </c>
      <c r="D688" s="70">
        <v>42.161599999999993</v>
      </c>
      <c r="E688" s="98">
        <v>2975</v>
      </c>
      <c r="F688" s="204">
        <v>440823.6</v>
      </c>
      <c r="G688" s="39">
        <v>100</v>
      </c>
      <c r="H688" s="65">
        <f t="shared" si="127"/>
        <v>440823.6</v>
      </c>
      <c r="I688" s="15">
        <f t="shared" si="126"/>
        <v>0</v>
      </c>
      <c r="J688" s="15">
        <f t="shared" si="125"/>
        <v>148.17599999999999</v>
      </c>
      <c r="K688" s="15">
        <f t="shared" si="128"/>
        <v>570.22453821200384</v>
      </c>
      <c r="L688" s="15">
        <f t="shared" si="129"/>
        <v>1285026.1268043872</v>
      </c>
      <c r="M688" s="15"/>
      <c r="N688" s="15">
        <f t="shared" si="119"/>
        <v>1285026.1268043872</v>
      </c>
      <c r="O688" s="40">
        <f t="shared" si="124"/>
        <v>1285.0261268043871</v>
      </c>
      <c r="P688" s="40"/>
    </row>
    <row r="689" spans="1:16" x14ac:dyDescent="0.25">
      <c r="A689" s="5"/>
      <c r="B689" s="1" t="s">
        <v>811</v>
      </c>
      <c r="C689" s="48">
        <v>4</v>
      </c>
      <c r="D689" s="70">
        <v>21.990200000000002</v>
      </c>
      <c r="E689" s="98">
        <v>1075</v>
      </c>
      <c r="F689" s="204">
        <v>150340.6</v>
      </c>
      <c r="G689" s="39">
        <v>100</v>
      </c>
      <c r="H689" s="65">
        <f t="shared" si="127"/>
        <v>150340.6</v>
      </c>
      <c r="I689" s="15">
        <f t="shared" si="126"/>
        <v>0</v>
      </c>
      <c r="J689" s="15">
        <f t="shared" si="125"/>
        <v>139.85172093023257</v>
      </c>
      <c r="K689" s="15">
        <f t="shared" si="128"/>
        <v>578.54881728177133</v>
      </c>
      <c r="L689" s="15">
        <f t="shared" si="129"/>
        <v>1010705.2683869367</v>
      </c>
      <c r="M689" s="15"/>
      <c r="N689" s="15">
        <f t="shared" si="119"/>
        <v>1010705.2683869367</v>
      </c>
      <c r="O689" s="40">
        <f t="shared" si="124"/>
        <v>1010.7052683869367</v>
      </c>
      <c r="P689" s="40"/>
    </row>
    <row r="690" spans="1:16" x14ac:dyDescent="0.25">
      <c r="A690" s="5"/>
      <c r="B690" s="1" t="s">
        <v>476</v>
      </c>
      <c r="C690" s="48">
        <v>4</v>
      </c>
      <c r="D690" s="70">
        <v>24.766200000000001</v>
      </c>
      <c r="E690" s="98">
        <v>995</v>
      </c>
      <c r="F690" s="204">
        <v>141341</v>
      </c>
      <c r="G690" s="39">
        <v>100</v>
      </c>
      <c r="H690" s="65">
        <f t="shared" si="127"/>
        <v>141341</v>
      </c>
      <c r="I690" s="15">
        <f t="shared" si="126"/>
        <v>0</v>
      </c>
      <c r="J690" s="15">
        <f t="shared" si="125"/>
        <v>142.05125628140703</v>
      </c>
      <c r="K690" s="15">
        <f t="shared" si="128"/>
        <v>576.34928193059682</v>
      </c>
      <c r="L690" s="15">
        <f t="shared" si="129"/>
        <v>1007438.2566585169</v>
      </c>
      <c r="M690" s="15"/>
      <c r="N690" s="15">
        <f t="shared" si="119"/>
        <v>1007438.2566585169</v>
      </c>
      <c r="O690" s="40">
        <f t="shared" si="124"/>
        <v>1007.4382566585169</v>
      </c>
      <c r="P690" s="40"/>
    </row>
    <row r="691" spans="1:16" x14ac:dyDescent="0.25">
      <c r="A691" s="5"/>
      <c r="B691" s="1" t="s">
        <v>477</v>
      </c>
      <c r="C691" s="48">
        <v>4</v>
      </c>
      <c r="D691" s="70">
        <v>37.430100000000003</v>
      </c>
      <c r="E691" s="98">
        <v>1824</v>
      </c>
      <c r="F691" s="204">
        <v>315001.7</v>
      </c>
      <c r="G691" s="39">
        <v>100</v>
      </c>
      <c r="H691" s="65">
        <f t="shared" si="127"/>
        <v>315001.7</v>
      </c>
      <c r="I691" s="15">
        <f t="shared" si="126"/>
        <v>0</v>
      </c>
      <c r="J691" s="15">
        <f t="shared" si="125"/>
        <v>172.6983004385965</v>
      </c>
      <c r="K691" s="15">
        <f t="shared" si="128"/>
        <v>545.70223777340743</v>
      </c>
      <c r="L691" s="15">
        <f t="shared" si="129"/>
        <v>1101758.5922974809</v>
      </c>
      <c r="M691" s="15"/>
      <c r="N691" s="15">
        <f t="shared" si="119"/>
        <v>1101758.5922974809</v>
      </c>
      <c r="O691" s="40">
        <f t="shared" si="124"/>
        <v>1101.7585922974808</v>
      </c>
      <c r="P691" s="40"/>
    </row>
    <row r="692" spans="1:16" x14ac:dyDescent="0.25">
      <c r="A692" s="5"/>
      <c r="B692" s="1" t="s">
        <v>478</v>
      </c>
      <c r="C692" s="48">
        <v>4</v>
      </c>
      <c r="D692" s="70">
        <v>28.086300000000001</v>
      </c>
      <c r="E692" s="98">
        <v>1766</v>
      </c>
      <c r="F692" s="204">
        <v>190233.3</v>
      </c>
      <c r="G692" s="39">
        <v>100</v>
      </c>
      <c r="H692" s="65">
        <f t="shared" si="127"/>
        <v>190233.3</v>
      </c>
      <c r="I692" s="15">
        <f t="shared" si="126"/>
        <v>0</v>
      </c>
      <c r="J692" s="15">
        <f t="shared" si="125"/>
        <v>107.71987542468855</v>
      </c>
      <c r="K692" s="15">
        <f t="shared" si="128"/>
        <v>610.68066278731533</v>
      </c>
      <c r="L692" s="15">
        <f t="shared" si="129"/>
        <v>1155892.9082902193</v>
      </c>
      <c r="M692" s="15"/>
      <c r="N692" s="15">
        <f t="shared" si="119"/>
        <v>1155892.9082902193</v>
      </c>
      <c r="O692" s="40">
        <f t="shared" si="124"/>
        <v>1155.8929082902193</v>
      </c>
      <c r="P692" s="40"/>
    </row>
    <row r="693" spans="1:16" x14ac:dyDescent="0.25">
      <c r="A693" s="5"/>
      <c r="B693" s="1" t="s">
        <v>479</v>
      </c>
      <c r="C693" s="48">
        <v>4</v>
      </c>
      <c r="D693" s="70">
        <v>32.892899999999997</v>
      </c>
      <c r="E693" s="98">
        <v>2538</v>
      </c>
      <c r="F693" s="204">
        <v>306896.59999999998</v>
      </c>
      <c r="G693" s="39">
        <v>100</v>
      </c>
      <c r="H693" s="65">
        <f t="shared" si="127"/>
        <v>306896.59999999998</v>
      </c>
      <c r="I693" s="15">
        <f t="shared" si="126"/>
        <v>0</v>
      </c>
      <c r="J693" s="15">
        <f t="shared" si="125"/>
        <v>120.92064617809298</v>
      </c>
      <c r="K693" s="15">
        <f t="shared" si="128"/>
        <v>597.47989203391091</v>
      </c>
      <c r="L693" s="15">
        <f t="shared" si="129"/>
        <v>1242436.1627659458</v>
      </c>
      <c r="M693" s="15"/>
      <c r="N693" s="15">
        <f t="shared" si="119"/>
        <v>1242436.1627659458</v>
      </c>
      <c r="O693" s="40">
        <f t="shared" si="124"/>
        <v>1242.4361627659457</v>
      </c>
      <c r="P693" s="40"/>
    </row>
    <row r="694" spans="1:16" x14ac:dyDescent="0.25">
      <c r="A694" s="5"/>
      <c r="B694" s="1" t="s">
        <v>480</v>
      </c>
      <c r="C694" s="48">
        <v>4</v>
      </c>
      <c r="D694" s="70">
        <v>24.770500000000002</v>
      </c>
      <c r="E694" s="98">
        <v>1692</v>
      </c>
      <c r="F694" s="204">
        <v>493942.1</v>
      </c>
      <c r="G694" s="39">
        <v>100</v>
      </c>
      <c r="H694" s="65">
        <f t="shared" si="127"/>
        <v>493942.1</v>
      </c>
      <c r="I694" s="15">
        <f t="shared" si="126"/>
        <v>0</v>
      </c>
      <c r="J694" s="15">
        <f t="shared" si="125"/>
        <v>291.9279550827423</v>
      </c>
      <c r="K694" s="15">
        <f t="shared" si="128"/>
        <v>426.47258312926158</v>
      </c>
      <c r="L694" s="15">
        <f t="shared" si="129"/>
        <v>877218.50036984798</v>
      </c>
      <c r="M694" s="15"/>
      <c r="N694" s="15">
        <f t="shared" si="119"/>
        <v>877218.50036984798</v>
      </c>
      <c r="O694" s="40">
        <f t="shared" si="124"/>
        <v>877.21850036984802</v>
      </c>
      <c r="P694" s="40"/>
    </row>
    <row r="695" spans="1:16" x14ac:dyDescent="0.25">
      <c r="A695" s="5"/>
      <c r="B695" s="1" t="s">
        <v>481</v>
      </c>
      <c r="C695" s="48">
        <v>4</v>
      </c>
      <c r="D695" s="70">
        <v>72.553400000000011</v>
      </c>
      <c r="E695" s="98">
        <v>5318</v>
      </c>
      <c r="F695" s="204">
        <v>3232920.6</v>
      </c>
      <c r="G695" s="39">
        <v>100</v>
      </c>
      <c r="H695" s="65">
        <f t="shared" si="127"/>
        <v>3232920.6</v>
      </c>
      <c r="I695" s="15">
        <f t="shared" si="126"/>
        <v>0</v>
      </c>
      <c r="J695" s="15">
        <f t="shared" si="125"/>
        <v>607.92038360285824</v>
      </c>
      <c r="K695" s="15">
        <f t="shared" si="128"/>
        <v>110.48015460914564</v>
      </c>
      <c r="L695" s="15">
        <f t="shared" si="129"/>
        <v>1008793.0389403149</v>
      </c>
      <c r="M695" s="15"/>
      <c r="N695" s="15">
        <f t="shared" si="119"/>
        <v>1008793.0389403149</v>
      </c>
      <c r="O695" s="40">
        <f t="shared" si="124"/>
        <v>1008.7930389403149</v>
      </c>
      <c r="P695" s="40"/>
    </row>
    <row r="696" spans="1:16" x14ac:dyDescent="0.25">
      <c r="A696" s="5"/>
      <c r="B696" s="1" t="s">
        <v>482</v>
      </c>
      <c r="C696" s="48">
        <v>4</v>
      </c>
      <c r="D696" s="70">
        <v>47.782899999999998</v>
      </c>
      <c r="E696" s="98">
        <v>3653</v>
      </c>
      <c r="F696" s="204">
        <v>682098.5</v>
      </c>
      <c r="G696" s="39">
        <v>100</v>
      </c>
      <c r="H696" s="65">
        <f t="shared" si="127"/>
        <v>682098.5</v>
      </c>
      <c r="I696" s="15">
        <f t="shared" si="126"/>
        <v>0</v>
      </c>
      <c r="J696" s="15">
        <f t="shared" si="125"/>
        <v>186.72283055023269</v>
      </c>
      <c r="K696" s="15">
        <f t="shared" si="128"/>
        <v>531.67770766177114</v>
      </c>
      <c r="L696" s="15">
        <f t="shared" si="129"/>
        <v>1327682.9858516685</v>
      </c>
      <c r="M696" s="15"/>
      <c r="N696" s="15">
        <f t="shared" si="119"/>
        <v>1327682.9858516685</v>
      </c>
      <c r="O696" s="40">
        <f t="shared" si="124"/>
        <v>1327.6829858516685</v>
      </c>
      <c r="P696" s="40"/>
    </row>
    <row r="697" spans="1:16" x14ac:dyDescent="0.25">
      <c r="A697" s="5"/>
      <c r="B697" s="1" t="s">
        <v>483</v>
      </c>
      <c r="C697" s="48">
        <v>4</v>
      </c>
      <c r="D697" s="70">
        <v>27.6252</v>
      </c>
      <c r="E697" s="98">
        <v>1340</v>
      </c>
      <c r="F697" s="204">
        <v>477298.2</v>
      </c>
      <c r="G697" s="39">
        <v>100</v>
      </c>
      <c r="H697" s="65">
        <f t="shared" si="127"/>
        <v>477298.2</v>
      </c>
      <c r="I697" s="15">
        <f t="shared" si="126"/>
        <v>0</v>
      </c>
      <c r="J697" s="15">
        <f t="shared" si="125"/>
        <v>356.19268656716417</v>
      </c>
      <c r="K697" s="15">
        <f t="shared" si="128"/>
        <v>362.20785164483971</v>
      </c>
      <c r="L697" s="15">
        <f t="shared" si="129"/>
        <v>755369.0052376457</v>
      </c>
      <c r="M697" s="15"/>
      <c r="N697" s="15">
        <f t="shared" si="119"/>
        <v>755369.0052376457</v>
      </c>
      <c r="O697" s="40">
        <f t="shared" si="124"/>
        <v>755.36900523764575</v>
      </c>
      <c r="P697" s="40"/>
    </row>
    <row r="698" spans="1:16" x14ac:dyDescent="0.25">
      <c r="A698" s="5"/>
      <c r="B698" s="1" t="s">
        <v>484</v>
      </c>
      <c r="C698" s="48">
        <v>4</v>
      </c>
      <c r="D698" s="70">
        <v>17.765000000000001</v>
      </c>
      <c r="E698" s="98">
        <v>2756</v>
      </c>
      <c r="F698" s="204">
        <v>317439.8</v>
      </c>
      <c r="G698" s="39">
        <v>100</v>
      </c>
      <c r="H698" s="65">
        <f t="shared" si="127"/>
        <v>317439.8</v>
      </c>
      <c r="I698" s="15">
        <f t="shared" si="126"/>
        <v>0</v>
      </c>
      <c r="J698" s="15">
        <f t="shared" si="125"/>
        <v>115.18134978229317</v>
      </c>
      <c r="K698" s="15">
        <f t="shared" si="128"/>
        <v>603.2191884297107</v>
      </c>
      <c r="L698" s="15">
        <f t="shared" si="129"/>
        <v>1226212.4640450694</v>
      </c>
      <c r="M698" s="15"/>
      <c r="N698" s="15">
        <f t="shared" si="119"/>
        <v>1226212.4640450694</v>
      </c>
      <c r="O698" s="40">
        <f t="shared" si="124"/>
        <v>1226.2124640450695</v>
      </c>
      <c r="P698" s="40"/>
    </row>
    <row r="699" spans="1:16" x14ac:dyDescent="0.25">
      <c r="A699" s="5"/>
      <c r="B699" s="1" t="s">
        <v>485</v>
      </c>
      <c r="C699" s="48">
        <v>4</v>
      </c>
      <c r="D699" s="70">
        <v>21.602600000000002</v>
      </c>
      <c r="E699" s="98">
        <v>1236</v>
      </c>
      <c r="F699" s="204">
        <v>168194.9</v>
      </c>
      <c r="G699" s="39">
        <v>100</v>
      </c>
      <c r="H699" s="65">
        <f t="shared" si="127"/>
        <v>168194.9</v>
      </c>
      <c r="I699" s="15">
        <f t="shared" si="126"/>
        <v>0</v>
      </c>
      <c r="J699" s="15">
        <f t="shared" si="125"/>
        <v>136.08001618122978</v>
      </c>
      <c r="K699" s="15">
        <f t="shared" si="128"/>
        <v>582.3205220307741</v>
      </c>
      <c r="L699" s="15">
        <f t="shared" si="129"/>
        <v>1033384.4618980088</v>
      </c>
      <c r="M699" s="15"/>
      <c r="N699" s="15">
        <f t="shared" si="119"/>
        <v>1033384.4618980088</v>
      </c>
      <c r="O699" s="40">
        <f t="shared" si="124"/>
        <v>1033.3844618980088</v>
      </c>
      <c r="P699" s="40"/>
    </row>
    <row r="700" spans="1:16" x14ac:dyDescent="0.25">
      <c r="A700" s="5"/>
      <c r="B700" s="1" t="s">
        <v>486</v>
      </c>
      <c r="C700" s="48">
        <v>4</v>
      </c>
      <c r="D700" s="70">
        <v>32.780200000000001</v>
      </c>
      <c r="E700" s="98">
        <v>1874</v>
      </c>
      <c r="F700" s="204">
        <v>300723.40000000002</v>
      </c>
      <c r="G700" s="39">
        <v>100</v>
      </c>
      <c r="H700" s="65">
        <f t="shared" si="127"/>
        <v>300723.40000000002</v>
      </c>
      <c r="I700" s="15">
        <f t="shared" si="126"/>
        <v>0</v>
      </c>
      <c r="J700" s="15">
        <f t="shared" si="125"/>
        <v>160.47139807897545</v>
      </c>
      <c r="K700" s="15">
        <f t="shared" si="128"/>
        <v>557.92914013302845</v>
      </c>
      <c r="L700" s="15">
        <f t="shared" si="129"/>
        <v>1109527.800303116</v>
      </c>
      <c r="M700" s="15"/>
      <c r="N700" s="15">
        <f t="shared" si="119"/>
        <v>1109527.800303116</v>
      </c>
      <c r="O700" s="40">
        <f t="shared" si="124"/>
        <v>1109.527800303116</v>
      </c>
      <c r="P700" s="40"/>
    </row>
    <row r="701" spans="1:16" x14ac:dyDescent="0.25">
      <c r="A701" s="5"/>
      <c r="B701" s="1" t="s">
        <v>812</v>
      </c>
      <c r="C701" s="48">
        <v>4</v>
      </c>
      <c r="D701" s="70">
        <v>14.616600000000002</v>
      </c>
      <c r="E701" s="98">
        <v>1329</v>
      </c>
      <c r="F701" s="204">
        <v>121768.9</v>
      </c>
      <c r="G701" s="39">
        <v>100</v>
      </c>
      <c r="H701" s="65">
        <f t="shared" si="127"/>
        <v>121768.9</v>
      </c>
      <c r="I701" s="15">
        <f t="shared" si="126"/>
        <v>0</v>
      </c>
      <c r="J701" s="15">
        <f t="shared" si="125"/>
        <v>91.624454477050406</v>
      </c>
      <c r="K701" s="15">
        <f t="shared" si="128"/>
        <v>626.77608373495343</v>
      </c>
      <c r="L701" s="15">
        <f t="shared" si="129"/>
        <v>1083839.4375404553</v>
      </c>
      <c r="M701" s="15"/>
      <c r="N701" s="15">
        <f t="shared" si="119"/>
        <v>1083839.4375404553</v>
      </c>
      <c r="O701" s="40">
        <f t="shared" si="124"/>
        <v>1083.8394375404553</v>
      </c>
      <c r="P701" s="40"/>
    </row>
    <row r="702" spans="1:16" x14ac:dyDescent="0.25">
      <c r="A702" s="5"/>
      <c r="B702" s="1" t="s">
        <v>882</v>
      </c>
      <c r="C702" s="48">
        <v>3</v>
      </c>
      <c r="D702" s="70">
        <v>20.187100000000001</v>
      </c>
      <c r="E702" s="98">
        <v>25304</v>
      </c>
      <c r="F702" s="204">
        <v>56542130.299999997</v>
      </c>
      <c r="G702" s="39">
        <v>50</v>
      </c>
      <c r="H702" s="65">
        <f t="shared" si="127"/>
        <v>28271065.149999999</v>
      </c>
      <c r="I702" s="15">
        <f t="shared" si="126"/>
        <v>28271065.149999999</v>
      </c>
      <c r="J702" s="15">
        <f t="shared" si="125"/>
        <v>2234.5135275055327</v>
      </c>
      <c r="K702" s="15">
        <f t="shared" si="128"/>
        <v>-1516.1129892935287</v>
      </c>
      <c r="L702" s="15">
        <f t="shared" si="129"/>
        <v>2995766.6147148716</v>
      </c>
      <c r="M702" s="15"/>
      <c r="N702" s="15">
        <f t="shared" si="119"/>
        <v>2995766.6147148716</v>
      </c>
      <c r="O702" s="40">
        <f t="shared" si="124"/>
        <v>2995.7666147148716</v>
      </c>
      <c r="P702" s="40"/>
    </row>
    <row r="703" spans="1:16" x14ac:dyDescent="0.25">
      <c r="A703" s="5"/>
      <c r="B703" s="1" t="s">
        <v>487</v>
      </c>
      <c r="C703" s="48">
        <v>4</v>
      </c>
      <c r="D703" s="70">
        <v>27.260100000000001</v>
      </c>
      <c r="E703" s="98">
        <v>3600</v>
      </c>
      <c r="F703" s="204">
        <v>1115797.1000000001</v>
      </c>
      <c r="G703" s="39">
        <v>100</v>
      </c>
      <c r="H703" s="65">
        <f t="shared" si="127"/>
        <v>1115797.1000000001</v>
      </c>
      <c r="I703" s="15">
        <f t="shared" si="126"/>
        <v>0</v>
      </c>
      <c r="J703" s="15">
        <f t="shared" si="125"/>
        <v>309.94363888888893</v>
      </c>
      <c r="K703" s="15">
        <f t="shared" si="128"/>
        <v>408.45689932311495</v>
      </c>
      <c r="L703" s="15">
        <f t="shared" si="129"/>
        <v>1080922.0481790015</v>
      </c>
      <c r="M703" s="15"/>
      <c r="N703" s="15">
        <f t="shared" si="119"/>
        <v>1080922.0481790015</v>
      </c>
      <c r="O703" s="40">
        <f t="shared" si="124"/>
        <v>1080.9220481790016</v>
      </c>
      <c r="P703" s="40"/>
    </row>
    <row r="704" spans="1:16" x14ac:dyDescent="0.25">
      <c r="A704" s="5"/>
      <c r="B704" s="1" t="s">
        <v>488</v>
      </c>
      <c r="C704" s="48">
        <v>4</v>
      </c>
      <c r="D704" s="70">
        <v>52.570299999999996</v>
      </c>
      <c r="E704" s="98">
        <v>8042</v>
      </c>
      <c r="F704" s="204">
        <v>2890790.2</v>
      </c>
      <c r="G704" s="39">
        <v>100</v>
      </c>
      <c r="H704" s="65">
        <f t="shared" si="127"/>
        <v>2890790.2</v>
      </c>
      <c r="I704" s="15">
        <f t="shared" si="126"/>
        <v>0</v>
      </c>
      <c r="J704" s="15">
        <f t="shared" si="125"/>
        <v>359.4616015916439</v>
      </c>
      <c r="K704" s="15">
        <f t="shared" si="128"/>
        <v>358.93893662035998</v>
      </c>
      <c r="L704" s="15">
        <f t="shared" si="129"/>
        <v>1608405.6332838475</v>
      </c>
      <c r="M704" s="15"/>
      <c r="N704" s="15">
        <f t="shared" si="119"/>
        <v>1608405.6332838475</v>
      </c>
      <c r="O704" s="40">
        <f t="shared" si="124"/>
        <v>1608.4056332838475</v>
      </c>
      <c r="P704" s="40"/>
    </row>
    <row r="705" spans="1:16" x14ac:dyDescent="0.25">
      <c r="A705" s="5"/>
      <c r="B705" s="1" t="s">
        <v>489</v>
      </c>
      <c r="C705" s="48">
        <v>4</v>
      </c>
      <c r="D705" s="70">
        <v>29.513199999999998</v>
      </c>
      <c r="E705" s="98">
        <v>2547</v>
      </c>
      <c r="F705" s="204">
        <v>801198.9</v>
      </c>
      <c r="G705" s="39">
        <v>100</v>
      </c>
      <c r="H705" s="65">
        <f t="shared" si="127"/>
        <v>801198.9</v>
      </c>
      <c r="I705" s="15">
        <f t="shared" si="126"/>
        <v>0</v>
      </c>
      <c r="J705" s="15">
        <f t="shared" si="125"/>
        <v>314.56572438162544</v>
      </c>
      <c r="K705" s="15">
        <f t="shared" si="128"/>
        <v>403.83481383037844</v>
      </c>
      <c r="L705" s="15">
        <f t="shared" si="129"/>
        <v>959880.79354791436</v>
      </c>
      <c r="M705" s="15"/>
      <c r="N705" s="15">
        <f t="shared" si="119"/>
        <v>959880.79354791436</v>
      </c>
      <c r="O705" s="40">
        <f t="shared" si="124"/>
        <v>959.88079354791432</v>
      </c>
      <c r="P705" s="40"/>
    </row>
    <row r="706" spans="1:16" x14ac:dyDescent="0.25">
      <c r="A706" s="5"/>
      <c r="B706" s="1" t="s">
        <v>490</v>
      </c>
      <c r="C706" s="48">
        <v>4</v>
      </c>
      <c r="D706" s="70">
        <v>20.736699999999999</v>
      </c>
      <c r="E706" s="98">
        <v>1054</v>
      </c>
      <c r="F706" s="204">
        <v>106611.2</v>
      </c>
      <c r="G706" s="39">
        <v>100</v>
      </c>
      <c r="H706" s="65">
        <f t="shared" si="127"/>
        <v>106611.2</v>
      </c>
      <c r="I706" s="15">
        <f t="shared" si="126"/>
        <v>0</v>
      </c>
      <c r="J706" s="15">
        <f t="shared" si="125"/>
        <v>101.14914611005692</v>
      </c>
      <c r="K706" s="15">
        <f t="shared" si="128"/>
        <v>617.25139210194698</v>
      </c>
      <c r="L706" s="15">
        <f t="shared" si="129"/>
        <v>1058637.6731518563</v>
      </c>
      <c r="M706" s="15"/>
      <c r="N706" s="15">
        <f t="shared" ref="N706:N769" si="130">L706+M706</f>
        <v>1058637.6731518563</v>
      </c>
      <c r="O706" s="40">
        <f t="shared" si="124"/>
        <v>1058.6376731518562</v>
      </c>
      <c r="P706" s="40"/>
    </row>
    <row r="707" spans="1:16" x14ac:dyDescent="0.25">
      <c r="A707" s="5"/>
      <c r="B707" s="1" t="s">
        <v>491</v>
      </c>
      <c r="C707" s="48">
        <v>4</v>
      </c>
      <c r="D707" s="70">
        <v>31.492699999999999</v>
      </c>
      <c r="E707" s="98">
        <v>902</v>
      </c>
      <c r="F707" s="204">
        <v>445352.7</v>
      </c>
      <c r="G707" s="39">
        <v>100</v>
      </c>
      <c r="H707" s="65">
        <f t="shared" si="127"/>
        <v>445352.7</v>
      </c>
      <c r="I707" s="15">
        <f t="shared" si="126"/>
        <v>0</v>
      </c>
      <c r="J707" s="15">
        <f t="shared" si="125"/>
        <v>493.73913525498892</v>
      </c>
      <c r="K707" s="15">
        <f t="shared" si="128"/>
        <v>224.66140295701496</v>
      </c>
      <c r="L707" s="15">
        <f t="shared" si="129"/>
        <v>523745.04684598901</v>
      </c>
      <c r="M707" s="15"/>
      <c r="N707" s="15">
        <f t="shared" si="130"/>
        <v>523745.04684598901</v>
      </c>
      <c r="O707" s="40">
        <f t="shared" si="124"/>
        <v>523.74504684598901</v>
      </c>
      <c r="P707" s="40"/>
    </row>
    <row r="708" spans="1:16" x14ac:dyDescent="0.25">
      <c r="A708" s="5"/>
      <c r="B708" s="1" t="s">
        <v>492</v>
      </c>
      <c r="C708" s="48">
        <v>4</v>
      </c>
      <c r="D708" s="70">
        <v>46.429200000000002</v>
      </c>
      <c r="E708" s="98">
        <v>2718</v>
      </c>
      <c r="F708" s="204">
        <v>654219.1</v>
      </c>
      <c r="G708" s="39">
        <v>100</v>
      </c>
      <c r="H708" s="65">
        <f t="shared" si="127"/>
        <v>654219.1</v>
      </c>
      <c r="I708" s="15">
        <f t="shared" si="126"/>
        <v>0</v>
      </c>
      <c r="J708" s="15">
        <f t="shared" si="125"/>
        <v>240.69871228844738</v>
      </c>
      <c r="K708" s="15">
        <f t="shared" si="128"/>
        <v>477.7018259235565</v>
      </c>
      <c r="L708" s="15">
        <f t="shared" si="129"/>
        <v>1139033.2045222824</v>
      </c>
      <c r="M708" s="15"/>
      <c r="N708" s="15">
        <f t="shared" si="130"/>
        <v>1139033.2045222824</v>
      </c>
      <c r="O708" s="40">
        <f t="shared" si="124"/>
        <v>1139.0332045222824</v>
      </c>
      <c r="P708" s="40"/>
    </row>
    <row r="709" spans="1:16" x14ac:dyDescent="0.25">
      <c r="A709" s="5"/>
      <c r="B709" s="1" t="s">
        <v>493</v>
      </c>
      <c r="C709" s="48">
        <v>4</v>
      </c>
      <c r="D709" s="70">
        <v>39.315799999999996</v>
      </c>
      <c r="E709" s="98">
        <v>2234</v>
      </c>
      <c r="F709" s="204">
        <v>348203</v>
      </c>
      <c r="G709" s="39">
        <v>100</v>
      </c>
      <c r="H709" s="65">
        <f t="shared" si="127"/>
        <v>348203</v>
      </c>
      <c r="I709" s="15">
        <f t="shared" si="126"/>
        <v>0</v>
      </c>
      <c r="J709" s="15">
        <f t="shared" si="125"/>
        <v>155.86526410026858</v>
      </c>
      <c r="K709" s="15">
        <f t="shared" si="128"/>
        <v>562.53527411173536</v>
      </c>
      <c r="L709" s="15">
        <f t="shared" si="129"/>
        <v>1179093.2805184773</v>
      </c>
      <c r="M709" s="15"/>
      <c r="N709" s="15">
        <f t="shared" si="130"/>
        <v>1179093.2805184773</v>
      </c>
      <c r="O709" s="40">
        <f t="shared" si="124"/>
        <v>1179.0932805184773</v>
      </c>
      <c r="P709" s="40"/>
    </row>
    <row r="710" spans="1:16" x14ac:dyDescent="0.25">
      <c r="A710" s="5"/>
      <c r="B710" s="1" t="s">
        <v>813</v>
      </c>
      <c r="C710" s="48">
        <v>4</v>
      </c>
      <c r="D710" s="70">
        <v>6.89</v>
      </c>
      <c r="E710" s="98">
        <v>770</v>
      </c>
      <c r="F710" s="204">
        <v>184809.7</v>
      </c>
      <c r="G710" s="39">
        <v>100</v>
      </c>
      <c r="H710" s="65">
        <f t="shared" si="127"/>
        <v>184809.7</v>
      </c>
      <c r="I710" s="15">
        <f t="shared" si="126"/>
        <v>0</v>
      </c>
      <c r="J710" s="15">
        <f t="shared" si="125"/>
        <v>240.01259740259741</v>
      </c>
      <c r="K710" s="15">
        <f t="shared" si="128"/>
        <v>478.38794080940647</v>
      </c>
      <c r="L710" s="15">
        <f t="shared" si="129"/>
        <v>784979.80762426287</v>
      </c>
      <c r="M710" s="15"/>
      <c r="N710" s="15">
        <f t="shared" si="130"/>
        <v>784979.80762426287</v>
      </c>
      <c r="O710" s="40">
        <f t="shared" si="124"/>
        <v>784.97980762426289</v>
      </c>
      <c r="P710" s="40"/>
    </row>
    <row r="711" spans="1:16" x14ac:dyDescent="0.25">
      <c r="A711" s="5"/>
      <c r="B711" s="1" t="s">
        <v>449</v>
      </c>
      <c r="C711" s="48">
        <v>4</v>
      </c>
      <c r="D711" s="70">
        <v>48.782800000000002</v>
      </c>
      <c r="E711" s="98">
        <v>4180</v>
      </c>
      <c r="F711" s="204">
        <v>1615782.6</v>
      </c>
      <c r="G711" s="39">
        <v>100</v>
      </c>
      <c r="H711" s="65">
        <f t="shared" si="127"/>
        <v>1615782.6</v>
      </c>
      <c r="I711" s="15">
        <f t="shared" si="126"/>
        <v>0</v>
      </c>
      <c r="J711" s="15">
        <f t="shared" si="125"/>
        <v>386.55086124401919</v>
      </c>
      <c r="K711" s="15">
        <f t="shared" si="128"/>
        <v>331.84967696798469</v>
      </c>
      <c r="L711" s="15">
        <f t="shared" si="129"/>
        <v>1110741.4487526577</v>
      </c>
      <c r="M711" s="15"/>
      <c r="N711" s="15">
        <f t="shared" si="130"/>
        <v>1110741.4487526577</v>
      </c>
      <c r="O711" s="40">
        <f t="shared" si="124"/>
        <v>1110.7414487526578</v>
      </c>
      <c r="P711" s="40"/>
    </row>
    <row r="712" spans="1:16" x14ac:dyDescent="0.25">
      <c r="A712" s="5"/>
      <c r="B712" s="1" t="s">
        <v>494</v>
      </c>
      <c r="C712" s="48">
        <v>4</v>
      </c>
      <c r="D712" s="70">
        <v>49.431499999999993</v>
      </c>
      <c r="E712" s="98">
        <v>4385</v>
      </c>
      <c r="F712" s="204">
        <v>1151392.2</v>
      </c>
      <c r="G712" s="39">
        <v>100</v>
      </c>
      <c r="H712" s="65">
        <f t="shared" si="127"/>
        <v>1151392.2</v>
      </c>
      <c r="I712" s="15">
        <f t="shared" si="126"/>
        <v>0</v>
      </c>
      <c r="J712" s="15">
        <f t="shared" si="125"/>
        <v>262.5751881413911</v>
      </c>
      <c r="K712" s="15">
        <f t="shared" si="128"/>
        <v>455.82535007061279</v>
      </c>
      <c r="L712" s="15">
        <f t="shared" si="129"/>
        <v>1311079.5799376969</v>
      </c>
      <c r="M712" s="15"/>
      <c r="N712" s="15">
        <f t="shared" si="130"/>
        <v>1311079.5799376969</v>
      </c>
      <c r="O712" s="40">
        <f t="shared" si="124"/>
        <v>1311.079579937697</v>
      </c>
      <c r="P712" s="40"/>
    </row>
    <row r="713" spans="1:16" x14ac:dyDescent="0.25">
      <c r="A713" s="5"/>
      <c r="B713" s="1" t="s">
        <v>495</v>
      </c>
      <c r="C713" s="48">
        <v>4</v>
      </c>
      <c r="D713" s="70">
        <v>25.671500000000002</v>
      </c>
      <c r="E713" s="98">
        <v>2223</v>
      </c>
      <c r="F713" s="204">
        <v>262345.09999999998</v>
      </c>
      <c r="G713" s="39">
        <v>100</v>
      </c>
      <c r="H713" s="65">
        <f t="shared" si="127"/>
        <v>262345.09999999998</v>
      </c>
      <c r="I713" s="15">
        <f t="shared" si="126"/>
        <v>0</v>
      </c>
      <c r="J713" s="15">
        <f t="shared" si="125"/>
        <v>118.01399010346378</v>
      </c>
      <c r="K713" s="15">
        <f t="shared" si="128"/>
        <v>600.38654810854007</v>
      </c>
      <c r="L713" s="15">
        <f t="shared" si="129"/>
        <v>1186408.1101447851</v>
      </c>
      <c r="M713" s="15"/>
      <c r="N713" s="15">
        <f t="shared" si="130"/>
        <v>1186408.1101447851</v>
      </c>
      <c r="O713" s="40">
        <f t="shared" si="124"/>
        <v>1186.408110144785</v>
      </c>
      <c r="P713" s="40"/>
    </row>
    <row r="714" spans="1:16" x14ac:dyDescent="0.25">
      <c r="A714" s="5"/>
      <c r="B714" s="1" t="s">
        <v>496</v>
      </c>
      <c r="C714" s="48">
        <v>4</v>
      </c>
      <c r="D714" s="70">
        <v>30.351900000000001</v>
      </c>
      <c r="E714" s="98">
        <v>1204</v>
      </c>
      <c r="F714" s="204">
        <v>429054.9</v>
      </c>
      <c r="G714" s="39">
        <v>100</v>
      </c>
      <c r="H714" s="65">
        <f t="shared" si="127"/>
        <v>429054.9</v>
      </c>
      <c r="I714" s="15">
        <f t="shared" si="126"/>
        <v>0</v>
      </c>
      <c r="J714" s="15">
        <f t="shared" si="125"/>
        <v>356.3578903654485</v>
      </c>
      <c r="K714" s="15">
        <f t="shared" si="128"/>
        <v>362.04264784655538</v>
      </c>
      <c r="L714" s="15">
        <f t="shared" si="129"/>
        <v>748320.00249407545</v>
      </c>
      <c r="M714" s="15"/>
      <c r="N714" s="15">
        <f t="shared" si="130"/>
        <v>748320.00249407545</v>
      </c>
      <c r="O714" s="40">
        <f t="shared" si="124"/>
        <v>748.32000249407542</v>
      </c>
      <c r="P714" s="40"/>
    </row>
    <row r="715" spans="1:16" x14ac:dyDescent="0.25">
      <c r="A715" s="5"/>
      <c r="B715" s="1" t="s">
        <v>497</v>
      </c>
      <c r="C715" s="48">
        <v>4</v>
      </c>
      <c r="D715" s="70">
        <v>40.031199999999998</v>
      </c>
      <c r="E715" s="98">
        <v>1653</v>
      </c>
      <c r="F715" s="204">
        <v>455030.5</v>
      </c>
      <c r="G715" s="39">
        <v>100</v>
      </c>
      <c r="H715" s="65">
        <f t="shared" si="127"/>
        <v>455030.5</v>
      </c>
      <c r="I715" s="15">
        <f t="shared" si="126"/>
        <v>0</v>
      </c>
      <c r="J715" s="15">
        <f t="shared" si="125"/>
        <v>275.27555958862672</v>
      </c>
      <c r="K715" s="15">
        <f t="shared" si="128"/>
        <v>443.12497862337716</v>
      </c>
      <c r="L715" s="15">
        <f t="shared" si="129"/>
        <v>946114.7489609234</v>
      </c>
      <c r="M715" s="15"/>
      <c r="N715" s="15">
        <f t="shared" si="130"/>
        <v>946114.7489609234</v>
      </c>
      <c r="O715" s="40">
        <f t="shared" si="124"/>
        <v>946.11474896092341</v>
      </c>
      <c r="P715" s="40"/>
    </row>
    <row r="716" spans="1:16" x14ac:dyDescent="0.25">
      <c r="A716" s="5"/>
      <c r="B716" s="1" t="s">
        <v>498</v>
      </c>
      <c r="C716" s="48">
        <v>4</v>
      </c>
      <c r="D716" s="70">
        <v>33.610399999999998</v>
      </c>
      <c r="E716" s="98">
        <v>2083</v>
      </c>
      <c r="F716" s="204">
        <v>648493.69999999995</v>
      </c>
      <c r="G716" s="39">
        <v>100</v>
      </c>
      <c r="H716" s="65">
        <f t="shared" si="127"/>
        <v>648493.69999999995</v>
      </c>
      <c r="I716" s="15">
        <f t="shared" si="126"/>
        <v>0</v>
      </c>
      <c r="J716" s="15">
        <f t="shared" si="125"/>
        <v>311.32678828612575</v>
      </c>
      <c r="K716" s="15">
        <f t="shared" si="128"/>
        <v>407.07374992587813</v>
      </c>
      <c r="L716" s="15">
        <f t="shared" si="129"/>
        <v>924135.42817649269</v>
      </c>
      <c r="M716" s="15"/>
      <c r="N716" s="15">
        <f t="shared" si="130"/>
        <v>924135.42817649269</v>
      </c>
      <c r="O716" s="40">
        <f t="shared" si="124"/>
        <v>924.13542817649272</v>
      </c>
      <c r="P716" s="40"/>
    </row>
    <row r="717" spans="1:16" x14ac:dyDescent="0.25">
      <c r="A717" s="5"/>
      <c r="B717" s="1" t="s">
        <v>814</v>
      </c>
      <c r="C717" s="48">
        <v>4</v>
      </c>
      <c r="D717" s="70">
        <v>26.089300000000001</v>
      </c>
      <c r="E717" s="98">
        <v>1439</v>
      </c>
      <c r="F717" s="204">
        <v>172334.6</v>
      </c>
      <c r="G717" s="39">
        <v>100</v>
      </c>
      <c r="H717" s="65">
        <f t="shared" si="127"/>
        <v>172334.6</v>
      </c>
      <c r="I717" s="15">
        <f t="shared" si="126"/>
        <v>0</v>
      </c>
      <c r="J717" s="15">
        <f t="shared" si="125"/>
        <v>119.7599722029187</v>
      </c>
      <c r="K717" s="15">
        <f t="shared" si="128"/>
        <v>598.64056600908521</v>
      </c>
      <c r="L717" s="15">
        <f t="shared" si="129"/>
        <v>1094548.7698355389</v>
      </c>
      <c r="M717" s="15"/>
      <c r="N717" s="15">
        <f t="shared" si="130"/>
        <v>1094548.7698355389</v>
      </c>
      <c r="O717" s="40">
        <f t="shared" si="124"/>
        <v>1094.5487698355389</v>
      </c>
      <c r="P717" s="40"/>
    </row>
    <row r="718" spans="1:16" x14ac:dyDescent="0.25">
      <c r="A718" s="5"/>
      <c r="B718" s="1" t="s">
        <v>499</v>
      </c>
      <c r="C718" s="48">
        <v>4</v>
      </c>
      <c r="D718" s="70">
        <v>25.745800000000003</v>
      </c>
      <c r="E718" s="98">
        <v>1463</v>
      </c>
      <c r="F718" s="204">
        <v>237697.7</v>
      </c>
      <c r="G718" s="39">
        <v>100</v>
      </c>
      <c r="H718" s="65">
        <f t="shared" si="127"/>
        <v>237697.7</v>
      </c>
      <c r="I718" s="15">
        <f t="shared" si="126"/>
        <v>0</v>
      </c>
      <c r="J718" s="15">
        <f t="shared" si="125"/>
        <v>162.47279562542721</v>
      </c>
      <c r="K718" s="15">
        <f t="shared" si="128"/>
        <v>555.92774258657664</v>
      </c>
      <c r="L718" s="15">
        <f t="shared" si="129"/>
        <v>1036089.9719057794</v>
      </c>
      <c r="M718" s="15"/>
      <c r="N718" s="15">
        <f t="shared" si="130"/>
        <v>1036089.9719057794</v>
      </c>
      <c r="O718" s="40">
        <f t="shared" si="124"/>
        <v>1036.0899719057795</v>
      </c>
      <c r="P718" s="40"/>
    </row>
    <row r="719" spans="1:16" x14ac:dyDescent="0.25">
      <c r="A719" s="5"/>
      <c r="B719" s="1" t="s">
        <v>500</v>
      </c>
      <c r="C719" s="48">
        <v>4</v>
      </c>
      <c r="D719" s="70">
        <v>16.497399999999999</v>
      </c>
      <c r="E719" s="98">
        <v>944</v>
      </c>
      <c r="F719" s="204">
        <v>175666.2</v>
      </c>
      <c r="G719" s="39">
        <v>100</v>
      </c>
      <c r="H719" s="65">
        <f t="shared" si="127"/>
        <v>175666.2</v>
      </c>
      <c r="I719" s="15">
        <f t="shared" si="126"/>
        <v>0</v>
      </c>
      <c r="J719" s="15">
        <f t="shared" si="125"/>
        <v>186.08707627118645</v>
      </c>
      <c r="K719" s="15">
        <f t="shared" si="128"/>
        <v>532.31346194081743</v>
      </c>
      <c r="L719" s="15">
        <f t="shared" si="129"/>
        <v>912480.44055728591</v>
      </c>
      <c r="M719" s="15"/>
      <c r="N719" s="15">
        <f t="shared" si="130"/>
        <v>912480.44055728591</v>
      </c>
      <c r="O719" s="40">
        <f t="shared" si="124"/>
        <v>912.48044055728587</v>
      </c>
      <c r="P719" s="40"/>
    </row>
    <row r="720" spans="1:16" x14ac:dyDescent="0.25">
      <c r="A720" s="5"/>
      <c r="B720" s="8"/>
      <c r="C720" s="8"/>
      <c r="D720" s="70">
        <v>0</v>
      </c>
      <c r="E720" s="100"/>
      <c r="F720" s="57"/>
      <c r="G720" s="39"/>
      <c r="H720" s="57"/>
      <c r="K720" s="15"/>
      <c r="L720" s="15"/>
      <c r="M720" s="15"/>
      <c r="N720" s="15"/>
      <c r="O720" s="40">
        <f t="shared" si="124"/>
        <v>0</v>
      </c>
      <c r="P720" s="40"/>
    </row>
    <row r="721" spans="1:16" x14ac:dyDescent="0.25">
      <c r="A721" s="33" t="s">
        <v>501</v>
      </c>
      <c r="B721" s="2" t="s">
        <v>2</v>
      </c>
      <c r="C721" s="59"/>
      <c r="D721" s="7">
        <v>621.79470000000015</v>
      </c>
      <c r="E721" s="101">
        <f>E722</f>
        <v>46772</v>
      </c>
      <c r="F721" s="177"/>
      <c r="G721" s="39"/>
      <c r="H721" s="50">
        <f>H723</f>
        <v>6637536.4249999998</v>
      </c>
      <c r="I721" s="12">
        <f>I723</f>
        <v>-6637536.4249999998</v>
      </c>
      <c r="J721" s="12"/>
      <c r="K721" s="15"/>
      <c r="L721" s="15"/>
      <c r="M721" s="14">
        <f>M723</f>
        <v>24215718.901919372</v>
      </c>
      <c r="N721" s="12">
        <f t="shared" si="130"/>
        <v>24215718.901919372</v>
      </c>
      <c r="O721" s="40"/>
      <c r="P721" s="40"/>
    </row>
    <row r="722" spans="1:16" x14ac:dyDescent="0.25">
      <c r="A722" s="33" t="s">
        <v>501</v>
      </c>
      <c r="B722" s="2" t="s">
        <v>3</v>
      </c>
      <c r="C722" s="59"/>
      <c r="D722" s="7">
        <v>621.79470000000015</v>
      </c>
      <c r="E722" s="101">
        <f>SUM(E724:E748)</f>
        <v>46772</v>
      </c>
      <c r="F722" s="177">
        <f>SUM(F724:F748)</f>
        <v>33361014.999999996</v>
      </c>
      <c r="G722" s="39"/>
      <c r="H722" s="50">
        <f>SUM(H724:H748)</f>
        <v>20085942.149999999</v>
      </c>
      <c r="I722" s="12">
        <f>SUM(I724:I748)</f>
        <v>13275072.85</v>
      </c>
      <c r="J722" s="12"/>
      <c r="K722" s="15"/>
      <c r="L722" s="12">
        <f>SUM(L724:L748)</f>
        <v>24987843.980395891</v>
      </c>
      <c r="M722" s="15"/>
      <c r="N722" s="12">
        <f t="shared" si="130"/>
        <v>24987843.980395891</v>
      </c>
      <c r="O722" s="40"/>
      <c r="P722" s="40"/>
    </row>
    <row r="723" spans="1:16" x14ac:dyDescent="0.25">
      <c r="A723" s="5"/>
      <c r="B723" s="1" t="s">
        <v>26</v>
      </c>
      <c r="C723" s="48">
        <v>2</v>
      </c>
      <c r="D723" s="70">
        <v>0</v>
      </c>
      <c r="E723" s="104"/>
      <c r="F723" s="65"/>
      <c r="G723" s="39">
        <v>25</v>
      </c>
      <c r="H723" s="65">
        <f>F743*G723/100</f>
        <v>6637536.4249999998</v>
      </c>
      <c r="I723" s="15">
        <f t="shared" ref="I723:I748" si="131">F723-H723</f>
        <v>-6637536.4249999998</v>
      </c>
      <c r="J723" s="15"/>
      <c r="K723" s="15"/>
      <c r="L723" s="15"/>
      <c r="M723" s="15">
        <f>($L$7*$L$8*E721/$L$10)+($L$7*$L$9*D721/$L$11)</f>
        <v>24215718.901919372</v>
      </c>
      <c r="N723" s="15">
        <f t="shared" si="130"/>
        <v>24215718.901919372</v>
      </c>
      <c r="O723" s="40">
        <f t="shared" si="124"/>
        <v>24215.718901919372</v>
      </c>
      <c r="P723" s="40"/>
    </row>
    <row r="724" spans="1:16" x14ac:dyDescent="0.25">
      <c r="A724" s="5"/>
      <c r="B724" s="1" t="s">
        <v>815</v>
      </c>
      <c r="C724" s="48">
        <v>4</v>
      </c>
      <c r="D724" s="70">
        <v>22.4053</v>
      </c>
      <c r="E724" s="98">
        <v>1001</v>
      </c>
      <c r="F724" s="205">
        <v>160565.79999999999</v>
      </c>
      <c r="G724" s="39">
        <v>100</v>
      </c>
      <c r="H724" s="65">
        <f t="shared" ref="H724:H748" si="132">F724*G724/100</f>
        <v>160565.79999999999</v>
      </c>
      <c r="I724" s="15">
        <f t="shared" si="131"/>
        <v>0</v>
      </c>
      <c r="J724" s="15">
        <f t="shared" ref="J724:J787" si="133">F724/E724</f>
        <v>160.4053946053946</v>
      </c>
      <c r="K724" s="15">
        <f t="shared" ref="K724:K748" si="134">$J$11*$J$19-J724</f>
        <v>557.9951436066093</v>
      </c>
      <c r="L724" s="15">
        <f t="shared" ref="L724:L748" si="135">IF(K724&gt;0,$J$7*$J$8*(K724/$K$19),0)+$J$7*$J$9*(E724/$E$19)+$J$7*$J$10*(D724/$D$19)</f>
        <v>974570.4790292019</v>
      </c>
      <c r="M724" s="15"/>
      <c r="N724" s="15">
        <f t="shared" si="130"/>
        <v>974570.4790292019</v>
      </c>
      <c r="O724" s="40">
        <f t="shared" si="124"/>
        <v>974.57047902920192</v>
      </c>
      <c r="P724" s="40"/>
    </row>
    <row r="725" spans="1:16" x14ac:dyDescent="0.25">
      <c r="A725" s="5"/>
      <c r="B725" s="1" t="s">
        <v>502</v>
      </c>
      <c r="C725" s="48">
        <v>4</v>
      </c>
      <c r="D725" s="70">
        <v>36.141799999999996</v>
      </c>
      <c r="E725" s="98">
        <v>2601</v>
      </c>
      <c r="F725" s="205">
        <v>1209298.2</v>
      </c>
      <c r="G725" s="39">
        <v>100</v>
      </c>
      <c r="H725" s="65">
        <f t="shared" si="132"/>
        <v>1209298.2</v>
      </c>
      <c r="I725" s="15">
        <f t="shared" si="131"/>
        <v>0</v>
      </c>
      <c r="J725" s="15">
        <f t="shared" si="133"/>
        <v>464.93587081891576</v>
      </c>
      <c r="K725" s="15">
        <f t="shared" si="134"/>
        <v>253.46466739308812</v>
      </c>
      <c r="L725" s="15">
        <f t="shared" si="135"/>
        <v>776214.21835399815</v>
      </c>
      <c r="M725" s="15"/>
      <c r="N725" s="15">
        <f t="shared" si="130"/>
        <v>776214.21835399815</v>
      </c>
      <c r="O725" s="40">
        <f t="shared" si="124"/>
        <v>776.21421835399815</v>
      </c>
      <c r="P725" s="40"/>
    </row>
    <row r="726" spans="1:16" x14ac:dyDescent="0.25">
      <c r="A726" s="5"/>
      <c r="B726" s="1" t="s">
        <v>503</v>
      </c>
      <c r="C726" s="48">
        <v>4</v>
      </c>
      <c r="D726" s="70">
        <v>14.616099999999999</v>
      </c>
      <c r="E726" s="98">
        <v>515</v>
      </c>
      <c r="F726" s="205">
        <v>45906.8</v>
      </c>
      <c r="G726" s="39">
        <v>100</v>
      </c>
      <c r="H726" s="65">
        <f t="shared" si="132"/>
        <v>45906.8</v>
      </c>
      <c r="I726" s="15">
        <f t="shared" si="131"/>
        <v>0</v>
      </c>
      <c r="J726" s="15">
        <f t="shared" si="133"/>
        <v>89.139417475728166</v>
      </c>
      <c r="K726" s="15">
        <f t="shared" si="134"/>
        <v>629.26112073627576</v>
      </c>
      <c r="L726" s="15">
        <f t="shared" si="135"/>
        <v>993091.49277036311</v>
      </c>
      <c r="M726" s="15"/>
      <c r="N726" s="15">
        <f t="shared" si="130"/>
        <v>993091.49277036311</v>
      </c>
      <c r="O726" s="40">
        <f t="shared" si="124"/>
        <v>993.09149277036306</v>
      </c>
      <c r="P726" s="40"/>
    </row>
    <row r="727" spans="1:16" x14ac:dyDescent="0.25">
      <c r="A727" s="5"/>
      <c r="B727" s="1" t="s">
        <v>816</v>
      </c>
      <c r="C727" s="48">
        <v>4</v>
      </c>
      <c r="D727" s="70">
        <v>24.534499999999998</v>
      </c>
      <c r="E727" s="98">
        <v>1413</v>
      </c>
      <c r="F727" s="205">
        <v>478120.3</v>
      </c>
      <c r="G727" s="39">
        <v>100</v>
      </c>
      <c r="H727" s="65">
        <f t="shared" si="132"/>
        <v>478120.3</v>
      </c>
      <c r="I727" s="15">
        <f t="shared" si="131"/>
        <v>0</v>
      </c>
      <c r="J727" s="15">
        <f t="shared" si="133"/>
        <v>338.37246992215142</v>
      </c>
      <c r="K727" s="15">
        <f t="shared" si="134"/>
        <v>380.02806828985246</v>
      </c>
      <c r="L727" s="15">
        <f t="shared" si="135"/>
        <v>778779.01263448759</v>
      </c>
      <c r="M727" s="15"/>
      <c r="N727" s="15">
        <f t="shared" si="130"/>
        <v>778779.01263448759</v>
      </c>
      <c r="O727" s="40">
        <f t="shared" ref="O727:O790" si="136">N727/1000</f>
        <v>778.77901263448757</v>
      </c>
      <c r="P727" s="40"/>
    </row>
    <row r="728" spans="1:16" x14ac:dyDescent="0.25">
      <c r="A728" s="5"/>
      <c r="B728" s="1" t="s">
        <v>504</v>
      </c>
      <c r="C728" s="48">
        <v>4</v>
      </c>
      <c r="D728" s="70">
        <v>26.725200000000001</v>
      </c>
      <c r="E728" s="98">
        <v>1941</v>
      </c>
      <c r="F728" s="205">
        <v>365321.8</v>
      </c>
      <c r="G728" s="39">
        <v>100</v>
      </c>
      <c r="H728" s="65">
        <f t="shared" si="132"/>
        <v>365321.8</v>
      </c>
      <c r="I728" s="15">
        <f t="shared" si="131"/>
        <v>0</v>
      </c>
      <c r="J728" s="15">
        <f t="shared" si="133"/>
        <v>188.21318907779494</v>
      </c>
      <c r="K728" s="15">
        <f t="shared" si="134"/>
        <v>530.18734913420894</v>
      </c>
      <c r="L728" s="15">
        <f t="shared" si="135"/>
        <v>1058413.2404617004</v>
      </c>
      <c r="M728" s="15"/>
      <c r="N728" s="15">
        <f t="shared" si="130"/>
        <v>1058413.2404617004</v>
      </c>
      <c r="O728" s="40">
        <f t="shared" si="136"/>
        <v>1058.4132404617003</v>
      </c>
      <c r="P728" s="40"/>
    </row>
    <row r="729" spans="1:16" x14ac:dyDescent="0.25">
      <c r="A729" s="5"/>
      <c r="B729" s="1" t="s">
        <v>505</v>
      </c>
      <c r="C729" s="48">
        <v>4</v>
      </c>
      <c r="D729" s="70">
        <v>26.397100000000002</v>
      </c>
      <c r="E729" s="98">
        <v>1029</v>
      </c>
      <c r="F729" s="205">
        <v>89895.9</v>
      </c>
      <c r="G729" s="39">
        <v>100</v>
      </c>
      <c r="H729" s="65">
        <f t="shared" si="132"/>
        <v>89895.9</v>
      </c>
      <c r="I729" s="15">
        <f t="shared" si="131"/>
        <v>0</v>
      </c>
      <c r="J729" s="15">
        <f t="shared" si="133"/>
        <v>87.362390670553935</v>
      </c>
      <c r="K729" s="15">
        <f t="shared" si="134"/>
        <v>631.03814754144992</v>
      </c>
      <c r="L729" s="15">
        <f t="shared" si="135"/>
        <v>1093682.8485933645</v>
      </c>
      <c r="M729" s="15"/>
      <c r="N729" s="15">
        <f t="shared" si="130"/>
        <v>1093682.8485933645</v>
      </c>
      <c r="O729" s="40">
        <f t="shared" si="136"/>
        <v>1093.6828485933645</v>
      </c>
      <c r="P729" s="40"/>
    </row>
    <row r="730" spans="1:16" x14ac:dyDescent="0.25">
      <c r="A730" s="5"/>
      <c r="B730" s="1" t="s">
        <v>277</v>
      </c>
      <c r="C730" s="48">
        <v>4</v>
      </c>
      <c r="D730" s="70">
        <v>16.529200000000003</v>
      </c>
      <c r="E730" s="98">
        <v>1001</v>
      </c>
      <c r="F730" s="205">
        <v>95635.3</v>
      </c>
      <c r="G730" s="39">
        <v>100</v>
      </c>
      <c r="H730" s="65">
        <f t="shared" si="132"/>
        <v>95635.3</v>
      </c>
      <c r="I730" s="15">
        <f t="shared" si="131"/>
        <v>0</v>
      </c>
      <c r="J730" s="15">
        <f t="shared" si="133"/>
        <v>95.539760239760241</v>
      </c>
      <c r="K730" s="15">
        <f t="shared" si="134"/>
        <v>622.86077797224368</v>
      </c>
      <c r="L730" s="15">
        <f t="shared" si="135"/>
        <v>1046617.19700979</v>
      </c>
      <c r="M730" s="15"/>
      <c r="N730" s="15">
        <f t="shared" si="130"/>
        <v>1046617.19700979</v>
      </c>
      <c r="O730" s="40">
        <f t="shared" si="136"/>
        <v>1046.6171970097901</v>
      </c>
      <c r="P730" s="40"/>
    </row>
    <row r="731" spans="1:16" x14ac:dyDescent="0.25">
      <c r="A731" s="5"/>
      <c r="B731" s="1" t="s">
        <v>132</v>
      </c>
      <c r="C731" s="48">
        <v>4</v>
      </c>
      <c r="D731" s="70">
        <v>30.114800000000002</v>
      </c>
      <c r="E731" s="98">
        <v>1530</v>
      </c>
      <c r="F731" s="205">
        <v>361730.6</v>
      </c>
      <c r="G731" s="39">
        <v>100</v>
      </c>
      <c r="H731" s="65">
        <f t="shared" si="132"/>
        <v>361730.6</v>
      </c>
      <c r="I731" s="15">
        <f t="shared" si="131"/>
        <v>0</v>
      </c>
      <c r="J731" s="15">
        <f t="shared" si="133"/>
        <v>236.42522875816991</v>
      </c>
      <c r="K731" s="15">
        <f t="shared" si="134"/>
        <v>481.97530945383397</v>
      </c>
      <c r="L731" s="15">
        <f t="shared" si="135"/>
        <v>954076.51979688415</v>
      </c>
      <c r="M731" s="15"/>
      <c r="N731" s="15">
        <f t="shared" si="130"/>
        <v>954076.51979688415</v>
      </c>
      <c r="O731" s="40">
        <f t="shared" si="136"/>
        <v>954.0765197968841</v>
      </c>
      <c r="P731" s="40"/>
    </row>
    <row r="732" spans="1:16" x14ac:dyDescent="0.25">
      <c r="A732" s="5"/>
      <c r="B732" s="1" t="s">
        <v>817</v>
      </c>
      <c r="C732" s="48">
        <v>4</v>
      </c>
      <c r="D732" s="70">
        <v>35.5075</v>
      </c>
      <c r="E732" s="98">
        <v>2225</v>
      </c>
      <c r="F732" s="205">
        <v>583563.19999999995</v>
      </c>
      <c r="G732" s="39">
        <v>100</v>
      </c>
      <c r="H732" s="65">
        <f t="shared" si="132"/>
        <v>583563.19999999995</v>
      </c>
      <c r="I732" s="15">
        <f t="shared" si="131"/>
        <v>0</v>
      </c>
      <c r="J732" s="15">
        <f t="shared" si="133"/>
        <v>262.27559550561796</v>
      </c>
      <c r="K732" s="15">
        <f t="shared" si="134"/>
        <v>456.12494270638592</v>
      </c>
      <c r="L732" s="15">
        <f t="shared" si="135"/>
        <v>1015821.5716134082</v>
      </c>
      <c r="M732" s="15"/>
      <c r="N732" s="15">
        <f t="shared" si="130"/>
        <v>1015821.5716134082</v>
      </c>
      <c r="O732" s="40">
        <f t="shared" si="136"/>
        <v>1015.8215716134082</v>
      </c>
      <c r="P732" s="40"/>
    </row>
    <row r="733" spans="1:16" x14ac:dyDescent="0.25">
      <c r="A733" s="5"/>
      <c r="B733" s="1" t="s">
        <v>506</v>
      </c>
      <c r="C733" s="48">
        <v>4</v>
      </c>
      <c r="D733" s="70">
        <v>39.1021</v>
      </c>
      <c r="E733" s="98">
        <v>1473</v>
      </c>
      <c r="F733" s="205">
        <v>269383.59999999998</v>
      </c>
      <c r="G733" s="39">
        <v>100</v>
      </c>
      <c r="H733" s="65">
        <f t="shared" si="132"/>
        <v>269383.59999999998</v>
      </c>
      <c r="I733" s="15">
        <f t="shared" si="131"/>
        <v>0</v>
      </c>
      <c r="J733" s="15">
        <f t="shared" si="133"/>
        <v>182.88092328581126</v>
      </c>
      <c r="K733" s="15">
        <f t="shared" si="134"/>
        <v>535.51961492619262</v>
      </c>
      <c r="L733" s="15">
        <f t="shared" si="135"/>
        <v>1052265.1215705301</v>
      </c>
      <c r="M733" s="15"/>
      <c r="N733" s="15">
        <f t="shared" si="130"/>
        <v>1052265.1215705301</v>
      </c>
      <c r="O733" s="40">
        <f t="shared" si="136"/>
        <v>1052.26512157053</v>
      </c>
      <c r="P733" s="40"/>
    </row>
    <row r="734" spans="1:16" x14ac:dyDescent="0.25">
      <c r="A734" s="5"/>
      <c r="B734" s="1" t="s">
        <v>507</v>
      </c>
      <c r="C734" s="48">
        <v>4</v>
      </c>
      <c r="D734" s="70">
        <v>10.784200000000002</v>
      </c>
      <c r="E734" s="98">
        <v>507</v>
      </c>
      <c r="F734" s="205">
        <v>39662.300000000003</v>
      </c>
      <c r="G734" s="39">
        <v>100</v>
      </c>
      <c r="H734" s="65">
        <f t="shared" si="132"/>
        <v>39662.300000000003</v>
      </c>
      <c r="I734" s="15">
        <f t="shared" si="131"/>
        <v>0</v>
      </c>
      <c r="J734" s="15">
        <f t="shared" si="133"/>
        <v>78.229388560157801</v>
      </c>
      <c r="K734" s="15">
        <f t="shared" si="134"/>
        <v>640.17114965184612</v>
      </c>
      <c r="L734" s="15">
        <f t="shared" si="135"/>
        <v>994971.00502945716</v>
      </c>
      <c r="M734" s="15"/>
      <c r="N734" s="15">
        <f t="shared" si="130"/>
        <v>994971.00502945716</v>
      </c>
      <c r="O734" s="40">
        <f t="shared" si="136"/>
        <v>994.97100502945716</v>
      </c>
      <c r="P734" s="40"/>
    </row>
    <row r="735" spans="1:16" x14ac:dyDescent="0.25">
      <c r="A735" s="5"/>
      <c r="B735" s="1" t="s">
        <v>508</v>
      </c>
      <c r="C735" s="48">
        <v>4</v>
      </c>
      <c r="D735" s="70">
        <v>25.337800000000001</v>
      </c>
      <c r="E735" s="98">
        <v>2008</v>
      </c>
      <c r="F735" s="205">
        <v>395262.9</v>
      </c>
      <c r="G735" s="39">
        <v>100</v>
      </c>
      <c r="H735" s="65">
        <f t="shared" si="132"/>
        <v>395262.9</v>
      </c>
      <c r="I735" s="15">
        <f t="shared" si="131"/>
        <v>0</v>
      </c>
      <c r="J735" s="15">
        <f t="shared" si="133"/>
        <v>196.84407370517928</v>
      </c>
      <c r="K735" s="15">
        <f t="shared" si="134"/>
        <v>521.55646450682457</v>
      </c>
      <c r="L735" s="15">
        <f t="shared" si="135"/>
        <v>1049480.1369135613</v>
      </c>
      <c r="M735" s="15"/>
      <c r="N735" s="15">
        <f t="shared" si="130"/>
        <v>1049480.1369135613</v>
      </c>
      <c r="O735" s="40">
        <f t="shared" si="136"/>
        <v>1049.4801369135612</v>
      </c>
      <c r="P735" s="40"/>
    </row>
    <row r="736" spans="1:16" x14ac:dyDescent="0.25">
      <c r="A736" s="5"/>
      <c r="B736" s="1" t="s">
        <v>818</v>
      </c>
      <c r="C736" s="48">
        <v>4</v>
      </c>
      <c r="D736" s="70">
        <v>10.443499999999998</v>
      </c>
      <c r="E736" s="98">
        <v>845</v>
      </c>
      <c r="F736" s="205">
        <v>98030.2</v>
      </c>
      <c r="G736" s="39">
        <v>100</v>
      </c>
      <c r="H736" s="65">
        <f t="shared" si="132"/>
        <v>98030.2</v>
      </c>
      <c r="I736" s="15">
        <f t="shared" si="131"/>
        <v>0</v>
      </c>
      <c r="J736" s="15">
        <f t="shared" si="133"/>
        <v>116.01207100591715</v>
      </c>
      <c r="K736" s="15">
        <f t="shared" si="134"/>
        <v>602.38846720608672</v>
      </c>
      <c r="L736" s="15">
        <f t="shared" si="135"/>
        <v>979814.32686500065</v>
      </c>
      <c r="M736" s="15"/>
      <c r="N736" s="15">
        <f t="shared" si="130"/>
        <v>979814.32686500065</v>
      </c>
      <c r="O736" s="40">
        <f t="shared" si="136"/>
        <v>979.81432686500068</v>
      </c>
      <c r="P736" s="40"/>
    </row>
    <row r="737" spans="1:16" x14ac:dyDescent="0.25">
      <c r="A737" s="5"/>
      <c r="B737" s="1" t="s">
        <v>509</v>
      </c>
      <c r="C737" s="48">
        <v>4</v>
      </c>
      <c r="D737" s="70">
        <v>12.3179</v>
      </c>
      <c r="E737" s="98">
        <v>655</v>
      </c>
      <c r="F737" s="205">
        <v>210207.7</v>
      </c>
      <c r="G737" s="39">
        <v>100</v>
      </c>
      <c r="H737" s="65">
        <f t="shared" si="132"/>
        <v>210207.7</v>
      </c>
      <c r="I737" s="15">
        <f t="shared" si="131"/>
        <v>0</v>
      </c>
      <c r="J737" s="15">
        <f t="shared" si="133"/>
        <v>320.92778625954202</v>
      </c>
      <c r="K737" s="15">
        <f t="shared" si="134"/>
        <v>397.47275195246186</v>
      </c>
      <c r="L737" s="15">
        <f t="shared" si="135"/>
        <v>675563.20311744185</v>
      </c>
      <c r="M737" s="15"/>
      <c r="N737" s="15">
        <f t="shared" si="130"/>
        <v>675563.20311744185</v>
      </c>
      <c r="O737" s="40">
        <f t="shared" si="136"/>
        <v>675.56320311744184</v>
      </c>
      <c r="P737" s="40"/>
    </row>
    <row r="738" spans="1:16" x14ac:dyDescent="0.25">
      <c r="A738" s="5"/>
      <c r="B738" s="1" t="s">
        <v>510</v>
      </c>
      <c r="C738" s="48">
        <v>4</v>
      </c>
      <c r="D738" s="70">
        <v>13.093299999999999</v>
      </c>
      <c r="E738" s="98">
        <v>549</v>
      </c>
      <c r="F738" s="205">
        <v>23277.9</v>
      </c>
      <c r="G738" s="39">
        <v>100</v>
      </c>
      <c r="H738" s="65">
        <f t="shared" si="132"/>
        <v>23277.9</v>
      </c>
      <c r="I738" s="15">
        <f t="shared" si="131"/>
        <v>0</v>
      </c>
      <c r="J738" s="15">
        <f t="shared" si="133"/>
        <v>42.400546448087432</v>
      </c>
      <c r="K738" s="15">
        <f t="shared" si="134"/>
        <v>675.99999176391646</v>
      </c>
      <c r="L738" s="15">
        <f t="shared" si="135"/>
        <v>1057819.8246804953</v>
      </c>
      <c r="M738" s="15"/>
      <c r="N738" s="15">
        <f t="shared" si="130"/>
        <v>1057819.8246804953</v>
      </c>
      <c r="O738" s="40">
        <f t="shared" si="136"/>
        <v>1057.8198246804952</v>
      </c>
      <c r="P738" s="40"/>
    </row>
    <row r="739" spans="1:16" x14ac:dyDescent="0.25">
      <c r="A739" s="5"/>
      <c r="B739" s="1" t="s">
        <v>511</v>
      </c>
      <c r="C739" s="48">
        <v>4</v>
      </c>
      <c r="D739" s="70">
        <v>22.278000000000002</v>
      </c>
      <c r="E739" s="98">
        <v>1368</v>
      </c>
      <c r="F739" s="205">
        <v>219596.79999999999</v>
      </c>
      <c r="G739" s="39">
        <v>100</v>
      </c>
      <c r="H739" s="65">
        <f t="shared" si="132"/>
        <v>219596.79999999999</v>
      </c>
      <c r="I739" s="15">
        <f t="shared" si="131"/>
        <v>0</v>
      </c>
      <c r="J739" s="15">
        <f t="shared" si="133"/>
        <v>160.52397660818713</v>
      </c>
      <c r="K739" s="15">
        <f t="shared" si="134"/>
        <v>557.87656160381675</v>
      </c>
      <c r="L739" s="15">
        <f t="shared" si="135"/>
        <v>1016477.4040430903</v>
      </c>
      <c r="M739" s="15"/>
      <c r="N739" s="15">
        <f t="shared" si="130"/>
        <v>1016477.4040430903</v>
      </c>
      <c r="O739" s="40">
        <f t="shared" si="136"/>
        <v>1016.4774040430902</v>
      </c>
      <c r="P739" s="40"/>
    </row>
    <row r="740" spans="1:16" x14ac:dyDescent="0.25">
      <c r="A740" s="5"/>
      <c r="B740" s="1" t="s">
        <v>512</v>
      </c>
      <c r="C740" s="48">
        <v>4</v>
      </c>
      <c r="D740" s="70">
        <v>27.158000000000001</v>
      </c>
      <c r="E740" s="98">
        <v>1704</v>
      </c>
      <c r="F740" s="205">
        <v>183728</v>
      </c>
      <c r="G740" s="39">
        <v>100</v>
      </c>
      <c r="H740" s="65">
        <f t="shared" si="132"/>
        <v>183728</v>
      </c>
      <c r="I740" s="15">
        <f t="shared" si="131"/>
        <v>0</v>
      </c>
      <c r="J740" s="15">
        <f t="shared" si="133"/>
        <v>107.82159624413146</v>
      </c>
      <c r="K740" s="15">
        <f t="shared" si="134"/>
        <v>610.57894196787242</v>
      </c>
      <c r="L740" s="15">
        <f t="shared" si="135"/>
        <v>1145531.4979025181</v>
      </c>
      <c r="M740" s="15"/>
      <c r="N740" s="15">
        <f t="shared" si="130"/>
        <v>1145531.4979025181</v>
      </c>
      <c r="O740" s="40">
        <f t="shared" si="136"/>
        <v>1145.5314979025181</v>
      </c>
      <c r="P740" s="40"/>
    </row>
    <row r="741" spans="1:16" x14ac:dyDescent="0.25">
      <c r="A741" s="5"/>
      <c r="B741" s="1" t="s">
        <v>513</v>
      </c>
      <c r="C741" s="48">
        <v>4</v>
      </c>
      <c r="D741" s="70">
        <v>12.5047</v>
      </c>
      <c r="E741" s="98">
        <v>576</v>
      </c>
      <c r="F741" s="205">
        <v>106106</v>
      </c>
      <c r="G741" s="39">
        <v>100</v>
      </c>
      <c r="H741" s="65">
        <f t="shared" si="132"/>
        <v>106106</v>
      </c>
      <c r="I741" s="15">
        <f t="shared" si="131"/>
        <v>0</v>
      </c>
      <c r="J741" s="15">
        <f t="shared" si="133"/>
        <v>184.21180555555554</v>
      </c>
      <c r="K741" s="15">
        <f t="shared" si="134"/>
        <v>534.18873265644834</v>
      </c>
      <c r="L741" s="15">
        <f t="shared" si="135"/>
        <v>859437.90699021576</v>
      </c>
      <c r="M741" s="15"/>
      <c r="N741" s="15">
        <f t="shared" si="130"/>
        <v>859437.90699021576</v>
      </c>
      <c r="O741" s="40">
        <f t="shared" si="136"/>
        <v>859.43790699021577</v>
      </c>
      <c r="P741" s="40"/>
    </row>
    <row r="742" spans="1:16" x14ac:dyDescent="0.25">
      <c r="A742" s="5"/>
      <c r="B742" s="1" t="s">
        <v>514</v>
      </c>
      <c r="C742" s="48">
        <v>4</v>
      </c>
      <c r="D742" s="70">
        <v>20.348699999999997</v>
      </c>
      <c r="E742" s="98">
        <v>1101</v>
      </c>
      <c r="F742" s="205">
        <v>310473.7</v>
      </c>
      <c r="G742" s="39">
        <v>100</v>
      </c>
      <c r="H742" s="65">
        <f t="shared" si="132"/>
        <v>310473.7</v>
      </c>
      <c r="I742" s="15">
        <f t="shared" si="131"/>
        <v>0</v>
      </c>
      <c r="J742" s="15">
        <f t="shared" si="133"/>
        <v>281.99246139872844</v>
      </c>
      <c r="K742" s="15">
        <f t="shared" si="134"/>
        <v>436.40807681327544</v>
      </c>
      <c r="L742" s="15">
        <f t="shared" si="135"/>
        <v>808295.84489551082</v>
      </c>
      <c r="M742" s="15"/>
      <c r="N742" s="15">
        <f t="shared" si="130"/>
        <v>808295.84489551082</v>
      </c>
      <c r="O742" s="40">
        <f t="shared" si="136"/>
        <v>808.29584489551087</v>
      </c>
      <c r="P742" s="40"/>
    </row>
    <row r="743" spans="1:16" x14ac:dyDescent="0.25">
      <c r="A743" s="5"/>
      <c r="B743" s="1" t="s">
        <v>501</v>
      </c>
      <c r="C743" s="48">
        <v>3</v>
      </c>
      <c r="D743" s="70">
        <v>33.518300000000004</v>
      </c>
      <c r="E743" s="98">
        <v>14078</v>
      </c>
      <c r="F743" s="205">
        <v>26550145.699999999</v>
      </c>
      <c r="G743" s="39">
        <v>50</v>
      </c>
      <c r="H743" s="65">
        <f t="shared" si="132"/>
        <v>13275072.85</v>
      </c>
      <c r="I743" s="15">
        <f t="shared" si="131"/>
        <v>13275072.85</v>
      </c>
      <c r="J743" s="15">
        <f t="shared" si="133"/>
        <v>1885.9316451200455</v>
      </c>
      <c r="K743" s="15">
        <f t="shared" si="134"/>
        <v>-1167.5311069080417</v>
      </c>
      <c r="L743" s="15">
        <f t="shared" si="135"/>
        <v>1739694.5249057</v>
      </c>
      <c r="M743" s="15"/>
      <c r="N743" s="15">
        <f t="shared" si="130"/>
        <v>1739694.5249057</v>
      </c>
      <c r="O743" s="40">
        <f t="shared" si="136"/>
        <v>1739.6945249057001</v>
      </c>
      <c r="P743" s="40"/>
    </row>
    <row r="744" spans="1:16" x14ac:dyDescent="0.25">
      <c r="A744" s="5"/>
      <c r="B744" s="1" t="s">
        <v>515</v>
      </c>
      <c r="C744" s="48">
        <v>4</v>
      </c>
      <c r="D744" s="70">
        <v>46.443300000000001</v>
      </c>
      <c r="E744" s="98">
        <v>1417</v>
      </c>
      <c r="F744" s="205">
        <v>277893.3</v>
      </c>
      <c r="G744" s="39">
        <v>100</v>
      </c>
      <c r="H744" s="65">
        <f t="shared" si="132"/>
        <v>277893.3</v>
      </c>
      <c r="I744" s="15">
        <f t="shared" si="131"/>
        <v>0</v>
      </c>
      <c r="J744" s="15">
        <f t="shared" si="133"/>
        <v>196.1138320395201</v>
      </c>
      <c r="K744" s="15">
        <f t="shared" si="134"/>
        <v>522.28670617248372</v>
      </c>
      <c r="L744" s="15">
        <f t="shared" si="135"/>
        <v>1051198.8655169983</v>
      </c>
      <c r="M744" s="15"/>
      <c r="N744" s="15">
        <f t="shared" si="130"/>
        <v>1051198.8655169983</v>
      </c>
      <c r="O744" s="40">
        <f t="shared" si="136"/>
        <v>1051.1988655169982</v>
      </c>
      <c r="P744" s="40"/>
    </row>
    <row r="745" spans="1:16" x14ac:dyDescent="0.25">
      <c r="A745" s="5"/>
      <c r="B745" s="1" t="s">
        <v>819</v>
      </c>
      <c r="C745" s="48">
        <v>4</v>
      </c>
      <c r="D745" s="70">
        <v>30.5336</v>
      </c>
      <c r="E745" s="98">
        <v>2048</v>
      </c>
      <c r="F745" s="205">
        <v>209991.4</v>
      </c>
      <c r="G745" s="39">
        <v>100</v>
      </c>
      <c r="H745" s="65">
        <f t="shared" si="132"/>
        <v>209991.4</v>
      </c>
      <c r="I745" s="15">
        <f t="shared" si="131"/>
        <v>0</v>
      </c>
      <c r="J745" s="15">
        <f t="shared" si="133"/>
        <v>102.53486328125</v>
      </c>
      <c r="K745" s="15">
        <f t="shared" si="134"/>
        <v>615.86567493075393</v>
      </c>
      <c r="L745" s="15">
        <f t="shared" si="135"/>
        <v>1203854.0385892047</v>
      </c>
      <c r="M745" s="15"/>
      <c r="N745" s="15">
        <f t="shared" si="130"/>
        <v>1203854.0385892047</v>
      </c>
      <c r="O745" s="40">
        <f t="shared" si="136"/>
        <v>1203.8540385892047</v>
      </c>
      <c r="P745" s="40"/>
    </row>
    <row r="746" spans="1:16" x14ac:dyDescent="0.25">
      <c r="A746" s="5"/>
      <c r="B746" s="1" t="s">
        <v>516</v>
      </c>
      <c r="C746" s="48">
        <v>4</v>
      </c>
      <c r="D746" s="70">
        <v>32.883499999999998</v>
      </c>
      <c r="E746" s="98">
        <v>1652</v>
      </c>
      <c r="F746" s="205">
        <v>214736.7</v>
      </c>
      <c r="G746" s="39">
        <v>100</v>
      </c>
      <c r="H746" s="65">
        <f t="shared" si="132"/>
        <v>214736.7</v>
      </c>
      <c r="I746" s="15">
        <f t="shared" si="131"/>
        <v>0</v>
      </c>
      <c r="J746" s="15">
        <f t="shared" si="133"/>
        <v>129.98589588377726</v>
      </c>
      <c r="K746" s="15">
        <f t="shared" si="134"/>
        <v>588.41464232822659</v>
      </c>
      <c r="L746" s="15">
        <f t="shared" si="135"/>
        <v>1127067.5384967399</v>
      </c>
      <c r="M746" s="15"/>
      <c r="N746" s="15">
        <f t="shared" si="130"/>
        <v>1127067.5384967399</v>
      </c>
      <c r="O746" s="40">
        <f t="shared" si="136"/>
        <v>1127.0675384967399</v>
      </c>
      <c r="P746" s="40"/>
    </row>
    <row r="747" spans="1:16" x14ac:dyDescent="0.25">
      <c r="A747" s="5"/>
      <c r="B747" s="1" t="s">
        <v>820</v>
      </c>
      <c r="C747" s="48">
        <v>4</v>
      </c>
      <c r="D747" s="70">
        <v>39.14</v>
      </c>
      <c r="E747" s="98">
        <v>2774</v>
      </c>
      <c r="F747" s="205">
        <v>393604.7</v>
      </c>
      <c r="G747" s="39">
        <v>100</v>
      </c>
      <c r="H747" s="65">
        <f t="shared" si="132"/>
        <v>393604.7</v>
      </c>
      <c r="I747" s="15">
        <f t="shared" si="131"/>
        <v>0</v>
      </c>
      <c r="J747" s="15">
        <f t="shared" si="133"/>
        <v>141.89066330209084</v>
      </c>
      <c r="K747" s="15">
        <f t="shared" si="134"/>
        <v>576.50987490991304</v>
      </c>
      <c r="L747" s="15">
        <f t="shared" si="135"/>
        <v>1260705.3227527046</v>
      </c>
      <c r="M747" s="15"/>
      <c r="N747" s="15">
        <f t="shared" si="130"/>
        <v>1260705.3227527046</v>
      </c>
      <c r="O747" s="40">
        <f t="shared" si="136"/>
        <v>1260.7053227527047</v>
      </c>
      <c r="P747" s="40"/>
    </row>
    <row r="748" spans="1:16" x14ac:dyDescent="0.25">
      <c r="A748" s="5"/>
      <c r="B748" s="1" t="s">
        <v>517</v>
      </c>
      <c r="C748" s="48">
        <v>4</v>
      </c>
      <c r="D748" s="70">
        <v>12.936300000000001</v>
      </c>
      <c r="E748" s="98">
        <v>761</v>
      </c>
      <c r="F748" s="205">
        <v>468876.2</v>
      </c>
      <c r="G748" s="39">
        <v>100</v>
      </c>
      <c r="H748" s="65">
        <f t="shared" si="132"/>
        <v>468876.2</v>
      </c>
      <c r="I748" s="15">
        <f t="shared" si="131"/>
        <v>0</v>
      </c>
      <c r="J748" s="15">
        <f t="shared" si="133"/>
        <v>616.13166885676742</v>
      </c>
      <c r="K748" s="15">
        <f t="shared" si="134"/>
        <v>102.26886935523646</v>
      </c>
      <c r="L748" s="15">
        <f t="shared" si="135"/>
        <v>274400.83786352514</v>
      </c>
      <c r="M748" s="15"/>
      <c r="N748" s="15">
        <f t="shared" si="130"/>
        <v>274400.83786352514</v>
      </c>
      <c r="O748" s="40">
        <f t="shared" si="136"/>
        <v>274.40083786352517</v>
      </c>
      <c r="P748" s="40"/>
    </row>
    <row r="749" spans="1:16" x14ac:dyDescent="0.25">
      <c r="A749" s="5"/>
      <c r="B749" s="8"/>
      <c r="C749" s="8"/>
      <c r="D749" s="70">
        <v>0</v>
      </c>
      <c r="E749" s="100"/>
      <c r="F749" s="57"/>
      <c r="G749" s="39"/>
      <c r="H749" s="57"/>
      <c r="K749" s="15"/>
      <c r="L749" s="15"/>
      <c r="M749" s="15"/>
      <c r="N749" s="15"/>
      <c r="O749" s="40">
        <f t="shared" si="136"/>
        <v>0</v>
      </c>
      <c r="P749" s="40"/>
    </row>
    <row r="750" spans="1:16" x14ac:dyDescent="0.25">
      <c r="A750" s="33" t="s">
        <v>518</v>
      </c>
      <c r="B750" s="2" t="s">
        <v>2</v>
      </c>
      <c r="C750" s="59"/>
      <c r="D750" s="7">
        <v>936.02920000000017</v>
      </c>
      <c r="E750" s="101">
        <f>E751</f>
        <v>62451</v>
      </c>
      <c r="F750" s="177"/>
      <c r="G750" s="39"/>
      <c r="H750" s="50">
        <f>H752</f>
        <v>3876446.1</v>
      </c>
      <c r="I750" s="12">
        <f>I752</f>
        <v>-3876446.1</v>
      </c>
      <c r="J750" s="12"/>
      <c r="K750" s="15"/>
      <c r="L750" s="15"/>
      <c r="M750" s="14">
        <f>M752</f>
        <v>34056670.054849729</v>
      </c>
      <c r="N750" s="12">
        <f t="shared" si="130"/>
        <v>34056670.054849729</v>
      </c>
      <c r="O750" s="40"/>
      <c r="P750" s="40"/>
    </row>
    <row r="751" spans="1:16" x14ac:dyDescent="0.25">
      <c r="A751" s="33" t="s">
        <v>518</v>
      </c>
      <c r="B751" s="2" t="s">
        <v>3</v>
      </c>
      <c r="C751" s="59"/>
      <c r="D751" s="7">
        <v>936.02920000000017</v>
      </c>
      <c r="E751" s="101">
        <f>SUM(E753:E780)</f>
        <v>62451</v>
      </c>
      <c r="F751" s="177">
        <f>SUM(F753:F780)</f>
        <v>31843687.799999993</v>
      </c>
      <c r="G751" s="39"/>
      <c r="H751" s="50">
        <f>SUM(H753:H780)</f>
        <v>24090795.599999994</v>
      </c>
      <c r="I751" s="12">
        <f>SUM(I753:I780)</f>
        <v>7752892.2000000002</v>
      </c>
      <c r="J751" s="12"/>
      <c r="K751" s="15"/>
      <c r="L751" s="12">
        <f>SUM(L753:L780)</f>
        <v>26731792.262505502</v>
      </c>
      <c r="M751" s="15"/>
      <c r="N751" s="12">
        <f t="shared" si="130"/>
        <v>26731792.262505502</v>
      </c>
      <c r="O751" s="40"/>
      <c r="P751" s="40"/>
    </row>
    <row r="752" spans="1:16" x14ac:dyDescent="0.25">
      <c r="A752" s="5"/>
      <c r="B752" s="1" t="s">
        <v>26</v>
      </c>
      <c r="C752" s="48">
        <v>2</v>
      </c>
      <c r="D752" s="70">
        <v>0</v>
      </c>
      <c r="E752" s="104"/>
      <c r="F752" s="65"/>
      <c r="G752" s="39">
        <v>25</v>
      </c>
      <c r="H752" s="65">
        <f>F773*G752/100</f>
        <v>3876446.1</v>
      </c>
      <c r="I752" s="15">
        <f t="shared" ref="I752:I780" si="137">F752-H752</f>
        <v>-3876446.1</v>
      </c>
      <c r="J752" s="15"/>
      <c r="K752" s="15"/>
      <c r="L752" s="15"/>
      <c r="M752" s="15">
        <f>($L$7*$L$8*E750/$L$10)+($L$7*$L$9*D750/$L$11)</f>
        <v>34056670.054849729</v>
      </c>
      <c r="N752" s="15">
        <f t="shared" si="130"/>
        <v>34056670.054849729</v>
      </c>
      <c r="O752" s="40">
        <f t="shared" si="136"/>
        <v>34056.670054849732</v>
      </c>
      <c r="P752" s="40"/>
    </row>
    <row r="753" spans="1:16" x14ac:dyDescent="0.25">
      <c r="A753" s="5"/>
      <c r="B753" s="1" t="s">
        <v>519</v>
      </c>
      <c r="C753" s="48">
        <v>4</v>
      </c>
      <c r="D753" s="70">
        <v>24.559899999999999</v>
      </c>
      <c r="E753" s="98">
        <v>842</v>
      </c>
      <c r="F753" s="206">
        <v>781858.3</v>
      </c>
      <c r="G753" s="39">
        <v>100</v>
      </c>
      <c r="H753" s="65">
        <f t="shared" ref="H753:H780" si="138">F753*G753/100</f>
        <v>781858.3</v>
      </c>
      <c r="I753" s="15">
        <f t="shared" si="137"/>
        <v>0</v>
      </c>
      <c r="J753" s="15">
        <f t="shared" si="133"/>
        <v>928.57280285035631</v>
      </c>
      <c r="K753" s="15">
        <f t="shared" ref="K753:K780" si="139">$J$11*$J$19-J753</f>
        <v>-210.17226463835243</v>
      </c>
      <c r="L753" s="15">
        <f t="shared" ref="L753:L780" si="140">IF(K753&gt;0,$J$7*$J$8*(K753/$K$19),0)+$J$7*$J$9*(E753/$E$19)+$J$7*$J$10*(D753/$D$19)</f>
        <v>177913.97589335276</v>
      </c>
      <c r="M753" s="15"/>
      <c r="N753" s="15">
        <f t="shared" si="130"/>
        <v>177913.97589335276</v>
      </c>
      <c r="O753" s="40">
        <f t="shared" si="136"/>
        <v>177.91397589335276</v>
      </c>
      <c r="P753" s="40"/>
    </row>
    <row r="754" spans="1:16" x14ac:dyDescent="0.25">
      <c r="A754" s="5"/>
      <c r="B754" s="1" t="s">
        <v>520</v>
      </c>
      <c r="C754" s="48">
        <v>4</v>
      </c>
      <c r="D754" s="70">
        <v>24.404599999999999</v>
      </c>
      <c r="E754" s="98">
        <v>1742</v>
      </c>
      <c r="F754" s="206">
        <v>215342.5</v>
      </c>
      <c r="G754" s="39">
        <v>100</v>
      </c>
      <c r="H754" s="65">
        <f t="shared" si="138"/>
        <v>215342.5</v>
      </c>
      <c r="I754" s="15">
        <f t="shared" si="137"/>
        <v>0</v>
      </c>
      <c r="J754" s="15">
        <f t="shared" si="133"/>
        <v>123.61796785304249</v>
      </c>
      <c r="K754" s="15">
        <f t="shared" si="139"/>
        <v>594.78257035896138</v>
      </c>
      <c r="L754" s="15">
        <f t="shared" si="140"/>
        <v>1118682.9906823859</v>
      </c>
      <c r="M754" s="15"/>
      <c r="N754" s="15">
        <f t="shared" si="130"/>
        <v>1118682.9906823859</v>
      </c>
      <c r="O754" s="40">
        <f t="shared" si="136"/>
        <v>1118.6829906823859</v>
      </c>
      <c r="P754" s="40"/>
    </row>
    <row r="755" spans="1:16" x14ac:dyDescent="0.25">
      <c r="A755" s="5"/>
      <c r="B755" s="1" t="s">
        <v>821</v>
      </c>
      <c r="C755" s="48">
        <v>4</v>
      </c>
      <c r="D755" s="70">
        <v>26.257899999999999</v>
      </c>
      <c r="E755" s="98">
        <v>1654</v>
      </c>
      <c r="F755" s="206">
        <v>243091</v>
      </c>
      <c r="G755" s="39">
        <v>100</v>
      </c>
      <c r="H755" s="65">
        <f t="shared" si="138"/>
        <v>243091</v>
      </c>
      <c r="I755" s="15">
        <f t="shared" si="137"/>
        <v>0</v>
      </c>
      <c r="J755" s="15">
        <f t="shared" si="133"/>
        <v>146.97158403869406</v>
      </c>
      <c r="K755" s="15">
        <f t="shared" si="139"/>
        <v>571.42895417330988</v>
      </c>
      <c r="L755" s="15">
        <f t="shared" si="140"/>
        <v>1081696.5609674118</v>
      </c>
      <c r="M755" s="15"/>
      <c r="N755" s="15">
        <f t="shared" si="130"/>
        <v>1081696.5609674118</v>
      </c>
      <c r="O755" s="40">
        <f t="shared" si="136"/>
        <v>1081.6965609674119</v>
      </c>
      <c r="P755" s="40"/>
    </row>
    <row r="756" spans="1:16" x14ac:dyDescent="0.25">
      <c r="A756" s="5"/>
      <c r="B756" s="1" t="s">
        <v>521</v>
      </c>
      <c r="C756" s="48">
        <v>4</v>
      </c>
      <c r="D756" s="70">
        <v>28.290900000000004</v>
      </c>
      <c r="E756" s="98">
        <v>1276</v>
      </c>
      <c r="F756" s="206">
        <v>156556</v>
      </c>
      <c r="G756" s="39">
        <v>100</v>
      </c>
      <c r="H756" s="65">
        <f t="shared" si="138"/>
        <v>156556</v>
      </c>
      <c r="I756" s="15">
        <f t="shared" si="137"/>
        <v>0</v>
      </c>
      <c r="J756" s="15">
        <f t="shared" si="133"/>
        <v>122.69278996865204</v>
      </c>
      <c r="K756" s="15">
        <f t="shared" si="139"/>
        <v>595.70774824335183</v>
      </c>
      <c r="L756" s="15">
        <f t="shared" si="140"/>
        <v>1078759.1097323364</v>
      </c>
      <c r="M756" s="15"/>
      <c r="N756" s="15">
        <f t="shared" si="130"/>
        <v>1078759.1097323364</v>
      </c>
      <c r="O756" s="40">
        <f t="shared" si="136"/>
        <v>1078.7591097323364</v>
      </c>
      <c r="P756" s="40"/>
    </row>
    <row r="757" spans="1:16" x14ac:dyDescent="0.25">
      <c r="A757" s="5"/>
      <c r="B757" s="1" t="s">
        <v>822</v>
      </c>
      <c r="C757" s="48">
        <v>4</v>
      </c>
      <c r="D757" s="70">
        <v>58.626199999999997</v>
      </c>
      <c r="E757" s="98">
        <v>5546</v>
      </c>
      <c r="F757" s="206">
        <v>2626036.1</v>
      </c>
      <c r="G757" s="39">
        <v>100</v>
      </c>
      <c r="H757" s="65">
        <f t="shared" si="138"/>
        <v>2626036.1</v>
      </c>
      <c r="I757" s="15">
        <f t="shared" si="137"/>
        <v>0</v>
      </c>
      <c r="J757" s="15">
        <f t="shared" si="133"/>
        <v>473.50091958168053</v>
      </c>
      <c r="K757" s="15">
        <f t="shared" si="139"/>
        <v>244.89961863032335</v>
      </c>
      <c r="L757" s="15">
        <f t="shared" si="140"/>
        <v>1178759.3034561207</v>
      </c>
      <c r="M757" s="15"/>
      <c r="N757" s="15">
        <f t="shared" si="130"/>
        <v>1178759.3034561207</v>
      </c>
      <c r="O757" s="40">
        <f t="shared" si="136"/>
        <v>1178.7593034561207</v>
      </c>
      <c r="P757" s="40"/>
    </row>
    <row r="758" spans="1:16" x14ac:dyDescent="0.25">
      <c r="A758" s="5"/>
      <c r="B758" s="1" t="s">
        <v>398</v>
      </c>
      <c r="C758" s="48">
        <v>4</v>
      </c>
      <c r="D758" s="70">
        <v>75.002099999999999</v>
      </c>
      <c r="E758" s="98">
        <v>3755</v>
      </c>
      <c r="F758" s="206">
        <v>2714590.7</v>
      </c>
      <c r="G758" s="39">
        <v>100</v>
      </c>
      <c r="H758" s="65">
        <f t="shared" si="138"/>
        <v>2714590.7</v>
      </c>
      <c r="I758" s="15">
        <f t="shared" si="137"/>
        <v>0</v>
      </c>
      <c r="J758" s="15">
        <f t="shared" si="133"/>
        <v>722.92695073235689</v>
      </c>
      <c r="K758" s="15">
        <f t="shared" si="139"/>
        <v>-4.5264125203530057</v>
      </c>
      <c r="L758" s="15">
        <f t="shared" si="140"/>
        <v>680364.23486173048</v>
      </c>
      <c r="M758" s="15"/>
      <c r="N758" s="15">
        <f t="shared" si="130"/>
        <v>680364.23486173048</v>
      </c>
      <c r="O758" s="40">
        <f t="shared" si="136"/>
        <v>680.36423486173044</v>
      </c>
      <c r="P758" s="40"/>
    </row>
    <row r="759" spans="1:16" x14ac:dyDescent="0.25">
      <c r="A759" s="5"/>
      <c r="B759" s="1" t="s">
        <v>522</v>
      </c>
      <c r="C759" s="48">
        <v>4</v>
      </c>
      <c r="D759" s="70">
        <v>13.497699999999998</v>
      </c>
      <c r="E759" s="98">
        <v>848</v>
      </c>
      <c r="F759" s="206">
        <v>88106.8</v>
      </c>
      <c r="G759" s="39">
        <v>100</v>
      </c>
      <c r="H759" s="65">
        <f t="shared" si="138"/>
        <v>88106.8</v>
      </c>
      <c r="I759" s="15">
        <f t="shared" si="137"/>
        <v>0</v>
      </c>
      <c r="J759" s="15">
        <f t="shared" si="133"/>
        <v>103.89952830188679</v>
      </c>
      <c r="K759" s="15">
        <f t="shared" si="139"/>
        <v>614.50100991011709</v>
      </c>
      <c r="L759" s="15">
        <f t="shared" si="140"/>
        <v>1007210.3108335732</v>
      </c>
      <c r="M759" s="15"/>
      <c r="N759" s="15">
        <f t="shared" si="130"/>
        <v>1007210.3108335732</v>
      </c>
      <c r="O759" s="40">
        <f t="shared" si="136"/>
        <v>1007.2103108335732</v>
      </c>
      <c r="P759" s="40"/>
    </row>
    <row r="760" spans="1:16" x14ac:dyDescent="0.25">
      <c r="A760" s="5"/>
      <c r="B760" s="1" t="s">
        <v>523</v>
      </c>
      <c r="C760" s="48">
        <v>4</v>
      </c>
      <c r="D760" s="70">
        <v>33.961999999999996</v>
      </c>
      <c r="E760" s="98">
        <v>1533</v>
      </c>
      <c r="F760" s="206">
        <v>338063.3</v>
      </c>
      <c r="G760" s="39">
        <v>100</v>
      </c>
      <c r="H760" s="65">
        <f t="shared" si="138"/>
        <v>338063.3</v>
      </c>
      <c r="I760" s="15">
        <f t="shared" si="137"/>
        <v>0</v>
      </c>
      <c r="J760" s="15">
        <f t="shared" si="133"/>
        <v>220.52400521852576</v>
      </c>
      <c r="K760" s="15">
        <f t="shared" si="139"/>
        <v>497.87653299347812</v>
      </c>
      <c r="L760" s="15">
        <f t="shared" si="140"/>
        <v>989401.47414703784</v>
      </c>
      <c r="M760" s="15"/>
      <c r="N760" s="15">
        <f t="shared" si="130"/>
        <v>989401.47414703784</v>
      </c>
      <c r="O760" s="40">
        <f t="shared" si="136"/>
        <v>989.40147414703779</v>
      </c>
      <c r="P760" s="40"/>
    </row>
    <row r="761" spans="1:16" x14ac:dyDescent="0.25">
      <c r="A761" s="5"/>
      <c r="B761" s="1" t="s">
        <v>524</v>
      </c>
      <c r="C761" s="48">
        <v>4</v>
      </c>
      <c r="D761" s="70">
        <v>19.2516</v>
      </c>
      <c r="E761" s="98">
        <v>1073</v>
      </c>
      <c r="F761" s="206">
        <v>159830.29999999999</v>
      </c>
      <c r="G761" s="39">
        <v>100</v>
      </c>
      <c r="H761" s="65">
        <f t="shared" si="138"/>
        <v>159830.29999999999</v>
      </c>
      <c r="I761" s="15">
        <f t="shared" si="137"/>
        <v>0</v>
      </c>
      <c r="J761" s="15">
        <f t="shared" si="133"/>
        <v>148.956477166822</v>
      </c>
      <c r="K761" s="15">
        <f t="shared" si="139"/>
        <v>569.44406104518191</v>
      </c>
      <c r="L761" s="15">
        <f t="shared" si="140"/>
        <v>988691.64406566496</v>
      </c>
      <c r="M761" s="15"/>
      <c r="N761" s="15">
        <f t="shared" si="130"/>
        <v>988691.64406566496</v>
      </c>
      <c r="O761" s="40">
        <f t="shared" si="136"/>
        <v>988.69164406566495</v>
      </c>
      <c r="P761" s="40"/>
    </row>
    <row r="762" spans="1:16" x14ac:dyDescent="0.25">
      <c r="A762" s="5"/>
      <c r="B762" s="1" t="s">
        <v>297</v>
      </c>
      <c r="C762" s="48">
        <v>4</v>
      </c>
      <c r="D762" s="70">
        <v>32.711999999999996</v>
      </c>
      <c r="E762" s="98">
        <v>2166</v>
      </c>
      <c r="F762" s="206">
        <v>682040.1</v>
      </c>
      <c r="G762" s="39">
        <v>100</v>
      </c>
      <c r="H762" s="65">
        <f t="shared" si="138"/>
        <v>682040.1</v>
      </c>
      <c r="I762" s="15">
        <f t="shared" si="137"/>
        <v>0</v>
      </c>
      <c r="J762" s="15">
        <f t="shared" si="133"/>
        <v>314.88462603878116</v>
      </c>
      <c r="K762" s="15">
        <f t="shared" si="139"/>
        <v>403.51591217322272</v>
      </c>
      <c r="L762" s="15">
        <f t="shared" si="140"/>
        <v>925795.78773664171</v>
      </c>
      <c r="M762" s="15"/>
      <c r="N762" s="15">
        <f t="shared" si="130"/>
        <v>925795.78773664171</v>
      </c>
      <c r="O762" s="40">
        <f t="shared" si="136"/>
        <v>925.79578773664173</v>
      </c>
      <c r="P762" s="40"/>
    </row>
    <row r="763" spans="1:16" x14ac:dyDescent="0.25">
      <c r="A763" s="5"/>
      <c r="B763" s="1" t="s">
        <v>132</v>
      </c>
      <c r="C763" s="48">
        <v>4</v>
      </c>
      <c r="D763" s="70">
        <v>16.431900000000002</v>
      </c>
      <c r="E763" s="98">
        <v>786</v>
      </c>
      <c r="F763" s="206">
        <v>142119.79999999999</v>
      </c>
      <c r="G763" s="39">
        <v>100</v>
      </c>
      <c r="H763" s="65">
        <f t="shared" si="138"/>
        <v>142119.79999999999</v>
      </c>
      <c r="I763" s="15">
        <f t="shared" si="137"/>
        <v>0</v>
      </c>
      <c r="J763" s="15">
        <f t="shared" si="133"/>
        <v>180.81399491094146</v>
      </c>
      <c r="K763" s="15">
        <f t="shared" si="139"/>
        <v>537.58654330106242</v>
      </c>
      <c r="L763" s="15">
        <f t="shared" si="140"/>
        <v>901394.10273294325</v>
      </c>
      <c r="M763" s="15"/>
      <c r="N763" s="15">
        <f t="shared" si="130"/>
        <v>901394.10273294325</v>
      </c>
      <c r="O763" s="40">
        <f t="shared" si="136"/>
        <v>901.39410273294322</v>
      </c>
      <c r="P763" s="40"/>
    </row>
    <row r="764" spans="1:16" x14ac:dyDescent="0.25">
      <c r="A764" s="5"/>
      <c r="B764" s="1" t="s">
        <v>525</v>
      </c>
      <c r="C764" s="48">
        <v>4</v>
      </c>
      <c r="D764" s="70">
        <v>39.871500000000005</v>
      </c>
      <c r="E764" s="98">
        <v>1080</v>
      </c>
      <c r="F764" s="206">
        <v>416940</v>
      </c>
      <c r="G764" s="39">
        <v>100</v>
      </c>
      <c r="H764" s="65">
        <f t="shared" si="138"/>
        <v>416940</v>
      </c>
      <c r="I764" s="15">
        <f t="shared" si="137"/>
        <v>0</v>
      </c>
      <c r="J764" s="15">
        <f t="shared" si="133"/>
        <v>386.05555555555554</v>
      </c>
      <c r="K764" s="15">
        <f t="shared" si="139"/>
        <v>332.34498265644834</v>
      </c>
      <c r="L764" s="15">
        <f t="shared" si="140"/>
        <v>723342.66953428928</v>
      </c>
      <c r="M764" s="15"/>
      <c r="N764" s="15">
        <f t="shared" si="130"/>
        <v>723342.66953428928</v>
      </c>
      <c r="O764" s="40">
        <f t="shared" si="136"/>
        <v>723.34266953428926</v>
      </c>
      <c r="P764" s="40"/>
    </row>
    <row r="765" spans="1:16" x14ac:dyDescent="0.25">
      <c r="A765" s="5"/>
      <c r="B765" s="1" t="s">
        <v>70</v>
      </c>
      <c r="C765" s="48">
        <v>4</v>
      </c>
      <c r="D765" s="70">
        <v>61.625299999999996</v>
      </c>
      <c r="E765" s="98">
        <v>4208</v>
      </c>
      <c r="F765" s="206">
        <v>895219.19999999995</v>
      </c>
      <c r="G765" s="39">
        <v>100</v>
      </c>
      <c r="H765" s="65">
        <f t="shared" si="138"/>
        <v>895219.19999999995</v>
      </c>
      <c r="I765" s="15">
        <f t="shared" si="137"/>
        <v>0</v>
      </c>
      <c r="J765" s="15">
        <f t="shared" si="133"/>
        <v>212.7422053231939</v>
      </c>
      <c r="K765" s="15">
        <f t="shared" si="139"/>
        <v>505.65833288880998</v>
      </c>
      <c r="L765" s="15">
        <f t="shared" si="140"/>
        <v>1400652.1901599083</v>
      </c>
      <c r="M765" s="15"/>
      <c r="N765" s="15">
        <f t="shared" si="130"/>
        <v>1400652.1901599083</v>
      </c>
      <c r="O765" s="40">
        <f t="shared" si="136"/>
        <v>1400.6521901599083</v>
      </c>
      <c r="P765" s="40"/>
    </row>
    <row r="766" spans="1:16" x14ac:dyDescent="0.25">
      <c r="A766" s="5"/>
      <c r="B766" s="1" t="s">
        <v>526</v>
      </c>
      <c r="C766" s="48">
        <v>4</v>
      </c>
      <c r="D766" s="70">
        <v>43.096600000000002</v>
      </c>
      <c r="E766" s="98">
        <v>3002</v>
      </c>
      <c r="F766" s="206">
        <v>638931.6</v>
      </c>
      <c r="G766" s="39">
        <v>100</v>
      </c>
      <c r="H766" s="65">
        <f t="shared" si="138"/>
        <v>638931.6</v>
      </c>
      <c r="I766" s="15">
        <f t="shared" si="137"/>
        <v>0</v>
      </c>
      <c r="J766" s="15">
        <f t="shared" si="133"/>
        <v>212.835309793471</v>
      </c>
      <c r="K766" s="15">
        <f t="shared" si="139"/>
        <v>505.56522841853291</v>
      </c>
      <c r="L766" s="15">
        <f t="shared" si="140"/>
        <v>1200214.7367217108</v>
      </c>
      <c r="M766" s="15"/>
      <c r="N766" s="15">
        <f t="shared" si="130"/>
        <v>1200214.7367217108</v>
      </c>
      <c r="O766" s="40">
        <f t="shared" si="136"/>
        <v>1200.2147367217108</v>
      </c>
      <c r="P766" s="40"/>
    </row>
    <row r="767" spans="1:16" x14ac:dyDescent="0.25">
      <c r="A767" s="5"/>
      <c r="B767" s="1" t="s">
        <v>527</v>
      </c>
      <c r="C767" s="48">
        <v>4</v>
      </c>
      <c r="D767" s="70">
        <v>19.396799999999999</v>
      </c>
      <c r="E767" s="98">
        <v>1002</v>
      </c>
      <c r="F767" s="206">
        <v>311107.59999999998</v>
      </c>
      <c r="G767" s="39">
        <v>100</v>
      </c>
      <c r="H767" s="65">
        <f t="shared" si="138"/>
        <v>311107.59999999998</v>
      </c>
      <c r="I767" s="15">
        <f t="shared" si="137"/>
        <v>0</v>
      </c>
      <c r="J767" s="15">
        <f t="shared" si="133"/>
        <v>310.48662674650694</v>
      </c>
      <c r="K767" s="15">
        <f t="shared" si="139"/>
        <v>407.91391146549694</v>
      </c>
      <c r="L767" s="15">
        <f t="shared" si="140"/>
        <v>753614.77538154752</v>
      </c>
      <c r="M767" s="15"/>
      <c r="N767" s="15">
        <f t="shared" si="130"/>
        <v>753614.77538154752</v>
      </c>
      <c r="O767" s="40">
        <f t="shared" si="136"/>
        <v>753.61477538154747</v>
      </c>
      <c r="P767" s="40"/>
    </row>
    <row r="768" spans="1:16" x14ac:dyDescent="0.25">
      <c r="A768" s="5"/>
      <c r="B768" s="1" t="s">
        <v>528</v>
      </c>
      <c r="C768" s="48">
        <v>4</v>
      </c>
      <c r="D768" s="70">
        <v>14.632000000000001</v>
      </c>
      <c r="E768" s="98">
        <v>593</v>
      </c>
      <c r="F768" s="206">
        <v>152099.4</v>
      </c>
      <c r="G768" s="39">
        <v>100</v>
      </c>
      <c r="H768" s="65">
        <f t="shared" si="138"/>
        <v>152099.4</v>
      </c>
      <c r="I768" s="15">
        <f t="shared" si="137"/>
        <v>0</v>
      </c>
      <c r="J768" s="15">
        <f t="shared" si="133"/>
        <v>256.49139966273185</v>
      </c>
      <c r="K768" s="15">
        <f t="shared" si="139"/>
        <v>461.90913854927203</v>
      </c>
      <c r="L768" s="15">
        <f t="shared" si="140"/>
        <v>766648.7326599526</v>
      </c>
      <c r="M768" s="15"/>
      <c r="N768" s="15">
        <f t="shared" si="130"/>
        <v>766648.7326599526</v>
      </c>
      <c r="O768" s="40">
        <f t="shared" si="136"/>
        <v>766.64873265995254</v>
      </c>
      <c r="P768" s="40"/>
    </row>
    <row r="769" spans="1:16" x14ac:dyDescent="0.25">
      <c r="A769" s="5"/>
      <c r="B769" s="1" t="s">
        <v>529</v>
      </c>
      <c r="C769" s="48">
        <v>4</v>
      </c>
      <c r="D769" s="70">
        <v>26.194400000000002</v>
      </c>
      <c r="E769" s="98">
        <v>1150</v>
      </c>
      <c r="F769" s="206">
        <v>294205.09999999998</v>
      </c>
      <c r="G769" s="39">
        <v>100</v>
      </c>
      <c r="H769" s="65">
        <f t="shared" si="138"/>
        <v>294205.09999999998</v>
      </c>
      <c r="I769" s="15">
        <f t="shared" si="137"/>
        <v>0</v>
      </c>
      <c r="J769" s="15">
        <f t="shared" si="133"/>
        <v>255.8305217391304</v>
      </c>
      <c r="K769" s="15">
        <f t="shared" si="139"/>
        <v>462.57001647287348</v>
      </c>
      <c r="L769" s="15">
        <f t="shared" si="140"/>
        <v>869931.86270861269</v>
      </c>
      <c r="M769" s="15"/>
      <c r="N769" s="15">
        <f t="shared" si="130"/>
        <v>869931.86270861269</v>
      </c>
      <c r="O769" s="40">
        <f t="shared" si="136"/>
        <v>869.9318627086127</v>
      </c>
      <c r="P769" s="40"/>
    </row>
    <row r="770" spans="1:16" x14ac:dyDescent="0.25">
      <c r="A770" s="5"/>
      <c r="B770" s="1" t="s">
        <v>530</v>
      </c>
      <c r="C770" s="48">
        <v>4</v>
      </c>
      <c r="D770" s="70">
        <v>27.970300000000002</v>
      </c>
      <c r="E770" s="98">
        <v>1555</v>
      </c>
      <c r="F770" s="206">
        <v>390172.5</v>
      </c>
      <c r="G770" s="39">
        <v>100</v>
      </c>
      <c r="H770" s="65">
        <f t="shared" si="138"/>
        <v>390172.5</v>
      </c>
      <c r="I770" s="15">
        <f t="shared" si="137"/>
        <v>0</v>
      </c>
      <c r="J770" s="15">
        <f t="shared" si="133"/>
        <v>250.91479099678457</v>
      </c>
      <c r="K770" s="15">
        <f t="shared" si="139"/>
        <v>467.48574721521931</v>
      </c>
      <c r="L770" s="15">
        <f t="shared" si="140"/>
        <v>929556.0717749577</v>
      </c>
      <c r="M770" s="15"/>
      <c r="N770" s="15">
        <f t="shared" ref="N770:N833" si="141">L770+M770</f>
        <v>929556.0717749577</v>
      </c>
      <c r="O770" s="40">
        <f t="shared" si="136"/>
        <v>929.55607177495767</v>
      </c>
      <c r="P770" s="40"/>
    </row>
    <row r="771" spans="1:16" x14ac:dyDescent="0.25">
      <c r="A771" s="5"/>
      <c r="B771" s="1" t="s">
        <v>531</v>
      </c>
      <c r="C771" s="48">
        <v>4</v>
      </c>
      <c r="D771" s="70">
        <v>32.350300000000004</v>
      </c>
      <c r="E771" s="98">
        <v>1603</v>
      </c>
      <c r="F771" s="206">
        <v>218587.6</v>
      </c>
      <c r="G771" s="39">
        <v>100</v>
      </c>
      <c r="H771" s="65">
        <f t="shared" si="138"/>
        <v>218587.6</v>
      </c>
      <c r="I771" s="15">
        <f t="shared" si="137"/>
        <v>0</v>
      </c>
      <c r="J771" s="15">
        <f t="shared" si="133"/>
        <v>136.36157205240175</v>
      </c>
      <c r="K771" s="15">
        <f t="shared" si="139"/>
        <v>582.03896615960207</v>
      </c>
      <c r="L771" s="15">
        <f t="shared" si="140"/>
        <v>1110675.3639166944</v>
      </c>
      <c r="M771" s="15"/>
      <c r="N771" s="15">
        <f t="shared" si="141"/>
        <v>1110675.3639166944</v>
      </c>
      <c r="O771" s="40">
        <f t="shared" si="136"/>
        <v>1110.6753639166943</v>
      </c>
      <c r="P771" s="40"/>
    </row>
    <row r="772" spans="1:16" x14ac:dyDescent="0.25">
      <c r="A772" s="5"/>
      <c r="B772" s="1" t="s">
        <v>532</v>
      </c>
      <c r="C772" s="48">
        <v>4</v>
      </c>
      <c r="D772" s="70">
        <v>49.196099999999994</v>
      </c>
      <c r="E772" s="98">
        <v>3000</v>
      </c>
      <c r="F772" s="206">
        <v>1198640.3999999999</v>
      </c>
      <c r="G772" s="39">
        <v>100</v>
      </c>
      <c r="H772" s="65">
        <f t="shared" si="138"/>
        <v>1198640.3999999999</v>
      </c>
      <c r="I772" s="15">
        <f t="shared" si="137"/>
        <v>0</v>
      </c>
      <c r="J772" s="15">
        <f t="shared" si="133"/>
        <v>399.54679999999996</v>
      </c>
      <c r="K772" s="15">
        <f t="shared" si="139"/>
        <v>318.85373821200392</v>
      </c>
      <c r="L772" s="15">
        <f t="shared" si="140"/>
        <v>957186.29202551546</v>
      </c>
      <c r="M772" s="15"/>
      <c r="N772" s="15">
        <f t="shared" si="141"/>
        <v>957186.29202551546</v>
      </c>
      <c r="O772" s="40">
        <f t="shared" si="136"/>
        <v>957.18629202551551</v>
      </c>
      <c r="P772" s="40"/>
    </row>
    <row r="773" spans="1:16" x14ac:dyDescent="0.25">
      <c r="A773" s="5"/>
      <c r="B773" s="1" t="s">
        <v>823</v>
      </c>
      <c r="C773" s="48">
        <v>3</v>
      </c>
      <c r="D773" s="70">
        <v>52.1601</v>
      </c>
      <c r="E773" s="98">
        <v>11440</v>
      </c>
      <c r="F773" s="206">
        <v>15505784.4</v>
      </c>
      <c r="G773" s="39">
        <v>50</v>
      </c>
      <c r="H773" s="65">
        <f t="shared" si="138"/>
        <v>7752892.2000000002</v>
      </c>
      <c r="I773" s="15">
        <f t="shared" si="137"/>
        <v>7752892.2000000002</v>
      </c>
      <c r="J773" s="15">
        <f t="shared" si="133"/>
        <v>1355.4007342657344</v>
      </c>
      <c r="K773" s="15">
        <f t="shared" si="139"/>
        <v>-637.00019605373052</v>
      </c>
      <c r="L773" s="15">
        <f t="shared" si="140"/>
        <v>1495318.9323108702</v>
      </c>
      <c r="M773" s="15"/>
      <c r="N773" s="15">
        <f t="shared" si="141"/>
        <v>1495318.9323108702</v>
      </c>
      <c r="O773" s="40">
        <f t="shared" si="136"/>
        <v>1495.3189323108702</v>
      </c>
      <c r="P773" s="40"/>
    </row>
    <row r="774" spans="1:16" x14ac:dyDescent="0.25">
      <c r="A774" s="5"/>
      <c r="B774" s="1" t="s">
        <v>533</v>
      </c>
      <c r="C774" s="48">
        <v>4</v>
      </c>
      <c r="D774" s="70">
        <v>25.946999999999999</v>
      </c>
      <c r="E774" s="98">
        <v>1829</v>
      </c>
      <c r="F774" s="206">
        <v>744663.4</v>
      </c>
      <c r="G774" s="39">
        <v>100</v>
      </c>
      <c r="H774" s="65">
        <f t="shared" si="138"/>
        <v>744663.4</v>
      </c>
      <c r="I774" s="15">
        <f t="shared" si="137"/>
        <v>0</v>
      </c>
      <c r="J774" s="15">
        <f t="shared" si="133"/>
        <v>407.14237288135593</v>
      </c>
      <c r="K774" s="15">
        <f t="shared" si="139"/>
        <v>311.25816533064796</v>
      </c>
      <c r="L774" s="15">
        <f t="shared" si="140"/>
        <v>734784.04442206537</v>
      </c>
      <c r="M774" s="15"/>
      <c r="N774" s="15">
        <f t="shared" si="141"/>
        <v>734784.04442206537</v>
      </c>
      <c r="O774" s="40">
        <f t="shared" si="136"/>
        <v>734.78404442206534</v>
      </c>
      <c r="P774" s="40"/>
    </row>
    <row r="775" spans="1:16" x14ac:dyDescent="0.25">
      <c r="A775" s="5"/>
      <c r="B775" s="1" t="s">
        <v>534</v>
      </c>
      <c r="C775" s="48">
        <v>4</v>
      </c>
      <c r="D775" s="70">
        <v>24.24</v>
      </c>
      <c r="E775" s="98">
        <v>1081</v>
      </c>
      <c r="F775" s="206">
        <v>233947.5</v>
      </c>
      <c r="G775" s="39">
        <v>100</v>
      </c>
      <c r="H775" s="65">
        <f t="shared" si="138"/>
        <v>233947.5</v>
      </c>
      <c r="I775" s="15">
        <f t="shared" si="137"/>
        <v>0</v>
      </c>
      <c r="J775" s="15">
        <f t="shared" si="133"/>
        <v>216.41766882516188</v>
      </c>
      <c r="K775" s="15">
        <f t="shared" si="139"/>
        <v>501.98286938684203</v>
      </c>
      <c r="L775" s="15">
        <f t="shared" si="140"/>
        <v>911011.22268782882</v>
      </c>
      <c r="M775" s="15"/>
      <c r="N775" s="15">
        <f t="shared" si="141"/>
        <v>911011.22268782882</v>
      </c>
      <c r="O775" s="40">
        <f t="shared" si="136"/>
        <v>911.01122268782888</v>
      </c>
      <c r="P775" s="40"/>
    </row>
    <row r="776" spans="1:16" x14ac:dyDescent="0.25">
      <c r="A776" s="5"/>
      <c r="B776" s="1" t="s">
        <v>824</v>
      </c>
      <c r="C776" s="48">
        <v>4</v>
      </c>
      <c r="D776" s="70">
        <v>16.225899999999999</v>
      </c>
      <c r="E776" s="98">
        <v>474</v>
      </c>
      <c r="F776" s="206">
        <v>57589.1</v>
      </c>
      <c r="G776" s="39">
        <v>100</v>
      </c>
      <c r="H776" s="65">
        <f t="shared" si="138"/>
        <v>57589.1</v>
      </c>
      <c r="I776" s="15">
        <f t="shared" si="137"/>
        <v>0</v>
      </c>
      <c r="J776" s="15">
        <f t="shared" si="133"/>
        <v>121.49599156118143</v>
      </c>
      <c r="K776" s="15">
        <f t="shared" si="139"/>
        <v>596.90454665082245</v>
      </c>
      <c r="L776" s="15">
        <f t="shared" si="140"/>
        <v>948078.77919056278</v>
      </c>
      <c r="M776" s="15"/>
      <c r="N776" s="15">
        <f t="shared" si="141"/>
        <v>948078.77919056278</v>
      </c>
      <c r="O776" s="40">
        <f t="shared" si="136"/>
        <v>948.07877919056273</v>
      </c>
      <c r="P776" s="40"/>
    </row>
    <row r="777" spans="1:16" x14ac:dyDescent="0.25">
      <c r="A777" s="5"/>
      <c r="B777" s="1" t="s">
        <v>535</v>
      </c>
      <c r="C777" s="48">
        <v>4</v>
      </c>
      <c r="D777" s="70">
        <v>31.949000000000002</v>
      </c>
      <c r="E777" s="98">
        <v>1501</v>
      </c>
      <c r="F777" s="206">
        <v>903166.4</v>
      </c>
      <c r="G777" s="39">
        <v>100</v>
      </c>
      <c r="H777" s="65">
        <f t="shared" si="138"/>
        <v>903166.4</v>
      </c>
      <c r="I777" s="15">
        <f t="shared" si="137"/>
        <v>0</v>
      </c>
      <c r="J777" s="15">
        <f t="shared" si="133"/>
        <v>601.70979347101934</v>
      </c>
      <c r="K777" s="15">
        <f t="shared" si="139"/>
        <v>116.69074474098454</v>
      </c>
      <c r="L777" s="15">
        <f t="shared" si="140"/>
        <v>442636.35828453192</v>
      </c>
      <c r="M777" s="15"/>
      <c r="N777" s="15">
        <f t="shared" si="141"/>
        <v>442636.35828453192</v>
      </c>
      <c r="O777" s="40">
        <f t="shared" si="136"/>
        <v>442.63635828453192</v>
      </c>
      <c r="P777" s="40"/>
    </row>
    <row r="778" spans="1:16" x14ac:dyDescent="0.25">
      <c r="A778" s="5"/>
      <c r="B778" s="1" t="s">
        <v>536</v>
      </c>
      <c r="C778" s="48">
        <v>4</v>
      </c>
      <c r="D778" s="70">
        <v>48.289499999999997</v>
      </c>
      <c r="E778" s="98">
        <v>2848</v>
      </c>
      <c r="F778" s="206">
        <v>493047.6</v>
      </c>
      <c r="G778" s="39">
        <v>100</v>
      </c>
      <c r="H778" s="65">
        <f t="shared" si="138"/>
        <v>493047.6</v>
      </c>
      <c r="I778" s="15">
        <f t="shared" si="137"/>
        <v>0</v>
      </c>
      <c r="J778" s="15">
        <f t="shared" si="133"/>
        <v>173.12064606741572</v>
      </c>
      <c r="K778" s="15">
        <f t="shared" si="139"/>
        <v>545.27989214458819</v>
      </c>
      <c r="L778" s="15">
        <f t="shared" si="140"/>
        <v>1255283.5925159988</v>
      </c>
      <c r="M778" s="15"/>
      <c r="N778" s="15">
        <f t="shared" si="141"/>
        <v>1255283.5925159988</v>
      </c>
      <c r="O778" s="40">
        <f t="shared" si="136"/>
        <v>1255.2835925159989</v>
      </c>
      <c r="P778" s="40"/>
    </row>
    <row r="779" spans="1:16" x14ac:dyDescent="0.25">
      <c r="A779" s="5"/>
      <c r="B779" s="1" t="s">
        <v>414</v>
      </c>
      <c r="C779" s="48">
        <v>4</v>
      </c>
      <c r="D779" s="70">
        <v>24.758200000000002</v>
      </c>
      <c r="E779" s="98">
        <v>2082</v>
      </c>
      <c r="F779" s="206">
        <v>480053.2</v>
      </c>
      <c r="G779" s="39">
        <v>100</v>
      </c>
      <c r="H779" s="65">
        <f t="shared" si="138"/>
        <v>480053.2</v>
      </c>
      <c r="I779" s="15">
        <f t="shared" si="137"/>
        <v>0</v>
      </c>
      <c r="J779" s="15">
        <f t="shared" si="133"/>
        <v>230.57310278578291</v>
      </c>
      <c r="K779" s="15">
        <f t="shared" si="139"/>
        <v>487.82743542622097</v>
      </c>
      <c r="L779" s="15">
        <f t="shared" si="140"/>
        <v>1008680.5738607582</v>
      </c>
      <c r="M779" s="15"/>
      <c r="N779" s="15">
        <f t="shared" si="141"/>
        <v>1008680.5738607582</v>
      </c>
      <c r="O779" s="40">
        <f t="shared" si="136"/>
        <v>1008.6805738607583</v>
      </c>
      <c r="P779" s="40"/>
    </row>
    <row r="780" spans="1:16" x14ac:dyDescent="0.25">
      <c r="A780" s="5"/>
      <c r="B780" s="1" t="s">
        <v>537</v>
      </c>
      <c r="C780" s="48">
        <v>4</v>
      </c>
      <c r="D780" s="70">
        <v>45.129399999999997</v>
      </c>
      <c r="E780" s="98">
        <v>2782</v>
      </c>
      <c r="F780" s="206">
        <v>761897.9</v>
      </c>
      <c r="G780" s="39">
        <v>100</v>
      </c>
      <c r="H780" s="65">
        <f t="shared" si="138"/>
        <v>761897.9</v>
      </c>
      <c r="I780" s="15">
        <f t="shared" si="137"/>
        <v>0</v>
      </c>
      <c r="J780" s="15">
        <f t="shared" si="133"/>
        <v>273.86696621135872</v>
      </c>
      <c r="K780" s="15">
        <f t="shared" si="139"/>
        <v>444.53357200064517</v>
      </c>
      <c r="L780" s="15">
        <f t="shared" si="140"/>
        <v>1095506.5692404988</v>
      </c>
      <c r="M780" s="15"/>
      <c r="N780" s="15">
        <f t="shared" si="141"/>
        <v>1095506.5692404988</v>
      </c>
      <c r="O780" s="40">
        <f t="shared" si="136"/>
        <v>1095.5065692404987</v>
      </c>
      <c r="P780" s="40"/>
    </row>
    <row r="781" spans="1:16" x14ac:dyDescent="0.25">
      <c r="A781" s="5"/>
      <c r="B781" s="8"/>
      <c r="C781" s="8"/>
      <c r="D781" s="70">
        <v>0</v>
      </c>
      <c r="E781" s="100"/>
      <c r="F781" s="57"/>
      <c r="G781" s="39"/>
      <c r="H781" s="57"/>
      <c r="K781" s="15"/>
      <c r="L781" s="15"/>
      <c r="M781" s="15"/>
      <c r="N781" s="15"/>
      <c r="O781" s="40">
        <f t="shared" si="136"/>
        <v>0</v>
      </c>
      <c r="P781" s="40"/>
    </row>
    <row r="782" spans="1:16" x14ac:dyDescent="0.25">
      <c r="A782" s="33" t="s">
        <v>538</v>
      </c>
      <c r="B782" s="2" t="s">
        <v>2</v>
      </c>
      <c r="C782" s="59"/>
      <c r="D782" s="7">
        <v>1033.7047000000002</v>
      </c>
      <c r="E782" s="101">
        <f>E783</f>
        <v>83076</v>
      </c>
      <c r="F782" s="177"/>
      <c r="G782" s="39"/>
      <c r="H782" s="50">
        <f>H784</f>
        <v>3422164.0750000002</v>
      </c>
      <c r="I782" s="12">
        <f>I784</f>
        <v>-3422164.0750000002</v>
      </c>
      <c r="J782" s="12"/>
      <c r="K782" s="15"/>
      <c r="L782" s="15"/>
      <c r="M782" s="14">
        <f>M784</f>
        <v>41859750.720670253</v>
      </c>
      <c r="N782" s="12">
        <f t="shared" si="141"/>
        <v>41859750.720670253</v>
      </c>
      <c r="O782" s="40"/>
      <c r="P782" s="40"/>
    </row>
    <row r="783" spans="1:16" x14ac:dyDescent="0.25">
      <c r="A783" s="33" t="s">
        <v>538</v>
      </c>
      <c r="B783" s="2" t="s">
        <v>3</v>
      </c>
      <c r="C783" s="59"/>
      <c r="D783" s="7">
        <v>1033.7047000000002</v>
      </c>
      <c r="E783" s="101">
        <f>SUM(E785:E810)</f>
        <v>83076</v>
      </c>
      <c r="F783" s="177">
        <f>SUM(F785:F810)</f>
        <v>28884429.899999995</v>
      </c>
      <c r="G783" s="39"/>
      <c r="H783" s="50">
        <f>SUM(H785:H810)</f>
        <v>22040101.749999996</v>
      </c>
      <c r="I783" s="12">
        <f>SUM(I785:I810)</f>
        <v>6844328.1500000004</v>
      </c>
      <c r="J783" s="12"/>
      <c r="K783" s="15"/>
      <c r="L783" s="12">
        <f>SUM(L785:L810)</f>
        <v>30702189.53887815</v>
      </c>
      <c r="M783" s="15"/>
      <c r="N783" s="12">
        <f t="shared" si="141"/>
        <v>30702189.53887815</v>
      </c>
      <c r="O783" s="40"/>
      <c r="P783" s="40"/>
    </row>
    <row r="784" spans="1:16" x14ac:dyDescent="0.25">
      <c r="A784" s="5"/>
      <c r="B784" s="1" t="s">
        <v>26</v>
      </c>
      <c r="C784" s="48">
        <v>2</v>
      </c>
      <c r="D784" s="70">
        <v>0</v>
      </c>
      <c r="E784" s="104"/>
      <c r="F784" s="65"/>
      <c r="G784" s="39">
        <v>25</v>
      </c>
      <c r="H784" s="65">
        <f>F807*G784/100</f>
        <v>3422164.0750000002</v>
      </c>
      <c r="I784" s="15">
        <f t="shared" ref="I784:I810" si="142">F784-H784</f>
        <v>-3422164.0750000002</v>
      </c>
      <c r="J784" s="15"/>
      <c r="K784" s="15"/>
      <c r="L784" s="15"/>
      <c r="M784" s="15">
        <f>($L$7*$L$8*E782/$L$10)+($L$7*$L$9*D782/$L$11)</f>
        <v>41859750.720670253</v>
      </c>
      <c r="N784" s="15">
        <f t="shared" si="141"/>
        <v>41859750.720670253</v>
      </c>
      <c r="O784" s="40">
        <f t="shared" si="136"/>
        <v>41859.75072067025</v>
      </c>
      <c r="P784" s="40"/>
    </row>
    <row r="785" spans="1:16" x14ac:dyDescent="0.25">
      <c r="A785" s="5"/>
      <c r="B785" s="1" t="s">
        <v>539</v>
      </c>
      <c r="C785" s="48">
        <v>4</v>
      </c>
      <c r="D785" s="70">
        <v>68.235900000000001</v>
      </c>
      <c r="E785" s="98">
        <v>5703</v>
      </c>
      <c r="F785" s="207">
        <v>1243927.3999999999</v>
      </c>
      <c r="G785" s="39">
        <v>100</v>
      </c>
      <c r="H785" s="65">
        <f t="shared" ref="H785:H810" si="143">F785*G785/100</f>
        <v>1243927.3999999999</v>
      </c>
      <c r="I785" s="15">
        <f t="shared" si="142"/>
        <v>0</v>
      </c>
      <c r="J785" s="15">
        <f t="shared" si="133"/>
        <v>218.11807820445378</v>
      </c>
      <c r="K785" s="15">
        <f t="shared" ref="K785:K810" si="144">$J$11*$J$19-J785</f>
        <v>500.28246000755007</v>
      </c>
      <c r="L785" s="15">
        <f t="shared" ref="L785:L810" si="145">IF(K785&gt;0,$J$7*$J$8*(K785/$K$19),0)+$J$7*$J$9*(E785/$E$19)+$J$7*$J$10*(D785/$D$19)</f>
        <v>1587823.4888912837</v>
      </c>
      <c r="M785" s="15"/>
      <c r="N785" s="15">
        <f t="shared" si="141"/>
        <v>1587823.4888912837</v>
      </c>
      <c r="O785" s="40">
        <f t="shared" si="136"/>
        <v>1587.8234888912837</v>
      </c>
      <c r="P785" s="40"/>
    </row>
    <row r="786" spans="1:16" x14ac:dyDescent="0.25">
      <c r="A786" s="5"/>
      <c r="B786" s="1" t="s">
        <v>540</v>
      </c>
      <c r="C786" s="48">
        <v>4</v>
      </c>
      <c r="D786" s="70">
        <v>23.710999999999999</v>
      </c>
      <c r="E786" s="98">
        <v>2363</v>
      </c>
      <c r="F786" s="207">
        <v>231770.1</v>
      </c>
      <c r="G786" s="39">
        <v>100</v>
      </c>
      <c r="H786" s="65">
        <f t="shared" si="143"/>
        <v>231770.1</v>
      </c>
      <c r="I786" s="15">
        <f t="shared" si="142"/>
        <v>0</v>
      </c>
      <c r="J786" s="15">
        <f t="shared" si="133"/>
        <v>98.082987727465095</v>
      </c>
      <c r="K786" s="15">
        <f t="shared" si="144"/>
        <v>620.31755048453874</v>
      </c>
      <c r="L786" s="15">
        <f t="shared" si="145"/>
        <v>1224247.0906742245</v>
      </c>
      <c r="M786" s="15"/>
      <c r="N786" s="15">
        <f t="shared" si="141"/>
        <v>1224247.0906742245</v>
      </c>
      <c r="O786" s="40">
        <f t="shared" si="136"/>
        <v>1224.2470906742246</v>
      </c>
      <c r="P786" s="40"/>
    </row>
    <row r="787" spans="1:16" x14ac:dyDescent="0.25">
      <c r="A787" s="5"/>
      <c r="B787" s="1" t="s">
        <v>541</v>
      </c>
      <c r="C787" s="48">
        <v>4</v>
      </c>
      <c r="D787" s="70">
        <v>30.564899999999998</v>
      </c>
      <c r="E787" s="98">
        <v>1823</v>
      </c>
      <c r="F787" s="207">
        <v>393821</v>
      </c>
      <c r="G787" s="39">
        <v>100</v>
      </c>
      <c r="H787" s="65">
        <f t="shared" si="143"/>
        <v>393821</v>
      </c>
      <c r="I787" s="15">
        <f t="shared" si="142"/>
        <v>0</v>
      </c>
      <c r="J787" s="15">
        <f t="shared" si="133"/>
        <v>216.02907295666483</v>
      </c>
      <c r="K787" s="15">
        <f t="shared" si="144"/>
        <v>502.37146525533905</v>
      </c>
      <c r="L787" s="15">
        <f t="shared" si="145"/>
        <v>1018178.4543920117</v>
      </c>
      <c r="M787" s="15"/>
      <c r="N787" s="15">
        <f t="shared" si="141"/>
        <v>1018178.4543920117</v>
      </c>
      <c r="O787" s="40">
        <f t="shared" si="136"/>
        <v>1018.1784543920118</v>
      </c>
      <c r="P787" s="40"/>
    </row>
    <row r="788" spans="1:16" x14ac:dyDescent="0.25">
      <c r="A788" s="5"/>
      <c r="B788" s="1" t="s">
        <v>542</v>
      </c>
      <c r="C788" s="48">
        <v>4</v>
      </c>
      <c r="D788" s="70">
        <v>44.598300000000002</v>
      </c>
      <c r="E788" s="98">
        <v>3307</v>
      </c>
      <c r="F788" s="207">
        <v>714087.3</v>
      </c>
      <c r="G788" s="39">
        <v>100</v>
      </c>
      <c r="H788" s="65">
        <f t="shared" si="143"/>
        <v>714087.3</v>
      </c>
      <c r="I788" s="15">
        <f t="shared" si="142"/>
        <v>0</v>
      </c>
      <c r="J788" s="15">
        <f t="shared" ref="J788:J849" si="146">F788/E788</f>
        <v>215.9320532204415</v>
      </c>
      <c r="K788" s="15">
        <f t="shared" si="144"/>
        <v>502.46848499156238</v>
      </c>
      <c r="L788" s="15">
        <f t="shared" si="145"/>
        <v>1236086.6660166245</v>
      </c>
      <c r="M788" s="15"/>
      <c r="N788" s="15">
        <f t="shared" si="141"/>
        <v>1236086.6660166245</v>
      </c>
      <c r="O788" s="40">
        <f t="shared" si="136"/>
        <v>1236.0866660166246</v>
      </c>
      <c r="P788" s="40"/>
    </row>
    <row r="789" spans="1:16" x14ac:dyDescent="0.25">
      <c r="A789" s="5"/>
      <c r="B789" s="1" t="s">
        <v>543</v>
      </c>
      <c r="C789" s="48">
        <v>4</v>
      </c>
      <c r="D789" s="70">
        <v>2.4043999999999999</v>
      </c>
      <c r="E789" s="98">
        <v>3030</v>
      </c>
      <c r="F789" s="207">
        <v>1797592.8</v>
      </c>
      <c r="G789" s="39">
        <v>100</v>
      </c>
      <c r="H789" s="65">
        <f t="shared" si="143"/>
        <v>1797592.8</v>
      </c>
      <c r="I789" s="15">
        <f t="shared" si="142"/>
        <v>0</v>
      </c>
      <c r="J789" s="15">
        <f t="shared" si="146"/>
        <v>593.26495049504956</v>
      </c>
      <c r="K789" s="15">
        <f t="shared" si="144"/>
        <v>125.13558771695432</v>
      </c>
      <c r="L789" s="15">
        <f t="shared" si="145"/>
        <v>534794.24868430384</v>
      </c>
      <c r="M789" s="15"/>
      <c r="N789" s="15">
        <f t="shared" si="141"/>
        <v>534794.24868430384</v>
      </c>
      <c r="O789" s="40">
        <f t="shared" si="136"/>
        <v>534.79424868430385</v>
      </c>
      <c r="P789" s="40"/>
    </row>
    <row r="790" spans="1:16" x14ac:dyDescent="0.25">
      <c r="A790" s="5"/>
      <c r="B790" s="1" t="s">
        <v>544</v>
      </c>
      <c r="C790" s="48">
        <v>4</v>
      </c>
      <c r="D790" s="70">
        <v>28.414400000000001</v>
      </c>
      <c r="E790" s="98">
        <v>1315</v>
      </c>
      <c r="F790" s="207">
        <v>151839.79999999999</v>
      </c>
      <c r="G790" s="39">
        <v>100</v>
      </c>
      <c r="H790" s="65">
        <f t="shared" si="143"/>
        <v>151839.79999999999</v>
      </c>
      <c r="I790" s="15">
        <f t="shared" si="142"/>
        <v>0</v>
      </c>
      <c r="J790" s="15">
        <f t="shared" si="146"/>
        <v>115.46752851711025</v>
      </c>
      <c r="K790" s="15">
        <f t="shared" si="144"/>
        <v>602.9330096948936</v>
      </c>
      <c r="L790" s="15">
        <f t="shared" si="145"/>
        <v>1093847.49602258</v>
      </c>
      <c r="M790" s="15"/>
      <c r="N790" s="15">
        <f t="shared" si="141"/>
        <v>1093847.49602258</v>
      </c>
      <c r="O790" s="40">
        <f t="shared" si="136"/>
        <v>1093.8474960225799</v>
      </c>
      <c r="P790" s="40"/>
    </row>
    <row r="791" spans="1:16" x14ac:dyDescent="0.25">
      <c r="A791" s="5"/>
      <c r="B791" s="1" t="s">
        <v>545</v>
      </c>
      <c r="C791" s="48">
        <v>4</v>
      </c>
      <c r="D791" s="70">
        <v>84.373400000000004</v>
      </c>
      <c r="E791" s="98">
        <v>5355</v>
      </c>
      <c r="F791" s="207">
        <v>1379801.5</v>
      </c>
      <c r="G791" s="39">
        <v>100</v>
      </c>
      <c r="H791" s="65">
        <f t="shared" si="143"/>
        <v>1379801.5</v>
      </c>
      <c r="I791" s="15">
        <f t="shared" si="142"/>
        <v>0</v>
      </c>
      <c r="J791" s="15">
        <f t="shared" si="146"/>
        <v>257.66601307189541</v>
      </c>
      <c r="K791" s="15">
        <f t="shared" si="144"/>
        <v>460.73452514010847</v>
      </c>
      <c r="L791" s="15">
        <f t="shared" si="145"/>
        <v>1544721.0757654037</v>
      </c>
      <c r="M791" s="15"/>
      <c r="N791" s="15">
        <f t="shared" si="141"/>
        <v>1544721.0757654037</v>
      </c>
      <c r="O791" s="40">
        <f t="shared" ref="O791:O854" si="147">N791/1000</f>
        <v>1544.7210757654036</v>
      </c>
      <c r="P791" s="40"/>
    </row>
    <row r="792" spans="1:16" x14ac:dyDescent="0.25">
      <c r="A792" s="5"/>
      <c r="B792" s="1" t="s">
        <v>546</v>
      </c>
      <c r="C792" s="48">
        <v>4</v>
      </c>
      <c r="D792" s="70">
        <v>23.024000000000001</v>
      </c>
      <c r="E792" s="98">
        <v>1188</v>
      </c>
      <c r="F792" s="207">
        <v>231654.39999999999</v>
      </c>
      <c r="G792" s="39">
        <v>100</v>
      </c>
      <c r="H792" s="65">
        <f t="shared" si="143"/>
        <v>231654.39999999999</v>
      </c>
      <c r="I792" s="15">
        <f t="shared" si="142"/>
        <v>0</v>
      </c>
      <c r="J792" s="15">
        <f t="shared" si="146"/>
        <v>194.99528619528618</v>
      </c>
      <c r="K792" s="15">
        <f t="shared" si="144"/>
        <v>523.40525201671767</v>
      </c>
      <c r="L792" s="15">
        <f t="shared" si="145"/>
        <v>949566.51362646057</v>
      </c>
      <c r="M792" s="15"/>
      <c r="N792" s="15">
        <f t="shared" si="141"/>
        <v>949566.51362646057</v>
      </c>
      <c r="O792" s="40">
        <f t="shared" si="147"/>
        <v>949.56651362646062</v>
      </c>
      <c r="P792" s="40"/>
    </row>
    <row r="793" spans="1:16" x14ac:dyDescent="0.25">
      <c r="A793" s="5"/>
      <c r="B793" s="1" t="s">
        <v>547</v>
      </c>
      <c r="C793" s="48">
        <v>4</v>
      </c>
      <c r="D793" s="70">
        <v>45.585900000000009</v>
      </c>
      <c r="E793" s="98">
        <v>2851</v>
      </c>
      <c r="F793" s="207">
        <v>522815.6</v>
      </c>
      <c r="G793" s="39">
        <v>100</v>
      </c>
      <c r="H793" s="65">
        <f t="shared" si="143"/>
        <v>522815.6</v>
      </c>
      <c r="I793" s="15">
        <f t="shared" si="142"/>
        <v>0</v>
      </c>
      <c r="J793" s="15">
        <f t="shared" si="146"/>
        <v>183.37972641178533</v>
      </c>
      <c r="K793" s="15">
        <f t="shared" si="144"/>
        <v>535.02081180021855</v>
      </c>
      <c r="L793" s="15">
        <f t="shared" si="145"/>
        <v>1232338.9212230595</v>
      </c>
      <c r="M793" s="15"/>
      <c r="N793" s="15">
        <f t="shared" si="141"/>
        <v>1232338.9212230595</v>
      </c>
      <c r="O793" s="40">
        <f t="shared" si="147"/>
        <v>1232.3389212230595</v>
      </c>
      <c r="P793" s="40"/>
    </row>
    <row r="794" spans="1:16" x14ac:dyDescent="0.25">
      <c r="A794" s="5"/>
      <c r="B794" s="1" t="s">
        <v>548</v>
      </c>
      <c r="C794" s="48">
        <v>4</v>
      </c>
      <c r="D794" s="70">
        <v>48.709899999999998</v>
      </c>
      <c r="E794" s="98">
        <v>2595</v>
      </c>
      <c r="F794" s="207">
        <v>587630.4</v>
      </c>
      <c r="G794" s="39">
        <v>100</v>
      </c>
      <c r="H794" s="65">
        <f t="shared" si="143"/>
        <v>587630.4</v>
      </c>
      <c r="I794" s="15">
        <f t="shared" si="142"/>
        <v>0</v>
      </c>
      <c r="J794" s="15">
        <f t="shared" si="146"/>
        <v>226.44716763005781</v>
      </c>
      <c r="K794" s="15">
        <f t="shared" si="144"/>
        <v>491.95337058194605</v>
      </c>
      <c r="L794" s="15">
        <f t="shared" si="145"/>
        <v>1152318.4121170517</v>
      </c>
      <c r="M794" s="15"/>
      <c r="N794" s="15">
        <f t="shared" si="141"/>
        <v>1152318.4121170517</v>
      </c>
      <c r="O794" s="40">
        <f t="shared" si="147"/>
        <v>1152.3184121170516</v>
      </c>
      <c r="P794" s="40"/>
    </row>
    <row r="795" spans="1:16" x14ac:dyDescent="0.25">
      <c r="A795" s="5"/>
      <c r="B795" s="1" t="s">
        <v>549</v>
      </c>
      <c r="C795" s="48">
        <v>4</v>
      </c>
      <c r="D795" s="70">
        <v>26.36</v>
      </c>
      <c r="E795" s="98">
        <v>1688</v>
      </c>
      <c r="F795" s="207">
        <v>321593.5</v>
      </c>
      <c r="G795" s="39">
        <v>100</v>
      </c>
      <c r="H795" s="65">
        <f t="shared" si="143"/>
        <v>321593.5</v>
      </c>
      <c r="I795" s="15">
        <f t="shared" si="142"/>
        <v>0</v>
      </c>
      <c r="J795" s="15">
        <f t="shared" si="146"/>
        <v>190.51747630331752</v>
      </c>
      <c r="K795" s="15">
        <f t="shared" si="144"/>
        <v>527.88306190868639</v>
      </c>
      <c r="L795" s="15">
        <f t="shared" si="145"/>
        <v>1024682.3609705154</v>
      </c>
      <c r="M795" s="15"/>
      <c r="N795" s="15">
        <f t="shared" si="141"/>
        <v>1024682.3609705154</v>
      </c>
      <c r="O795" s="40">
        <f t="shared" si="147"/>
        <v>1024.6823609705154</v>
      </c>
      <c r="P795" s="40"/>
    </row>
    <row r="796" spans="1:16" x14ac:dyDescent="0.25">
      <c r="A796" s="5"/>
      <c r="B796" s="1" t="s">
        <v>550</v>
      </c>
      <c r="C796" s="48">
        <v>4</v>
      </c>
      <c r="D796" s="70">
        <v>39.213899999999995</v>
      </c>
      <c r="E796" s="98">
        <v>1849</v>
      </c>
      <c r="F796" s="207">
        <v>378417.8</v>
      </c>
      <c r="G796" s="39">
        <v>100</v>
      </c>
      <c r="H796" s="65">
        <f t="shared" si="143"/>
        <v>378417.8</v>
      </c>
      <c r="I796" s="15">
        <f t="shared" si="142"/>
        <v>0</v>
      </c>
      <c r="J796" s="15">
        <f t="shared" si="146"/>
        <v>204.66078961600866</v>
      </c>
      <c r="K796" s="15">
        <f t="shared" si="144"/>
        <v>513.73974859599525</v>
      </c>
      <c r="L796" s="15">
        <f t="shared" si="145"/>
        <v>1065511.6922431558</v>
      </c>
      <c r="M796" s="15"/>
      <c r="N796" s="15">
        <f t="shared" si="141"/>
        <v>1065511.6922431558</v>
      </c>
      <c r="O796" s="40">
        <f t="shared" si="147"/>
        <v>1065.5116922431557</v>
      </c>
      <c r="P796" s="40"/>
    </row>
    <row r="797" spans="1:16" x14ac:dyDescent="0.25">
      <c r="A797" s="5"/>
      <c r="B797" s="1" t="s">
        <v>551</v>
      </c>
      <c r="C797" s="48">
        <v>4</v>
      </c>
      <c r="D797" s="70">
        <v>36.037700000000001</v>
      </c>
      <c r="E797" s="98">
        <v>1682</v>
      </c>
      <c r="F797" s="207">
        <v>693751.6</v>
      </c>
      <c r="G797" s="39">
        <v>100</v>
      </c>
      <c r="H797" s="65">
        <f t="shared" si="143"/>
        <v>693751.6</v>
      </c>
      <c r="I797" s="15">
        <f t="shared" si="142"/>
        <v>0</v>
      </c>
      <c r="J797" s="15">
        <f t="shared" si="146"/>
        <v>412.4563614744352</v>
      </c>
      <c r="K797" s="15">
        <f t="shared" si="144"/>
        <v>305.94417673756868</v>
      </c>
      <c r="L797" s="15">
        <f t="shared" si="145"/>
        <v>743330.805508791</v>
      </c>
      <c r="M797" s="15"/>
      <c r="N797" s="15">
        <f t="shared" si="141"/>
        <v>743330.805508791</v>
      </c>
      <c r="O797" s="40">
        <f t="shared" si="147"/>
        <v>743.33080550879106</v>
      </c>
      <c r="P797" s="40"/>
    </row>
    <row r="798" spans="1:16" x14ac:dyDescent="0.25">
      <c r="A798" s="5"/>
      <c r="B798" s="1" t="s">
        <v>552</v>
      </c>
      <c r="C798" s="48">
        <v>4</v>
      </c>
      <c r="D798" s="70">
        <v>42.591999999999999</v>
      </c>
      <c r="E798" s="98">
        <v>3001</v>
      </c>
      <c r="F798" s="207">
        <v>867889.3</v>
      </c>
      <c r="G798" s="39">
        <v>100</v>
      </c>
      <c r="H798" s="65">
        <f t="shared" si="143"/>
        <v>867889.3</v>
      </c>
      <c r="I798" s="15">
        <f t="shared" si="142"/>
        <v>0</v>
      </c>
      <c r="J798" s="15">
        <f t="shared" si="146"/>
        <v>289.20003332222592</v>
      </c>
      <c r="K798" s="15">
        <f t="shared" si="144"/>
        <v>429.20050488977796</v>
      </c>
      <c r="L798" s="15">
        <f t="shared" si="145"/>
        <v>1090973.3567204915</v>
      </c>
      <c r="M798" s="15"/>
      <c r="N798" s="15">
        <f t="shared" si="141"/>
        <v>1090973.3567204915</v>
      </c>
      <c r="O798" s="40">
        <f t="shared" si="147"/>
        <v>1090.9733567204914</v>
      </c>
      <c r="P798" s="40"/>
    </row>
    <row r="799" spans="1:16" x14ac:dyDescent="0.25">
      <c r="A799" s="5"/>
      <c r="B799" s="1" t="s">
        <v>553</v>
      </c>
      <c r="C799" s="48">
        <v>4</v>
      </c>
      <c r="D799" s="70">
        <v>34.957999999999998</v>
      </c>
      <c r="E799" s="98">
        <v>2295</v>
      </c>
      <c r="F799" s="207">
        <v>266225.09999999998</v>
      </c>
      <c r="G799" s="39">
        <v>100</v>
      </c>
      <c r="H799" s="65">
        <f t="shared" si="143"/>
        <v>266225.09999999998</v>
      </c>
      <c r="I799" s="15">
        <f t="shared" si="142"/>
        <v>0</v>
      </c>
      <c r="J799" s="15">
        <f t="shared" si="146"/>
        <v>116.00222222222222</v>
      </c>
      <c r="K799" s="15">
        <f t="shared" si="144"/>
        <v>602.39831598978162</v>
      </c>
      <c r="L799" s="15">
        <f t="shared" si="145"/>
        <v>1227986.7906246723</v>
      </c>
      <c r="M799" s="15"/>
      <c r="N799" s="15">
        <f t="shared" si="141"/>
        <v>1227986.7906246723</v>
      </c>
      <c r="O799" s="40">
        <f t="shared" si="147"/>
        <v>1227.9867906246723</v>
      </c>
      <c r="P799" s="40"/>
    </row>
    <row r="800" spans="1:16" x14ac:dyDescent="0.25">
      <c r="A800" s="5"/>
      <c r="B800" s="1" t="s">
        <v>825</v>
      </c>
      <c r="C800" s="48">
        <v>4</v>
      </c>
      <c r="D800" s="70">
        <v>35.174499999999995</v>
      </c>
      <c r="E800" s="98">
        <v>2426</v>
      </c>
      <c r="F800" s="207">
        <v>730644.7</v>
      </c>
      <c r="G800" s="39">
        <v>100</v>
      </c>
      <c r="H800" s="65">
        <f t="shared" si="143"/>
        <v>730644.7</v>
      </c>
      <c r="I800" s="15">
        <f t="shared" si="142"/>
        <v>0</v>
      </c>
      <c r="J800" s="15">
        <f t="shared" si="146"/>
        <v>301.17258862324815</v>
      </c>
      <c r="K800" s="15">
        <f t="shared" si="144"/>
        <v>417.22794958875573</v>
      </c>
      <c r="L800" s="15">
        <f t="shared" si="145"/>
        <v>983260.21723373083</v>
      </c>
      <c r="M800" s="15"/>
      <c r="N800" s="15">
        <f t="shared" si="141"/>
        <v>983260.21723373083</v>
      </c>
      <c r="O800" s="40">
        <f t="shared" si="147"/>
        <v>983.26021723373083</v>
      </c>
      <c r="P800" s="40"/>
    </row>
    <row r="801" spans="1:16" x14ac:dyDescent="0.25">
      <c r="A801" s="5"/>
      <c r="B801" s="1" t="s">
        <v>554</v>
      </c>
      <c r="C801" s="48">
        <v>4</v>
      </c>
      <c r="D801" s="70">
        <v>48.100899999999996</v>
      </c>
      <c r="E801" s="98">
        <v>2544</v>
      </c>
      <c r="F801" s="207">
        <v>341236.9</v>
      </c>
      <c r="G801" s="39">
        <v>100</v>
      </c>
      <c r="H801" s="65">
        <f t="shared" si="143"/>
        <v>341236.9</v>
      </c>
      <c r="I801" s="15">
        <f t="shared" si="142"/>
        <v>0</v>
      </c>
      <c r="J801" s="15">
        <f t="shared" si="146"/>
        <v>134.13400157232707</v>
      </c>
      <c r="K801" s="15">
        <f t="shared" si="144"/>
        <v>584.26653663967681</v>
      </c>
      <c r="L801" s="15">
        <f t="shared" si="145"/>
        <v>1274337.8076011576</v>
      </c>
      <c r="M801" s="15"/>
      <c r="N801" s="15">
        <f t="shared" si="141"/>
        <v>1274337.8076011576</v>
      </c>
      <c r="O801" s="40">
        <f t="shared" si="147"/>
        <v>1274.3378076011575</v>
      </c>
      <c r="P801" s="40"/>
    </row>
    <row r="802" spans="1:16" x14ac:dyDescent="0.25">
      <c r="A802" s="5"/>
      <c r="B802" s="1" t="s">
        <v>555</v>
      </c>
      <c r="C802" s="48">
        <v>4</v>
      </c>
      <c r="D802" s="70">
        <v>32.626199999999997</v>
      </c>
      <c r="E802" s="98">
        <v>1790</v>
      </c>
      <c r="F802" s="207">
        <v>184954.6</v>
      </c>
      <c r="G802" s="39">
        <v>100</v>
      </c>
      <c r="H802" s="65">
        <f t="shared" si="143"/>
        <v>184954.6</v>
      </c>
      <c r="I802" s="15">
        <f t="shared" si="142"/>
        <v>0</v>
      </c>
      <c r="J802" s="15">
        <f t="shared" si="146"/>
        <v>103.32659217877095</v>
      </c>
      <c r="K802" s="15">
        <f t="shared" si="144"/>
        <v>615.07394603323291</v>
      </c>
      <c r="L802" s="15">
        <f t="shared" si="145"/>
        <v>1179721.7692998573</v>
      </c>
      <c r="M802" s="15"/>
      <c r="N802" s="15">
        <f t="shared" si="141"/>
        <v>1179721.7692998573</v>
      </c>
      <c r="O802" s="40">
        <f t="shared" si="147"/>
        <v>1179.7217692998572</v>
      </c>
      <c r="P802" s="40"/>
    </row>
    <row r="803" spans="1:16" x14ac:dyDescent="0.25">
      <c r="A803" s="5"/>
      <c r="B803" s="1" t="s">
        <v>301</v>
      </c>
      <c r="C803" s="48">
        <v>4</v>
      </c>
      <c r="D803" s="70">
        <v>23.6755</v>
      </c>
      <c r="E803" s="98">
        <v>861</v>
      </c>
      <c r="F803" s="207">
        <v>228308.7</v>
      </c>
      <c r="G803" s="39">
        <v>100</v>
      </c>
      <c r="H803" s="65">
        <f t="shared" si="143"/>
        <v>228308.7</v>
      </c>
      <c r="I803" s="15">
        <f t="shared" si="142"/>
        <v>0</v>
      </c>
      <c r="J803" s="15">
        <f t="shared" si="146"/>
        <v>265.16689895470387</v>
      </c>
      <c r="K803" s="15">
        <f t="shared" si="144"/>
        <v>453.23363925730001</v>
      </c>
      <c r="L803" s="15">
        <f t="shared" si="145"/>
        <v>815083.31671590684</v>
      </c>
      <c r="M803" s="15"/>
      <c r="N803" s="15">
        <f t="shared" si="141"/>
        <v>815083.31671590684</v>
      </c>
      <c r="O803" s="40">
        <f t="shared" si="147"/>
        <v>815.08331671590679</v>
      </c>
      <c r="P803" s="40"/>
    </row>
    <row r="804" spans="1:16" x14ac:dyDescent="0.25">
      <c r="A804" s="5"/>
      <c r="B804" s="1" t="s">
        <v>556</v>
      </c>
      <c r="C804" s="48">
        <v>4</v>
      </c>
      <c r="D804" s="70">
        <v>47.437800000000003</v>
      </c>
      <c r="E804" s="98">
        <v>5815</v>
      </c>
      <c r="F804" s="207">
        <v>992889.2</v>
      </c>
      <c r="G804" s="39">
        <v>100</v>
      </c>
      <c r="H804" s="65">
        <f t="shared" si="143"/>
        <v>992889.2</v>
      </c>
      <c r="I804" s="15">
        <f t="shared" si="142"/>
        <v>0</v>
      </c>
      <c r="J804" s="15">
        <f t="shared" si="146"/>
        <v>170.74620808254514</v>
      </c>
      <c r="K804" s="15">
        <f t="shared" si="144"/>
        <v>547.65433012945869</v>
      </c>
      <c r="L804" s="15">
        <f t="shared" si="145"/>
        <v>1599350.8430112179</v>
      </c>
      <c r="M804" s="15"/>
      <c r="N804" s="15">
        <f t="shared" si="141"/>
        <v>1599350.8430112179</v>
      </c>
      <c r="O804" s="40">
        <f t="shared" si="147"/>
        <v>1599.3508430112179</v>
      </c>
      <c r="P804" s="40"/>
    </row>
    <row r="805" spans="1:16" x14ac:dyDescent="0.25">
      <c r="A805" s="5"/>
      <c r="B805" s="1" t="s">
        <v>557</v>
      </c>
      <c r="C805" s="48">
        <v>4</v>
      </c>
      <c r="D805" s="70">
        <v>51.628</v>
      </c>
      <c r="E805" s="98">
        <v>3411</v>
      </c>
      <c r="F805" s="207">
        <v>491533.2</v>
      </c>
      <c r="G805" s="39">
        <v>100</v>
      </c>
      <c r="H805" s="65">
        <f t="shared" si="143"/>
        <v>491533.2</v>
      </c>
      <c r="I805" s="15">
        <f t="shared" si="142"/>
        <v>0</v>
      </c>
      <c r="J805" s="15">
        <f t="shared" si="146"/>
        <v>144.1023746701847</v>
      </c>
      <c r="K805" s="15">
        <f t="shared" si="144"/>
        <v>574.29816354181912</v>
      </c>
      <c r="L805" s="15">
        <f t="shared" si="145"/>
        <v>1372239.0895240989</v>
      </c>
      <c r="M805" s="15"/>
      <c r="N805" s="15">
        <f t="shared" si="141"/>
        <v>1372239.0895240989</v>
      </c>
      <c r="O805" s="40">
        <f t="shared" si="147"/>
        <v>1372.239089524099</v>
      </c>
      <c r="P805" s="40"/>
    </row>
    <row r="806" spans="1:16" x14ac:dyDescent="0.25">
      <c r="A806" s="5"/>
      <c r="B806" s="1" t="s">
        <v>558</v>
      </c>
      <c r="C806" s="48">
        <v>4</v>
      </c>
      <c r="D806" s="70">
        <v>40.825899999999997</v>
      </c>
      <c r="E806" s="98">
        <v>5405</v>
      </c>
      <c r="F806" s="207">
        <v>1015359.1</v>
      </c>
      <c r="G806" s="39">
        <v>100</v>
      </c>
      <c r="H806" s="65">
        <f t="shared" si="143"/>
        <v>1015359.1</v>
      </c>
      <c r="I806" s="15">
        <f t="shared" si="142"/>
        <v>0</v>
      </c>
      <c r="J806" s="15">
        <f t="shared" si="146"/>
        <v>187.85552266419981</v>
      </c>
      <c r="K806" s="15">
        <f t="shared" si="144"/>
        <v>530.54501554780404</v>
      </c>
      <c r="L806" s="15">
        <f t="shared" si="145"/>
        <v>1506150.0177213373</v>
      </c>
      <c r="M806" s="15"/>
      <c r="N806" s="15">
        <f t="shared" si="141"/>
        <v>1506150.0177213373</v>
      </c>
      <c r="O806" s="40">
        <f t="shared" si="147"/>
        <v>1506.1500177213372</v>
      </c>
      <c r="P806" s="40"/>
    </row>
    <row r="807" spans="1:16" x14ac:dyDescent="0.25">
      <c r="A807" s="5"/>
      <c r="B807" s="1" t="s">
        <v>538</v>
      </c>
      <c r="C807" s="48">
        <v>3</v>
      </c>
      <c r="D807" s="70">
        <v>82.852499999999992</v>
      </c>
      <c r="E807" s="98">
        <v>13427</v>
      </c>
      <c r="F807" s="207">
        <v>13688656.300000001</v>
      </c>
      <c r="G807" s="39">
        <v>50</v>
      </c>
      <c r="H807" s="65">
        <f t="shared" si="143"/>
        <v>6844328.1500000004</v>
      </c>
      <c r="I807" s="15">
        <f t="shared" si="142"/>
        <v>6844328.1500000004</v>
      </c>
      <c r="J807" s="15">
        <f t="shared" si="146"/>
        <v>1019.4873240485589</v>
      </c>
      <c r="K807" s="15">
        <f t="shared" si="144"/>
        <v>-301.08678583655501</v>
      </c>
      <c r="L807" s="15">
        <f t="shared" si="145"/>
        <v>1825881.8921546324</v>
      </c>
      <c r="M807" s="15"/>
      <c r="N807" s="15">
        <f t="shared" si="141"/>
        <v>1825881.8921546324</v>
      </c>
      <c r="O807" s="40">
        <f t="shared" si="147"/>
        <v>1825.8818921546324</v>
      </c>
      <c r="P807" s="40"/>
    </row>
    <row r="808" spans="1:16" x14ac:dyDescent="0.25">
      <c r="A808" s="5"/>
      <c r="B808" s="1" t="s">
        <v>559</v>
      </c>
      <c r="C808" s="48">
        <v>4</v>
      </c>
      <c r="D808" s="70">
        <v>39.7181</v>
      </c>
      <c r="E808" s="98">
        <v>5176</v>
      </c>
      <c r="F808" s="207">
        <v>928535.2</v>
      </c>
      <c r="G808" s="39">
        <v>100</v>
      </c>
      <c r="H808" s="65">
        <f t="shared" si="143"/>
        <v>928535.2</v>
      </c>
      <c r="I808" s="15">
        <f t="shared" si="142"/>
        <v>0</v>
      </c>
      <c r="J808" s="15">
        <f t="shared" si="146"/>
        <v>179.39242658423493</v>
      </c>
      <c r="K808" s="15">
        <f t="shared" si="144"/>
        <v>539.00811162776893</v>
      </c>
      <c r="L808" s="15">
        <f t="shared" si="145"/>
        <v>1487919.615174138</v>
      </c>
      <c r="M808" s="15"/>
      <c r="N808" s="15">
        <f t="shared" si="141"/>
        <v>1487919.615174138</v>
      </c>
      <c r="O808" s="40">
        <f t="shared" si="147"/>
        <v>1487.919615174138</v>
      </c>
      <c r="P808" s="40"/>
    </row>
    <row r="809" spans="1:16" x14ac:dyDescent="0.25">
      <c r="A809" s="5"/>
      <c r="B809" s="1" t="s">
        <v>826</v>
      </c>
      <c r="C809" s="48">
        <v>4</v>
      </c>
      <c r="D809" s="70">
        <v>28.17</v>
      </c>
      <c r="E809" s="98">
        <v>1557</v>
      </c>
      <c r="F809" s="207">
        <v>452852</v>
      </c>
      <c r="G809" s="39">
        <v>100</v>
      </c>
      <c r="H809" s="65">
        <f t="shared" si="143"/>
        <v>452852</v>
      </c>
      <c r="I809" s="15">
        <f t="shared" si="142"/>
        <v>0</v>
      </c>
      <c r="J809" s="15">
        <f t="shared" si="146"/>
        <v>290.84906872190112</v>
      </c>
      <c r="K809" s="15">
        <f t="shared" si="144"/>
        <v>427.55146949010276</v>
      </c>
      <c r="L809" s="15">
        <f t="shared" si="145"/>
        <v>874239.44540860178</v>
      </c>
      <c r="M809" s="15"/>
      <c r="N809" s="15">
        <f t="shared" si="141"/>
        <v>874239.44540860178</v>
      </c>
      <c r="O809" s="40">
        <f t="shared" si="147"/>
        <v>874.2394454086018</v>
      </c>
      <c r="P809" s="40"/>
    </row>
    <row r="810" spans="1:16" x14ac:dyDescent="0.25">
      <c r="A810" s="5"/>
      <c r="B810" s="1" t="s">
        <v>827</v>
      </c>
      <c r="C810" s="48">
        <v>4</v>
      </c>
      <c r="D810" s="70">
        <v>24.711599999999997</v>
      </c>
      <c r="E810" s="98">
        <v>619</v>
      </c>
      <c r="F810" s="207">
        <v>46642.400000000001</v>
      </c>
      <c r="G810" s="39">
        <v>100</v>
      </c>
      <c r="H810" s="65">
        <f t="shared" si="143"/>
        <v>46642.400000000001</v>
      </c>
      <c r="I810" s="15">
        <f t="shared" si="142"/>
        <v>0</v>
      </c>
      <c r="J810" s="15">
        <f t="shared" si="146"/>
        <v>75.351211631663972</v>
      </c>
      <c r="K810" s="15">
        <f t="shared" si="144"/>
        <v>643.04932658033988</v>
      </c>
      <c r="L810" s="15">
        <f t="shared" si="145"/>
        <v>1057598.1515528394</v>
      </c>
      <c r="M810" s="15"/>
      <c r="N810" s="15">
        <f t="shared" si="141"/>
        <v>1057598.1515528394</v>
      </c>
      <c r="O810" s="40">
        <f t="shared" si="147"/>
        <v>1057.5981515528395</v>
      </c>
      <c r="P810" s="40"/>
    </row>
    <row r="811" spans="1:16" x14ac:dyDescent="0.25">
      <c r="A811" s="5"/>
      <c r="B811" s="8"/>
      <c r="C811" s="8"/>
      <c r="D811" s="70">
        <v>0</v>
      </c>
      <c r="E811" s="100"/>
      <c r="F811" s="57"/>
      <c r="G811" s="39"/>
      <c r="H811" s="57"/>
      <c r="K811" s="15"/>
      <c r="L811" s="15"/>
      <c r="M811" s="15"/>
      <c r="N811" s="15"/>
      <c r="O811" s="40">
        <f t="shared" si="147"/>
        <v>0</v>
      </c>
      <c r="P811" s="40"/>
    </row>
    <row r="812" spans="1:16" x14ac:dyDescent="0.25">
      <c r="A812" s="33" t="s">
        <v>560</v>
      </c>
      <c r="B812" s="2" t="s">
        <v>2</v>
      </c>
      <c r="C812" s="59"/>
      <c r="D812" s="7">
        <v>1042.992</v>
      </c>
      <c r="E812" s="101">
        <f>E813</f>
        <v>92817</v>
      </c>
      <c r="F812" s="177"/>
      <c r="G812" s="39"/>
      <c r="H812" s="50">
        <f>H814</f>
        <v>10294241.35</v>
      </c>
      <c r="I812" s="12">
        <f>I814</f>
        <v>-10294241.35</v>
      </c>
      <c r="J812" s="12"/>
      <c r="K812" s="15"/>
      <c r="L812" s="15"/>
      <c r="M812" s="14">
        <f>M814</f>
        <v>44944919.548073605</v>
      </c>
      <c r="N812" s="12">
        <f t="shared" si="141"/>
        <v>44944919.548073605</v>
      </c>
      <c r="O812" s="40"/>
      <c r="P812" s="40"/>
    </row>
    <row r="813" spans="1:16" x14ac:dyDescent="0.25">
      <c r="A813" s="33" t="s">
        <v>560</v>
      </c>
      <c r="B813" s="2" t="s">
        <v>3</v>
      </c>
      <c r="C813" s="59"/>
      <c r="D813" s="7">
        <v>1042.992</v>
      </c>
      <c r="E813" s="101">
        <f>SUM(E815:E849)</f>
        <v>92817</v>
      </c>
      <c r="F813" s="177">
        <f>SUM(F815:F849)</f>
        <v>54105532.300000004</v>
      </c>
      <c r="G813" s="39"/>
      <c r="H813" s="50">
        <f>SUM(H815:H849)</f>
        <v>33517049.599999998</v>
      </c>
      <c r="I813" s="12">
        <f>SUM(I815:I849)</f>
        <v>20588482.699999999</v>
      </c>
      <c r="J813" s="12"/>
      <c r="K813" s="15"/>
      <c r="L813" s="12">
        <f>SUM(L815:L849)</f>
        <v>37889145.472122513</v>
      </c>
      <c r="M813" s="15"/>
      <c r="N813" s="12">
        <f t="shared" si="141"/>
        <v>37889145.472122513</v>
      </c>
      <c r="O813" s="40"/>
      <c r="P813" s="40"/>
    </row>
    <row r="814" spans="1:16" x14ac:dyDescent="0.25">
      <c r="A814" s="5"/>
      <c r="B814" s="1" t="s">
        <v>26</v>
      </c>
      <c r="C814" s="48">
        <v>2</v>
      </c>
      <c r="D814" s="70">
        <v>0</v>
      </c>
      <c r="E814" s="104"/>
      <c r="F814" s="65"/>
      <c r="G814" s="39">
        <v>25</v>
      </c>
      <c r="H814" s="65">
        <f>F839*G814/100</f>
        <v>10294241.35</v>
      </c>
      <c r="I814" s="15">
        <f t="shared" ref="I814:I849" si="148">F814-H814</f>
        <v>-10294241.35</v>
      </c>
      <c r="J814" s="15"/>
      <c r="K814" s="15"/>
      <c r="L814" s="15"/>
      <c r="M814" s="15">
        <f>($L$7*$L$8*E812/$L$10)+($L$7*$L$9*D812/$L$11)</f>
        <v>44944919.548073605</v>
      </c>
      <c r="N814" s="15">
        <f t="shared" si="141"/>
        <v>44944919.548073605</v>
      </c>
      <c r="O814" s="40">
        <f t="shared" si="147"/>
        <v>44944.919548073602</v>
      </c>
      <c r="P814" s="40"/>
    </row>
    <row r="815" spans="1:16" x14ac:dyDescent="0.25">
      <c r="A815" s="5"/>
      <c r="B815" s="1" t="s">
        <v>828</v>
      </c>
      <c r="C815" s="48">
        <v>4</v>
      </c>
      <c r="D815" s="70">
        <v>25.906500000000001</v>
      </c>
      <c r="E815" s="98">
        <v>791</v>
      </c>
      <c r="F815" s="208">
        <v>148667.20000000001</v>
      </c>
      <c r="G815" s="39">
        <v>100</v>
      </c>
      <c r="H815" s="65">
        <f t="shared" ref="H815:H849" si="149">F815*G815/100</f>
        <v>148667.20000000001</v>
      </c>
      <c r="I815" s="15">
        <f t="shared" si="148"/>
        <v>0</v>
      </c>
      <c r="J815" s="15">
        <f t="shared" si="146"/>
        <v>187.94841972187106</v>
      </c>
      <c r="K815" s="15">
        <f t="shared" ref="K815:K849" si="150">$J$11*$J$19-J815</f>
        <v>530.45211849013276</v>
      </c>
      <c r="L815" s="15">
        <f t="shared" ref="L815:L849" si="151">IF(K815&gt;0,$J$7*$J$8*(K815/$K$19),0)+$J$7*$J$9*(E815/$E$19)+$J$7*$J$10*(D815/$D$19)</f>
        <v>922959.5706565578</v>
      </c>
      <c r="M815" s="15"/>
      <c r="N815" s="15">
        <f t="shared" si="141"/>
        <v>922959.5706565578</v>
      </c>
      <c r="O815" s="40">
        <f t="shared" si="147"/>
        <v>922.95957065655784</v>
      </c>
      <c r="P815" s="40"/>
    </row>
    <row r="816" spans="1:16" x14ac:dyDescent="0.25">
      <c r="A816" s="5"/>
      <c r="B816" s="1" t="s">
        <v>561</v>
      </c>
      <c r="C816" s="48">
        <v>4</v>
      </c>
      <c r="D816" s="70">
        <v>48.301099999999991</v>
      </c>
      <c r="E816" s="98">
        <v>2946</v>
      </c>
      <c r="F816" s="208">
        <v>1088077.8</v>
      </c>
      <c r="G816" s="39">
        <v>100</v>
      </c>
      <c r="H816" s="65">
        <f t="shared" si="149"/>
        <v>1088077.8</v>
      </c>
      <c r="I816" s="15">
        <f t="shared" si="148"/>
        <v>0</v>
      </c>
      <c r="J816" s="15">
        <f t="shared" si="146"/>
        <v>369.34073319755601</v>
      </c>
      <c r="K816" s="15">
        <f t="shared" si="150"/>
        <v>349.05980501444787</v>
      </c>
      <c r="L816" s="15">
        <f t="shared" si="151"/>
        <v>990514.32036998111</v>
      </c>
      <c r="M816" s="15"/>
      <c r="N816" s="15">
        <f t="shared" si="141"/>
        <v>990514.32036998111</v>
      </c>
      <c r="O816" s="40">
        <f t="shared" si="147"/>
        <v>990.51432036998108</v>
      </c>
      <c r="P816" s="40"/>
    </row>
    <row r="817" spans="1:16" x14ac:dyDescent="0.25">
      <c r="A817" s="5"/>
      <c r="B817" s="1" t="s">
        <v>562</v>
      </c>
      <c r="C817" s="48">
        <v>4</v>
      </c>
      <c r="D817" s="70">
        <v>31.988000000000003</v>
      </c>
      <c r="E817" s="98">
        <v>2002</v>
      </c>
      <c r="F817" s="208">
        <v>204366.6</v>
      </c>
      <c r="G817" s="39">
        <v>100</v>
      </c>
      <c r="H817" s="65">
        <f t="shared" si="149"/>
        <v>204366.6</v>
      </c>
      <c r="I817" s="15">
        <f t="shared" si="148"/>
        <v>0</v>
      </c>
      <c r="J817" s="15">
        <f t="shared" si="146"/>
        <v>102.08121878121878</v>
      </c>
      <c r="K817" s="15">
        <f t="shared" si="150"/>
        <v>616.31931943078507</v>
      </c>
      <c r="L817" s="15">
        <f t="shared" si="151"/>
        <v>1203929.5280607133</v>
      </c>
      <c r="M817" s="15"/>
      <c r="N817" s="15">
        <f t="shared" si="141"/>
        <v>1203929.5280607133</v>
      </c>
      <c r="O817" s="40">
        <f t="shared" si="147"/>
        <v>1203.9295280607132</v>
      </c>
      <c r="P817" s="40"/>
    </row>
    <row r="818" spans="1:16" x14ac:dyDescent="0.25">
      <c r="A818" s="5"/>
      <c r="B818" s="1" t="s">
        <v>563</v>
      </c>
      <c r="C818" s="48">
        <v>4</v>
      </c>
      <c r="D818" s="70">
        <v>65.251899999999992</v>
      </c>
      <c r="E818" s="98">
        <v>2757</v>
      </c>
      <c r="F818" s="208">
        <v>610518.9</v>
      </c>
      <c r="G818" s="39">
        <v>100</v>
      </c>
      <c r="H818" s="65">
        <f t="shared" si="149"/>
        <v>610518.9</v>
      </c>
      <c r="I818" s="15">
        <f t="shared" si="148"/>
        <v>0</v>
      </c>
      <c r="J818" s="15">
        <f t="shared" si="146"/>
        <v>221.44319912948859</v>
      </c>
      <c r="K818" s="15">
        <f t="shared" si="150"/>
        <v>496.95733908251532</v>
      </c>
      <c r="L818" s="15">
        <f t="shared" si="151"/>
        <v>1232288.5149365228</v>
      </c>
      <c r="M818" s="15"/>
      <c r="N818" s="15">
        <f t="shared" si="141"/>
        <v>1232288.5149365228</v>
      </c>
      <c r="O818" s="40">
        <f t="shared" si="147"/>
        <v>1232.2885149365229</v>
      </c>
      <c r="P818" s="40"/>
    </row>
    <row r="819" spans="1:16" x14ac:dyDescent="0.25">
      <c r="A819" s="5"/>
      <c r="B819" s="1" t="s">
        <v>829</v>
      </c>
      <c r="C819" s="48">
        <v>4</v>
      </c>
      <c r="D819" s="70">
        <v>54.275099999999995</v>
      </c>
      <c r="E819" s="98">
        <v>3276</v>
      </c>
      <c r="F819" s="208">
        <v>1270450.3999999999</v>
      </c>
      <c r="G819" s="39">
        <v>100</v>
      </c>
      <c r="H819" s="65">
        <f t="shared" si="149"/>
        <v>1270450.3999999999</v>
      </c>
      <c r="I819" s="15">
        <f t="shared" si="148"/>
        <v>0</v>
      </c>
      <c r="J819" s="15">
        <f t="shared" si="146"/>
        <v>387.8053724053724</v>
      </c>
      <c r="K819" s="15">
        <f t="shared" si="150"/>
        <v>330.59516580663148</v>
      </c>
      <c r="L819" s="15">
        <f t="shared" si="151"/>
        <v>1022298.2948537346</v>
      </c>
      <c r="M819" s="15"/>
      <c r="N819" s="15">
        <f t="shared" si="141"/>
        <v>1022298.2948537346</v>
      </c>
      <c r="O819" s="40">
        <f t="shared" si="147"/>
        <v>1022.2982948537345</v>
      </c>
      <c r="P819" s="40"/>
    </row>
    <row r="820" spans="1:16" x14ac:dyDescent="0.25">
      <c r="A820" s="5"/>
      <c r="B820" s="1" t="s">
        <v>564</v>
      </c>
      <c r="C820" s="48">
        <v>4</v>
      </c>
      <c r="D820" s="70">
        <v>29.217499999999998</v>
      </c>
      <c r="E820" s="98">
        <v>882</v>
      </c>
      <c r="F820" s="208">
        <v>204554.8</v>
      </c>
      <c r="G820" s="39">
        <v>100</v>
      </c>
      <c r="H820" s="65">
        <f t="shared" si="149"/>
        <v>204554.8</v>
      </c>
      <c r="I820" s="15">
        <f t="shared" si="148"/>
        <v>0</v>
      </c>
      <c r="J820" s="15">
        <f t="shared" si="146"/>
        <v>231.92154195011338</v>
      </c>
      <c r="K820" s="15">
        <f t="shared" si="150"/>
        <v>486.47899626189053</v>
      </c>
      <c r="L820" s="15">
        <f t="shared" si="151"/>
        <v>882451.947231989</v>
      </c>
      <c r="M820" s="15"/>
      <c r="N820" s="15">
        <f t="shared" si="141"/>
        <v>882451.947231989</v>
      </c>
      <c r="O820" s="40">
        <f t="shared" si="147"/>
        <v>882.45194723198904</v>
      </c>
      <c r="P820" s="40"/>
    </row>
    <row r="821" spans="1:16" x14ac:dyDescent="0.25">
      <c r="A821" s="5"/>
      <c r="B821" s="1" t="s">
        <v>565</v>
      </c>
      <c r="C821" s="48">
        <v>4</v>
      </c>
      <c r="D821" s="70">
        <v>30.398</v>
      </c>
      <c r="E821" s="98">
        <v>1300</v>
      </c>
      <c r="F821" s="208">
        <v>146676.9</v>
      </c>
      <c r="G821" s="39">
        <v>100</v>
      </c>
      <c r="H821" s="65">
        <f t="shared" si="149"/>
        <v>146676.9</v>
      </c>
      <c r="I821" s="15">
        <f t="shared" si="148"/>
        <v>0</v>
      </c>
      <c r="J821" s="15">
        <f t="shared" si="146"/>
        <v>112.82838461538461</v>
      </c>
      <c r="K821" s="15">
        <f t="shared" si="150"/>
        <v>605.57215359661927</v>
      </c>
      <c r="L821" s="15">
        <f t="shared" si="151"/>
        <v>1102320.934870749</v>
      </c>
      <c r="M821" s="15"/>
      <c r="N821" s="15">
        <f t="shared" si="141"/>
        <v>1102320.934870749</v>
      </c>
      <c r="O821" s="40">
        <f t="shared" si="147"/>
        <v>1102.3209348707489</v>
      </c>
      <c r="P821" s="40"/>
    </row>
    <row r="822" spans="1:16" x14ac:dyDescent="0.25">
      <c r="A822" s="5"/>
      <c r="B822" s="1" t="s">
        <v>566</v>
      </c>
      <c r="C822" s="48">
        <v>4</v>
      </c>
      <c r="D822" s="70">
        <v>20.7653</v>
      </c>
      <c r="E822" s="98">
        <v>699</v>
      </c>
      <c r="F822" s="208">
        <v>208116.8</v>
      </c>
      <c r="G822" s="39">
        <v>100</v>
      </c>
      <c r="H822" s="65">
        <f t="shared" si="149"/>
        <v>208116.8</v>
      </c>
      <c r="I822" s="15">
        <f t="shared" si="148"/>
        <v>0</v>
      </c>
      <c r="J822" s="15">
        <f t="shared" si="146"/>
        <v>297.73505007153074</v>
      </c>
      <c r="K822" s="15">
        <f t="shared" si="150"/>
        <v>420.66548814047314</v>
      </c>
      <c r="L822" s="15">
        <f t="shared" si="151"/>
        <v>740961.59264615015</v>
      </c>
      <c r="M822" s="15"/>
      <c r="N822" s="15">
        <f t="shared" si="141"/>
        <v>740961.59264615015</v>
      </c>
      <c r="O822" s="40">
        <f t="shared" si="147"/>
        <v>740.96159264615017</v>
      </c>
      <c r="P822" s="40"/>
    </row>
    <row r="823" spans="1:16" x14ac:dyDescent="0.25">
      <c r="A823" s="5"/>
      <c r="B823" s="1" t="s">
        <v>567</v>
      </c>
      <c r="C823" s="48">
        <v>4</v>
      </c>
      <c r="D823" s="70">
        <v>20.0947</v>
      </c>
      <c r="E823" s="98">
        <v>969</v>
      </c>
      <c r="F823" s="208">
        <v>188876.79999999999</v>
      </c>
      <c r="G823" s="39">
        <v>100</v>
      </c>
      <c r="H823" s="65">
        <f t="shared" si="149"/>
        <v>188876.79999999999</v>
      </c>
      <c r="I823" s="15">
        <f t="shared" si="148"/>
        <v>0</v>
      </c>
      <c r="J823" s="15">
        <f t="shared" si="146"/>
        <v>194.91929824561402</v>
      </c>
      <c r="K823" s="15">
        <f t="shared" si="150"/>
        <v>523.48123996638992</v>
      </c>
      <c r="L823" s="15">
        <f t="shared" si="151"/>
        <v>914725.13193634211</v>
      </c>
      <c r="M823" s="15"/>
      <c r="N823" s="15">
        <f t="shared" si="141"/>
        <v>914725.13193634211</v>
      </c>
      <c r="O823" s="40">
        <f t="shared" si="147"/>
        <v>914.72513193634211</v>
      </c>
      <c r="P823" s="40"/>
    </row>
    <row r="824" spans="1:16" x14ac:dyDescent="0.25">
      <c r="A824" s="5"/>
      <c r="B824" s="1" t="s">
        <v>568</v>
      </c>
      <c r="C824" s="48">
        <v>4</v>
      </c>
      <c r="D824" s="70">
        <v>32.6556</v>
      </c>
      <c r="E824" s="98">
        <v>1282</v>
      </c>
      <c r="F824" s="208">
        <v>140951.5</v>
      </c>
      <c r="G824" s="39">
        <v>100</v>
      </c>
      <c r="H824" s="65">
        <f t="shared" si="149"/>
        <v>140951.5</v>
      </c>
      <c r="I824" s="15">
        <f t="shared" si="148"/>
        <v>0</v>
      </c>
      <c r="J824" s="15">
        <f t="shared" si="146"/>
        <v>109.9465678627145</v>
      </c>
      <c r="K824" s="15">
        <f t="shared" si="150"/>
        <v>608.45397034928942</v>
      </c>
      <c r="L824" s="15">
        <f t="shared" si="151"/>
        <v>1111685.8604025391</v>
      </c>
      <c r="M824" s="15"/>
      <c r="N824" s="15">
        <f t="shared" si="141"/>
        <v>1111685.8604025391</v>
      </c>
      <c r="O824" s="40">
        <f t="shared" si="147"/>
        <v>1111.6858604025392</v>
      </c>
      <c r="P824" s="40"/>
    </row>
    <row r="825" spans="1:16" x14ac:dyDescent="0.25">
      <c r="A825" s="5"/>
      <c r="B825" s="1" t="s">
        <v>569</v>
      </c>
      <c r="C825" s="48">
        <v>4</v>
      </c>
      <c r="D825" s="70">
        <v>20.333000000000002</v>
      </c>
      <c r="E825" s="98">
        <v>1120</v>
      </c>
      <c r="F825" s="208">
        <v>129528.9</v>
      </c>
      <c r="G825" s="39">
        <v>100</v>
      </c>
      <c r="H825" s="65">
        <f t="shared" si="149"/>
        <v>129528.9</v>
      </c>
      <c r="I825" s="15">
        <f t="shared" si="148"/>
        <v>0</v>
      </c>
      <c r="J825" s="15">
        <f t="shared" si="146"/>
        <v>115.65080357142857</v>
      </c>
      <c r="K825" s="15">
        <f t="shared" si="150"/>
        <v>602.7497346405753</v>
      </c>
      <c r="L825" s="15">
        <f t="shared" si="151"/>
        <v>1044547.873882717</v>
      </c>
      <c r="M825" s="15"/>
      <c r="N825" s="15">
        <f t="shared" si="141"/>
        <v>1044547.873882717</v>
      </c>
      <c r="O825" s="40">
        <f t="shared" si="147"/>
        <v>1044.5478738827169</v>
      </c>
      <c r="P825" s="40"/>
    </row>
    <row r="826" spans="1:16" x14ac:dyDescent="0.25">
      <c r="A826" s="5"/>
      <c r="B826" s="1" t="s">
        <v>570</v>
      </c>
      <c r="C826" s="48">
        <v>4</v>
      </c>
      <c r="D826" s="70">
        <v>26.998699999999999</v>
      </c>
      <c r="E826" s="98">
        <v>810</v>
      </c>
      <c r="F826" s="208">
        <v>150311.4</v>
      </c>
      <c r="G826" s="39">
        <v>100</v>
      </c>
      <c r="H826" s="65">
        <f t="shared" si="149"/>
        <v>150311.4</v>
      </c>
      <c r="I826" s="15">
        <f t="shared" si="148"/>
        <v>0</v>
      </c>
      <c r="J826" s="15">
        <f t="shared" si="146"/>
        <v>185.56962962962962</v>
      </c>
      <c r="K826" s="15">
        <f t="shared" si="150"/>
        <v>532.83090858237426</v>
      </c>
      <c r="L826" s="15">
        <f t="shared" si="151"/>
        <v>932083.91610537143</v>
      </c>
      <c r="M826" s="15"/>
      <c r="N826" s="15">
        <f t="shared" si="141"/>
        <v>932083.91610537143</v>
      </c>
      <c r="O826" s="40">
        <f t="shared" si="147"/>
        <v>932.08391610537149</v>
      </c>
      <c r="P826" s="40"/>
    </row>
    <row r="827" spans="1:16" x14ac:dyDescent="0.25">
      <c r="A827" s="5"/>
      <c r="B827" s="1" t="s">
        <v>571</v>
      </c>
      <c r="C827" s="48">
        <v>4</v>
      </c>
      <c r="D827" s="70">
        <v>43.112399999999994</v>
      </c>
      <c r="E827" s="98">
        <v>3192</v>
      </c>
      <c r="F827" s="208">
        <v>349688.2</v>
      </c>
      <c r="G827" s="39">
        <v>100</v>
      </c>
      <c r="H827" s="65">
        <f t="shared" si="149"/>
        <v>349688.2</v>
      </c>
      <c r="I827" s="15">
        <f t="shared" si="148"/>
        <v>0</v>
      </c>
      <c r="J827" s="15">
        <f t="shared" si="146"/>
        <v>109.5514411027569</v>
      </c>
      <c r="K827" s="15">
        <f t="shared" si="150"/>
        <v>608.84909710924694</v>
      </c>
      <c r="L827" s="15">
        <f t="shared" si="151"/>
        <v>1367622.6271311424</v>
      </c>
      <c r="M827" s="15"/>
      <c r="N827" s="15">
        <f t="shared" si="141"/>
        <v>1367622.6271311424</v>
      </c>
      <c r="O827" s="40">
        <f t="shared" si="147"/>
        <v>1367.6226271311425</v>
      </c>
      <c r="P827" s="40"/>
    </row>
    <row r="828" spans="1:16" x14ac:dyDescent="0.25">
      <c r="A828" s="5"/>
      <c r="B828" s="1" t="s">
        <v>572</v>
      </c>
      <c r="C828" s="48">
        <v>4</v>
      </c>
      <c r="D828" s="70">
        <v>13.8256</v>
      </c>
      <c r="E828" s="98">
        <v>534</v>
      </c>
      <c r="F828" s="208">
        <v>146071.20000000001</v>
      </c>
      <c r="G828" s="39">
        <v>100</v>
      </c>
      <c r="H828" s="65">
        <f t="shared" si="149"/>
        <v>146071.20000000001</v>
      </c>
      <c r="I828" s="15">
        <f t="shared" si="148"/>
        <v>0</v>
      </c>
      <c r="J828" s="15">
        <f t="shared" si="146"/>
        <v>273.54157303370789</v>
      </c>
      <c r="K828" s="15">
        <f t="shared" si="150"/>
        <v>444.85896517829599</v>
      </c>
      <c r="L828" s="15">
        <f t="shared" si="151"/>
        <v>733181.17267129861</v>
      </c>
      <c r="M828" s="15"/>
      <c r="N828" s="15">
        <f t="shared" si="141"/>
        <v>733181.17267129861</v>
      </c>
      <c r="O828" s="40">
        <f t="shared" si="147"/>
        <v>733.18117267129867</v>
      </c>
      <c r="P828" s="40"/>
    </row>
    <row r="829" spans="1:16" x14ac:dyDescent="0.25">
      <c r="A829" s="5"/>
      <c r="B829" s="1" t="s">
        <v>573</v>
      </c>
      <c r="C829" s="48">
        <v>4</v>
      </c>
      <c r="D829" s="70">
        <v>29.2425</v>
      </c>
      <c r="E829" s="98">
        <v>1687</v>
      </c>
      <c r="F829" s="208">
        <v>164863.29999999999</v>
      </c>
      <c r="G829" s="39">
        <v>100</v>
      </c>
      <c r="H829" s="65">
        <f t="shared" si="149"/>
        <v>164863.29999999999</v>
      </c>
      <c r="I829" s="15">
        <f t="shared" si="148"/>
        <v>0</v>
      </c>
      <c r="J829" s="15">
        <f t="shared" si="146"/>
        <v>97.725726141078837</v>
      </c>
      <c r="K829" s="15">
        <f t="shared" si="150"/>
        <v>620.6748120709251</v>
      </c>
      <c r="L829" s="15">
        <f t="shared" si="151"/>
        <v>1164598.1517091768</v>
      </c>
      <c r="M829" s="15"/>
      <c r="N829" s="15">
        <f t="shared" si="141"/>
        <v>1164598.1517091768</v>
      </c>
      <c r="O829" s="40">
        <f t="shared" si="147"/>
        <v>1164.5981517091768</v>
      </c>
      <c r="P829" s="40"/>
    </row>
    <row r="830" spans="1:16" x14ac:dyDescent="0.25">
      <c r="A830" s="5"/>
      <c r="B830" s="1" t="s">
        <v>574</v>
      </c>
      <c r="C830" s="48">
        <v>4</v>
      </c>
      <c r="D830" s="70">
        <v>34.03</v>
      </c>
      <c r="E830" s="98">
        <v>1730</v>
      </c>
      <c r="F830" s="208">
        <v>244994.8</v>
      </c>
      <c r="G830" s="39">
        <v>100</v>
      </c>
      <c r="H830" s="65">
        <f t="shared" si="149"/>
        <v>244994.8</v>
      </c>
      <c r="I830" s="15">
        <f t="shared" si="148"/>
        <v>0</v>
      </c>
      <c r="J830" s="15">
        <f t="shared" si="146"/>
        <v>141.61549132947977</v>
      </c>
      <c r="K830" s="15">
        <f t="shared" si="150"/>
        <v>576.78504688252406</v>
      </c>
      <c r="L830" s="15">
        <f t="shared" si="151"/>
        <v>1123485.7035856652</v>
      </c>
      <c r="M830" s="15"/>
      <c r="N830" s="15">
        <f t="shared" si="141"/>
        <v>1123485.7035856652</v>
      </c>
      <c r="O830" s="40">
        <f t="shared" si="147"/>
        <v>1123.4857035856653</v>
      </c>
      <c r="P830" s="40"/>
    </row>
    <row r="831" spans="1:16" x14ac:dyDescent="0.25">
      <c r="A831" s="5"/>
      <c r="B831" s="1" t="s">
        <v>830</v>
      </c>
      <c r="C831" s="48">
        <v>4</v>
      </c>
      <c r="D831" s="70">
        <v>19.790199999999999</v>
      </c>
      <c r="E831" s="98">
        <v>718</v>
      </c>
      <c r="F831" s="208">
        <v>184449.5</v>
      </c>
      <c r="G831" s="39">
        <v>100</v>
      </c>
      <c r="H831" s="65">
        <f t="shared" si="149"/>
        <v>184449.5</v>
      </c>
      <c r="I831" s="15">
        <f t="shared" si="148"/>
        <v>0</v>
      </c>
      <c r="J831" s="15">
        <f t="shared" si="146"/>
        <v>256.89345403899722</v>
      </c>
      <c r="K831" s="15">
        <f t="shared" si="150"/>
        <v>461.50708417300666</v>
      </c>
      <c r="L831" s="15">
        <f t="shared" si="151"/>
        <v>797447.22374522802</v>
      </c>
      <c r="M831" s="15"/>
      <c r="N831" s="15">
        <f t="shared" si="141"/>
        <v>797447.22374522802</v>
      </c>
      <c r="O831" s="40">
        <f t="shared" si="147"/>
        <v>797.44722374522803</v>
      </c>
      <c r="P831" s="40"/>
    </row>
    <row r="832" spans="1:16" x14ac:dyDescent="0.25">
      <c r="A832" s="5"/>
      <c r="B832" s="1" t="s">
        <v>575</v>
      </c>
      <c r="C832" s="48">
        <v>4</v>
      </c>
      <c r="D832" s="70">
        <v>35.491299999999995</v>
      </c>
      <c r="E832" s="98">
        <v>3388</v>
      </c>
      <c r="F832" s="208">
        <v>468673.9</v>
      </c>
      <c r="G832" s="39">
        <v>100</v>
      </c>
      <c r="H832" s="65">
        <f t="shared" si="149"/>
        <v>468673.9</v>
      </c>
      <c r="I832" s="15">
        <f t="shared" si="148"/>
        <v>0</v>
      </c>
      <c r="J832" s="15">
        <f t="shared" si="146"/>
        <v>138.33350059031878</v>
      </c>
      <c r="K832" s="15">
        <f t="shared" si="150"/>
        <v>580.06703762168513</v>
      </c>
      <c r="L832" s="15">
        <f t="shared" si="151"/>
        <v>1324850.8009309925</v>
      </c>
      <c r="M832" s="15"/>
      <c r="N832" s="15">
        <f t="shared" si="141"/>
        <v>1324850.8009309925</v>
      </c>
      <c r="O832" s="40">
        <f t="shared" si="147"/>
        <v>1324.8508009309924</v>
      </c>
      <c r="P832" s="40"/>
    </row>
    <row r="833" spans="1:16" x14ac:dyDescent="0.25">
      <c r="A833" s="5"/>
      <c r="B833" s="1" t="s">
        <v>576</v>
      </c>
      <c r="C833" s="48">
        <v>4</v>
      </c>
      <c r="D833" s="70">
        <v>14.1394</v>
      </c>
      <c r="E833" s="98">
        <v>681</v>
      </c>
      <c r="F833" s="208">
        <v>225453</v>
      </c>
      <c r="G833" s="39">
        <v>100</v>
      </c>
      <c r="H833" s="65">
        <f t="shared" si="149"/>
        <v>225453</v>
      </c>
      <c r="I833" s="15">
        <f t="shared" si="148"/>
        <v>0</v>
      </c>
      <c r="J833" s="15">
        <f t="shared" si="146"/>
        <v>331.0616740088106</v>
      </c>
      <c r="K833" s="15">
        <f t="shared" si="150"/>
        <v>387.33886420319328</v>
      </c>
      <c r="L833" s="15">
        <f t="shared" si="151"/>
        <v>670276.38030693762</v>
      </c>
      <c r="M833" s="15"/>
      <c r="N833" s="15">
        <f t="shared" si="141"/>
        <v>670276.38030693762</v>
      </c>
      <c r="O833" s="40">
        <f t="shared" si="147"/>
        <v>670.27638030693765</v>
      </c>
      <c r="P833" s="40"/>
    </row>
    <row r="834" spans="1:16" x14ac:dyDescent="0.25">
      <c r="A834" s="5"/>
      <c r="B834" s="1" t="s">
        <v>831</v>
      </c>
      <c r="C834" s="48">
        <v>4</v>
      </c>
      <c r="D834" s="70">
        <v>16.197300000000002</v>
      </c>
      <c r="E834" s="98">
        <v>829</v>
      </c>
      <c r="F834" s="208">
        <v>139523.70000000001</v>
      </c>
      <c r="G834" s="39">
        <v>100</v>
      </c>
      <c r="H834" s="65">
        <f t="shared" si="149"/>
        <v>139523.70000000001</v>
      </c>
      <c r="I834" s="15">
        <f t="shared" si="148"/>
        <v>0</v>
      </c>
      <c r="J834" s="15">
        <f t="shared" si="146"/>
        <v>168.30361881785285</v>
      </c>
      <c r="K834" s="15">
        <f t="shared" si="150"/>
        <v>550.09691939415097</v>
      </c>
      <c r="L834" s="15">
        <f t="shared" si="151"/>
        <v>923210.99308970966</v>
      </c>
      <c r="M834" s="15"/>
      <c r="N834" s="15">
        <f t="shared" ref="N834:N897" si="152">L834+M834</f>
        <v>923210.99308970966</v>
      </c>
      <c r="O834" s="40">
        <f t="shared" si="147"/>
        <v>923.21099308970963</v>
      </c>
      <c r="P834" s="40"/>
    </row>
    <row r="835" spans="1:16" x14ac:dyDescent="0.25">
      <c r="A835" s="5"/>
      <c r="B835" s="1" t="s">
        <v>577</v>
      </c>
      <c r="C835" s="48">
        <v>4</v>
      </c>
      <c r="D835" s="70">
        <v>31.064299999999999</v>
      </c>
      <c r="E835" s="98">
        <v>3579</v>
      </c>
      <c r="F835" s="208">
        <v>619014.5</v>
      </c>
      <c r="G835" s="39">
        <v>100</v>
      </c>
      <c r="H835" s="65">
        <f t="shared" si="149"/>
        <v>619014.5</v>
      </c>
      <c r="I835" s="15">
        <f t="shared" si="148"/>
        <v>0</v>
      </c>
      <c r="J835" s="15">
        <f t="shared" si="146"/>
        <v>172.95739033249512</v>
      </c>
      <c r="K835" s="15">
        <f t="shared" si="150"/>
        <v>545.44314787950873</v>
      </c>
      <c r="L835" s="15">
        <f t="shared" si="151"/>
        <v>1283738.4937438637</v>
      </c>
      <c r="M835" s="15"/>
      <c r="N835" s="15">
        <f t="shared" si="152"/>
        <v>1283738.4937438637</v>
      </c>
      <c r="O835" s="40">
        <f t="shared" si="147"/>
        <v>1283.7384937438637</v>
      </c>
      <c r="P835" s="40"/>
    </row>
    <row r="836" spans="1:16" x14ac:dyDescent="0.25">
      <c r="A836" s="5"/>
      <c r="B836" s="1" t="s">
        <v>578</v>
      </c>
      <c r="C836" s="48">
        <v>4</v>
      </c>
      <c r="D836" s="70">
        <v>30.640700000000002</v>
      </c>
      <c r="E836" s="98">
        <v>1001</v>
      </c>
      <c r="F836" s="208">
        <v>239861.1</v>
      </c>
      <c r="G836" s="39">
        <v>100</v>
      </c>
      <c r="H836" s="65">
        <f t="shared" si="149"/>
        <v>239861.1</v>
      </c>
      <c r="I836" s="15">
        <f t="shared" si="148"/>
        <v>0</v>
      </c>
      <c r="J836" s="15">
        <f t="shared" si="146"/>
        <v>239.62147852147854</v>
      </c>
      <c r="K836" s="15">
        <f t="shared" si="150"/>
        <v>478.77905969052534</v>
      </c>
      <c r="L836" s="15">
        <f t="shared" si="151"/>
        <v>890053.63316774706</v>
      </c>
      <c r="M836" s="15"/>
      <c r="N836" s="15">
        <f t="shared" si="152"/>
        <v>890053.63316774706</v>
      </c>
      <c r="O836" s="40">
        <f t="shared" si="147"/>
        <v>890.05363316774708</v>
      </c>
      <c r="P836" s="40"/>
    </row>
    <row r="837" spans="1:16" x14ac:dyDescent="0.25">
      <c r="A837" s="5"/>
      <c r="B837" s="1" t="s">
        <v>579</v>
      </c>
      <c r="C837" s="48">
        <v>4</v>
      </c>
      <c r="D837" s="70">
        <v>22.068200000000001</v>
      </c>
      <c r="E837" s="98">
        <v>1455</v>
      </c>
      <c r="F837" s="208">
        <v>184723.1</v>
      </c>
      <c r="G837" s="39">
        <v>100</v>
      </c>
      <c r="H837" s="65">
        <f t="shared" si="149"/>
        <v>184723.1</v>
      </c>
      <c r="I837" s="15">
        <f t="shared" si="148"/>
        <v>0</v>
      </c>
      <c r="J837" s="15">
        <f t="shared" si="146"/>
        <v>126.95745704467355</v>
      </c>
      <c r="K837" s="15">
        <f t="shared" si="150"/>
        <v>591.44308116733032</v>
      </c>
      <c r="L837" s="15">
        <f t="shared" si="151"/>
        <v>1073103.4692089353</v>
      </c>
      <c r="M837" s="15"/>
      <c r="N837" s="15">
        <f t="shared" si="152"/>
        <v>1073103.4692089353</v>
      </c>
      <c r="O837" s="40">
        <f t="shared" si="147"/>
        <v>1073.1034692089352</v>
      </c>
      <c r="P837" s="40"/>
    </row>
    <row r="838" spans="1:16" x14ac:dyDescent="0.25">
      <c r="A838" s="5"/>
      <c r="B838" s="1" t="s">
        <v>832</v>
      </c>
      <c r="C838" s="48">
        <v>4</v>
      </c>
      <c r="D838" s="70">
        <v>28.941500000000001</v>
      </c>
      <c r="E838" s="98">
        <v>1234</v>
      </c>
      <c r="F838" s="208">
        <v>383104.8</v>
      </c>
      <c r="G838" s="39">
        <v>100</v>
      </c>
      <c r="H838" s="65">
        <f t="shared" si="149"/>
        <v>383104.8</v>
      </c>
      <c r="I838" s="15">
        <f t="shared" si="148"/>
        <v>0</v>
      </c>
      <c r="J838" s="15">
        <f t="shared" si="146"/>
        <v>310.45769854132902</v>
      </c>
      <c r="K838" s="15">
        <f t="shared" si="150"/>
        <v>407.94283967067486</v>
      </c>
      <c r="L838" s="15">
        <f t="shared" si="151"/>
        <v>811772.97807211219</v>
      </c>
      <c r="M838" s="15"/>
      <c r="N838" s="15">
        <f t="shared" si="152"/>
        <v>811772.97807211219</v>
      </c>
      <c r="O838" s="40">
        <f t="shared" si="147"/>
        <v>811.77297807211221</v>
      </c>
      <c r="P838" s="40"/>
    </row>
    <row r="839" spans="1:16" x14ac:dyDescent="0.25">
      <c r="A839" s="5"/>
      <c r="B839" s="1" t="s">
        <v>883</v>
      </c>
      <c r="C839" s="48">
        <v>3</v>
      </c>
      <c r="D839" s="70">
        <v>13.119700000000002</v>
      </c>
      <c r="E839" s="98">
        <v>34997</v>
      </c>
      <c r="F839" s="208">
        <v>41176965.399999999</v>
      </c>
      <c r="G839" s="39">
        <v>50</v>
      </c>
      <c r="H839" s="65">
        <f t="shared" si="149"/>
        <v>20588482.699999999</v>
      </c>
      <c r="I839" s="15">
        <f t="shared" si="148"/>
        <v>20588482.699999999</v>
      </c>
      <c r="J839" s="15">
        <f t="shared" si="146"/>
        <v>1176.5855759065062</v>
      </c>
      <c r="K839" s="15">
        <f t="shared" si="150"/>
        <v>-458.18503769450228</v>
      </c>
      <c r="L839" s="15">
        <f t="shared" si="151"/>
        <v>4094862.9577846015</v>
      </c>
      <c r="M839" s="15"/>
      <c r="N839" s="15">
        <f t="shared" si="152"/>
        <v>4094862.9577846015</v>
      </c>
      <c r="O839" s="40">
        <f t="shared" si="147"/>
        <v>4094.8629577846013</v>
      </c>
      <c r="P839" s="40"/>
    </row>
    <row r="840" spans="1:16" x14ac:dyDescent="0.25">
      <c r="A840" s="5"/>
      <c r="B840" s="1" t="s">
        <v>833</v>
      </c>
      <c r="C840" s="48">
        <v>4</v>
      </c>
      <c r="D840" s="70">
        <v>19.7392</v>
      </c>
      <c r="E840" s="98">
        <v>1436</v>
      </c>
      <c r="F840" s="208">
        <v>458909.5</v>
      </c>
      <c r="G840" s="39">
        <v>100</v>
      </c>
      <c r="H840" s="65">
        <f t="shared" si="149"/>
        <v>458909.5</v>
      </c>
      <c r="I840" s="15">
        <f t="shared" si="148"/>
        <v>0</v>
      </c>
      <c r="J840" s="15">
        <f t="shared" si="146"/>
        <v>319.57486072423399</v>
      </c>
      <c r="K840" s="15">
        <f t="shared" si="150"/>
        <v>398.82567748776989</v>
      </c>
      <c r="L840" s="15">
        <f t="shared" si="151"/>
        <v>792193.43953723507</v>
      </c>
      <c r="M840" s="15"/>
      <c r="N840" s="15">
        <f t="shared" si="152"/>
        <v>792193.43953723507</v>
      </c>
      <c r="O840" s="40">
        <f t="shared" si="147"/>
        <v>792.19343953723512</v>
      </c>
      <c r="P840" s="40"/>
    </row>
    <row r="841" spans="1:16" x14ac:dyDescent="0.25">
      <c r="A841" s="5"/>
      <c r="B841" s="1" t="s">
        <v>580</v>
      </c>
      <c r="C841" s="48">
        <v>4</v>
      </c>
      <c r="D841" s="70">
        <v>15.2705</v>
      </c>
      <c r="E841" s="98">
        <v>972</v>
      </c>
      <c r="F841" s="208">
        <v>341914.1</v>
      </c>
      <c r="G841" s="39">
        <v>100</v>
      </c>
      <c r="H841" s="65">
        <f t="shared" si="149"/>
        <v>341914.1</v>
      </c>
      <c r="I841" s="15">
        <f t="shared" si="148"/>
        <v>0</v>
      </c>
      <c r="J841" s="15">
        <f t="shared" si="146"/>
        <v>351.76347736625513</v>
      </c>
      <c r="K841" s="15">
        <f t="shared" si="150"/>
        <v>366.63706084574875</v>
      </c>
      <c r="L841" s="15">
        <f t="shared" si="151"/>
        <v>678537.00502032333</v>
      </c>
      <c r="M841" s="15"/>
      <c r="N841" s="15">
        <f t="shared" si="152"/>
        <v>678537.00502032333</v>
      </c>
      <c r="O841" s="40">
        <f t="shared" si="147"/>
        <v>678.53700502032336</v>
      </c>
      <c r="P841" s="40"/>
    </row>
    <row r="842" spans="1:16" x14ac:dyDescent="0.25">
      <c r="A842" s="5"/>
      <c r="B842" s="1" t="s">
        <v>834</v>
      </c>
      <c r="C842" s="48">
        <v>4</v>
      </c>
      <c r="D842" s="70">
        <v>44.109200000000001</v>
      </c>
      <c r="E842" s="98">
        <v>1774</v>
      </c>
      <c r="F842" s="208">
        <v>360216.2</v>
      </c>
      <c r="G842" s="39">
        <v>100</v>
      </c>
      <c r="H842" s="65">
        <f t="shared" si="149"/>
        <v>360216.2</v>
      </c>
      <c r="I842" s="15">
        <f t="shared" si="148"/>
        <v>0</v>
      </c>
      <c r="J842" s="15">
        <f t="shared" si="146"/>
        <v>203.05310033821871</v>
      </c>
      <c r="K842" s="15">
        <f t="shared" si="150"/>
        <v>515.34743787378511</v>
      </c>
      <c r="L842" s="15">
        <f t="shared" si="151"/>
        <v>1075121.9950369676</v>
      </c>
      <c r="M842" s="15"/>
      <c r="N842" s="15">
        <f t="shared" si="152"/>
        <v>1075121.9950369676</v>
      </c>
      <c r="O842" s="40">
        <f t="shared" si="147"/>
        <v>1075.1219950369675</v>
      </c>
      <c r="P842" s="40"/>
    </row>
    <row r="843" spans="1:16" x14ac:dyDescent="0.25">
      <c r="A843" s="5"/>
      <c r="B843" s="1" t="s">
        <v>581</v>
      </c>
      <c r="C843" s="48">
        <v>4</v>
      </c>
      <c r="D843" s="70">
        <v>12.614799999999999</v>
      </c>
      <c r="E843" s="98">
        <v>942</v>
      </c>
      <c r="F843" s="208">
        <v>213323</v>
      </c>
      <c r="G843" s="39">
        <v>100</v>
      </c>
      <c r="H843" s="65">
        <f t="shared" si="149"/>
        <v>213323</v>
      </c>
      <c r="I843" s="15">
        <f t="shared" si="148"/>
        <v>0</v>
      </c>
      <c r="J843" s="15">
        <f t="shared" si="146"/>
        <v>226.45753715498938</v>
      </c>
      <c r="K843" s="15">
        <f t="shared" si="150"/>
        <v>491.9430010570145</v>
      </c>
      <c r="L843" s="15">
        <f t="shared" si="151"/>
        <v>842718.15575506969</v>
      </c>
      <c r="M843" s="15"/>
      <c r="N843" s="15">
        <f t="shared" si="152"/>
        <v>842718.15575506969</v>
      </c>
      <c r="O843" s="40">
        <f t="shared" si="147"/>
        <v>842.71815575506969</v>
      </c>
      <c r="P843" s="40"/>
    </row>
    <row r="844" spans="1:16" x14ac:dyDescent="0.25">
      <c r="A844" s="5"/>
      <c r="B844" s="1" t="s">
        <v>582</v>
      </c>
      <c r="C844" s="48">
        <v>4</v>
      </c>
      <c r="D844" s="70">
        <v>34.076799999999999</v>
      </c>
      <c r="E844" s="98">
        <v>2501</v>
      </c>
      <c r="F844" s="208">
        <v>1224225.5</v>
      </c>
      <c r="G844" s="39">
        <v>100</v>
      </c>
      <c r="H844" s="65">
        <f t="shared" si="149"/>
        <v>1224225.5</v>
      </c>
      <c r="I844" s="15">
        <f t="shared" si="148"/>
        <v>0</v>
      </c>
      <c r="J844" s="15">
        <f t="shared" si="146"/>
        <v>489.49440223910437</v>
      </c>
      <c r="K844" s="15">
        <f t="shared" si="150"/>
        <v>228.90613597289951</v>
      </c>
      <c r="L844" s="15">
        <f t="shared" si="151"/>
        <v>723311.08043552085</v>
      </c>
      <c r="M844" s="15"/>
      <c r="N844" s="15">
        <f t="shared" si="152"/>
        <v>723311.08043552085</v>
      </c>
      <c r="O844" s="40">
        <f t="shared" si="147"/>
        <v>723.31108043552081</v>
      </c>
      <c r="P844" s="40"/>
    </row>
    <row r="845" spans="1:16" x14ac:dyDescent="0.25">
      <c r="A845" s="5"/>
      <c r="B845" s="1" t="s">
        <v>583</v>
      </c>
      <c r="C845" s="48">
        <v>4</v>
      </c>
      <c r="D845" s="70">
        <v>44.233499999999999</v>
      </c>
      <c r="E845" s="98">
        <v>2299</v>
      </c>
      <c r="F845" s="208">
        <v>280993.40000000002</v>
      </c>
      <c r="G845" s="39">
        <v>100</v>
      </c>
      <c r="H845" s="65">
        <f t="shared" si="149"/>
        <v>280993.40000000002</v>
      </c>
      <c r="I845" s="15">
        <f t="shared" si="148"/>
        <v>0</v>
      </c>
      <c r="J845" s="15">
        <f t="shared" si="146"/>
        <v>122.22418442801219</v>
      </c>
      <c r="K845" s="15">
        <f t="shared" si="150"/>
        <v>596.17635378399166</v>
      </c>
      <c r="L845" s="15">
        <f t="shared" si="151"/>
        <v>1250068.638576576</v>
      </c>
      <c r="M845" s="15"/>
      <c r="N845" s="15">
        <f t="shared" si="152"/>
        <v>1250068.638576576</v>
      </c>
      <c r="O845" s="40">
        <f t="shared" si="147"/>
        <v>1250.0686385765759</v>
      </c>
      <c r="P845" s="40"/>
    </row>
    <row r="846" spans="1:16" x14ac:dyDescent="0.25">
      <c r="A846" s="5"/>
      <c r="B846" s="1" t="s">
        <v>584</v>
      </c>
      <c r="C846" s="48">
        <v>4</v>
      </c>
      <c r="D846" s="70">
        <v>59.642499999999998</v>
      </c>
      <c r="E846" s="98">
        <v>3256</v>
      </c>
      <c r="F846" s="208">
        <v>879556.4</v>
      </c>
      <c r="G846" s="39">
        <v>100</v>
      </c>
      <c r="H846" s="65">
        <f t="shared" si="149"/>
        <v>879556.4</v>
      </c>
      <c r="I846" s="15">
        <f t="shared" si="148"/>
        <v>0</v>
      </c>
      <c r="J846" s="15">
        <f t="shared" si="146"/>
        <v>270.1340294840295</v>
      </c>
      <c r="K846" s="15">
        <f t="shared" si="150"/>
        <v>448.26650872797438</v>
      </c>
      <c r="L846" s="15">
        <f t="shared" si="151"/>
        <v>1203166.522240031</v>
      </c>
      <c r="M846" s="15"/>
      <c r="N846" s="15">
        <f t="shared" si="152"/>
        <v>1203166.522240031</v>
      </c>
      <c r="O846" s="40">
        <f t="shared" si="147"/>
        <v>1203.1665222400311</v>
      </c>
      <c r="P846" s="40"/>
    </row>
    <row r="847" spans="1:16" x14ac:dyDescent="0.25">
      <c r="A847" s="5"/>
      <c r="B847" s="1" t="s">
        <v>585</v>
      </c>
      <c r="C847" s="48">
        <v>4</v>
      </c>
      <c r="D847" s="70">
        <v>41.119700000000002</v>
      </c>
      <c r="E847" s="98">
        <v>1777</v>
      </c>
      <c r="F847" s="208">
        <v>498715.6</v>
      </c>
      <c r="G847" s="39">
        <v>100</v>
      </c>
      <c r="H847" s="65">
        <f t="shared" si="149"/>
        <v>498715.6</v>
      </c>
      <c r="I847" s="15">
        <f t="shared" si="148"/>
        <v>0</v>
      </c>
      <c r="J847" s="15">
        <f t="shared" si="146"/>
        <v>280.65030951041081</v>
      </c>
      <c r="K847" s="15">
        <f t="shared" si="150"/>
        <v>437.75022870159307</v>
      </c>
      <c r="L847" s="15">
        <f t="shared" si="151"/>
        <v>956471.64444055827</v>
      </c>
      <c r="M847" s="15"/>
      <c r="N847" s="15">
        <f t="shared" si="152"/>
        <v>956471.64444055827</v>
      </c>
      <c r="O847" s="40">
        <f t="shared" si="147"/>
        <v>956.47164444055829</v>
      </c>
      <c r="P847" s="40"/>
    </row>
    <row r="848" spans="1:16" x14ac:dyDescent="0.25">
      <c r="A848" s="5"/>
      <c r="B848" s="1" t="s">
        <v>586</v>
      </c>
      <c r="C848" s="48">
        <v>4</v>
      </c>
      <c r="D848" s="70">
        <v>15.3706</v>
      </c>
      <c r="E848" s="98">
        <v>1881</v>
      </c>
      <c r="F848" s="208">
        <v>459227.5</v>
      </c>
      <c r="G848" s="39">
        <v>100</v>
      </c>
      <c r="H848" s="65">
        <f t="shared" si="149"/>
        <v>459227.5</v>
      </c>
      <c r="I848" s="15">
        <f t="shared" si="148"/>
        <v>0</v>
      </c>
      <c r="J848" s="15">
        <f t="shared" si="146"/>
        <v>244.14008506113768</v>
      </c>
      <c r="K848" s="15">
        <f t="shared" si="150"/>
        <v>474.26045315086617</v>
      </c>
      <c r="L848" s="15">
        <f t="shared" si="151"/>
        <v>935572.97107741924</v>
      </c>
      <c r="M848" s="15"/>
      <c r="N848" s="15">
        <f t="shared" si="152"/>
        <v>935572.97107741924</v>
      </c>
      <c r="O848" s="40">
        <f t="shared" si="147"/>
        <v>935.5729710774192</v>
      </c>
      <c r="P848" s="40"/>
    </row>
    <row r="849" spans="1:16" x14ac:dyDescent="0.25">
      <c r="A849" s="5"/>
      <c r="B849" s="1" t="s">
        <v>835</v>
      </c>
      <c r="C849" s="48">
        <v>4</v>
      </c>
      <c r="D849" s="70">
        <v>18.966699999999999</v>
      </c>
      <c r="E849" s="98">
        <v>2120</v>
      </c>
      <c r="F849" s="208">
        <v>369966.6</v>
      </c>
      <c r="G849" s="39">
        <v>100</v>
      </c>
      <c r="H849" s="65">
        <f t="shared" si="149"/>
        <v>369966.6</v>
      </c>
      <c r="I849" s="15">
        <f t="shared" si="148"/>
        <v>0</v>
      </c>
      <c r="J849" s="15">
        <f t="shared" si="146"/>
        <v>174.51254716981131</v>
      </c>
      <c r="K849" s="15">
        <f t="shared" si="150"/>
        <v>543.88799104219254</v>
      </c>
      <c r="L849" s="15">
        <f t="shared" si="151"/>
        <v>1073011.9489020347</v>
      </c>
      <c r="M849" s="15"/>
      <c r="N849" s="15">
        <f t="shared" si="152"/>
        <v>1073011.9489020347</v>
      </c>
      <c r="O849" s="40">
        <f t="shared" si="147"/>
        <v>1073.0119489020346</v>
      </c>
      <c r="P849" s="40"/>
    </row>
    <row r="850" spans="1:16" x14ac:dyDescent="0.25">
      <c r="A850" s="5"/>
      <c r="B850" s="8"/>
      <c r="C850" s="8"/>
      <c r="D850" s="70">
        <v>0</v>
      </c>
      <c r="E850" s="100"/>
      <c r="F850" s="57"/>
      <c r="G850" s="39"/>
      <c r="H850" s="57"/>
      <c r="K850" s="15"/>
      <c r="L850" s="15"/>
      <c r="M850" s="15"/>
      <c r="N850" s="15"/>
      <c r="O850" s="40">
        <f t="shared" si="147"/>
        <v>0</v>
      </c>
      <c r="P850" s="40"/>
    </row>
    <row r="851" spans="1:16" x14ac:dyDescent="0.25">
      <c r="A851" s="33" t="s">
        <v>587</v>
      </c>
      <c r="B851" s="2" t="s">
        <v>2</v>
      </c>
      <c r="C851" s="59"/>
      <c r="D851" s="7">
        <v>729.1185999999999</v>
      </c>
      <c r="E851" s="101">
        <f>E852</f>
        <v>87809</v>
      </c>
      <c r="F851" s="177"/>
      <c r="G851" s="39"/>
      <c r="H851" s="50">
        <f>H853</f>
        <v>5975006.1749999998</v>
      </c>
      <c r="I851" s="12">
        <f>I853</f>
        <v>-5975006.1749999998</v>
      </c>
      <c r="J851" s="12"/>
      <c r="K851" s="15"/>
      <c r="L851" s="15"/>
      <c r="M851" s="14">
        <f>M853</f>
        <v>38323843.591070183</v>
      </c>
      <c r="N851" s="12">
        <f t="shared" si="152"/>
        <v>38323843.591070183</v>
      </c>
      <c r="O851" s="40"/>
      <c r="P851" s="40"/>
    </row>
    <row r="852" spans="1:16" x14ac:dyDescent="0.25">
      <c r="A852" s="33" t="s">
        <v>587</v>
      </c>
      <c r="B852" s="2" t="s">
        <v>3</v>
      </c>
      <c r="C852" s="59"/>
      <c r="D852" s="7">
        <v>729.1185999999999</v>
      </c>
      <c r="E852" s="101">
        <f>SUM(E854:E880)</f>
        <v>87809</v>
      </c>
      <c r="F852" s="177">
        <f>SUM(F854:F880)</f>
        <v>46900091.100000001</v>
      </c>
      <c r="G852" s="39"/>
      <c r="H852" s="50">
        <f>SUM(H854:H880)</f>
        <v>34950078.75</v>
      </c>
      <c r="I852" s="12">
        <f>SUM(I854:I880)</f>
        <v>11950012.35</v>
      </c>
      <c r="J852" s="12"/>
      <c r="K852" s="15"/>
      <c r="L852" s="12">
        <f>SUM(L854:L880)</f>
        <v>28998219.40326957</v>
      </c>
      <c r="M852" s="15"/>
      <c r="N852" s="12">
        <f t="shared" si="152"/>
        <v>28998219.40326957</v>
      </c>
      <c r="O852" s="40"/>
      <c r="P852" s="40"/>
    </row>
    <row r="853" spans="1:16" x14ac:dyDescent="0.25">
      <c r="A853" s="5"/>
      <c r="B853" s="1" t="s">
        <v>26</v>
      </c>
      <c r="C853" s="48">
        <v>2</v>
      </c>
      <c r="D853" s="70">
        <v>0</v>
      </c>
      <c r="E853" s="104"/>
      <c r="F853" s="65"/>
      <c r="G853" s="39">
        <v>25</v>
      </c>
      <c r="H853" s="65">
        <f>F874*G853/100</f>
        <v>5975006.1749999998</v>
      </c>
      <c r="I853" s="15">
        <f t="shared" ref="I853:I880" si="153">F853-H853</f>
        <v>-5975006.1749999998</v>
      </c>
      <c r="J853" s="15"/>
      <c r="K853" s="15"/>
      <c r="L853" s="15"/>
      <c r="M853" s="15">
        <f>($L$7*$L$8*E851/$L$10)+($L$7*$L$9*D851/$L$11)</f>
        <v>38323843.591070183</v>
      </c>
      <c r="N853" s="15">
        <f t="shared" si="152"/>
        <v>38323843.591070183</v>
      </c>
      <c r="O853" s="40">
        <f t="shared" si="147"/>
        <v>38323.843591070181</v>
      </c>
      <c r="P853" s="40"/>
    </row>
    <row r="854" spans="1:16" x14ac:dyDescent="0.25">
      <c r="A854" s="5"/>
      <c r="B854" s="1" t="s">
        <v>588</v>
      </c>
      <c r="C854" s="48">
        <v>4</v>
      </c>
      <c r="D854" s="70">
        <v>6.8285999999999998</v>
      </c>
      <c r="E854" s="98">
        <v>1872</v>
      </c>
      <c r="F854" s="209">
        <v>563833.19999999995</v>
      </c>
      <c r="G854" s="39">
        <v>100</v>
      </c>
      <c r="H854" s="65">
        <f t="shared" ref="H854:H880" si="154">F854*G854/100</f>
        <v>563833.19999999995</v>
      </c>
      <c r="I854" s="15">
        <f t="shared" si="153"/>
        <v>0</v>
      </c>
      <c r="J854" s="15">
        <f t="shared" ref="J854:J917" si="155">F854/E854</f>
        <v>301.1929487179487</v>
      </c>
      <c r="K854" s="15">
        <f t="shared" ref="K854:K880" si="156">$J$11*$J$19-J854</f>
        <v>417.20758949405518</v>
      </c>
      <c r="L854" s="15">
        <f t="shared" ref="L854:L880" si="157">IF(K854&gt;0,$J$7*$J$8*(K854/$K$19),0)+$J$7*$J$9*(E854/$E$19)+$J$7*$J$10*(D854/$D$19)</f>
        <v>826263.42830834573</v>
      </c>
      <c r="M854" s="15"/>
      <c r="N854" s="15">
        <f t="shared" si="152"/>
        <v>826263.42830834573</v>
      </c>
      <c r="O854" s="40">
        <f t="shared" si="147"/>
        <v>826.26342830834574</v>
      </c>
      <c r="P854" s="40"/>
    </row>
    <row r="855" spans="1:16" x14ac:dyDescent="0.25">
      <c r="A855" s="5"/>
      <c r="B855" s="1" t="s">
        <v>589</v>
      </c>
      <c r="C855" s="48">
        <v>4</v>
      </c>
      <c r="D855" s="70">
        <v>62.403199999999998</v>
      </c>
      <c r="E855" s="98">
        <v>2373</v>
      </c>
      <c r="F855" s="209">
        <v>527301.4</v>
      </c>
      <c r="G855" s="39">
        <v>100</v>
      </c>
      <c r="H855" s="65">
        <f t="shared" si="154"/>
        <v>527301.4</v>
      </c>
      <c r="I855" s="15">
        <f t="shared" si="153"/>
        <v>0</v>
      </c>
      <c r="J855" s="15">
        <f t="shared" si="155"/>
        <v>222.20876527602192</v>
      </c>
      <c r="K855" s="15">
        <f t="shared" si="156"/>
        <v>496.19177293598193</v>
      </c>
      <c r="L855" s="15">
        <f t="shared" si="157"/>
        <v>1177423.2608226091</v>
      </c>
      <c r="M855" s="15"/>
      <c r="N855" s="15">
        <f t="shared" si="152"/>
        <v>1177423.2608226091</v>
      </c>
      <c r="O855" s="40">
        <f t="shared" ref="O855:O918" si="158">N855/1000</f>
        <v>1177.4232608226091</v>
      </c>
      <c r="P855" s="40"/>
    </row>
    <row r="856" spans="1:16" x14ac:dyDescent="0.25">
      <c r="A856" s="5"/>
      <c r="B856" s="1" t="s">
        <v>590</v>
      </c>
      <c r="C856" s="48">
        <v>4</v>
      </c>
      <c r="D856" s="70">
        <v>7.9661999999999997</v>
      </c>
      <c r="E856" s="98">
        <v>1001</v>
      </c>
      <c r="F856" s="209">
        <v>62218.7</v>
      </c>
      <c r="G856" s="39">
        <v>100</v>
      </c>
      <c r="H856" s="65">
        <f t="shared" si="154"/>
        <v>62218.7</v>
      </c>
      <c r="I856" s="15">
        <f t="shared" si="153"/>
        <v>0</v>
      </c>
      <c r="J856" s="15">
        <f t="shared" si="155"/>
        <v>62.156543456543453</v>
      </c>
      <c r="K856" s="15">
        <f t="shared" si="156"/>
        <v>656.24399475546045</v>
      </c>
      <c r="L856" s="15">
        <f t="shared" si="157"/>
        <v>1065557.5865684131</v>
      </c>
      <c r="M856" s="15"/>
      <c r="N856" s="15">
        <f t="shared" si="152"/>
        <v>1065557.5865684131</v>
      </c>
      <c r="O856" s="40">
        <f t="shared" si="158"/>
        <v>1065.5575865684132</v>
      </c>
      <c r="P856" s="40"/>
    </row>
    <row r="857" spans="1:16" x14ac:dyDescent="0.25">
      <c r="A857" s="5"/>
      <c r="B857" s="1" t="s">
        <v>591</v>
      </c>
      <c r="C857" s="48">
        <v>4</v>
      </c>
      <c r="D857" s="70">
        <v>47.315699999999993</v>
      </c>
      <c r="E857" s="98">
        <v>2321</v>
      </c>
      <c r="F857" s="209">
        <v>419608.5</v>
      </c>
      <c r="G857" s="39">
        <v>100</v>
      </c>
      <c r="H857" s="65">
        <f t="shared" si="154"/>
        <v>419608.5</v>
      </c>
      <c r="I857" s="15">
        <f t="shared" si="153"/>
        <v>0</v>
      </c>
      <c r="J857" s="15">
        <f t="shared" si="155"/>
        <v>180.78780697975012</v>
      </c>
      <c r="K857" s="15">
        <f t="shared" si="156"/>
        <v>537.61273123225374</v>
      </c>
      <c r="L857" s="15">
        <f t="shared" si="157"/>
        <v>1180288.850359506</v>
      </c>
      <c r="M857" s="15"/>
      <c r="N857" s="15">
        <f t="shared" si="152"/>
        <v>1180288.850359506</v>
      </c>
      <c r="O857" s="40">
        <f t="shared" si="158"/>
        <v>1180.2888503595059</v>
      </c>
      <c r="P857" s="40"/>
    </row>
    <row r="858" spans="1:16" x14ac:dyDescent="0.25">
      <c r="A858" s="5"/>
      <c r="B858" s="1" t="s">
        <v>836</v>
      </c>
      <c r="C858" s="48">
        <v>4</v>
      </c>
      <c r="D858" s="70">
        <v>29.9498</v>
      </c>
      <c r="E858" s="98">
        <v>6581</v>
      </c>
      <c r="F858" s="209">
        <v>4491313.4000000004</v>
      </c>
      <c r="G858" s="39">
        <v>100</v>
      </c>
      <c r="H858" s="65">
        <f t="shared" si="154"/>
        <v>4491313.4000000004</v>
      </c>
      <c r="I858" s="15">
        <f t="shared" si="153"/>
        <v>0</v>
      </c>
      <c r="J858" s="15">
        <f t="shared" si="155"/>
        <v>682.46670718735766</v>
      </c>
      <c r="K858" s="15">
        <f t="shared" si="156"/>
        <v>35.933831024646224</v>
      </c>
      <c r="L858" s="15">
        <f t="shared" si="157"/>
        <v>910589.40176838404</v>
      </c>
      <c r="M858" s="15"/>
      <c r="N858" s="15">
        <f t="shared" si="152"/>
        <v>910589.40176838404</v>
      </c>
      <c r="O858" s="40">
        <f t="shared" si="158"/>
        <v>910.58940176838405</v>
      </c>
      <c r="P858" s="40"/>
    </row>
    <row r="859" spans="1:16" x14ac:dyDescent="0.25">
      <c r="A859" s="5"/>
      <c r="B859" s="1" t="s">
        <v>592</v>
      </c>
      <c r="C859" s="48">
        <v>4</v>
      </c>
      <c r="D859" s="70">
        <v>18.782299999999999</v>
      </c>
      <c r="E859" s="98">
        <v>1086</v>
      </c>
      <c r="F859" s="209">
        <v>168584.4</v>
      </c>
      <c r="G859" s="39">
        <v>100</v>
      </c>
      <c r="H859" s="65">
        <f t="shared" si="154"/>
        <v>168584.4</v>
      </c>
      <c r="I859" s="15">
        <f t="shared" si="153"/>
        <v>0</v>
      </c>
      <c r="J859" s="15">
        <f t="shared" si="155"/>
        <v>155.23425414364641</v>
      </c>
      <c r="K859" s="15">
        <f t="shared" si="156"/>
        <v>563.16628406835753</v>
      </c>
      <c r="L859" s="15">
        <f t="shared" si="157"/>
        <v>979824.77299150254</v>
      </c>
      <c r="M859" s="15"/>
      <c r="N859" s="15">
        <f t="shared" si="152"/>
        <v>979824.77299150254</v>
      </c>
      <c r="O859" s="40">
        <f t="shared" si="158"/>
        <v>979.82477299150253</v>
      </c>
      <c r="P859" s="40"/>
    </row>
    <row r="860" spans="1:16" x14ac:dyDescent="0.25">
      <c r="A860" s="5"/>
      <c r="B860" s="1" t="s">
        <v>593</v>
      </c>
      <c r="C860" s="48">
        <v>4</v>
      </c>
      <c r="D860" s="70">
        <v>19.1768</v>
      </c>
      <c r="E860" s="98">
        <v>2848</v>
      </c>
      <c r="F860" s="209">
        <v>235173.1</v>
      </c>
      <c r="G860" s="39">
        <v>100</v>
      </c>
      <c r="H860" s="65">
        <f t="shared" si="154"/>
        <v>235173.1</v>
      </c>
      <c r="I860" s="15">
        <f t="shared" si="153"/>
        <v>0</v>
      </c>
      <c r="J860" s="15">
        <f t="shared" si="155"/>
        <v>82.574824438202256</v>
      </c>
      <c r="K860" s="15">
        <f t="shared" si="156"/>
        <v>635.82571377380168</v>
      </c>
      <c r="L860" s="15">
        <f t="shared" si="157"/>
        <v>1287376.7573550057</v>
      </c>
      <c r="M860" s="15"/>
      <c r="N860" s="15">
        <f t="shared" si="152"/>
        <v>1287376.7573550057</v>
      </c>
      <c r="O860" s="40">
        <f t="shared" si="158"/>
        <v>1287.3767573550058</v>
      </c>
      <c r="P860" s="40"/>
    </row>
    <row r="861" spans="1:16" x14ac:dyDescent="0.25">
      <c r="A861" s="5"/>
      <c r="B861" s="1" t="s">
        <v>594</v>
      </c>
      <c r="C861" s="48">
        <v>4</v>
      </c>
      <c r="D861" s="70">
        <v>12.482899999999999</v>
      </c>
      <c r="E861" s="98">
        <v>1255</v>
      </c>
      <c r="F861" s="209">
        <v>112784.4</v>
      </c>
      <c r="G861" s="39">
        <v>100</v>
      </c>
      <c r="H861" s="65">
        <f t="shared" si="154"/>
        <v>112784.4</v>
      </c>
      <c r="I861" s="15">
        <f t="shared" si="153"/>
        <v>0</v>
      </c>
      <c r="J861" s="15">
        <f t="shared" si="155"/>
        <v>89.868047808764942</v>
      </c>
      <c r="K861" s="15">
        <f t="shared" si="156"/>
        <v>628.53249040323897</v>
      </c>
      <c r="L861" s="15">
        <f t="shared" si="157"/>
        <v>1070756.319931889</v>
      </c>
      <c r="M861" s="15"/>
      <c r="N861" s="15">
        <f t="shared" si="152"/>
        <v>1070756.319931889</v>
      </c>
      <c r="O861" s="40">
        <f t="shared" si="158"/>
        <v>1070.756319931889</v>
      </c>
      <c r="P861" s="40"/>
    </row>
    <row r="862" spans="1:16" x14ac:dyDescent="0.25">
      <c r="A862" s="5"/>
      <c r="B862" s="1" t="s">
        <v>595</v>
      </c>
      <c r="C862" s="48">
        <v>4</v>
      </c>
      <c r="D862" s="70">
        <v>7.8385999999999996</v>
      </c>
      <c r="E862" s="98">
        <v>724</v>
      </c>
      <c r="F862" s="209">
        <v>172608.2</v>
      </c>
      <c r="G862" s="39">
        <v>100</v>
      </c>
      <c r="H862" s="65">
        <f t="shared" si="154"/>
        <v>172608.2</v>
      </c>
      <c r="I862" s="15">
        <f t="shared" si="153"/>
        <v>0</v>
      </c>
      <c r="J862" s="15">
        <f t="shared" si="155"/>
        <v>238.40911602209945</v>
      </c>
      <c r="K862" s="15">
        <f t="shared" si="156"/>
        <v>479.99142218990443</v>
      </c>
      <c r="L862" s="15">
        <f t="shared" si="157"/>
        <v>785017.15006612125</v>
      </c>
      <c r="M862" s="15"/>
      <c r="N862" s="15">
        <f t="shared" si="152"/>
        <v>785017.15006612125</v>
      </c>
      <c r="O862" s="40">
        <f t="shared" si="158"/>
        <v>785.0171500661213</v>
      </c>
      <c r="P862" s="40"/>
    </row>
    <row r="863" spans="1:16" x14ac:dyDescent="0.25">
      <c r="A863" s="5"/>
      <c r="B863" s="1" t="s">
        <v>596</v>
      </c>
      <c r="C863" s="48">
        <v>4</v>
      </c>
      <c r="D863" s="70">
        <v>92.682900000000004</v>
      </c>
      <c r="E863" s="98">
        <v>6430</v>
      </c>
      <c r="F863" s="209">
        <v>1857244.6</v>
      </c>
      <c r="G863" s="39">
        <v>100</v>
      </c>
      <c r="H863" s="65">
        <f t="shared" si="154"/>
        <v>1857244.6</v>
      </c>
      <c r="I863" s="15">
        <f t="shared" si="153"/>
        <v>0</v>
      </c>
      <c r="J863" s="15">
        <f t="shared" si="155"/>
        <v>288.84052877138413</v>
      </c>
      <c r="K863" s="15">
        <f t="shared" si="156"/>
        <v>429.56000944061975</v>
      </c>
      <c r="L863" s="15">
        <f t="shared" si="157"/>
        <v>1652520.8209258891</v>
      </c>
      <c r="M863" s="15"/>
      <c r="N863" s="15">
        <f t="shared" si="152"/>
        <v>1652520.8209258891</v>
      </c>
      <c r="O863" s="40">
        <f t="shared" si="158"/>
        <v>1652.520820925889</v>
      </c>
      <c r="P863" s="40"/>
    </row>
    <row r="864" spans="1:16" x14ac:dyDescent="0.25">
      <c r="A864" s="5"/>
      <c r="B864" s="1" t="s">
        <v>597</v>
      </c>
      <c r="C864" s="48">
        <v>4</v>
      </c>
      <c r="D864" s="70">
        <v>22.4682</v>
      </c>
      <c r="E864" s="98">
        <v>2965</v>
      </c>
      <c r="F864" s="209">
        <v>4683739.2</v>
      </c>
      <c r="G864" s="39">
        <v>100</v>
      </c>
      <c r="H864" s="65">
        <f t="shared" si="154"/>
        <v>4683739.2</v>
      </c>
      <c r="I864" s="15">
        <f t="shared" si="153"/>
        <v>0</v>
      </c>
      <c r="J864" s="15">
        <f t="shared" si="155"/>
        <v>1579.6759527824622</v>
      </c>
      <c r="K864" s="15">
        <f t="shared" si="156"/>
        <v>-861.27541457045834</v>
      </c>
      <c r="L864" s="15">
        <f t="shared" si="157"/>
        <v>416861.7641139382</v>
      </c>
      <c r="M864" s="15"/>
      <c r="N864" s="15">
        <f t="shared" si="152"/>
        <v>416861.7641139382</v>
      </c>
      <c r="O864" s="40">
        <f t="shared" si="158"/>
        <v>416.86176411393819</v>
      </c>
      <c r="P864" s="40"/>
    </row>
    <row r="865" spans="1:16" x14ac:dyDescent="0.25">
      <c r="A865" s="5"/>
      <c r="B865" s="1" t="s">
        <v>598</v>
      </c>
      <c r="C865" s="48">
        <v>4</v>
      </c>
      <c r="D865" s="70">
        <v>20.2746</v>
      </c>
      <c r="E865" s="98">
        <v>2380</v>
      </c>
      <c r="F865" s="209">
        <v>272182</v>
      </c>
      <c r="G865" s="39">
        <v>100</v>
      </c>
      <c r="H865" s="65">
        <f t="shared" si="154"/>
        <v>272182</v>
      </c>
      <c r="I865" s="15">
        <f t="shared" si="153"/>
        <v>0</v>
      </c>
      <c r="J865" s="15">
        <f t="shared" si="155"/>
        <v>114.36218487394957</v>
      </c>
      <c r="K865" s="15">
        <f t="shared" si="156"/>
        <v>604.03835333805432</v>
      </c>
      <c r="L865" s="15">
        <f t="shared" si="157"/>
        <v>1192051.0418682173</v>
      </c>
      <c r="M865" s="15"/>
      <c r="N865" s="15">
        <f t="shared" si="152"/>
        <v>1192051.0418682173</v>
      </c>
      <c r="O865" s="40">
        <f t="shared" si="158"/>
        <v>1192.0510418682172</v>
      </c>
      <c r="P865" s="40"/>
    </row>
    <row r="866" spans="1:16" x14ac:dyDescent="0.25">
      <c r="A866" s="5"/>
      <c r="B866" s="1" t="s">
        <v>599</v>
      </c>
      <c r="C866" s="48">
        <v>4</v>
      </c>
      <c r="D866" s="70">
        <v>10.432699999999999</v>
      </c>
      <c r="E866" s="98">
        <v>1363</v>
      </c>
      <c r="F866" s="209">
        <v>667041.4</v>
      </c>
      <c r="G866" s="39">
        <v>100</v>
      </c>
      <c r="H866" s="65">
        <f t="shared" si="154"/>
        <v>667041.4</v>
      </c>
      <c r="I866" s="15">
        <f t="shared" si="153"/>
        <v>0</v>
      </c>
      <c r="J866" s="15">
        <f t="shared" si="155"/>
        <v>489.3920763022744</v>
      </c>
      <c r="K866" s="15">
        <f t="shared" si="156"/>
        <v>229.00846190972948</v>
      </c>
      <c r="L866" s="15">
        <f t="shared" si="157"/>
        <v>514269.74370115367</v>
      </c>
      <c r="M866" s="15"/>
      <c r="N866" s="15">
        <f t="shared" si="152"/>
        <v>514269.74370115367</v>
      </c>
      <c r="O866" s="40">
        <f t="shared" si="158"/>
        <v>514.26974370115363</v>
      </c>
      <c r="P866" s="40"/>
    </row>
    <row r="867" spans="1:16" x14ac:dyDescent="0.25">
      <c r="A867" s="5"/>
      <c r="B867" s="1" t="s">
        <v>390</v>
      </c>
      <c r="C867" s="48">
        <v>4</v>
      </c>
      <c r="D867" s="70">
        <v>14.2333</v>
      </c>
      <c r="E867" s="98">
        <v>833</v>
      </c>
      <c r="F867" s="209">
        <v>444155.2</v>
      </c>
      <c r="G867" s="39">
        <v>100</v>
      </c>
      <c r="H867" s="65">
        <f t="shared" si="154"/>
        <v>444155.2</v>
      </c>
      <c r="I867" s="15">
        <f t="shared" si="153"/>
        <v>0</v>
      </c>
      <c r="J867" s="15">
        <f t="shared" si="155"/>
        <v>533.19951980792314</v>
      </c>
      <c r="K867" s="15">
        <f t="shared" si="156"/>
        <v>185.20101840408074</v>
      </c>
      <c r="L867" s="15">
        <f t="shared" si="157"/>
        <v>403700.20566786668</v>
      </c>
      <c r="M867" s="15"/>
      <c r="N867" s="15">
        <f t="shared" si="152"/>
        <v>403700.20566786668</v>
      </c>
      <c r="O867" s="40">
        <f t="shared" si="158"/>
        <v>403.70020566786667</v>
      </c>
      <c r="P867" s="40"/>
    </row>
    <row r="868" spans="1:16" x14ac:dyDescent="0.25">
      <c r="A868" s="5"/>
      <c r="B868" s="1" t="s">
        <v>600</v>
      </c>
      <c r="C868" s="48">
        <v>4</v>
      </c>
      <c r="D868" s="70">
        <v>18.4329</v>
      </c>
      <c r="E868" s="98">
        <v>3118</v>
      </c>
      <c r="F868" s="209">
        <v>718327.5</v>
      </c>
      <c r="G868" s="39">
        <v>100</v>
      </c>
      <c r="H868" s="65">
        <f t="shared" si="154"/>
        <v>718327.5</v>
      </c>
      <c r="I868" s="15">
        <f t="shared" si="153"/>
        <v>0</v>
      </c>
      <c r="J868" s="15">
        <f t="shared" si="155"/>
        <v>230.38085311096856</v>
      </c>
      <c r="K868" s="15">
        <f t="shared" si="156"/>
        <v>488.01968510103529</v>
      </c>
      <c r="L868" s="15">
        <f t="shared" si="157"/>
        <v>1108183.5930982791</v>
      </c>
      <c r="M868" s="15"/>
      <c r="N868" s="15">
        <f t="shared" si="152"/>
        <v>1108183.5930982791</v>
      </c>
      <c r="O868" s="40">
        <f t="shared" si="158"/>
        <v>1108.1835930982791</v>
      </c>
      <c r="P868" s="40"/>
    </row>
    <row r="869" spans="1:16" x14ac:dyDescent="0.25">
      <c r="A869" s="5"/>
      <c r="B869" s="1" t="s">
        <v>140</v>
      </c>
      <c r="C869" s="48">
        <v>4</v>
      </c>
      <c r="D869" s="70">
        <v>42.294499999999999</v>
      </c>
      <c r="E869" s="98">
        <v>3207</v>
      </c>
      <c r="F869" s="209">
        <v>565160.5</v>
      </c>
      <c r="G869" s="39">
        <v>100</v>
      </c>
      <c r="H869" s="65">
        <f t="shared" si="154"/>
        <v>565160.5</v>
      </c>
      <c r="I869" s="15">
        <f t="shared" si="153"/>
        <v>0</v>
      </c>
      <c r="J869" s="15">
        <f t="shared" si="155"/>
        <v>176.22715933894605</v>
      </c>
      <c r="K869" s="15">
        <f t="shared" si="156"/>
        <v>542.1733788730578</v>
      </c>
      <c r="L869" s="15">
        <f t="shared" si="157"/>
        <v>1272843.6908123223</v>
      </c>
      <c r="M869" s="15"/>
      <c r="N869" s="15">
        <f t="shared" si="152"/>
        <v>1272843.6908123223</v>
      </c>
      <c r="O869" s="40">
        <f t="shared" si="158"/>
        <v>1272.8436908123224</v>
      </c>
      <c r="P869" s="40"/>
    </row>
    <row r="870" spans="1:16" x14ac:dyDescent="0.25">
      <c r="A870" s="5"/>
      <c r="B870" s="1" t="s">
        <v>532</v>
      </c>
      <c r="C870" s="48">
        <v>4</v>
      </c>
      <c r="D870" s="70">
        <v>26.699400000000001</v>
      </c>
      <c r="E870" s="98">
        <v>2493</v>
      </c>
      <c r="F870" s="209">
        <v>357433.1</v>
      </c>
      <c r="G870" s="39">
        <v>100</v>
      </c>
      <c r="H870" s="65">
        <f t="shared" si="154"/>
        <v>357433.1</v>
      </c>
      <c r="I870" s="15">
        <f t="shared" si="153"/>
        <v>0</v>
      </c>
      <c r="J870" s="15">
        <f t="shared" si="155"/>
        <v>143.37468912956277</v>
      </c>
      <c r="K870" s="15">
        <f t="shared" si="156"/>
        <v>575.02584908244114</v>
      </c>
      <c r="L870" s="15">
        <f t="shared" si="157"/>
        <v>1185342.6559037303</v>
      </c>
      <c r="M870" s="15"/>
      <c r="N870" s="15">
        <f t="shared" si="152"/>
        <v>1185342.6559037303</v>
      </c>
      <c r="O870" s="40">
        <f t="shared" si="158"/>
        <v>1185.3426559037302</v>
      </c>
      <c r="P870" s="40"/>
    </row>
    <row r="871" spans="1:16" x14ac:dyDescent="0.25">
      <c r="A871" s="5"/>
      <c r="B871" s="1" t="s">
        <v>837</v>
      </c>
      <c r="C871" s="48">
        <v>4</v>
      </c>
      <c r="D871" s="70">
        <v>8.2538999999999998</v>
      </c>
      <c r="E871" s="98">
        <v>1319</v>
      </c>
      <c r="F871" s="209">
        <v>602832.4</v>
      </c>
      <c r="G871" s="39">
        <v>100</v>
      </c>
      <c r="H871" s="65">
        <f t="shared" si="154"/>
        <v>602832.4</v>
      </c>
      <c r="I871" s="15">
        <f t="shared" si="153"/>
        <v>0</v>
      </c>
      <c r="J871" s="15">
        <f t="shared" si="155"/>
        <v>457.03745261561789</v>
      </c>
      <c r="K871" s="15">
        <f t="shared" si="156"/>
        <v>261.36308559638599</v>
      </c>
      <c r="L871" s="15">
        <f t="shared" si="157"/>
        <v>547575.18792850559</v>
      </c>
      <c r="M871" s="15"/>
      <c r="N871" s="15">
        <f t="shared" si="152"/>
        <v>547575.18792850559</v>
      </c>
      <c r="O871" s="40">
        <f t="shared" si="158"/>
        <v>547.57518792850556</v>
      </c>
      <c r="P871" s="40"/>
    </row>
    <row r="872" spans="1:16" x14ac:dyDescent="0.25">
      <c r="A872" s="5"/>
      <c r="B872" s="1" t="s">
        <v>42</v>
      </c>
      <c r="C872" s="48">
        <v>4</v>
      </c>
      <c r="D872" s="70">
        <v>11.6883</v>
      </c>
      <c r="E872" s="98">
        <v>1682</v>
      </c>
      <c r="F872" s="209">
        <v>314598.2</v>
      </c>
      <c r="G872" s="39">
        <v>100</v>
      </c>
      <c r="H872" s="65">
        <f t="shared" si="154"/>
        <v>314598.2</v>
      </c>
      <c r="I872" s="15">
        <f t="shared" si="153"/>
        <v>0</v>
      </c>
      <c r="J872" s="15">
        <f t="shared" si="155"/>
        <v>187.03816884661117</v>
      </c>
      <c r="K872" s="15">
        <f t="shared" si="156"/>
        <v>531.36236936539274</v>
      </c>
      <c r="L872" s="15">
        <f t="shared" si="157"/>
        <v>980837.61444214464</v>
      </c>
      <c r="M872" s="15"/>
      <c r="N872" s="15">
        <f t="shared" si="152"/>
        <v>980837.61444214464</v>
      </c>
      <c r="O872" s="40">
        <f t="shared" si="158"/>
        <v>980.83761444214463</v>
      </c>
      <c r="P872" s="40"/>
    </row>
    <row r="873" spans="1:16" x14ac:dyDescent="0.25">
      <c r="A873" s="5"/>
      <c r="B873" s="1" t="s">
        <v>601</v>
      </c>
      <c r="C873" s="48">
        <v>4</v>
      </c>
      <c r="D873" s="70">
        <v>63.86</v>
      </c>
      <c r="E873" s="98">
        <v>3773</v>
      </c>
      <c r="F873" s="209">
        <v>581890.9</v>
      </c>
      <c r="G873" s="39">
        <v>100</v>
      </c>
      <c r="H873" s="65">
        <f t="shared" si="154"/>
        <v>581890.9</v>
      </c>
      <c r="I873" s="15">
        <f t="shared" si="153"/>
        <v>0</v>
      </c>
      <c r="J873" s="15">
        <f t="shared" si="155"/>
        <v>154.22499337397298</v>
      </c>
      <c r="K873" s="15">
        <f t="shared" si="156"/>
        <v>564.17554483803087</v>
      </c>
      <c r="L873" s="15">
        <f t="shared" si="157"/>
        <v>1439961.8892900406</v>
      </c>
      <c r="M873" s="15"/>
      <c r="N873" s="15">
        <f t="shared" si="152"/>
        <v>1439961.8892900406</v>
      </c>
      <c r="O873" s="40">
        <f t="shared" si="158"/>
        <v>1439.9618892900405</v>
      </c>
      <c r="P873" s="40"/>
    </row>
    <row r="874" spans="1:16" x14ac:dyDescent="0.25">
      <c r="A874" s="5"/>
      <c r="B874" s="1" t="s">
        <v>884</v>
      </c>
      <c r="C874" s="48">
        <v>3</v>
      </c>
      <c r="D874" s="70">
        <v>60.826599999999999</v>
      </c>
      <c r="E874" s="98">
        <v>19987</v>
      </c>
      <c r="F874" s="209">
        <v>23900024.699999999</v>
      </c>
      <c r="G874" s="39">
        <v>50</v>
      </c>
      <c r="H874" s="65">
        <f t="shared" si="154"/>
        <v>11950012.35</v>
      </c>
      <c r="I874" s="15">
        <f t="shared" si="153"/>
        <v>11950012.35</v>
      </c>
      <c r="J874" s="15">
        <f t="shared" si="155"/>
        <v>1195.7784910191624</v>
      </c>
      <c r="K874" s="15">
        <f t="shared" si="156"/>
        <v>-477.37795280715852</v>
      </c>
      <c r="L874" s="15">
        <f t="shared" si="157"/>
        <v>2513258.380412336</v>
      </c>
      <c r="M874" s="15"/>
      <c r="N874" s="15">
        <f t="shared" si="152"/>
        <v>2513258.380412336</v>
      </c>
      <c r="O874" s="40">
        <f t="shared" si="158"/>
        <v>2513.258380412336</v>
      </c>
      <c r="P874" s="40"/>
    </row>
    <row r="875" spans="1:16" x14ac:dyDescent="0.25">
      <c r="A875" s="5"/>
      <c r="B875" s="1" t="s">
        <v>838</v>
      </c>
      <c r="C875" s="48">
        <v>4</v>
      </c>
      <c r="D875" s="70">
        <v>27.288999999999998</v>
      </c>
      <c r="E875" s="98">
        <v>5958</v>
      </c>
      <c r="F875" s="209">
        <v>1627695.2</v>
      </c>
      <c r="G875" s="39">
        <v>100</v>
      </c>
      <c r="H875" s="65">
        <f t="shared" si="154"/>
        <v>1627695.2</v>
      </c>
      <c r="I875" s="15">
        <f t="shared" si="153"/>
        <v>0</v>
      </c>
      <c r="J875" s="15">
        <f t="shared" si="155"/>
        <v>273.19489761664988</v>
      </c>
      <c r="K875" s="15">
        <f t="shared" si="156"/>
        <v>445.205640595354</v>
      </c>
      <c r="L875" s="15">
        <f t="shared" si="157"/>
        <v>1405741.2356684117</v>
      </c>
      <c r="M875" s="15"/>
      <c r="N875" s="15">
        <f t="shared" si="152"/>
        <v>1405741.2356684117</v>
      </c>
      <c r="O875" s="40">
        <f t="shared" si="158"/>
        <v>1405.7412356684117</v>
      </c>
      <c r="P875" s="40"/>
    </row>
    <row r="876" spans="1:16" x14ac:dyDescent="0.25">
      <c r="A876" s="5"/>
      <c r="B876" s="1" t="s">
        <v>100</v>
      </c>
      <c r="C876" s="48">
        <v>4</v>
      </c>
      <c r="D876" s="70">
        <v>14.374500000000001</v>
      </c>
      <c r="E876" s="98">
        <v>1476</v>
      </c>
      <c r="F876" s="209">
        <v>224904.6</v>
      </c>
      <c r="G876" s="39">
        <v>100</v>
      </c>
      <c r="H876" s="65">
        <f t="shared" si="154"/>
        <v>224904.6</v>
      </c>
      <c r="I876" s="15">
        <f t="shared" si="153"/>
        <v>0</v>
      </c>
      <c r="J876" s="15">
        <f t="shared" si="155"/>
        <v>152.37439024390244</v>
      </c>
      <c r="K876" s="15">
        <f t="shared" si="156"/>
        <v>566.02614796810144</v>
      </c>
      <c r="L876" s="15">
        <f t="shared" si="157"/>
        <v>1014568.628616011</v>
      </c>
      <c r="M876" s="15"/>
      <c r="N876" s="15">
        <f t="shared" si="152"/>
        <v>1014568.628616011</v>
      </c>
      <c r="O876" s="40">
        <f t="shared" si="158"/>
        <v>1014.568628616011</v>
      </c>
      <c r="P876" s="40"/>
    </row>
    <row r="877" spans="1:16" x14ac:dyDescent="0.25">
      <c r="A877" s="5"/>
      <c r="B877" s="1" t="s">
        <v>602</v>
      </c>
      <c r="C877" s="48">
        <v>4</v>
      </c>
      <c r="D877" s="70">
        <v>10.2719</v>
      </c>
      <c r="E877" s="98">
        <v>1229</v>
      </c>
      <c r="F877" s="209">
        <v>295762.8</v>
      </c>
      <c r="G877" s="39">
        <v>100</v>
      </c>
      <c r="H877" s="65">
        <f t="shared" si="154"/>
        <v>295762.8</v>
      </c>
      <c r="I877" s="15">
        <f t="shared" si="153"/>
        <v>0</v>
      </c>
      <c r="J877" s="15">
        <f t="shared" si="155"/>
        <v>240.65321399511797</v>
      </c>
      <c r="K877" s="15">
        <f t="shared" si="156"/>
        <v>477.74732421688589</v>
      </c>
      <c r="L877" s="15">
        <f t="shared" si="157"/>
        <v>848295.54982920096</v>
      </c>
      <c r="M877" s="15"/>
      <c r="N877" s="15">
        <f t="shared" si="152"/>
        <v>848295.54982920096</v>
      </c>
      <c r="O877" s="40">
        <f t="shared" si="158"/>
        <v>848.29554982920092</v>
      </c>
      <c r="P877" s="40"/>
    </row>
    <row r="878" spans="1:16" x14ac:dyDescent="0.25">
      <c r="A878" s="5"/>
      <c r="B878" s="1" t="s">
        <v>603</v>
      </c>
      <c r="C878" s="48">
        <v>4</v>
      </c>
      <c r="D878" s="70">
        <v>15.514700000000001</v>
      </c>
      <c r="E878" s="98">
        <v>1529</v>
      </c>
      <c r="F878" s="209">
        <v>212357</v>
      </c>
      <c r="G878" s="39">
        <v>100</v>
      </c>
      <c r="H878" s="65">
        <f t="shared" si="154"/>
        <v>212357</v>
      </c>
      <c r="I878" s="15">
        <f t="shared" si="153"/>
        <v>0</v>
      </c>
      <c r="J878" s="15">
        <f t="shared" si="155"/>
        <v>138.88620013080444</v>
      </c>
      <c r="K878" s="15">
        <f t="shared" si="156"/>
        <v>579.51433808119941</v>
      </c>
      <c r="L878" s="15">
        <f t="shared" si="157"/>
        <v>1043421.6273585779</v>
      </c>
      <c r="M878" s="15"/>
      <c r="N878" s="15">
        <f t="shared" si="152"/>
        <v>1043421.6273585779</v>
      </c>
      <c r="O878" s="40">
        <f t="shared" si="158"/>
        <v>1043.421627358578</v>
      </c>
      <c r="P878" s="40"/>
    </row>
    <row r="879" spans="1:16" x14ac:dyDescent="0.25">
      <c r="A879" s="5"/>
      <c r="B879" s="1" t="s">
        <v>604</v>
      </c>
      <c r="C879" s="48">
        <v>4</v>
      </c>
      <c r="D879" s="70">
        <v>32.592500000000001</v>
      </c>
      <c r="E879" s="98">
        <v>5004</v>
      </c>
      <c r="F879" s="209">
        <v>1937433.4</v>
      </c>
      <c r="G879" s="39">
        <v>100</v>
      </c>
      <c r="H879" s="65">
        <f t="shared" si="154"/>
        <v>1937433.4</v>
      </c>
      <c r="I879" s="15">
        <f t="shared" si="153"/>
        <v>0</v>
      </c>
      <c r="J879" s="15">
        <f t="shared" si="155"/>
        <v>387.17693844924059</v>
      </c>
      <c r="K879" s="15">
        <f t="shared" si="156"/>
        <v>331.22359976276329</v>
      </c>
      <c r="L879" s="15">
        <f t="shared" si="157"/>
        <v>1152241.9460974492</v>
      </c>
      <c r="M879" s="15"/>
      <c r="N879" s="15">
        <f t="shared" si="152"/>
        <v>1152241.9460974492</v>
      </c>
      <c r="O879" s="40">
        <f t="shared" si="158"/>
        <v>1152.2419460974493</v>
      </c>
      <c r="P879" s="40"/>
    </row>
    <row r="880" spans="1:16" x14ac:dyDescent="0.25">
      <c r="A880" s="5"/>
      <c r="B880" s="1" t="s">
        <v>605</v>
      </c>
      <c r="C880" s="48">
        <v>4</v>
      </c>
      <c r="D880" s="70">
        <v>24.1846</v>
      </c>
      <c r="E880" s="98">
        <v>3002</v>
      </c>
      <c r="F880" s="209">
        <v>883883.1</v>
      </c>
      <c r="G880" s="39">
        <v>100</v>
      </c>
      <c r="H880" s="65">
        <f t="shared" si="154"/>
        <v>883883.1</v>
      </c>
      <c r="I880" s="15">
        <f t="shared" si="153"/>
        <v>0</v>
      </c>
      <c r="J880" s="15">
        <f t="shared" si="155"/>
        <v>294.43141239173883</v>
      </c>
      <c r="K880" s="15">
        <f t="shared" si="156"/>
        <v>423.96912582026505</v>
      </c>
      <c r="L880" s="15">
        <f t="shared" si="157"/>
        <v>1023446.299363717</v>
      </c>
      <c r="M880" s="15"/>
      <c r="N880" s="15">
        <f t="shared" si="152"/>
        <v>1023446.299363717</v>
      </c>
      <c r="O880" s="40">
        <f t="shared" si="158"/>
        <v>1023.446299363717</v>
      </c>
      <c r="P880" s="40"/>
    </row>
    <row r="881" spans="1:16" x14ac:dyDescent="0.25">
      <c r="A881" s="5"/>
      <c r="B881" s="8"/>
      <c r="C881" s="8"/>
      <c r="D881" s="70">
        <v>0</v>
      </c>
      <c r="E881" s="100"/>
      <c r="F881" s="57"/>
      <c r="G881" s="39"/>
      <c r="H881" s="57"/>
      <c r="K881" s="15"/>
      <c r="L881" s="15"/>
      <c r="M881" s="15"/>
      <c r="N881" s="15"/>
      <c r="O881" s="40">
        <f t="shared" si="158"/>
        <v>0</v>
      </c>
      <c r="P881" s="40"/>
    </row>
    <row r="882" spans="1:16" x14ac:dyDescent="0.25">
      <c r="A882" s="33" t="s">
        <v>606</v>
      </c>
      <c r="B882" s="2" t="s">
        <v>2</v>
      </c>
      <c r="C882" s="59"/>
      <c r="D882" s="7">
        <v>598.36670000000004</v>
      </c>
      <c r="E882" s="101">
        <f>E883</f>
        <v>38184</v>
      </c>
      <c r="F882" s="177"/>
      <c r="G882" s="39"/>
      <c r="H882" s="50">
        <f>H884</f>
        <v>2444277.375</v>
      </c>
      <c r="I882" s="12">
        <f>I884</f>
        <v>-2444277.375</v>
      </c>
      <c r="J882" s="12"/>
      <c r="K882" s="15"/>
      <c r="L882" s="15"/>
      <c r="M882" s="14">
        <f>M884</f>
        <v>21247482.12867564</v>
      </c>
      <c r="N882" s="12">
        <f t="shared" si="152"/>
        <v>21247482.12867564</v>
      </c>
      <c r="O882" s="40"/>
      <c r="P882" s="40"/>
    </row>
    <row r="883" spans="1:16" x14ac:dyDescent="0.25">
      <c r="A883" s="33" t="s">
        <v>606</v>
      </c>
      <c r="B883" s="2" t="s">
        <v>3</v>
      </c>
      <c r="C883" s="59"/>
      <c r="D883" s="7">
        <v>598.36670000000004</v>
      </c>
      <c r="E883" s="101">
        <f>SUM(E885:E907)</f>
        <v>38184</v>
      </c>
      <c r="F883" s="177">
        <f>SUM(F885:F907)</f>
        <v>16065872.899999999</v>
      </c>
      <c r="G883" s="39"/>
      <c r="H883" s="50">
        <f>SUM(H885:H907)</f>
        <v>11177318.149999999</v>
      </c>
      <c r="I883" s="12">
        <f>SUM(I885:I907)</f>
        <v>4888554.75</v>
      </c>
      <c r="J883" s="12"/>
      <c r="K883" s="15"/>
      <c r="L883" s="12">
        <f>SUM(L885:L907)</f>
        <v>22398872.731027707</v>
      </c>
      <c r="M883" s="15"/>
      <c r="N883" s="12">
        <f t="shared" si="152"/>
        <v>22398872.731027707</v>
      </c>
      <c r="O883" s="40"/>
      <c r="P883" s="40"/>
    </row>
    <row r="884" spans="1:16" x14ac:dyDescent="0.25">
      <c r="A884" s="5"/>
      <c r="B884" s="1" t="s">
        <v>26</v>
      </c>
      <c r="C884" s="48">
        <v>2</v>
      </c>
      <c r="D884" s="70">
        <v>0</v>
      </c>
      <c r="E884" s="104"/>
      <c r="F884" s="65"/>
      <c r="G884" s="39">
        <v>25</v>
      </c>
      <c r="H884" s="65">
        <f>F906*G884/100</f>
        <v>2444277.375</v>
      </c>
      <c r="I884" s="15">
        <f t="shared" ref="I884:I907" si="159">F884-H884</f>
        <v>-2444277.375</v>
      </c>
      <c r="J884" s="15"/>
      <c r="K884" s="15"/>
      <c r="L884" s="15"/>
      <c r="M884" s="15">
        <f>($L$7*$L$8*E882/$L$10)+($L$7*$L$9*D882/$L$11)</f>
        <v>21247482.12867564</v>
      </c>
      <c r="N884" s="15">
        <f t="shared" si="152"/>
        <v>21247482.12867564</v>
      </c>
      <c r="O884" s="40">
        <f t="shared" si="158"/>
        <v>21247.482128675641</v>
      </c>
      <c r="P884" s="40"/>
    </row>
    <row r="885" spans="1:16" x14ac:dyDescent="0.25">
      <c r="A885" s="5"/>
      <c r="B885" s="1" t="s">
        <v>607</v>
      </c>
      <c r="C885" s="48">
        <v>4</v>
      </c>
      <c r="D885" s="70">
        <v>26.591699999999999</v>
      </c>
      <c r="E885" s="98">
        <v>1292</v>
      </c>
      <c r="F885" s="210">
        <v>348274.4</v>
      </c>
      <c r="G885" s="39">
        <v>100</v>
      </c>
      <c r="H885" s="65">
        <f t="shared" ref="H885:H907" si="160">F885*G885/100</f>
        <v>348274.4</v>
      </c>
      <c r="I885" s="15">
        <f t="shared" si="159"/>
        <v>0</v>
      </c>
      <c r="J885" s="15">
        <f t="shared" si="155"/>
        <v>269.56222910216718</v>
      </c>
      <c r="K885" s="15">
        <f t="shared" ref="K885:K907" si="161">$J$11*$J$19-J885</f>
        <v>448.8383091098367</v>
      </c>
      <c r="L885" s="15">
        <f t="shared" ref="L885:L907" si="162">IF(K885&gt;0,$J$7*$J$8*(K885/$K$19),0)+$J$7*$J$9*(E885/$E$19)+$J$7*$J$10*(D885/$D$19)</f>
        <v>868347.93488006573</v>
      </c>
      <c r="M885" s="15"/>
      <c r="N885" s="15">
        <f t="shared" si="152"/>
        <v>868347.93488006573</v>
      </c>
      <c r="O885" s="40">
        <f t="shared" si="158"/>
        <v>868.34793488006574</v>
      </c>
      <c r="P885" s="40"/>
    </row>
    <row r="886" spans="1:16" x14ac:dyDescent="0.25">
      <c r="A886" s="5"/>
      <c r="B886" s="1" t="s">
        <v>608</v>
      </c>
      <c r="C886" s="48">
        <v>4</v>
      </c>
      <c r="D886" s="70">
        <v>21.4466</v>
      </c>
      <c r="E886" s="98">
        <v>1260</v>
      </c>
      <c r="F886" s="210">
        <v>144686.6</v>
      </c>
      <c r="G886" s="39">
        <v>100</v>
      </c>
      <c r="H886" s="65">
        <f t="shared" si="160"/>
        <v>144686.6</v>
      </c>
      <c r="I886" s="15">
        <f t="shared" si="159"/>
        <v>0</v>
      </c>
      <c r="J886" s="15">
        <f t="shared" si="155"/>
        <v>114.83063492063492</v>
      </c>
      <c r="K886" s="15">
        <f t="shared" si="161"/>
        <v>603.56990329136897</v>
      </c>
      <c r="L886" s="15">
        <f t="shared" si="162"/>
        <v>1065557.9418837109</v>
      </c>
      <c r="M886" s="15"/>
      <c r="N886" s="15">
        <f t="shared" si="152"/>
        <v>1065557.9418837109</v>
      </c>
      <c r="O886" s="40">
        <f t="shared" si="158"/>
        <v>1065.557941883711</v>
      </c>
      <c r="P886" s="40"/>
    </row>
    <row r="887" spans="1:16" x14ac:dyDescent="0.25">
      <c r="A887" s="5"/>
      <c r="B887" s="1" t="s">
        <v>839</v>
      </c>
      <c r="C887" s="48">
        <v>4</v>
      </c>
      <c r="D887" s="70">
        <v>20.6798</v>
      </c>
      <c r="E887" s="98">
        <v>1437</v>
      </c>
      <c r="F887" s="210">
        <v>313949.2</v>
      </c>
      <c r="G887" s="39">
        <v>100</v>
      </c>
      <c r="H887" s="65">
        <f t="shared" si="160"/>
        <v>313949.2</v>
      </c>
      <c r="I887" s="15">
        <f t="shared" si="159"/>
        <v>0</v>
      </c>
      <c r="J887" s="15">
        <f t="shared" si="155"/>
        <v>218.47543493389006</v>
      </c>
      <c r="K887" s="15">
        <f t="shared" si="161"/>
        <v>499.92510327811385</v>
      </c>
      <c r="L887" s="15">
        <f t="shared" si="162"/>
        <v>937673.4157042146</v>
      </c>
      <c r="M887" s="15"/>
      <c r="N887" s="15">
        <f t="shared" si="152"/>
        <v>937673.4157042146</v>
      </c>
      <c r="O887" s="40">
        <f t="shared" si="158"/>
        <v>937.67341570421456</v>
      </c>
      <c r="P887" s="40"/>
    </row>
    <row r="888" spans="1:16" x14ac:dyDescent="0.25">
      <c r="A888" s="5"/>
      <c r="B888" s="1" t="s">
        <v>840</v>
      </c>
      <c r="C888" s="48">
        <v>4</v>
      </c>
      <c r="D888" s="70">
        <v>48.986699999999999</v>
      </c>
      <c r="E888" s="98">
        <v>2508</v>
      </c>
      <c r="F888" s="210">
        <v>263268.90000000002</v>
      </c>
      <c r="G888" s="39">
        <v>100</v>
      </c>
      <c r="H888" s="65">
        <f t="shared" si="160"/>
        <v>263268.90000000002</v>
      </c>
      <c r="I888" s="15">
        <f t="shared" si="159"/>
        <v>0</v>
      </c>
      <c r="J888" s="15">
        <f t="shared" si="155"/>
        <v>104.97165071770335</v>
      </c>
      <c r="K888" s="15">
        <f t="shared" si="161"/>
        <v>613.42888749430051</v>
      </c>
      <c r="L888" s="15">
        <f t="shared" si="162"/>
        <v>1314112.7034640221</v>
      </c>
      <c r="M888" s="15"/>
      <c r="N888" s="15">
        <f t="shared" si="152"/>
        <v>1314112.7034640221</v>
      </c>
      <c r="O888" s="40">
        <f t="shared" si="158"/>
        <v>1314.1127034640222</v>
      </c>
      <c r="P888" s="40"/>
    </row>
    <row r="889" spans="1:16" x14ac:dyDescent="0.25">
      <c r="A889" s="5"/>
      <c r="B889" s="1" t="s">
        <v>609</v>
      </c>
      <c r="C889" s="48">
        <v>4</v>
      </c>
      <c r="D889" s="70">
        <v>62.897199999999998</v>
      </c>
      <c r="E889" s="98">
        <v>3279</v>
      </c>
      <c r="F889" s="210">
        <v>950385.3</v>
      </c>
      <c r="G889" s="39">
        <v>100</v>
      </c>
      <c r="H889" s="65">
        <f t="shared" si="160"/>
        <v>950385.3</v>
      </c>
      <c r="I889" s="15">
        <f t="shared" si="159"/>
        <v>0</v>
      </c>
      <c r="J889" s="15">
        <f t="shared" si="155"/>
        <v>289.83998170173834</v>
      </c>
      <c r="K889" s="15">
        <f t="shared" si="161"/>
        <v>428.56055651026554</v>
      </c>
      <c r="L889" s="15">
        <f t="shared" si="162"/>
        <v>1188754.3915722994</v>
      </c>
      <c r="M889" s="15"/>
      <c r="N889" s="15">
        <f t="shared" si="152"/>
        <v>1188754.3915722994</v>
      </c>
      <c r="O889" s="40">
        <f t="shared" si="158"/>
        <v>1188.7543915722995</v>
      </c>
      <c r="P889" s="40"/>
    </row>
    <row r="890" spans="1:16" x14ac:dyDescent="0.25">
      <c r="A890" s="5"/>
      <c r="B890" s="1" t="s">
        <v>610</v>
      </c>
      <c r="C890" s="48">
        <v>4</v>
      </c>
      <c r="D890" s="70">
        <v>33.687600000000003</v>
      </c>
      <c r="E890" s="98">
        <v>2126</v>
      </c>
      <c r="F890" s="210">
        <v>283748.5</v>
      </c>
      <c r="G890" s="39">
        <v>100</v>
      </c>
      <c r="H890" s="65">
        <f t="shared" si="160"/>
        <v>283748.5</v>
      </c>
      <c r="I890" s="15">
        <f t="shared" si="159"/>
        <v>0</v>
      </c>
      <c r="J890" s="15">
        <f t="shared" si="155"/>
        <v>133.46589840075259</v>
      </c>
      <c r="K890" s="15">
        <f t="shared" si="161"/>
        <v>584.93463981125126</v>
      </c>
      <c r="L890" s="15">
        <f t="shared" si="162"/>
        <v>1179682.1477668064</v>
      </c>
      <c r="M890" s="15"/>
      <c r="N890" s="15">
        <f t="shared" si="152"/>
        <v>1179682.1477668064</v>
      </c>
      <c r="O890" s="40">
        <f t="shared" si="158"/>
        <v>1179.6821477668063</v>
      </c>
      <c r="P890" s="40"/>
    </row>
    <row r="891" spans="1:16" x14ac:dyDescent="0.25">
      <c r="A891" s="5"/>
      <c r="B891" s="1" t="s">
        <v>611</v>
      </c>
      <c r="C891" s="48">
        <v>4</v>
      </c>
      <c r="D891" s="70">
        <v>36.413200000000003</v>
      </c>
      <c r="E891" s="98">
        <v>1350</v>
      </c>
      <c r="F891" s="210">
        <v>178378</v>
      </c>
      <c r="G891" s="39">
        <v>100</v>
      </c>
      <c r="H891" s="65">
        <f t="shared" si="160"/>
        <v>178378</v>
      </c>
      <c r="I891" s="15">
        <f t="shared" si="159"/>
        <v>0</v>
      </c>
      <c r="J891" s="15">
        <f t="shared" si="155"/>
        <v>132.13185185185185</v>
      </c>
      <c r="K891" s="15">
        <f t="shared" si="161"/>
        <v>586.26868636015206</v>
      </c>
      <c r="L891" s="15">
        <f t="shared" si="162"/>
        <v>1100641.3241077438</v>
      </c>
      <c r="M891" s="15"/>
      <c r="N891" s="15">
        <f t="shared" si="152"/>
        <v>1100641.3241077438</v>
      </c>
      <c r="O891" s="40">
        <f t="shared" si="158"/>
        <v>1100.6413241077439</v>
      </c>
      <c r="P891" s="40"/>
    </row>
    <row r="892" spans="1:16" x14ac:dyDescent="0.25">
      <c r="A892" s="5"/>
      <c r="B892" s="1" t="s">
        <v>612</v>
      </c>
      <c r="C892" s="48">
        <v>4</v>
      </c>
      <c r="D892" s="70">
        <v>17.424600000000002</v>
      </c>
      <c r="E892" s="98">
        <v>737</v>
      </c>
      <c r="F892" s="210">
        <v>49051.3</v>
      </c>
      <c r="G892" s="39">
        <v>100</v>
      </c>
      <c r="H892" s="65">
        <f t="shared" si="160"/>
        <v>49051.3</v>
      </c>
      <c r="I892" s="15">
        <f t="shared" si="159"/>
        <v>0</v>
      </c>
      <c r="J892" s="15">
        <f t="shared" si="155"/>
        <v>66.555359565807336</v>
      </c>
      <c r="K892" s="15">
        <f t="shared" si="161"/>
        <v>651.84517864619659</v>
      </c>
      <c r="L892" s="15">
        <f t="shared" si="162"/>
        <v>1059775.6013278374</v>
      </c>
      <c r="M892" s="15"/>
      <c r="N892" s="15">
        <f t="shared" si="152"/>
        <v>1059775.6013278374</v>
      </c>
      <c r="O892" s="40">
        <f t="shared" si="158"/>
        <v>1059.7756013278374</v>
      </c>
      <c r="P892" s="40"/>
    </row>
    <row r="893" spans="1:16" x14ac:dyDescent="0.25">
      <c r="A893" s="5"/>
      <c r="B893" s="1" t="s">
        <v>613</v>
      </c>
      <c r="C893" s="48">
        <v>4</v>
      </c>
      <c r="D893" s="70">
        <v>18.459800000000001</v>
      </c>
      <c r="E893" s="98">
        <v>1304</v>
      </c>
      <c r="F893" s="210">
        <v>114183</v>
      </c>
      <c r="G893" s="39">
        <v>100</v>
      </c>
      <c r="H893" s="65">
        <f t="shared" si="160"/>
        <v>114183</v>
      </c>
      <c r="I893" s="15">
        <f t="shared" si="159"/>
        <v>0</v>
      </c>
      <c r="J893" s="15">
        <f t="shared" si="155"/>
        <v>87.563650306748471</v>
      </c>
      <c r="K893" s="15">
        <f t="shared" si="161"/>
        <v>630.83688790525537</v>
      </c>
      <c r="L893" s="15">
        <f t="shared" si="162"/>
        <v>1099245.6880686677</v>
      </c>
      <c r="M893" s="15"/>
      <c r="N893" s="15">
        <f t="shared" si="152"/>
        <v>1099245.6880686677</v>
      </c>
      <c r="O893" s="40">
        <f t="shared" si="158"/>
        <v>1099.2456880686677</v>
      </c>
      <c r="P893" s="40"/>
    </row>
    <row r="894" spans="1:16" x14ac:dyDescent="0.25">
      <c r="A894" s="5"/>
      <c r="B894" s="1" t="s">
        <v>296</v>
      </c>
      <c r="C894" s="48">
        <v>4</v>
      </c>
      <c r="D894" s="70">
        <v>17.335699999999999</v>
      </c>
      <c r="E894" s="98">
        <v>861</v>
      </c>
      <c r="F894" s="210">
        <v>112135.4</v>
      </c>
      <c r="G894" s="39">
        <v>100</v>
      </c>
      <c r="H894" s="65">
        <f t="shared" si="160"/>
        <v>112135.4</v>
      </c>
      <c r="I894" s="15">
        <f t="shared" si="159"/>
        <v>0</v>
      </c>
      <c r="J894" s="15">
        <f t="shared" si="155"/>
        <v>130.23855981416958</v>
      </c>
      <c r="K894" s="15">
        <f t="shared" si="161"/>
        <v>588.16197839783433</v>
      </c>
      <c r="L894" s="15">
        <f t="shared" si="162"/>
        <v>984215.40795378608</v>
      </c>
      <c r="M894" s="15"/>
      <c r="N894" s="15">
        <f t="shared" si="152"/>
        <v>984215.40795378608</v>
      </c>
      <c r="O894" s="40">
        <f t="shared" si="158"/>
        <v>984.2154079537861</v>
      </c>
      <c r="P894" s="40"/>
    </row>
    <row r="895" spans="1:16" x14ac:dyDescent="0.25">
      <c r="A895" s="5"/>
      <c r="B895" s="1" t="s">
        <v>614</v>
      </c>
      <c r="C895" s="48">
        <v>4</v>
      </c>
      <c r="D895" s="70">
        <v>9.4989999999999988</v>
      </c>
      <c r="E895" s="98">
        <v>572</v>
      </c>
      <c r="F895" s="210">
        <v>35522.6</v>
      </c>
      <c r="G895" s="39">
        <v>100</v>
      </c>
      <c r="H895" s="65">
        <f t="shared" si="160"/>
        <v>35522.6</v>
      </c>
      <c r="I895" s="15">
        <f t="shared" si="159"/>
        <v>0</v>
      </c>
      <c r="J895" s="15">
        <f t="shared" si="155"/>
        <v>62.102447552447551</v>
      </c>
      <c r="K895" s="15">
        <f t="shared" si="161"/>
        <v>656.29809065955635</v>
      </c>
      <c r="L895" s="15">
        <f t="shared" si="162"/>
        <v>1020984.3588962742</v>
      </c>
      <c r="M895" s="15"/>
      <c r="N895" s="15">
        <f t="shared" si="152"/>
        <v>1020984.3588962742</v>
      </c>
      <c r="O895" s="40">
        <f t="shared" si="158"/>
        <v>1020.9843588962742</v>
      </c>
      <c r="P895" s="40"/>
    </row>
    <row r="896" spans="1:16" x14ac:dyDescent="0.25">
      <c r="A896" s="5"/>
      <c r="B896" s="1" t="s">
        <v>615</v>
      </c>
      <c r="C896" s="48">
        <v>4</v>
      </c>
      <c r="D896" s="70">
        <v>50.374799999999993</v>
      </c>
      <c r="E896" s="98">
        <v>2697</v>
      </c>
      <c r="F896" s="210">
        <v>486514.2</v>
      </c>
      <c r="G896" s="39">
        <v>100</v>
      </c>
      <c r="H896" s="65">
        <f t="shared" si="160"/>
        <v>486514.2</v>
      </c>
      <c r="I896" s="15">
        <f t="shared" si="159"/>
        <v>0</v>
      </c>
      <c r="J896" s="15">
        <f t="shared" si="155"/>
        <v>180.3908787541713</v>
      </c>
      <c r="K896" s="15">
        <f t="shared" si="161"/>
        <v>538.00965945783264</v>
      </c>
      <c r="L896" s="15">
        <f t="shared" si="162"/>
        <v>1234398.0840124846</v>
      </c>
      <c r="M896" s="15"/>
      <c r="N896" s="15">
        <f t="shared" si="152"/>
        <v>1234398.0840124846</v>
      </c>
      <c r="O896" s="40">
        <f t="shared" si="158"/>
        <v>1234.3980840124846</v>
      </c>
      <c r="P896" s="40"/>
    </row>
    <row r="897" spans="1:16" x14ac:dyDescent="0.25">
      <c r="A897" s="5"/>
      <c r="B897" s="1" t="s">
        <v>574</v>
      </c>
      <c r="C897" s="48">
        <v>4</v>
      </c>
      <c r="D897" s="70">
        <v>12.6898</v>
      </c>
      <c r="E897" s="98">
        <v>762</v>
      </c>
      <c r="F897" s="210">
        <v>110880.6</v>
      </c>
      <c r="G897" s="39">
        <v>100</v>
      </c>
      <c r="H897" s="65">
        <f t="shared" si="160"/>
        <v>110880.6</v>
      </c>
      <c r="I897" s="15">
        <f t="shared" si="159"/>
        <v>0</v>
      </c>
      <c r="J897" s="15">
        <f t="shared" si="155"/>
        <v>145.51259842519687</v>
      </c>
      <c r="K897" s="15">
        <f t="shared" si="161"/>
        <v>572.88793978680701</v>
      </c>
      <c r="L897" s="15">
        <f t="shared" si="162"/>
        <v>936042.82584817254</v>
      </c>
      <c r="M897" s="15"/>
      <c r="N897" s="15">
        <f t="shared" si="152"/>
        <v>936042.82584817254</v>
      </c>
      <c r="O897" s="40">
        <f t="shared" si="158"/>
        <v>936.04282584817258</v>
      </c>
      <c r="P897" s="40"/>
    </row>
    <row r="898" spans="1:16" x14ac:dyDescent="0.25">
      <c r="A898" s="5"/>
      <c r="B898" s="1" t="s">
        <v>616</v>
      </c>
      <c r="C898" s="48">
        <v>4</v>
      </c>
      <c r="D898" s="70">
        <v>34.032299999999999</v>
      </c>
      <c r="E898" s="98">
        <v>1695</v>
      </c>
      <c r="F898" s="210">
        <v>346313.3</v>
      </c>
      <c r="G898" s="39">
        <v>100</v>
      </c>
      <c r="H898" s="65">
        <f t="shared" si="160"/>
        <v>346313.3</v>
      </c>
      <c r="I898" s="15">
        <f t="shared" si="159"/>
        <v>0</v>
      </c>
      <c r="J898" s="15">
        <f t="shared" si="155"/>
        <v>204.31463126843659</v>
      </c>
      <c r="K898" s="15">
        <f t="shared" si="161"/>
        <v>514.08590694356735</v>
      </c>
      <c r="L898" s="15">
        <f t="shared" si="162"/>
        <v>1031200.3295994712</v>
      </c>
      <c r="M898" s="15"/>
      <c r="N898" s="15">
        <f t="shared" ref="N898:N961" si="163">L898+M898</f>
        <v>1031200.3295994712</v>
      </c>
      <c r="O898" s="40">
        <f t="shared" si="158"/>
        <v>1031.2003295994712</v>
      </c>
      <c r="P898" s="40"/>
    </row>
    <row r="899" spans="1:16" x14ac:dyDescent="0.25">
      <c r="A899" s="5"/>
      <c r="B899" s="1" t="s">
        <v>617</v>
      </c>
      <c r="C899" s="48">
        <v>4</v>
      </c>
      <c r="D899" s="70">
        <v>17.230599999999999</v>
      </c>
      <c r="E899" s="98">
        <v>835</v>
      </c>
      <c r="F899" s="210">
        <v>116938.1</v>
      </c>
      <c r="G899" s="39">
        <v>100</v>
      </c>
      <c r="H899" s="65">
        <f t="shared" si="160"/>
        <v>116938.1</v>
      </c>
      <c r="I899" s="15">
        <f t="shared" si="159"/>
        <v>0</v>
      </c>
      <c r="J899" s="15">
        <f t="shared" si="155"/>
        <v>140.04562874251496</v>
      </c>
      <c r="K899" s="15">
        <f t="shared" si="161"/>
        <v>578.35490946948892</v>
      </c>
      <c r="L899" s="15">
        <f t="shared" si="162"/>
        <v>967058.84877821582</v>
      </c>
      <c r="M899" s="15"/>
      <c r="N899" s="15">
        <f t="shared" si="163"/>
        <v>967058.84877821582</v>
      </c>
      <c r="O899" s="40">
        <f t="shared" si="158"/>
        <v>967.05884877821586</v>
      </c>
      <c r="P899" s="40"/>
    </row>
    <row r="900" spans="1:16" x14ac:dyDescent="0.25">
      <c r="A900" s="5"/>
      <c r="B900" s="1" t="s">
        <v>618</v>
      </c>
      <c r="C900" s="48">
        <v>4</v>
      </c>
      <c r="D900" s="70">
        <v>31.044899999999998</v>
      </c>
      <c r="E900" s="98">
        <v>2546</v>
      </c>
      <c r="F900" s="210">
        <v>453760.6</v>
      </c>
      <c r="G900" s="39">
        <v>100</v>
      </c>
      <c r="H900" s="65">
        <f t="shared" si="160"/>
        <v>453760.6</v>
      </c>
      <c r="I900" s="15">
        <f t="shared" si="159"/>
        <v>0</v>
      </c>
      <c r="J900" s="15">
        <f t="shared" si="155"/>
        <v>178.2249018067557</v>
      </c>
      <c r="K900" s="15">
        <f t="shared" si="161"/>
        <v>540.17563640524816</v>
      </c>
      <c r="L900" s="15">
        <f t="shared" si="162"/>
        <v>1156662.4972520773</v>
      </c>
      <c r="M900" s="15"/>
      <c r="N900" s="15">
        <f t="shared" si="163"/>
        <v>1156662.4972520773</v>
      </c>
      <c r="O900" s="40">
        <f t="shared" si="158"/>
        <v>1156.6624972520774</v>
      </c>
      <c r="P900" s="40"/>
    </row>
    <row r="901" spans="1:16" x14ac:dyDescent="0.25">
      <c r="A901" s="5"/>
      <c r="B901" s="1" t="s">
        <v>619</v>
      </c>
      <c r="C901" s="48">
        <v>4</v>
      </c>
      <c r="D901" s="70">
        <v>11.1501</v>
      </c>
      <c r="E901" s="98">
        <v>712</v>
      </c>
      <c r="F901" s="210">
        <v>551401.4</v>
      </c>
      <c r="G901" s="39">
        <v>100</v>
      </c>
      <c r="H901" s="65">
        <f t="shared" si="160"/>
        <v>551401.4</v>
      </c>
      <c r="I901" s="15">
        <f t="shared" si="159"/>
        <v>0</v>
      </c>
      <c r="J901" s="15">
        <f t="shared" si="155"/>
        <v>774.4401685393259</v>
      </c>
      <c r="K901" s="15">
        <f t="shared" si="161"/>
        <v>-56.039630327322016</v>
      </c>
      <c r="L901" s="15">
        <f t="shared" si="162"/>
        <v>118948.49778468398</v>
      </c>
      <c r="M901" s="15"/>
      <c r="N901" s="15">
        <f t="shared" si="163"/>
        <v>118948.49778468398</v>
      </c>
      <c r="O901" s="40">
        <f t="shared" si="158"/>
        <v>118.94849778468398</v>
      </c>
      <c r="P901" s="40"/>
    </row>
    <row r="902" spans="1:16" x14ac:dyDescent="0.25">
      <c r="A902" s="5"/>
      <c r="B902" s="1" t="s">
        <v>620</v>
      </c>
      <c r="C902" s="48">
        <v>4</v>
      </c>
      <c r="D902" s="70">
        <v>10.266300000000001</v>
      </c>
      <c r="E902" s="98">
        <v>974</v>
      </c>
      <c r="F902" s="210">
        <v>161661.6</v>
      </c>
      <c r="G902" s="39">
        <v>100</v>
      </c>
      <c r="H902" s="65">
        <f t="shared" si="160"/>
        <v>161661.6</v>
      </c>
      <c r="I902" s="15">
        <f t="shared" si="159"/>
        <v>0</v>
      </c>
      <c r="J902" s="15">
        <f t="shared" si="155"/>
        <v>165.97700205338811</v>
      </c>
      <c r="K902" s="15">
        <f t="shared" si="161"/>
        <v>552.42353615861578</v>
      </c>
      <c r="L902" s="15">
        <f t="shared" si="162"/>
        <v>923850.49233442522</v>
      </c>
      <c r="M902" s="15"/>
      <c r="N902" s="15">
        <f t="shared" si="163"/>
        <v>923850.49233442522</v>
      </c>
      <c r="O902" s="40">
        <f t="shared" si="158"/>
        <v>923.85049233442521</v>
      </c>
      <c r="P902" s="40"/>
    </row>
    <row r="903" spans="1:16" x14ac:dyDescent="0.25">
      <c r="A903" s="5"/>
      <c r="B903" s="1" t="s">
        <v>621</v>
      </c>
      <c r="C903" s="48">
        <v>4</v>
      </c>
      <c r="D903" s="70">
        <v>27.482099999999999</v>
      </c>
      <c r="E903" s="98">
        <v>1371</v>
      </c>
      <c r="F903" s="210">
        <v>194098.1</v>
      </c>
      <c r="G903" s="39">
        <v>100</v>
      </c>
      <c r="H903" s="65">
        <f t="shared" si="160"/>
        <v>194098.1</v>
      </c>
      <c r="I903" s="15">
        <f t="shared" si="159"/>
        <v>0</v>
      </c>
      <c r="J903" s="15">
        <f t="shared" si="155"/>
        <v>141.57410649161196</v>
      </c>
      <c r="K903" s="15">
        <f t="shared" si="161"/>
        <v>576.82643172039195</v>
      </c>
      <c r="L903" s="15">
        <f t="shared" si="162"/>
        <v>1060536.4835235009</v>
      </c>
      <c r="M903" s="15"/>
      <c r="N903" s="15">
        <f t="shared" si="163"/>
        <v>1060536.4835235009</v>
      </c>
      <c r="O903" s="40">
        <f t="shared" si="158"/>
        <v>1060.5364835235009</v>
      </c>
      <c r="P903" s="40"/>
    </row>
    <row r="904" spans="1:16" x14ac:dyDescent="0.25">
      <c r="A904" s="5"/>
      <c r="B904" s="1" t="s">
        <v>841</v>
      </c>
      <c r="C904" s="48">
        <v>4</v>
      </c>
      <c r="D904" s="70">
        <v>24.450700000000005</v>
      </c>
      <c r="E904" s="98">
        <v>1075</v>
      </c>
      <c r="F904" s="210">
        <v>591467.1</v>
      </c>
      <c r="G904" s="39">
        <v>100</v>
      </c>
      <c r="H904" s="65">
        <f t="shared" si="160"/>
        <v>591467.1</v>
      </c>
      <c r="I904" s="15">
        <f t="shared" si="159"/>
        <v>0</v>
      </c>
      <c r="J904" s="15">
        <f t="shared" si="155"/>
        <v>550.20195348837206</v>
      </c>
      <c r="K904" s="15">
        <f t="shared" si="161"/>
        <v>168.19858472363182</v>
      </c>
      <c r="L904" s="15">
        <f t="shared" si="162"/>
        <v>441249.77847296721</v>
      </c>
      <c r="M904" s="15"/>
      <c r="N904" s="15">
        <f t="shared" si="163"/>
        <v>441249.77847296721</v>
      </c>
      <c r="O904" s="40">
        <f t="shared" si="158"/>
        <v>441.24977847296719</v>
      </c>
      <c r="P904" s="40"/>
    </row>
    <row r="905" spans="1:16" x14ac:dyDescent="0.25">
      <c r="A905" s="5"/>
      <c r="B905" s="1" t="s">
        <v>622</v>
      </c>
      <c r="C905" s="48">
        <v>4</v>
      </c>
      <c r="D905" s="70">
        <v>14.500899999999998</v>
      </c>
      <c r="E905" s="98">
        <v>699</v>
      </c>
      <c r="F905" s="210">
        <v>168037</v>
      </c>
      <c r="G905" s="39">
        <v>100</v>
      </c>
      <c r="H905" s="65">
        <f t="shared" si="160"/>
        <v>168037</v>
      </c>
      <c r="I905" s="15">
        <f t="shared" si="159"/>
        <v>0</v>
      </c>
      <c r="J905" s="15">
        <f t="shared" si="155"/>
        <v>240.39628040057224</v>
      </c>
      <c r="K905" s="15">
        <f t="shared" si="161"/>
        <v>478.00425781143167</v>
      </c>
      <c r="L905" s="15">
        <f t="shared" si="162"/>
        <v>801143.6535586199</v>
      </c>
      <c r="M905" s="15"/>
      <c r="N905" s="15">
        <f t="shared" si="163"/>
        <v>801143.6535586199</v>
      </c>
      <c r="O905" s="40">
        <f t="shared" si="158"/>
        <v>801.14365355861992</v>
      </c>
      <c r="P905" s="40"/>
    </row>
    <row r="906" spans="1:16" x14ac:dyDescent="0.25">
      <c r="A906" s="5"/>
      <c r="B906" s="1" t="s">
        <v>606</v>
      </c>
      <c r="C906" s="48">
        <v>3</v>
      </c>
      <c r="D906" s="70">
        <v>19.206800000000001</v>
      </c>
      <c r="E906" s="98">
        <v>5972</v>
      </c>
      <c r="F906" s="210">
        <v>9777109.5</v>
      </c>
      <c r="G906" s="39">
        <v>50</v>
      </c>
      <c r="H906" s="65">
        <f t="shared" si="160"/>
        <v>4888554.75</v>
      </c>
      <c r="I906" s="15">
        <f t="shared" si="159"/>
        <v>4888554.75</v>
      </c>
      <c r="J906" s="15">
        <f t="shared" si="155"/>
        <v>1637.1583221701273</v>
      </c>
      <c r="K906" s="15">
        <f t="shared" si="161"/>
        <v>-918.75778395812347</v>
      </c>
      <c r="L906" s="15">
        <f t="shared" si="162"/>
        <v>754327.18740589509</v>
      </c>
      <c r="M906" s="15"/>
      <c r="N906" s="15">
        <f t="shared" si="163"/>
        <v>754327.18740589509</v>
      </c>
      <c r="O906" s="40">
        <f t="shared" si="158"/>
        <v>754.32718740589507</v>
      </c>
      <c r="P906" s="40"/>
    </row>
    <row r="907" spans="1:16" x14ac:dyDescent="0.25">
      <c r="A907" s="5"/>
      <c r="B907" s="1" t="s">
        <v>842</v>
      </c>
      <c r="C907" s="48">
        <v>4</v>
      </c>
      <c r="D907" s="70">
        <v>32.515500000000003</v>
      </c>
      <c r="E907" s="98">
        <v>2120</v>
      </c>
      <c r="F907" s="210">
        <v>314108.2</v>
      </c>
      <c r="G907" s="39">
        <v>100</v>
      </c>
      <c r="H907" s="65">
        <f t="shared" si="160"/>
        <v>314108.2</v>
      </c>
      <c r="I907" s="15">
        <f t="shared" si="159"/>
        <v>0</v>
      </c>
      <c r="J907" s="15">
        <f t="shared" si="155"/>
        <v>148.16424528301889</v>
      </c>
      <c r="K907" s="15">
        <f t="shared" si="161"/>
        <v>570.23629292898499</v>
      </c>
      <c r="L907" s="15">
        <f t="shared" si="162"/>
        <v>1154463.1368317651</v>
      </c>
      <c r="M907" s="15"/>
      <c r="N907" s="15">
        <f t="shared" si="163"/>
        <v>1154463.1368317651</v>
      </c>
      <c r="O907" s="40">
        <f t="shared" si="158"/>
        <v>1154.463136831765</v>
      </c>
      <c r="P907" s="40"/>
    </row>
    <row r="908" spans="1:16" x14ac:dyDescent="0.25">
      <c r="A908" s="5"/>
      <c r="B908" s="8"/>
      <c r="C908" s="8"/>
      <c r="D908" s="70">
        <v>0</v>
      </c>
      <c r="E908" s="100"/>
      <c r="F908" s="57"/>
      <c r="G908" s="39"/>
      <c r="H908" s="57"/>
      <c r="K908" s="15"/>
      <c r="L908" s="15"/>
      <c r="M908" s="15"/>
      <c r="N908" s="15"/>
      <c r="O908" s="40">
        <f t="shared" si="158"/>
        <v>0</v>
      </c>
      <c r="P908" s="40"/>
    </row>
    <row r="909" spans="1:16" x14ac:dyDescent="0.25">
      <c r="A909" s="33" t="s">
        <v>623</v>
      </c>
      <c r="B909" s="2" t="s">
        <v>2</v>
      </c>
      <c r="C909" s="59"/>
      <c r="D909" s="7">
        <v>998.38089999999977</v>
      </c>
      <c r="E909" s="101">
        <f>E910</f>
        <v>64944</v>
      </c>
      <c r="F909" s="177"/>
      <c r="G909" s="39"/>
      <c r="H909" s="50">
        <f>H911</f>
        <v>3995134.35</v>
      </c>
      <c r="I909" s="12">
        <f>I911</f>
        <v>-3995134.35</v>
      </c>
      <c r="J909" s="12"/>
      <c r="K909" s="15"/>
      <c r="L909" s="15"/>
      <c r="M909" s="14">
        <f>M911</f>
        <v>35823189.304046988</v>
      </c>
      <c r="N909" s="12">
        <f t="shared" si="163"/>
        <v>35823189.304046988</v>
      </c>
      <c r="O909" s="168">
        <f t="shared" ref="O909" si="164">O911</f>
        <v>35823.189304046988</v>
      </c>
      <c r="P909" s="40"/>
    </row>
    <row r="910" spans="1:16" x14ac:dyDescent="0.25">
      <c r="A910" s="33" t="s">
        <v>623</v>
      </c>
      <c r="B910" s="2" t="s">
        <v>3</v>
      </c>
      <c r="C910" s="59"/>
      <c r="D910" s="7">
        <v>998.38089999999977</v>
      </c>
      <c r="E910" s="101">
        <f>SUM(E912:E934)</f>
        <v>64944</v>
      </c>
      <c r="F910" s="177">
        <f>SUM(F912:F934)</f>
        <v>33491181.300000001</v>
      </c>
      <c r="G910" s="39"/>
      <c r="H910" s="50">
        <f>SUM(H912:H934)</f>
        <v>25500912.600000001</v>
      </c>
      <c r="I910" s="12">
        <f>SUM(I912:I934)</f>
        <v>7990268.7000000002</v>
      </c>
      <c r="J910" s="12"/>
      <c r="K910" s="15"/>
      <c r="L910" s="12">
        <f>SUM(L912:L934)</f>
        <v>23800409.542347491</v>
      </c>
      <c r="M910" s="15"/>
      <c r="N910" s="12">
        <f t="shared" si="163"/>
        <v>23800409.542347491</v>
      </c>
      <c r="O910" s="168">
        <f t="shared" ref="O910" si="165">SUM(O912:O934)</f>
        <v>23800.40954234749</v>
      </c>
      <c r="P910" s="40"/>
    </row>
    <row r="911" spans="1:16" x14ac:dyDescent="0.25">
      <c r="A911" s="5"/>
      <c r="B911" s="1" t="s">
        <v>26</v>
      </c>
      <c r="C911" s="48">
        <v>2</v>
      </c>
      <c r="D911" s="70">
        <v>0</v>
      </c>
      <c r="E911" s="104"/>
      <c r="F911" s="65"/>
      <c r="G911" s="39">
        <v>25</v>
      </c>
      <c r="H911" s="65">
        <f>F930*G911/100</f>
        <v>3995134.35</v>
      </c>
      <c r="I911" s="15">
        <f t="shared" ref="I911:I934" si="166">F911-H911</f>
        <v>-3995134.35</v>
      </c>
      <c r="J911" s="15"/>
      <c r="K911" s="15"/>
      <c r="L911" s="15"/>
      <c r="M911" s="15">
        <f>($L$7*$L$8*E909/$L$10)+($L$7*$L$9*D909/$L$11)</f>
        <v>35823189.304046988</v>
      </c>
      <c r="N911" s="15">
        <f t="shared" si="163"/>
        <v>35823189.304046988</v>
      </c>
      <c r="O911" s="40">
        <f t="shared" si="158"/>
        <v>35823.189304046988</v>
      </c>
      <c r="P911" s="40"/>
    </row>
    <row r="912" spans="1:16" x14ac:dyDescent="0.25">
      <c r="A912" s="5"/>
      <c r="B912" s="1" t="s">
        <v>624</v>
      </c>
      <c r="C912" s="48">
        <v>4</v>
      </c>
      <c r="D912" s="70">
        <v>17.226600000000001</v>
      </c>
      <c r="E912" s="98">
        <v>433</v>
      </c>
      <c r="F912" s="211">
        <v>94828.4</v>
      </c>
      <c r="G912" s="39">
        <v>100</v>
      </c>
      <c r="H912" s="65">
        <f t="shared" ref="H912:H934" si="167">F912*G912/100</f>
        <v>94828.4</v>
      </c>
      <c r="I912" s="15">
        <f t="shared" si="166"/>
        <v>0</v>
      </c>
      <c r="J912" s="15">
        <f t="shared" si="155"/>
        <v>219.00323325635102</v>
      </c>
      <c r="K912" s="15">
        <f t="shared" ref="K912:K934" si="168">$J$11*$J$19-J912</f>
        <v>499.39730495565288</v>
      </c>
      <c r="L912" s="15">
        <f t="shared" ref="L912:L934" si="169">IF(K912&gt;0,$J$7*$J$8*(K912/$K$19),0)+$J$7*$J$9*(E912/$E$19)+$J$7*$J$10*(D912/$D$19)</f>
        <v>809380.53350733733</v>
      </c>
      <c r="M912" s="15"/>
      <c r="N912" s="15">
        <f t="shared" si="163"/>
        <v>809380.53350733733</v>
      </c>
      <c r="O912" s="40">
        <f t="shared" si="158"/>
        <v>809.3805335073373</v>
      </c>
      <c r="P912" s="40"/>
    </row>
    <row r="913" spans="1:16" x14ac:dyDescent="0.25">
      <c r="A913" s="5"/>
      <c r="B913" s="1" t="s">
        <v>105</v>
      </c>
      <c r="C913" s="48">
        <v>4</v>
      </c>
      <c r="D913" s="70">
        <v>25.498499999999996</v>
      </c>
      <c r="E913" s="98">
        <v>2587</v>
      </c>
      <c r="F913" s="211">
        <v>379729.9</v>
      </c>
      <c r="G913" s="39">
        <v>100</v>
      </c>
      <c r="H913" s="65">
        <f t="shared" si="167"/>
        <v>379729.9</v>
      </c>
      <c r="I913" s="15">
        <f t="shared" si="166"/>
        <v>0</v>
      </c>
      <c r="J913" s="15">
        <f t="shared" si="155"/>
        <v>146.78388094317742</v>
      </c>
      <c r="K913" s="15">
        <f t="shared" si="168"/>
        <v>571.61665726882643</v>
      </c>
      <c r="L913" s="15">
        <f t="shared" si="169"/>
        <v>1187495.1538290225</v>
      </c>
      <c r="M913" s="15"/>
      <c r="N913" s="15">
        <f t="shared" si="163"/>
        <v>1187495.1538290225</v>
      </c>
      <c r="O913" s="40">
        <f t="shared" si="158"/>
        <v>1187.4951538290225</v>
      </c>
      <c r="P913" s="40"/>
    </row>
    <row r="914" spans="1:16" x14ac:dyDescent="0.25">
      <c r="A914" s="5"/>
      <c r="B914" s="1" t="s">
        <v>625</v>
      </c>
      <c r="C914" s="48">
        <v>4</v>
      </c>
      <c r="D914" s="70">
        <v>35.809699999999999</v>
      </c>
      <c r="E914" s="98">
        <v>921</v>
      </c>
      <c r="F914" s="211">
        <v>234380.2</v>
      </c>
      <c r="G914" s="39">
        <v>100</v>
      </c>
      <c r="H914" s="65">
        <f t="shared" si="167"/>
        <v>234380.2</v>
      </c>
      <c r="I914" s="15">
        <f t="shared" si="166"/>
        <v>0</v>
      </c>
      <c r="J914" s="15">
        <f t="shared" si="155"/>
        <v>254.48447339847993</v>
      </c>
      <c r="K914" s="15">
        <f t="shared" si="168"/>
        <v>463.91606481352392</v>
      </c>
      <c r="L914" s="15">
        <f t="shared" si="169"/>
        <v>876801.06698062166</v>
      </c>
      <c r="M914" s="15"/>
      <c r="N914" s="15">
        <f t="shared" si="163"/>
        <v>876801.06698062166</v>
      </c>
      <c r="O914" s="40">
        <f t="shared" si="158"/>
        <v>876.80106698062161</v>
      </c>
      <c r="P914" s="40"/>
    </row>
    <row r="915" spans="1:16" x14ac:dyDescent="0.25">
      <c r="A915" s="5"/>
      <c r="B915" s="1" t="s">
        <v>843</v>
      </c>
      <c r="C915" s="48">
        <v>4</v>
      </c>
      <c r="D915" s="70">
        <v>39.009399999999999</v>
      </c>
      <c r="E915" s="98">
        <v>2701</v>
      </c>
      <c r="F915" s="211">
        <v>477846.6</v>
      </c>
      <c r="G915" s="39">
        <v>100</v>
      </c>
      <c r="H915" s="65">
        <f t="shared" si="167"/>
        <v>477846.6</v>
      </c>
      <c r="I915" s="15">
        <f t="shared" si="166"/>
        <v>0</v>
      </c>
      <c r="J915" s="15">
        <f t="shared" si="155"/>
        <v>176.91469825990373</v>
      </c>
      <c r="K915" s="15">
        <f t="shared" si="168"/>
        <v>541.48583995210015</v>
      </c>
      <c r="L915" s="15">
        <f t="shared" si="169"/>
        <v>1202534.1593666053</v>
      </c>
      <c r="M915" s="15"/>
      <c r="N915" s="15">
        <f t="shared" si="163"/>
        <v>1202534.1593666053</v>
      </c>
      <c r="O915" s="40">
        <f t="shared" si="158"/>
        <v>1202.5341593666053</v>
      </c>
      <c r="P915" s="40"/>
    </row>
    <row r="916" spans="1:16" x14ac:dyDescent="0.25">
      <c r="A916" s="5"/>
      <c r="B916" s="1" t="s">
        <v>626</v>
      </c>
      <c r="C916" s="48">
        <v>4</v>
      </c>
      <c r="D916" s="70">
        <v>53.113700000000001</v>
      </c>
      <c r="E916" s="98">
        <v>3329</v>
      </c>
      <c r="F916" s="211">
        <v>403686</v>
      </c>
      <c r="G916" s="39">
        <v>100</v>
      </c>
      <c r="H916" s="65">
        <f t="shared" si="167"/>
        <v>403686</v>
      </c>
      <c r="I916" s="15">
        <f t="shared" si="166"/>
        <v>0</v>
      </c>
      <c r="J916" s="15">
        <f t="shared" si="155"/>
        <v>121.26344247521779</v>
      </c>
      <c r="K916" s="15">
        <f t="shared" si="168"/>
        <v>597.13709573678614</v>
      </c>
      <c r="L916" s="15">
        <f t="shared" si="169"/>
        <v>1399753.356157969</v>
      </c>
      <c r="M916" s="15"/>
      <c r="N916" s="15">
        <f t="shared" si="163"/>
        <v>1399753.356157969</v>
      </c>
      <c r="O916" s="40">
        <f t="shared" si="158"/>
        <v>1399.7533561579689</v>
      </c>
      <c r="P916" s="40"/>
    </row>
    <row r="917" spans="1:16" x14ac:dyDescent="0.25">
      <c r="A917" s="5"/>
      <c r="B917" s="1" t="s">
        <v>627</v>
      </c>
      <c r="C917" s="48">
        <v>4</v>
      </c>
      <c r="D917" s="70">
        <v>54.958999999999996</v>
      </c>
      <c r="E917" s="98">
        <v>2633</v>
      </c>
      <c r="F917" s="211">
        <v>682718.3</v>
      </c>
      <c r="G917" s="39">
        <v>100</v>
      </c>
      <c r="H917" s="65">
        <f t="shared" si="167"/>
        <v>682718.3</v>
      </c>
      <c r="I917" s="15">
        <f t="shared" si="166"/>
        <v>0</v>
      </c>
      <c r="J917" s="15">
        <f t="shared" si="155"/>
        <v>259.2929358146601</v>
      </c>
      <c r="K917" s="15">
        <f t="shared" si="168"/>
        <v>459.10760239734378</v>
      </c>
      <c r="L917" s="15">
        <f t="shared" si="169"/>
        <v>1130956.4545225301</v>
      </c>
      <c r="M917" s="15"/>
      <c r="N917" s="15">
        <f t="shared" si="163"/>
        <v>1130956.4545225301</v>
      </c>
      <c r="O917" s="40">
        <f t="shared" si="158"/>
        <v>1130.9564545225301</v>
      </c>
      <c r="P917" s="40"/>
    </row>
    <row r="918" spans="1:16" x14ac:dyDescent="0.25">
      <c r="A918" s="5"/>
      <c r="B918" s="1" t="s">
        <v>171</v>
      </c>
      <c r="C918" s="48">
        <v>4</v>
      </c>
      <c r="D918" s="70">
        <v>50.674500000000002</v>
      </c>
      <c r="E918" s="98">
        <v>2325</v>
      </c>
      <c r="F918" s="211">
        <v>767768.2</v>
      </c>
      <c r="G918" s="39">
        <v>100</v>
      </c>
      <c r="H918" s="65">
        <f t="shared" si="167"/>
        <v>767768.2</v>
      </c>
      <c r="I918" s="15">
        <f t="shared" si="166"/>
        <v>0</v>
      </c>
      <c r="J918" s="15">
        <f t="shared" ref="J918:J981" si="170">F918/E918</f>
        <v>330.22288172043011</v>
      </c>
      <c r="K918" s="15">
        <f t="shared" si="168"/>
        <v>388.17765649157377</v>
      </c>
      <c r="L918" s="15">
        <f t="shared" si="169"/>
        <v>981441.43245835649</v>
      </c>
      <c r="M918" s="15"/>
      <c r="N918" s="15">
        <f t="shared" si="163"/>
        <v>981441.43245835649</v>
      </c>
      <c r="O918" s="40">
        <f t="shared" si="158"/>
        <v>981.44143245835653</v>
      </c>
      <c r="P918" s="40"/>
    </row>
    <row r="919" spans="1:16" x14ac:dyDescent="0.25">
      <c r="A919" s="5"/>
      <c r="B919" s="1" t="s">
        <v>628</v>
      </c>
      <c r="C919" s="48">
        <v>4</v>
      </c>
      <c r="D919" s="70">
        <v>47.912499999999994</v>
      </c>
      <c r="E919" s="98">
        <v>2663</v>
      </c>
      <c r="F919" s="211">
        <v>768287.5</v>
      </c>
      <c r="G919" s="39">
        <v>100</v>
      </c>
      <c r="H919" s="65">
        <f t="shared" si="167"/>
        <v>768287.5</v>
      </c>
      <c r="I919" s="15">
        <f t="shared" si="166"/>
        <v>0</v>
      </c>
      <c r="J919" s="15">
        <f t="shared" si="170"/>
        <v>288.50450619601952</v>
      </c>
      <c r="K919" s="15">
        <f t="shared" si="168"/>
        <v>429.89603201598436</v>
      </c>
      <c r="L919" s="15">
        <f t="shared" si="169"/>
        <v>1070242.6194260835</v>
      </c>
      <c r="M919" s="15"/>
      <c r="N919" s="15">
        <f t="shared" si="163"/>
        <v>1070242.6194260835</v>
      </c>
      <c r="O919" s="40">
        <f t="shared" ref="O919:O982" si="171">N919/1000</f>
        <v>1070.2426194260836</v>
      </c>
      <c r="P919" s="40"/>
    </row>
    <row r="920" spans="1:16" x14ac:dyDescent="0.25">
      <c r="A920" s="5"/>
      <c r="B920" s="1" t="s">
        <v>629</v>
      </c>
      <c r="C920" s="48">
        <v>4</v>
      </c>
      <c r="D920" s="70">
        <v>55.839199999999998</v>
      </c>
      <c r="E920" s="98">
        <v>3957</v>
      </c>
      <c r="F920" s="211">
        <v>893893.1</v>
      </c>
      <c r="G920" s="39">
        <v>100</v>
      </c>
      <c r="H920" s="65">
        <f t="shared" si="167"/>
        <v>893893.1</v>
      </c>
      <c r="I920" s="15">
        <f t="shared" si="166"/>
        <v>0</v>
      </c>
      <c r="J920" s="15">
        <f t="shared" si="170"/>
        <v>225.9017184735911</v>
      </c>
      <c r="K920" s="15">
        <f t="shared" si="168"/>
        <v>492.49881973841275</v>
      </c>
      <c r="L920" s="15">
        <f t="shared" si="169"/>
        <v>1334123.2788952168</v>
      </c>
      <c r="M920" s="15"/>
      <c r="N920" s="15">
        <f t="shared" si="163"/>
        <v>1334123.2788952168</v>
      </c>
      <c r="O920" s="40">
        <f t="shared" si="171"/>
        <v>1334.1232788952168</v>
      </c>
      <c r="P920" s="40"/>
    </row>
    <row r="921" spans="1:16" x14ac:dyDescent="0.25">
      <c r="A921" s="5"/>
      <c r="B921" s="1" t="s">
        <v>630</v>
      </c>
      <c r="C921" s="48">
        <v>4</v>
      </c>
      <c r="D921" s="70">
        <v>30.313600000000001</v>
      </c>
      <c r="E921" s="98">
        <v>2943</v>
      </c>
      <c r="F921" s="211">
        <v>392436.5</v>
      </c>
      <c r="G921" s="39">
        <v>100</v>
      </c>
      <c r="H921" s="65">
        <f t="shared" si="167"/>
        <v>392436.5</v>
      </c>
      <c r="I921" s="15">
        <f t="shared" si="166"/>
        <v>0</v>
      </c>
      <c r="J921" s="15">
        <f t="shared" si="170"/>
        <v>133.34573564390078</v>
      </c>
      <c r="K921" s="15">
        <f t="shared" si="168"/>
        <v>585.05480256810313</v>
      </c>
      <c r="L921" s="15">
        <f t="shared" si="169"/>
        <v>1263393.1196360188</v>
      </c>
      <c r="M921" s="15"/>
      <c r="N921" s="15">
        <f t="shared" si="163"/>
        <v>1263393.1196360188</v>
      </c>
      <c r="O921" s="40">
        <f t="shared" si="171"/>
        <v>1263.3931196360188</v>
      </c>
      <c r="P921" s="40"/>
    </row>
    <row r="922" spans="1:16" x14ac:dyDescent="0.25">
      <c r="A922" s="5"/>
      <c r="B922" s="1" t="s">
        <v>631</v>
      </c>
      <c r="C922" s="48">
        <v>4</v>
      </c>
      <c r="D922" s="70">
        <v>12.9727</v>
      </c>
      <c r="E922" s="98">
        <v>531</v>
      </c>
      <c r="F922" s="211">
        <v>238649.60000000001</v>
      </c>
      <c r="G922" s="39">
        <v>100</v>
      </c>
      <c r="H922" s="65">
        <f t="shared" si="167"/>
        <v>238649.60000000001</v>
      </c>
      <c r="I922" s="15">
        <f t="shared" si="166"/>
        <v>0</v>
      </c>
      <c r="J922" s="15">
        <f t="shared" si="170"/>
        <v>449.43427495291905</v>
      </c>
      <c r="K922" s="15">
        <f t="shared" si="168"/>
        <v>268.96626325908483</v>
      </c>
      <c r="L922" s="15">
        <f t="shared" si="169"/>
        <v>482495.29834299668</v>
      </c>
      <c r="M922" s="15"/>
      <c r="N922" s="15">
        <f t="shared" si="163"/>
        <v>482495.29834299668</v>
      </c>
      <c r="O922" s="40">
        <f t="shared" si="171"/>
        <v>482.4952983429967</v>
      </c>
      <c r="P922" s="40"/>
    </row>
    <row r="923" spans="1:16" x14ac:dyDescent="0.25">
      <c r="A923" s="5"/>
      <c r="B923" s="1" t="s">
        <v>632</v>
      </c>
      <c r="C923" s="48">
        <v>4</v>
      </c>
      <c r="D923" s="70">
        <v>53.3904</v>
      </c>
      <c r="E923" s="98">
        <v>4920</v>
      </c>
      <c r="F923" s="211">
        <v>1506445.6</v>
      </c>
      <c r="G923" s="39">
        <v>100</v>
      </c>
      <c r="H923" s="65">
        <f t="shared" si="167"/>
        <v>1506445.6</v>
      </c>
      <c r="I923" s="15">
        <f t="shared" si="166"/>
        <v>0</v>
      </c>
      <c r="J923" s="15">
        <f t="shared" si="170"/>
        <v>306.18813008130081</v>
      </c>
      <c r="K923" s="15">
        <f t="shared" si="168"/>
        <v>412.21240813070307</v>
      </c>
      <c r="L923" s="15">
        <f t="shared" si="169"/>
        <v>1324606.2339218194</v>
      </c>
      <c r="M923" s="15"/>
      <c r="N923" s="15">
        <f t="shared" si="163"/>
        <v>1324606.2339218194</v>
      </c>
      <c r="O923" s="40">
        <f t="shared" si="171"/>
        <v>1324.6062339218195</v>
      </c>
      <c r="P923" s="40"/>
    </row>
    <row r="924" spans="1:16" x14ac:dyDescent="0.25">
      <c r="A924" s="5"/>
      <c r="B924" s="1" t="s">
        <v>244</v>
      </c>
      <c r="C924" s="48">
        <v>4</v>
      </c>
      <c r="D924" s="70">
        <v>38.387099999999997</v>
      </c>
      <c r="E924" s="98">
        <v>1748</v>
      </c>
      <c r="F924" s="211">
        <v>2470922</v>
      </c>
      <c r="G924" s="39">
        <v>100</v>
      </c>
      <c r="H924" s="65">
        <f t="shared" si="167"/>
        <v>2470922</v>
      </c>
      <c r="I924" s="15">
        <f t="shared" si="166"/>
        <v>0</v>
      </c>
      <c r="J924" s="15">
        <f t="shared" si="170"/>
        <v>1413.5709382151031</v>
      </c>
      <c r="K924" s="15">
        <f t="shared" si="168"/>
        <v>-695.17040000309919</v>
      </c>
      <c r="L924" s="15">
        <f t="shared" si="169"/>
        <v>328090.43477010028</v>
      </c>
      <c r="M924" s="15"/>
      <c r="N924" s="15">
        <f t="shared" si="163"/>
        <v>328090.43477010028</v>
      </c>
      <c r="O924" s="40">
        <f t="shared" si="171"/>
        <v>328.09043477010027</v>
      </c>
      <c r="P924" s="40"/>
    </row>
    <row r="925" spans="1:16" x14ac:dyDescent="0.25">
      <c r="A925" s="5"/>
      <c r="B925" s="1" t="s">
        <v>633</v>
      </c>
      <c r="C925" s="48">
        <v>4</v>
      </c>
      <c r="D925" s="70">
        <v>37.928000000000004</v>
      </c>
      <c r="E925" s="98">
        <v>2493</v>
      </c>
      <c r="F925" s="211">
        <v>1202260.8</v>
      </c>
      <c r="G925" s="39">
        <v>100</v>
      </c>
      <c r="H925" s="65">
        <f t="shared" si="167"/>
        <v>1202260.8</v>
      </c>
      <c r="I925" s="15">
        <f t="shared" si="166"/>
        <v>0</v>
      </c>
      <c r="J925" s="15">
        <f t="shared" si="170"/>
        <v>482.2546329723225</v>
      </c>
      <c r="K925" s="15">
        <f t="shared" si="168"/>
        <v>236.14590523968138</v>
      </c>
      <c r="L925" s="15">
        <f t="shared" si="169"/>
        <v>745185.73158725526</v>
      </c>
      <c r="M925" s="15"/>
      <c r="N925" s="15">
        <f t="shared" si="163"/>
        <v>745185.73158725526</v>
      </c>
      <c r="O925" s="40">
        <f t="shared" si="171"/>
        <v>745.1857315872553</v>
      </c>
      <c r="P925" s="40"/>
    </row>
    <row r="926" spans="1:16" x14ac:dyDescent="0.25">
      <c r="A926" s="5"/>
      <c r="B926" s="1" t="s">
        <v>634</v>
      </c>
      <c r="C926" s="48">
        <v>4</v>
      </c>
      <c r="D926" s="70">
        <v>42.626199999999997</v>
      </c>
      <c r="E926" s="98">
        <v>2501</v>
      </c>
      <c r="F926" s="211">
        <v>2095749.3</v>
      </c>
      <c r="G926" s="39">
        <v>100</v>
      </c>
      <c r="H926" s="65">
        <f t="shared" si="167"/>
        <v>2095749.3</v>
      </c>
      <c r="I926" s="15">
        <f t="shared" si="166"/>
        <v>0</v>
      </c>
      <c r="J926" s="15">
        <f t="shared" si="170"/>
        <v>837.96453418632552</v>
      </c>
      <c r="K926" s="15">
        <f t="shared" si="168"/>
        <v>-119.56399597432164</v>
      </c>
      <c r="L926" s="15">
        <f t="shared" si="169"/>
        <v>429153.77583878313</v>
      </c>
      <c r="M926" s="15"/>
      <c r="N926" s="15">
        <f t="shared" si="163"/>
        <v>429153.77583878313</v>
      </c>
      <c r="O926" s="40">
        <f t="shared" si="171"/>
        <v>429.15377583878313</v>
      </c>
      <c r="P926" s="40"/>
    </row>
    <row r="927" spans="1:16" x14ac:dyDescent="0.25">
      <c r="A927" s="5"/>
      <c r="B927" s="1" t="s">
        <v>844</v>
      </c>
      <c r="C927" s="48">
        <v>4</v>
      </c>
      <c r="D927" s="70">
        <v>47.831499999999998</v>
      </c>
      <c r="E927" s="98">
        <v>3254</v>
      </c>
      <c r="F927" s="211">
        <v>791349</v>
      </c>
      <c r="G927" s="39">
        <v>100</v>
      </c>
      <c r="H927" s="65">
        <f t="shared" si="167"/>
        <v>791349</v>
      </c>
      <c r="I927" s="15">
        <f t="shared" si="166"/>
        <v>0</v>
      </c>
      <c r="J927" s="15">
        <f t="shared" si="170"/>
        <v>243.19268592501535</v>
      </c>
      <c r="K927" s="15">
        <f t="shared" si="168"/>
        <v>475.20785228698855</v>
      </c>
      <c r="L927" s="15">
        <f t="shared" si="169"/>
        <v>1202172.7614218786</v>
      </c>
      <c r="M927" s="15"/>
      <c r="N927" s="15">
        <f t="shared" si="163"/>
        <v>1202172.7614218786</v>
      </c>
      <c r="O927" s="40">
        <f t="shared" si="171"/>
        <v>1202.1727614218785</v>
      </c>
      <c r="P927" s="40"/>
    </row>
    <row r="928" spans="1:16" x14ac:dyDescent="0.25">
      <c r="A928" s="5"/>
      <c r="B928" s="1" t="s">
        <v>635</v>
      </c>
      <c r="C928" s="48">
        <v>4</v>
      </c>
      <c r="D928" s="70">
        <v>31.9847</v>
      </c>
      <c r="E928" s="98">
        <v>701</v>
      </c>
      <c r="F928" s="211">
        <v>210410</v>
      </c>
      <c r="G928" s="39">
        <v>100</v>
      </c>
      <c r="H928" s="65">
        <f t="shared" si="167"/>
        <v>210410</v>
      </c>
      <c r="I928" s="15">
        <f t="shared" si="166"/>
        <v>0</v>
      </c>
      <c r="J928" s="15">
        <f t="shared" si="170"/>
        <v>300.15691868758915</v>
      </c>
      <c r="K928" s="15">
        <f t="shared" si="168"/>
        <v>418.24361952441473</v>
      </c>
      <c r="L928" s="15">
        <f t="shared" si="169"/>
        <v>774525.87176830694</v>
      </c>
      <c r="M928" s="15"/>
      <c r="N928" s="15">
        <f t="shared" si="163"/>
        <v>774525.87176830694</v>
      </c>
      <c r="O928" s="40">
        <f t="shared" si="171"/>
        <v>774.52587176830696</v>
      </c>
      <c r="P928" s="40"/>
    </row>
    <row r="929" spans="1:16" x14ac:dyDescent="0.25">
      <c r="A929" s="5"/>
      <c r="B929" s="1" t="s">
        <v>636</v>
      </c>
      <c r="C929" s="48">
        <v>4</v>
      </c>
      <c r="D929" s="70">
        <v>42.980699999999999</v>
      </c>
      <c r="E929" s="98">
        <v>3550</v>
      </c>
      <c r="F929" s="211">
        <v>804054.6</v>
      </c>
      <c r="G929" s="39">
        <v>100</v>
      </c>
      <c r="H929" s="65">
        <f t="shared" si="167"/>
        <v>804054.6</v>
      </c>
      <c r="I929" s="15">
        <f t="shared" si="166"/>
        <v>0</v>
      </c>
      <c r="J929" s="15">
        <f t="shared" si="170"/>
        <v>226.49425352112675</v>
      </c>
      <c r="K929" s="15">
        <f t="shared" si="168"/>
        <v>491.9062846908771</v>
      </c>
      <c r="L929" s="15">
        <f t="shared" si="169"/>
        <v>1244058.6457333595</v>
      </c>
      <c r="M929" s="15"/>
      <c r="N929" s="15">
        <f t="shared" si="163"/>
        <v>1244058.6457333595</v>
      </c>
      <c r="O929" s="40">
        <f t="shared" si="171"/>
        <v>1244.0586457333595</v>
      </c>
      <c r="P929" s="40"/>
    </row>
    <row r="930" spans="1:16" x14ac:dyDescent="0.25">
      <c r="A930" s="5"/>
      <c r="B930" s="1" t="s">
        <v>623</v>
      </c>
      <c r="C930" s="48">
        <v>3</v>
      </c>
      <c r="D930" s="70">
        <v>22.766300000000001</v>
      </c>
      <c r="E930" s="98">
        <v>7295</v>
      </c>
      <c r="F930" s="211">
        <v>15980537.4</v>
      </c>
      <c r="G930" s="39">
        <v>50</v>
      </c>
      <c r="H930" s="65">
        <f t="shared" si="167"/>
        <v>7990268.7000000002</v>
      </c>
      <c r="I930" s="15">
        <f t="shared" si="166"/>
        <v>7990268.7000000002</v>
      </c>
      <c r="J930" s="15">
        <f t="shared" si="170"/>
        <v>2190.6151336531871</v>
      </c>
      <c r="K930" s="15">
        <f t="shared" si="168"/>
        <v>-1472.2145954411831</v>
      </c>
      <c r="L930" s="15">
        <f t="shared" si="169"/>
        <v>919158.70228869352</v>
      </c>
      <c r="M930" s="15"/>
      <c r="N930" s="15">
        <f t="shared" si="163"/>
        <v>919158.70228869352</v>
      </c>
      <c r="O930" s="40">
        <f t="shared" si="171"/>
        <v>919.15870228869346</v>
      </c>
      <c r="P930" s="40"/>
    </row>
    <row r="931" spans="1:16" x14ac:dyDescent="0.25">
      <c r="A931" s="5"/>
      <c r="B931" s="1" t="s">
        <v>344</v>
      </c>
      <c r="C931" s="48">
        <v>4</v>
      </c>
      <c r="D931" s="70">
        <v>24.2531</v>
      </c>
      <c r="E931" s="98">
        <v>1100</v>
      </c>
      <c r="F931" s="211">
        <v>204539.7</v>
      </c>
      <c r="G931" s="39">
        <v>100</v>
      </c>
      <c r="H931" s="65">
        <f t="shared" si="167"/>
        <v>204539.7</v>
      </c>
      <c r="I931" s="15">
        <f t="shared" si="166"/>
        <v>0</v>
      </c>
      <c r="J931" s="15">
        <f t="shared" si="170"/>
        <v>185.94518181818182</v>
      </c>
      <c r="K931" s="15">
        <f t="shared" si="168"/>
        <v>532.45535639382206</v>
      </c>
      <c r="L931" s="15">
        <f t="shared" si="169"/>
        <v>956139.86607402773</v>
      </c>
      <c r="M931" s="15"/>
      <c r="N931" s="15">
        <f t="shared" si="163"/>
        <v>956139.86607402773</v>
      </c>
      <c r="O931" s="40">
        <f t="shared" si="171"/>
        <v>956.13986607402774</v>
      </c>
      <c r="P931" s="40"/>
    </row>
    <row r="932" spans="1:16" x14ac:dyDescent="0.25">
      <c r="A932" s="5"/>
      <c r="B932" s="1" t="s">
        <v>637</v>
      </c>
      <c r="C932" s="48">
        <v>4</v>
      </c>
      <c r="D932" s="70">
        <v>111.4866</v>
      </c>
      <c r="E932" s="98">
        <v>6810</v>
      </c>
      <c r="F932" s="211">
        <v>1389421</v>
      </c>
      <c r="G932" s="39">
        <v>100</v>
      </c>
      <c r="H932" s="65">
        <f t="shared" si="167"/>
        <v>1389421</v>
      </c>
      <c r="I932" s="15">
        <f t="shared" si="166"/>
        <v>0</v>
      </c>
      <c r="J932" s="15">
        <f t="shared" si="170"/>
        <v>204.02657856093978</v>
      </c>
      <c r="K932" s="15">
        <f t="shared" si="168"/>
        <v>514.37395965106407</v>
      </c>
      <c r="L932" s="15">
        <f t="shared" si="169"/>
        <v>1877459.1030441127</v>
      </c>
      <c r="M932" s="15"/>
      <c r="N932" s="15">
        <f t="shared" si="163"/>
        <v>1877459.1030441127</v>
      </c>
      <c r="O932" s="40">
        <f t="shared" si="171"/>
        <v>1877.4591030441127</v>
      </c>
      <c r="P932" s="40"/>
    </row>
    <row r="933" spans="1:16" x14ac:dyDescent="0.25">
      <c r="A933" s="5"/>
      <c r="B933" s="1" t="s">
        <v>638</v>
      </c>
      <c r="C933" s="48">
        <v>4</v>
      </c>
      <c r="D933" s="70">
        <v>30.6875</v>
      </c>
      <c r="E933" s="98">
        <v>1946</v>
      </c>
      <c r="F933" s="211">
        <v>644989.1</v>
      </c>
      <c r="G933" s="39">
        <v>100</v>
      </c>
      <c r="H933" s="65">
        <f t="shared" si="167"/>
        <v>644989.1</v>
      </c>
      <c r="I933" s="15">
        <f t="shared" si="166"/>
        <v>0</v>
      </c>
      <c r="J933" s="15">
        <f t="shared" si="170"/>
        <v>331.44352517985612</v>
      </c>
      <c r="K933" s="15">
        <f t="shared" si="168"/>
        <v>386.95701303214776</v>
      </c>
      <c r="L933" s="15">
        <f t="shared" si="169"/>
        <v>870390.2771616606</v>
      </c>
      <c r="M933" s="15"/>
      <c r="N933" s="15">
        <f t="shared" si="163"/>
        <v>870390.2771616606</v>
      </c>
      <c r="O933" s="40">
        <f t="shared" si="171"/>
        <v>870.39027716166061</v>
      </c>
      <c r="P933" s="40"/>
    </row>
    <row r="934" spans="1:16" x14ac:dyDescent="0.25">
      <c r="A934" s="5"/>
      <c r="B934" s="1" t="s">
        <v>639</v>
      </c>
      <c r="C934" s="48">
        <v>4</v>
      </c>
      <c r="D934" s="70">
        <v>90.729400000000012</v>
      </c>
      <c r="E934" s="98">
        <v>3603</v>
      </c>
      <c r="F934" s="211">
        <v>856278.5</v>
      </c>
      <c r="G934" s="39">
        <v>100</v>
      </c>
      <c r="H934" s="65">
        <f t="shared" si="167"/>
        <v>856278.5</v>
      </c>
      <c r="I934" s="15">
        <f t="shared" si="166"/>
        <v>0</v>
      </c>
      <c r="J934" s="15">
        <f t="shared" si="170"/>
        <v>237.6570913127949</v>
      </c>
      <c r="K934" s="15">
        <f t="shared" si="168"/>
        <v>480.74344689920895</v>
      </c>
      <c r="L934" s="15">
        <f t="shared" si="169"/>
        <v>1390851.6656147372</v>
      </c>
      <c r="M934" s="15"/>
      <c r="N934" s="15">
        <f t="shared" si="163"/>
        <v>1390851.6656147372</v>
      </c>
      <c r="O934" s="40">
        <f t="shared" si="171"/>
        <v>1390.8516656147372</v>
      </c>
      <c r="P934" s="40"/>
    </row>
    <row r="935" spans="1:16" x14ac:dyDescent="0.25">
      <c r="A935" s="5"/>
      <c r="B935" s="8"/>
      <c r="C935" s="8"/>
      <c r="D935" s="70">
        <v>0</v>
      </c>
      <c r="E935" s="100"/>
      <c r="F935" s="57"/>
      <c r="G935" s="39"/>
      <c r="H935" s="57"/>
      <c r="K935" s="15"/>
      <c r="L935" s="15"/>
      <c r="M935" s="15"/>
      <c r="N935" s="15"/>
      <c r="O935" s="40">
        <f t="shared" si="171"/>
        <v>0</v>
      </c>
      <c r="P935" s="40"/>
    </row>
    <row r="936" spans="1:16" x14ac:dyDescent="0.25">
      <c r="A936" s="33" t="s">
        <v>166</v>
      </c>
      <c r="B936" s="2" t="s">
        <v>2</v>
      </c>
      <c r="C936" s="59"/>
      <c r="D936" s="7">
        <v>673.69040000000018</v>
      </c>
      <c r="E936" s="101">
        <f>E937</f>
        <v>38794</v>
      </c>
      <c r="F936" s="177"/>
      <c r="G936" s="39"/>
      <c r="H936" s="50">
        <f>H938</f>
        <v>3583646.625</v>
      </c>
      <c r="I936" s="12">
        <f>I938</f>
        <v>-3583646.625</v>
      </c>
      <c r="J936" s="12"/>
      <c r="K936" s="15"/>
      <c r="L936" s="15"/>
      <c r="M936" s="14">
        <f>M938</f>
        <v>22658163.900737964</v>
      </c>
      <c r="N936" s="12">
        <f t="shared" si="163"/>
        <v>22658163.900737964</v>
      </c>
      <c r="O936" s="40"/>
      <c r="P936" s="40"/>
    </row>
    <row r="937" spans="1:16" x14ac:dyDescent="0.25">
      <c r="A937" s="33" t="s">
        <v>166</v>
      </c>
      <c r="B937" s="2" t="s">
        <v>3</v>
      </c>
      <c r="C937" s="59"/>
      <c r="D937" s="7">
        <v>673.69040000000018</v>
      </c>
      <c r="E937" s="101">
        <f>SUM(E939:E953)</f>
        <v>38794</v>
      </c>
      <c r="F937" s="177">
        <f>SUM(F939:F953)</f>
        <v>22746558.800000001</v>
      </c>
      <c r="G937" s="39"/>
      <c r="H937" s="50">
        <f>SUM(H939:H953)</f>
        <v>15579265.549999999</v>
      </c>
      <c r="I937" s="12">
        <f>SUM(I939:I953)</f>
        <v>7167293.25</v>
      </c>
      <c r="J937" s="12"/>
      <c r="K937" s="15"/>
      <c r="L937" s="12">
        <f>SUM(L939:L953)</f>
        <v>15155638.342064472</v>
      </c>
      <c r="M937" s="15"/>
      <c r="N937" s="12">
        <f t="shared" si="163"/>
        <v>15155638.342064472</v>
      </c>
      <c r="O937" s="40"/>
      <c r="P937" s="40"/>
    </row>
    <row r="938" spans="1:16" x14ac:dyDescent="0.25">
      <c r="A938" s="5"/>
      <c r="B938" s="1" t="s">
        <v>26</v>
      </c>
      <c r="C938" s="48">
        <v>2</v>
      </c>
      <c r="D938" s="70">
        <v>0</v>
      </c>
      <c r="E938" s="104"/>
      <c r="F938" s="65"/>
      <c r="G938" s="39">
        <v>25</v>
      </c>
      <c r="H938" s="65">
        <f>F950*G938/100</f>
        <v>3583646.625</v>
      </c>
      <c r="I938" s="15">
        <f t="shared" ref="I938:I953" si="172">F938-H938</f>
        <v>-3583646.625</v>
      </c>
      <c r="J938" s="15"/>
      <c r="K938" s="15"/>
      <c r="L938" s="15"/>
      <c r="M938" s="15">
        <f>($L$7*$L$8*E936/$L$10)+($L$7*$L$9*D936/$L$11)</f>
        <v>22658163.900737964</v>
      </c>
      <c r="N938" s="15">
        <f t="shared" si="163"/>
        <v>22658163.900737964</v>
      </c>
      <c r="O938" s="40">
        <f t="shared" si="171"/>
        <v>22658.163900737964</v>
      </c>
      <c r="P938" s="40"/>
    </row>
    <row r="939" spans="1:16" x14ac:dyDescent="0.25">
      <c r="A939" s="5"/>
      <c r="B939" s="1" t="s">
        <v>640</v>
      </c>
      <c r="C939" s="48">
        <v>4</v>
      </c>
      <c r="D939" s="70">
        <v>35.155100000000004</v>
      </c>
      <c r="E939" s="98">
        <v>1499</v>
      </c>
      <c r="F939" s="212">
        <v>381403.3</v>
      </c>
      <c r="G939" s="39">
        <v>100</v>
      </c>
      <c r="H939" s="65">
        <f t="shared" ref="H939:H953" si="173">F939*G939/100</f>
        <v>381403.3</v>
      </c>
      <c r="I939" s="15">
        <f t="shared" si="172"/>
        <v>0</v>
      </c>
      <c r="J939" s="15">
        <f t="shared" si="170"/>
        <v>254.43849232821881</v>
      </c>
      <c r="K939" s="15">
        <f t="shared" ref="K939:K953" si="174">$J$11*$J$19-J939</f>
        <v>463.96204588378509</v>
      </c>
      <c r="L939" s="15">
        <f t="shared" ref="L939:L953" si="175">IF(K939&gt;0,$J$7*$J$8*(K939/$K$19),0)+$J$7*$J$9*(E939/$E$19)+$J$7*$J$10*(D939/$D$19)</f>
        <v>941642.05041950394</v>
      </c>
      <c r="M939" s="15"/>
      <c r="N939" s="15">
        <f t="shared" si="163"/>
        <v>941642.05041950394</v>
      </c>
      <c r="O939" s="40">
        <f t="shared" si="171"/>
        <v>941.6420504195039</v>
      </c>
      <c r="P939" s="40"/>
    </row>
    <row r="940" spans="1:16" x14ac:dyDescent="0.25">
      <c r="A940" s="5"/>
      <c r="B940" s="1" t="s">
        <v>641</v>
      </c>
      <c r="C940" s="48">
        <v>4</v>
      </c>
      <c r="D940" s="70">
        <v>65.399599999999992</v>
      </c>
      <c r="E940" s="98">
        <v>2051</v>
      </c>
      <c r="F940" s="212">
        <v>770623.9</v>
      </c>
      <c r="G940" s="39">
        <v>100</v>
      </c>
      <c r="H940" s="65">
        <f t="shared" si="173"/>
        <v>770623.9</v>
      </c>
      <c r="I940" s="15">
        <f t="shared" si="172"/>
        <v>0</v>
      </c>
      <c r="J940" s="15">
        <f t="shared" si="170"/>
        <v>375.7308142369576</v>
      </c>
      <c r="K940" s="15">
        <f t="shared" si="174"/>
        <v>342.66972397504628</v>
      </c>
      <c r="L940" s="15">
        <f t="shared" si="175"/>
        <v>933893.41170974635</v>
      </c>
      <c r="M940" s="15"/>
      <c r="N940" s="15">
        <f t="shared" si="163"/>
        <v>933893.41170974635</v>
      </c>
      <c r="O940" s="40">
        <f t="shared" si="171"/>
        <v>933.89341170974637</v>
      </c>
      <c r="P940" s="40"/>
    </row>
    <row r="941" spans="1:16" x14ac:dyDescent="0.25">
      <c r="A941" s="5"/>
      <c r="B941" s="1" t="s">
        <v>642</v>
      </c>
      <c r="C941" s="48">
        <v>4</v>
      </c>
      <c r="D941" s="70">
        <v>20.309100000000001</v>
      </c>
      <c r="E941" s="98">
        <v>754</v>
      </c>
      <c r="F941" s="212">
        <v>201684</v>
      </c>
      <c r="G941" s="39">
        <v>100</v>
      </c>
      <c r="H941" s="65">
        <f t="shared" si="173"/>
        <v>201684</v>
      </c>
      <c r="I941" s="15">
        <f t="shared" si="172"/>
        <v>0</v>
      </c>
      <c r="J941" s="15">
        <f t="shared" si="170"/>
        <v>267.48541114058355</v>
      </c>
      <c r="K941" s="15">
        <f t="shared" si="174"/>
        <v>450.91512707142033</v>
      </c>
      <c r="L941" s="15">
        <f t="shared" si="175"/>
        <v>788407.77270351222</v>
      </c>
      <c r="M941" s="15"/>
      <c r="N941" s="15">
        <f t="shared" si="163"/>
        <v>788407.77270351222</v>
      </c>
      <c r="O941" s="40">
        <f t="shared" si="171"/>
        <v>788.40777270351225</v>
      </c>
      <c r="P941" s="40"/>
    </row>
    <row r="942" spans="1:16" x14ac:dyDescent="0.25">
      <c r="A942" s="5"/>
      <c r="B942" s="1" t="s">
        <v>643</v>
      </c>
      <c r="C942" s="48">
        <v>4</v>
      </c>
      <c r="D942" s="70">
        <v>22.101399999999998</v>
      </c>
      <c r="E942" s="98">
        <v>921</v>
      </c>
      <c r="F942" s="212">
        <v>261408.3</v>
      </c>
      <c r="G942" s="39">
        <v>100</v>
      </c>
      <c r="H942" s="65">
        <f t="shared" si="173"/>
        <v>261408.3</v>
      </c>
      <c r="I942" s="15">
        <f t="shared" si="172"/>
        <v>0</v>
      </c>
      <c r="J942" s="15">
        <f t="shared" si="170"/>
        <v>283.83094462540714</v>
      </c>
      <c r="K942" s="15">
        <f t="shared" si="174"/>
        <v>434.56959358659674</v>
      </c>
      <c r="L942" s="15">
        <f t="shared" si="175"/>
        <v>790608.02739762014</v>
      </c>
      <c r="M942" s="15"/>
      <c r="N942" s="15">
        <f t="shared" si="163"/>
        <v>790608.02739762014</v>
      </c>
      <c r="O942" s="40">
        <f t="shared" si="171"/>
        <v>790.60802739762016</v>
      </c>
      <c r="P942" s="40"/>
    </row>
    <row r="943" spans="1:16" x14ac:dyDescent="0.25">
      <c r="A943" s="5"/>
      <c r="B943" s="1" t="s">
        <v>845</v>
      </c>
      <c r="C943" s="48">
        <v>4</v>
      </c>
      <c r="D943" s="70">
        <v>31.037700000000001</v>
      </c>
      <c r="E943" s="98">
        <v>872</v>
      </c>
      <c r="F943" s="212">
        <v>160277</v>
      </c>
      <c r="G943" s="39">
        <v>100</v>
      </c>
      <c r="H943" s="65">
        <f t="shared" si="173"/>
        <v>160277</v>
      </c>
      <c r="I943" s="15">
        <f t="shared" si="172"/>
        <v>0</v>
      </c>
      <c r="J943" s="15">
        <f t="shared" si="170"/>
        <v>183.80389908256882</v>
      </c>
      <c r="K943" s="15">
        <f t="shared" si="174"/>
        <v>534.59663912943506</v>
      </c>
      <c r="L943" s="15">
        <f t="shared" si="175"/>
        <v>954974.08696176833</v>
      </c>
      <c r="M943" s="15"/>
      <c r="N943" s="15">
        <f t="shared" si="163"/>
        <v>954974.08696176833</v>
      </c>
      <c r="O943" s="40">
        <f t="shared" si="171"/>
        <v>954.97408696176831</v>
      </c>
      <c r="P943" s="40"/>
    </row>
    <row r="944" spans="1:16" x14ac:dyDescent="0.25">
      <c r="A944" s="5"/>
      <c r="B944" s="1" t="s">
        <v>644</v>
      </c>
      <c r="C944" s="48">
        <v>4</v>
      </c>
      <c r="D944" s="70">
        <v>41.298199999999994</v>
      </c>
      <c r="E944" s="98">
        <v>1755</v>
      </c>
      <c r="F944" s="212">
        <v>444097.9</v>
      </c>
      <c r="G944" s="39">
        <v>100</v>
      </c>
      <c r="H944" s="65">
        <f t="shared" si="173"/>
        <v>444097.9</v>
      </c>
      <c r="I944" s="15">
        <f t="shared" si="172"/>
        <v>0</v>
      </c>
      <c r="J944" s="15">
        <f t="shared" si="170"/>
        <v>253.04723646723647</v>
      </c>
      <c r="K944" s="15">
        <f t="shared" si="174"/>
        <v>465.35330174476741</v>
      </c>
      <c r="L944" s="15">
        <f t="shared" si="175"/>
        <v>993356.70464050723</v>
      </c>
      <c r="M944" s="15"/>
      <c r="N944" s="15">
        <f t="shared" si="163"/>
        <v>993356.70464050723</v>
      </c>
      <c r="O944" s="40">
        <f t="shared" si="171"/>
        <v>993.35670464050725</v>
      </c>
      <c r="P944" s="40"/>
    </row>
    <row r="945" spans="1:16" x14ac:dyDescent="0.25">
      <c r="A945" s="5"/>
      <c r="B945" s="1" t="s">
        <v>846</v>
      </c>
      <c r="C945" s="48">
        <v>4</v>
      </c>
      <c r="D945" s="70">
        <v>13.3012</v>
      </c>
      <c r="E945" s="98">
        <v>920</v>
      </c>
      <c r="F945" s="212">
        <v>111760</v>
      </c>
      <c r="G945" s="39">
        <v>100</v>
      </c>
      <c r="H945" s="65">
        <f t="shared" si="173"/>
        <v>111760</v>
      </c>
      <c r="I945" s="15">
        <f t="shared" si="172"/>
        <v>0</v>
      </c>
      <c r="J945" s="15">
        <f t="shared" si="170"/>
        <v>121.47826086956522</v>
      </c>
      <c r="K945" s="15">
        <f t="shared" si="174"/>
        <v>596.92227734243863</v>
      </c>
      <c r="L945" s="15">
        <f t="shared" si="175"/>
        <v>990163.14682159154</v>
      </c>
      <c r="M945" s="15"/>
      <c r="N945" s="15">
        <f t="shared" si="163"/>
        <v>990163.14682159154</v>
      </c>
      <c r="O945" s="40">
        <f t="shared" si="171"/>
        <v>990.16314682159157</v>
      </c>
      <c r="P945" s="40"/>
    </row>
    <row r="946" spans="1:16" x14ac:dyDescent="0.25">
      <c r="A946" s="5"/>
      <c r="B946" s="1" t="s">
        <v>645</v>
      </c>
      <c r="C946" s="48">
        <v>4</v>
      </c>
      <c r="D946" s="70">
        <v>56.828500000000005</v>
      </c>
      <c r="E946" s="98">
        <v>2818</v>
      </c>
      <c r="F946" s="212">
        <v>840053.1</v>
      </c>
      <c r="G946" s="39">
        <v>100</v>
      </c>
      <c r="H946" s="65">
        <f t="shared" si="173"/>
        <v>840053.1</v>
      </c>
      <c r="I946" s="15">
        <f t="shared" si="172"/>
        <v>0</v>
      </c>
      <c r="J946" s="15">
        <f t="shared" si="170"/>
        <v>298.10259048970903</v>
      </c>
      <c r="K946" s="15">
        <f t="shared" si="174"/>
        <v>420.29794772229485</v>
      </c>
      <c r="L946" s="15">
        <f t="shared" si="175"/>
        <v>1103878.2869127865</v>
      </c>
      <c r="M946" s="15"/>
      <c r="N946" s="15">
        <f t="shared" si="163"/>
        <v>1103878.2869127865</v>
      </c>
      <c r="O946" s="40">
        <f t="shared" si="171"/>
        <v>1103.8782869127865</v>
      </c>
      <c r="P946" s="40"/>
    </row>
    <row r="947" spans="1:16" x14ac:dyDescent="0.25">
      <c r="A947" s="5"/>
      <c r="B947" s="1" t="s">
        <v>646</v>
      </c>
      <c r="C947" s="48">
        <v>4</v>
      </c>
      <c r="D947" s="70">
        <v>28.1523</v>
      </c>
      <c r="E947" s="98">
        <v>840</v>
      </c>
      <c r="F947" s="212">
        <v>167431.29999999999</v>
      </c>
      <c r="G947" s="39">
        <v>100</v>
      </c>
      <c r="H947" s="65">
        <f t="shared" si="173"/>
        <v>167431.29999999999</v>
      </c>
      <c r="I947" s="15">
        <f t="shared" si="172"/>
        <v>0</v>
      </c>
      <c r="J947" s="15">
        <f t="shared" si="170"/>
        <v>199.32297619047617</v>
      </c>
      <c r="K947" s="15">
        <f t="shared" si="174"/>
        <v>519.07756202152768</v>
      </c>
      <c r="L947" s="15">
        <f t="shared" si="175"/>
        <v>919979.07035387191</v>
      </c>
      <c r="M947" s="15"/>
      <c r="N947" s="15">
        <f t="shared" si="163"/>
        <v>919979.07035387191</v>
      </c>
      <c r="O947" s="40">
        <f t="shared" si="171"/>
        <v>919.97907035387186</v>
      </c>
      <c r="P947" s="40"/>
    </row>
    <row r="948" spans="1:16" x14ac:dyDescent="0.25">
      <c r="A948" s="5"/>
      <c r="B948" s="1" t="s">
        <v>647</v>
      </c>
      <c r="C948" s="48">
        <v>4</v>
      </c>
      <c r="D948" s="70">
        <v>25.659999999999997</v>
      </c>
      <c r="E948" s="98">
        <v>1419</v>
      </c>
      <c r="F948" s="212">
        <v>240510.1</v>
      </c>
      <c r="G948" s="39">
        <v>100</v>
      </c>
      <c r="H948" s="65">
        <f t="shared" si="173"/>
        <v>240510.1</v>
      </c>
      <c r="I948" s="15">
        <f t="shared" si="172"/>
        <v>0</v>
      </c>
      <c r="J948" s="15">
        <f t="shared" si="170"/>
        <v>169.49267089499648</v>
      </c>
      <c r="K948" s="15">
        <f t="shared" si="174"/>
        <v>548.90786731700746</v>
      </c>
      <c r="L948" s="15">
        <f t="shared" si="175"/>
        <v>1020835.2065093829</v>
      </c>
      <c r="M948" s="15"/>
      <c r="N948" s="15">
        <f t="shared" si="163"/>
        <v>1020835.2065093829</v>
      </c>
      <c r="O948" s="40">
        <f t="shared" si="171"/>
        <v>1020.8352065093829</v>
      </c>
      <c r="P948" s="40"/>
    </row>
    <row r="949" spans="1:16" x14ac:dyDescent="0.25">
      <c r="A949" s="5"/>
      <c r="B949" s="1" t="s">
        <v>620</v>
      </c>
      <c r="C949" s="48">
        <v>4</v>
      </c>
      <c r="D949" s="70">
        <v>21.178100000000001</v>
      </c>
      <c r="E949" s="98">
        <v>295</v>
      </c>
      <c r="F949" s="212">
        <v>64108.4</v>
      </c>
      <c r="G949" s="39">
        <v>100</v>
      </c>
      <c r="H949" s="65">
        <f t="shared" si="173"/>
        <v>64108.4</v>
      </c>
      <c r="I949" s="15">
        <f t="shared" si="172"/>
        <v>0</v>
      </c>
      <c r="J949" s="15">
        <f t="shared" si="170"/>
        <v>217.31661016949153</v>
      </c>
      <c r="K949" s="15">
        <f t="shared" si="174"/>
        <v>501.08392804251235</v>
      </c>
      <c r="L949" s="15">
        <f t="shared" si="175"/>
        <v>808717.13545670605</v>
      </c>
      <c r="M949" s="15"/>
      <c r="N949" s="15">
        <f t="shared" si="163"/>
        <v>808717.13545670605</v>
      </c>
      <c r="O949" s="40">
        <f t="shared" si="171"/>
        <v>808.71713545670605</v>
      </c>
      <c r="P949" s="40"/>
    </row>
    <row r="950" spans="1:16" x14ac:dyDescent="0.25">
      <c r="A950" s="5"/>
      <c r="B950" s="1" t="s">
        <v>166</v>
      </c>
      <c r="C950" s="48">
        <v>3</v>
      </c>
      <c r="D950" s="70">
        <v>112.4183</v>
      </c>
      <c r="E950" s="98">
        <v>13090</v>
      </c>
      <c r="F950" s="212">
        <v>14334586.5</v>
      </c>
      <c r="G950" s="39">
        <v>50</v>
      </c>
      <c r="H950" s="65">
        <f t="shared" si="173"/>
        <v>7167293.25</v>
      </c>
      <c r="I950" s="15">
        <f t="shared" si="172"/>
        <v>7167293.25</v>
      </c>
      <c r="J950" s="15">
        <f t="shared" si="170"/>
        <v>1095.0791825821238</v>
      </c>
      <c r="K950" s="15">
        <f t="shared" si="174"/>
        <v>-376.67864437011997</v>
      </c>
      <c r="L950" s="15">
        <f t="shared" si="175"/>
        <v>1883686.3371467539</v>
      </c>
      <c r="M950" s="15"/>
      <c r="N950" s="15">
        <f t="shared" si="163"/>
        <v>1883686.3371467539</v>
      </c>
      <c r="O950" s="40">
        <f t="shared" si="171"/>
        <v>1883.6863371467539</v>
      </c>
      <c r="P950" s="40"/>
    </row>
    <row r="951" spans="1:16" x14ac:dyDescent="0.25">
      <c r="A951" s="5"/>
      <c r="B951" s="1" t="s">
        <v>648</v>
      </c>
      <c r="C951" s="48">
        <v>4</v>
      </c>
      <c r="D951" s="70">
        <v>81.494199999999992</v>
      </c>
      <c r="E951" s="98">
        <v>5401</v>
      </c>
      <c r="F951" s="212">
        <v>1857835.2</v>
      </c>
      <c r="G951" s="39">
        <v>100</v>
      </c>
      <c r="H951" s="65">
        <f t="shared" si="173"/>
        <v>1857835.2</v>
      </c>
      <c r="I951" s="15">
        <f t="shared" si="172"/>
        <v>0</v>
      </c>
      <c r="J951" s="15">
        <f t="shared" si="170"/>
        <v>343.97985558229959</v>
      </c>
      <c r="K951" s="15">
        <f t="shared" si="174"/>
        <v>374.42068262970429</v>
      </c>
      <c r="L951" s="15">
        <f t="shared" si="175"/>
        <v>1419142.9117183627</v>
      </c>
      <c r="M951" s="15"/>
      <c r="N951" s="15">
        <f t="shared" si="163"/>
        <v>1419142.9117183627</v>
      </c>
      <c r="O951" s="40">
        <f t="shared" si="171"/>
        <v>1419.1429117183627</v>
      </c>
      <c r="P951" s="40"/>
    </row>
    <row r="952" spans="1:16" x14ac:dyDescent="0.25">
      <c r="A952" s="5"/>
      <c r="B952" s="1" t="s">
        <v>191</v>
      </c>
      <c r="C952" s="48">
        <v>4</v>
      </c>
      <c r="D952" s="70">
        <v>86.251200000000011</v>
      </c>
      <c r="E952" s="98">
        <v>4466</v>
      </c>
      <c r="F952" s="212">
        <v>1743638.2</v>
      </c>
      <c r="G952" s="39">
        <v>100</v>
      </c>
      <c r="H952" s="65">
        <f t="shared" si="173"/>
        <v>1743638.2</v>
      </c>
      <c r="I952" s="15">
        <f t="shared" si="172"/>
        <v>0</v>
      </c>
      <c r="J952" s="15">
        <f t="shared" si="170"/>
        <v>390.42503358710252</v>
      </c>
      <c r="K952" s="15">
        <f t="shared" si="174"/>
        <v>327.97550462490136</v>
      </c>
      <c r="L952" s="15">
        <f t="shared" si="175"/>
        <v>1261102.8485258836</v>
      </c>
      <c r="M952" s="15"/>
      <c r="N952" s="15">
        <f t="shared" si="163"/>
        <v>1261102.8485258836</v>
      </c>
      <c r="O952" s="40">
        <f t="shared" si="171"/>
        <v>1261.1028485258837</v>
      </c>
      <c r="P952" s="40"/>
    </row>
    <row r="953" spans="1:16" x14ac:dyDescent="0.25">
      <c r="A953" s="5"/>
      <c r="B953" s="1" t="s">
        <v>649</v>
      </c>
      <c r="C953" s="48">
        <v>4</v>
      </c>
      <c r="D953" s="70">
        <v>33.105499999999999</v>
      </c>
      <c r="E953" s="98">
        <v>1693</v>
      </c>
      <c r="F953" s="212">
        <v>1167141.6000000001</v>
      </c>
      <c r="G953" s="39">
        <v>100</v>
      </c>
      <c r="H953" s="65">
        <f t="shared" si="173"/>
        <v>1167141.6000000001</v>
      </c>
      <c r="I953" s="15">
        <f t="shared" si="172"/>
        <v>0</v>
      </c>
      <c r="J953" s="15">
        <f t="shared" si="170"/>
        <v>689.39255759007688</v>
      </c>
      <c r="K953" s="15">
        <f t="shared" si="174"/>
        <v>29.007980621927004</v>
      </c>
      <c r="L953" s="15">
        <f t="shared" si="175"/>
        <v>345251.34478647483</v>
      </c>
      <c r="M953" s="15"/>
      <c r="N953" s="15">
        <f t="shared" si="163"/>
        <v>345251.34478647483</v>
      </c>
      <c r="O953" s="40">
        <f t="shared" si="171"/>
        <v>345.25134478647482</v>
      </c>
      <c r="P953" s="40"/>
    </row>
    <row r="954" spans="1:16" x14ac:dyDescent="0.25">
      <c r="A954" s="5"/>
      <c r="B954" s="8"/>
      <c r="C954" s="8"/>
      <c r="D954" s="70">
        <v>0</v>
      </c>
      <c r="E954" s="100"/>
      <c r="F954" s="57"/>
      <c r="G954" s="39"/>
      <c r="H954" s="57"/>
      <c r="K954" s="15"/>
      <c r="L954" s="15"/>
      <c r="M954" s="15"/>
      <c r="N954" s="15"/>
      <c r="O954" s="40">
        <f t="shared" si="171"/>
        <v>0</v>
      </c>
      <c r="P954" s="40"/>
    </row>
    <row r="955" spans="1:16" x14ac:dyDescent="0.25">
      <c r="A955" s="33" t="s">
        <v>650</v>
      </c>
      <c r="B955" s="2" t="s">
        <v>2</v>
      </c>
      <c r="C955" s="59"/>
      <c r="D955" s="7">
        <v>848.61710000000016</v>
      </c>
      <c r="E955" s="101">
        <f>E956</f>
        <v>65101</v>
      </c>
      <c r="F955" s="177"/>
      <c r="G955" s="39"/>
      <c r="H955" s="50">
        <f>H957</f>
        <v>2805020.4</v>
      </c>
      <c r="I955" s="12">
        <f>I957</f>
        <v>-2805020.4</v>
      </c>
      <c r="J955" s="12"/>
      <c r="K955" s="15"/>
      <c r="L955" s="15"/>
      <c r="M955" s="14">
        <f>M957</f>
        <v>33430956.766223367</v>
      </c>
      <c r="N955" s="12">
        <f t="shared" si="163"/>
        <v>33430956.766223367</v>
      </c>
      <c r="O955" s="168">
        <f t="shared" ref="O955" si="176">O957</f>
        <v>33430.956766223368</v>
      </c>
      <c r="P955" s="40"/>
    </row>
    <row r="956" spans="1:16" x14ac:dyDescent="0.25">
      <c r="A956" s="33" t="s">
        <v>650</v>
      </c>
      <c r="B956" s="2" t="s">
        <v>3</v>
      </c>
      <c r="C956" s="59"/>
      <c r="D956" s="7">
        <v>848.61710000000016</v>
      </c>
      <c r="E956" s="101">
        <f>SUM(E958:E988)</f>
        <v>65101</v>
      </c>
      <c r="F956" s="177">
        <f>SUM(F958:F988)</f>
        <v>20865350.400000002</v>
      </c>
      <c r="G956" s="39"/>
      <c r="H956" s="50">
        <f>SUM(H958:H988)</f>
        <v>15255309.6</v>
      </c>
      <c r="I956" s="12">
        <f>SUM(I958:I988)</f>
        <v>5610040.7999999998</v>
      </c>
      <c r="J956" s="12"/>
      <c r="K956" s="15"/>
      <c r="L956" s="12">
        <f>SUM(L958:L988)</f>
        <v>33655702.34659835</v>
      </c>
      <c r="M956" s="15"/>
      <c r="N956" s="12">
        <f t="shared" si="163"/>
        <v>33655702.34659835</v>
      </c>
      <c r="O956" s="168">
        <f t="shared" ref="O956" si="177">SUM(O958:O988)</f>
        <v>33655.702346598351</v>
      </c>
      <c r="P956" s="40"/>
    </row>
    <row r="957" spans="1:16" x14ac:dyDescent="0.25">
      <c r="A957" s="5"/>
      <c r="B957" s="1" t="s">
        <v>26</v>
      </c>
      <c r="C957" s="48">
        <v>2</v>
      </c>
      <c r="D957" s="70">
        <v>0</v>
      </c>
      <c r="E957" s="104"/>
      <c r="F957" s="65"/>
      <c r="G957" s="39">
        <v>25</v>
      </c>
      <c r="H957" s="65">
        <f>F983*G957/100</f>
        <v>2805020.4</v>
      </c>
      <c r="I957" s="15">
        <f t="shared" ref="I957:I988" si="178">F957-H957</f>
        <v>-2805020.4</v>
      </c>
      <c r="J957" s="15"/>
      <c r="K957" s="15"/>
      <c r="L957" s="15"/>
      <c r="M957" s="15">
        <f>($L$7*$L$8*E955/$L$10)+($L$7*$L$9*D955/$L$11)</f>
        <v>33430956.766223367</v>
      </c>
      <c r="N957" s="15">
        <f t="shared" si="163"/>
        <v>33430956.766223367</v>
      </c>
      <c r="O957" s="40">
        <f t="shared" si="171"/>
        <v>33430.956766223368</v>
      </c>
      <c r="P957" s="40"/>
    </row>
    <row r="958" spans="1:16" x14ac:dyDescent="0.25">
      <c r="A958" s="5"/>
      <c r="B958" s="1" t="s">
        <v>651</v>
      </c>
      <c r="C958" s="48">
        <v>4</v>
      </c>
      <c r="D958" s="70">
        <v>30.130800000000001</v>
      </c>
      <c r="E958" s="98">
        <v>3145</v>
      </c>
      <c r="F958" s="213">
        <v>481278.8</v>
      </c>
      <c r="G958" s="39">
        <v>100</v>
      </c>
      <c r="H958" s="65">
        <f t="shared" ref="H958:H988" si="179">F958*G958/100</f>
        <v>481278.8</v>
      </c>
      <c r="I958" s="15">
        <f t="shared" si="178"/>
        <v>0</v>
      </c>
      <c r="J958" s="15">
        <f t="shared" si="170"/>
        <v>153.02982511923688</v>
      </c>
      <c r="K958" s="15">
        <f t="shared" ref="K958:K988" si="180">$J$11*$J$19-J958</f>
        <v>565.37071309276701</v>
      </c>
      <c r="L958" s="15">
        <f t="shared" ref="L958:L988" si="181">IF(K958&gt;0,$J$7*$J$8*(K958/$K$19),0)+$J$7*$J$9*(E958/$E$19)+$J$7*$J$10*(D958/$D$19)</f>
        <v>1258479.0113160766</v>
      </c>
      <c r="M958" s="15"/>
      <c r="N958" s="15">
        <f t="shared" si="163"/>
        <v>1258479.0113160766</v>
      </c>
      <c r="O958" s="40">
        <f t="shared" si="171"/>
        <v>1258.4790113160766</v>
      </c>
      <c r="P958" s="40"/>
    </row>
    <row r="959" spans="1:16" x14ac:dyDescent="0.25">
      <c r="A959" s="5"/>
      <c r="B959" s="1" t="s">
        <v>652</v>
      </c>
      <c r="C959" s="48">
        <v>4</v>
      </c>
      <c r="D959" s="70">
        <v>9.8484999999999996</v>
      </c>
      <c r="E959" s="98">
        <v>573</v>
      </c>
      <c r="F959" s="213">
        <v>124999.9</v>
      </c>
      <c r="G959" s="39">
        <v>100</v>
      </c>
      <c r="H959" s="65">
        <f t="shared" si="179"/>
        <v>124999.9</v>
      </c>
      <c r="I959" s="15">
        <f t="shared" si="178"/>
        <v>0</v>
      </c>
      <c r="J959" s="15">
        <f t="shared" si="170"/>
        <v>218.14991273996509</v>
      </c>
      <c r="K959" s="15">
        <f t="shared" si="180"/>
        <v>500.25062547203879</v>
      </c>
      <c r="L959" s="15">
        <f t="shared" si="181"/>
        <v>802628.72432468738</v>
      </c>
      <c r="M959" s="15"/>
      <c r="N959" s="15">
        <f t="shared" si="163"/>
        <v>802628.72432468738</v>
      </c>
      <c r="O959" s="40">
        <f t="shared" si="171"/>
        <v>802.62872432468737</v>
      </c>
      <c r="P959" s="40"/>
    </row>
    <row r="960" spans="1:16" x14ac:dyDescent="0.25">
      <c r="A960" s="5"/>
      <c r="B960" s="1" t="s">
        <v>653</v>
      </c>
      <c r="C960" s="48">
        <v>4</v>
      </c>
      <c r="D960" s="70">
        <v>38.0657</v>
      </c>
      <c r="E960" s="98">
        <v>2732</v>
      </c>
      <c r="F960" s="213">
        <v>541363.30000000005</v>
      </c>
      <c r="G960" s="39">
        <v>100</v>
      </c>
      <c r="H960" s="65">
        <f t="shared" si="179"/>
        <v>541363.30000000005</v>
      </c>
      <c r="I960" s="15">
        <f t="shared" si="178"/>
        <v>0</v>
      </c>
      <c r="J960" s="15">
        <f t="shared" si="170"/>
        <v>198.15640556368962</v>
      </c>
      <c r="K960" s="15">
        <f t="shared" si="180"/>
        <v>520.24413264831423</v>
      </c>
      <c r="L960" s="15">
        <f t="shared" si="181"/>
        <v>1173138.0081093195</v>
      </c>
      <c r="M960" s="15"/>
      <c r="N960" s="15">
        <f t="shared" si="163"/>
        <v>1173138.0081093195</v>
      </c>
      <c r="O960" s="40">
        <f t="shared" si="171"/>
        <v>1173.1380081093196</v>
      </c>
      <c r="P960" s="40"/>
    </row>
    <row r="961" spans="1:16" x14ac:dyDescent="0.25">
      <c r="A961" s="5"/>
      <c r="B961" s="1" t="s">
        <v>845</v>
      </c>
      <c r="C961" s="48">
        <v>4</v>
      </c>
      <c r="D961" s="70">
        <v>24.287399999999998</v>
      </c>
      <c r="E961" s="98">
        <v>1867</v>
      </c>
      <c r="F961" s="213">
        <v>831501.3</v>
      </c>
      <c r="G961" s="39">
        <v>100</v>
      </c>
      <c r="H961" s="65">
        <f t="shared" si="179"/>
        <v>831501.3</v>
      </c>
      <c r="I961" s="15">
        <f t="shared" si="178"/>
        <v>0</v>
      </c>
      <c r="J961" s="15">
        <f t="shared" si="170"/>
        <v>445.36759507230852</v>
      </c>
      <c r="K961" s="15">
        <f t="shared" si="180"/>
        <v>273.03294313969536</v>
      </c>
      <c r="L961" s="15">
        <f t="shared" si="181"/>
        <v>679951.89280609321</v>
      </c>
      <c r="M961" s="15"/>
      <c r="N961" s="15">
        <f t="shared" si="163"/>
        <v>679951.89280609321</v>
      </c>
      <c r="O961" s="40">
        <f t="shared" si="171"/>
        <v>679.95189280609316</v>
      </c>
      <c r="P961" s="40"/>
    </row>
    <row r="962" spans="1:16" x14ac:dyDescent="0.25">
      <c r="A962" s="5"/>
      <c r="B962" s="1" t="s">
        <v>654</v>
      </c>
      <c r="C962" s="48">
        <v>4</v>
      </c>
      <c r="D962" s="70">
        <v>42.367100000000008</v>
      </c>
      <c r="E962" s="98">
        <v>2926</v>
      </c>
      <c r="F962" s="213">
        <v>921872</v>
      </c>
      <c r="G962" s="39">
        <v>100</v>
      </c>
      <c r="H962" s="65">
        <f t="shared" si="179"/>
        <v>921872</v>
      </c>
      <c r="I962" s="15">
        <f t="shared" si="178"/>
        <v>0</v>
      </c>
      <c r="J962" s="15">
        <f t="shared" si="170"/>
        <v>315.06220095693777</v>
      </c>
      <c r="K962" s="15">
        <f t="shared" si="180"/>
        <v>403.33833725506611</v>
      </c>
      <c r="L962" s="15">
        <f t="shared" si="181"/>
        <v>1045155.9275339074</v>
      </c>
      <c r="M962" s="15"/>
      <c r="N962" s="15">
        <f t="shared" ref="N962:N1025" si="182">L962+M962</f>
        <v>1045155.9275339074</v>
      </c>
      <c r="O962" s="40">
        <f t="shared" si="171"/>
        <v>1045.1559275339073</v>
      </c>
      <c r="P962" s="40"/>
    </row>
    <row r="963" spans="1:16" x14ac:dyDescent="0.25">
      <c r="A963" s="5"/>
      <c r="B963" s="1" t="s">
        <v>746</v>
      </c>
      <c r="C963" s="48">
        <v>4</v>
      </c>
      <c r="D963" s="70">
        <v>11.079700000000001</v>
      </c>
      <c r="E963" s="98">
        <v>821</v>
      </c>
      <c r="F963" s="213">
        <v>175276.79999999999</v>
      </c>
      <c r="G963" s="39">
        <v>100</v>
      </c>
      <c r="H963" s="65">
        <f t="shared" si="179"/>
        <v>175276.79999999999</v>
      </c>
      <c r="I963" s="15">
        <f t="shared" si="178"/>
        <v>0</v>
      </c>
      <c r="J963" s="15">
        <f t="shared" si="170"/>
        <v>213.49183922046282</v>
      </c>
      <c r="K963" s="15">
        <f t="shared" si="180"/>
        <v>504.90869899154109</v>
      </c>
      <c r="L963" s="15">
        <f t="shared" si="181"/>
        <v>841929.31927586265</v>
      </c>
      <c r="M963" s="15"/>
      <c r="N963" s="15">
        <f t="shared" si="182"/>
        <v>841929.31927586265</v>
      </c>
      <c r="O963" s="40">
        <f t="shared" si="171"/>
        <v>841.92931927586267</v>
      </c>
      <c r="P963" s="40"/>
    </row>
    <row r="964" spans="1:16" x14ac:dyDescent="0.25">
      <c r="A964" s="5"/>
      <c r="B964" s="1" t="s">
        <v>655</v>
      </c>
      <c r="C964" s="48">
        <v>4</v>
      </c>
      <c r="D964" s="70">
        <v>28.427099999999999</v>
      </c>
      <c r="E964" s="98">
        <v>2311</v>
      </c>
      <c r="F964" s="213">
        <v>327275.59999999998</v>
      </c>
      <c r="G964" s="39">
        <v>100</v>
      </c>
      <c r="H964" s="65">
        <f t="shared" si="179"/>
        <v>327275.59999999998</v>
      </c>
      <c r="I964" s="15">
        <f t="shared" si="178"/>
        <v>0</v>
      </c>
      <c r="J964" s="15">
        <f t="shared" si="170"/>
        <v>141.61644309822586</v>
      </c>
      <c r="K964" s="15">
        <f t="shared" si="180"/>
        <v>576.78409511377799</v>
      </c>
      <c r="L964" s="15">
        <f t="shared" si="181"/>
        <v>1172403.3274824913</v>
      </c>
      <c r="M964" s="15"/>
      <c r="N964" s="15">
        <f t="shared" si="182"/>
        <v>1172403.3274824913</v>
      </c>
      <c r="O964" s="40">
        <f t="shared" si="171"/>
        <v>1172.4033274824912</v>
      </c>
      <c r="P964" s="40"/>
    </row>
    <row r="965" spans="1:16" x14ac:dyDescent="0.25">
      <c r="A965" s="5"/>
      <c r="B965" s="1" t="s">
        <v>656</v>
      </c>
      <c r="C965" s="48">
        <v>4</v>
      </c>
      <c r="D965" s="70">
        <v>43.249399999999994</v>
      </c>
      <c r="E965" s="98">
        <v>3178</v>
      </c>
      <c r="F965" s="213">
        <v>460366.5</v>
      </c>
      <c r="G965" s="39">
        <v>100</v>
      </c>
      <c r="H965" s="65">
        <f t="shared" si="179"/>
        <v>460366.5</v>
      </c>
      <c r="I965" s="15">
        <f t="shared" si="178"/>
        <v>0</v>
      </c>
      <c r="J965" s="15">
        <f t="shared" si="170"/>
        <v>144.86044682190055</v>
      </c>
      <c r="K965" s="15">
        <f t="shared" si="180"/>
        <v>573.54009139010327</v>
      </c>
      <c r="L965" s="15">
        <f t="shared" si="181"/>
        <v>1316757.6683041132</v>
      </c>
      <c r="M965" s="15"/>
      <c r="N965" s="15">
        <f t="shared" si="182"/>
        <v>1316757.6683041132</v>
      </c>
      <c r="O965" s="40">
        <f t="shared" si="171"/>
        <v>1316.7576683041132</v>
      </c>
      <c r="P965" s="40"/>
    </row>
    <row r="966" spans="1:16" x14ac:dyDescent="0.25">
      <c r="A966" s="5"/>
      <c r="B966" s="1" t="s">
        <v>657</v>
      </c>
      <c r="C966" s="48">
        <v>4</v>
      </c>
      <c r="D966" s="70">
        <v>18.318599999999996</v>
      </c>
      <c r="E966" s="98">
        <v>1445</v>
      </c>
      <c r="F966" s="213">
        <v>223014.9</v>
      </c>
      <c r="G966" s="39">
        <v>100</v>
      </c>
      <c r="H966" s="65">
        <f t="shared" si="179"/>
        <v>223014.9</v>
      </c>
      <c r="I966" s="15">
        <f t="shared" si="178"/>
        <v>0</v>
      </c>
      <c r="J966" s="15">
        <f t="shared" si="170"/>
        <v>154.33557093425605</v>
      </c>
      <c r="K966" s="15">
        <f t="shared" si="180"/>
        <v>564.06496727774788</v>
      </c>
      <c r="L966" s="15">
        <f t="shared" si="181"/>
        <v>1021135.4958272728</v>
      </c>
      <c r="M966" s="15"/>
      <c r="N966" s="15">
        <f t="shared" si="182"/>
        <v>1021135.4958272728</v>
      </c>
      <c r="O966" s="40">
        <f t="shared" si="171"/>
        <v>1021.1354958272727</v>
      </c>
      <c r="P966" s="40"/>
    </row>
    <row r="967" spans="1:16" x14ac:dyDescent="0.25">
      <c r="A967" s="5"/>
      <c r="B967" s="1" t="s">
        <v>658</v>
      </c>
      <c r="C967" s="48">
        <v>4</v>
      </c>
      <c r="D967" s="70">
        <v>7.3487</v>
      </c>
      <c r="E967" s="98">
        <v>664</v>
      </c>
      <c r="F967" s="213">
        <v>54271.5</v>
      </c>
      <c r="G967" s="39">
        <v>100</v>
      </c>
      <c r="H967" s="65">
        <f t="shared" si="179"/>
        <v>54271.5</v>
      </c>
      <c r="I967" s="15">
        <f t="shared" si="178"/>
        <v>0</v>
      </c>
      <c r="J967" s="15">
        <f t="shared" si="170"/>
        <v>81.734186746987959</v>
      </c>
      <c r="K967" s="15">
        <f t="shared" si="180"/>
        <v>636.66635146501596</v>
      </c>
      <c r="L967" s="15">
        <f t="shared" si="181"/>
        <v>996965.14694689238</v>
      </c>
      <c r="M967" s="15"/>
      <c r="N967" s="15">
        <f t="shared" si="182"/>
        <v>996965.14694689238</v>
      </c>
      <c r="O967" s="40">
        <f t="shared" si="171"/>
        <v>996.96514694689233</v>
      </c>
      <c r="P967" s="40"/>
    </row>
    <row r="968" spans="1:16" x14ac:dyDescent="0.25">
      <c r="A968" s="5"/>
      <c r="B968" s="1" t="s">
        <v>659</v>
      </c>
      <c r="C968" s="48">
        <v>4</v>
      </c>
      <c r="D968" s="70">
        <v>13.711099999999998</v>
      </c>
      <c r="E968" s="98">
        <v>1345</v>
      </c>
      <c r="F968" s="213">
        <v>260326.7</v>
      </c>
      <c r="G968" s="39">
        <v>100</v>
      </c>
      <c r="H968" s="65">
        <f t="shared" si="179"/>
        <v>260326.7</v>
      </c>
      <c r="I968" s="15">
        <f t="shared" si="178"/>
        <v>0</v>
      </c>
      <c r="J968" s="15">
        <f t="shared" si="170"/>
        <v>193.55144981412641</v>
      </c>
      <c r="K968" s="15">
        <f t="shared" si="180"/>
        <v>524.84908839787749</v>
      </c>
      <c r="L968" s="15">
        <f t="shared" si="181"/>
        <v>939277.9467524254</v>
      </c>
      <c r="M968" s="15"/>
      <c r="N968" s="15">
        <f t="shared" si="182"/>
        <v>939277.9467524254</v>
      </c>
      <c r="O968" s="40">
        <f t="shared" si="171"/>
        <v>939.27794675242535</v>
      </c>
      <c r="P968" s="40"/>
    </row>
    <row r="969" spans="1:16" x14ac:dyDescent="0.25">
      <c r="A969" s="5"/>
      <c r="B969" s="1" t="s">
        <v>660</v>
      </c>
      <c r="C969" s="48">
        <v>4</v>
      </c>
      <c r="D969" s="70">
        <v>24.288400000000003</v>
      </c>
      <c r="E969" s="98">
        <v>1079</v>
      </c>
      <c r="F969" s="213">
        <v>154580.79999999999</v>
      </c>
      <c r="G969" s="39">
        <v>100</v>
      </c>
      <c r="H969" s="65">
        <f t="shared" si="179"/>
        <v>154580.79999999999</v>
      </c>
      <c r="I969" s="15">
        <f t="shared" si="178"/>
        <v>0</v>
      </c>
      <c r="J969" s="15">
        <f t="shared" si="170"/>
        <v>143.26302131603336</v>
      </c>
      <c r="K969" s="15">
        <f t="shared" si="180"/>
        <v>575.13751689597052</v>
      </c>
      <c r="L969" s="15">
        <f t="shared" si="181"/>
        <v>1013893.5551461381</v>
      </c>
      <c r="M969" s="15"/>
      <c r="N969" s="15">
        <f t="shared" si="182"/>
        <v>1013893.5551461381</v>
      </c>
      <c r="O969" s="40">
        <f t="shared" si="171"/>
        <v>1013.8935551461381</v>
      </c>
      <c r="P969" s="40"/>
    </row>
    <row r="970" spans="1:16" x14ac:dyDescent="0.25">
      <c r="A970" s="5"/>
      <c r="B970" s="1" t="s">
        <v>661</v>
      </c>
      <c r="C970" s="48">
        <v>4</v>
      </c>
      <c r="D970" s="70">
        <v>47.174100000000003</v>
      </c>
      <c r="E970" s="98">
        <v>2416</v>
      </c>
      <c r="F970" s="213">
        <v>279479</v>
      </c>
      <c r="G970" s="39">
        <v>100</v>
      </c>
      <c r="H970" s="65">
        <f t="shared" si="179"/>
        <v>279479</v>
      </c>
      <c r="I970" s="15">
        <f t="shared" si="178"/>
        <v>0</v>
      </c>
      <c r="J970" s="15">
        <f t="shared" si="170"/>
        <v>115.6783940397351</v>
      </c>
      <c r="K970" s="15">
        <f t="shared" si="180"/>
        <v>602.72214417226883</v>
      </c>
      <c r="L970" s="15">
        <f t="shared" si="181"/>
        <v>1282456.8907101545</v>
      </c>
      <c r="M970" s="15"/>
      <c r="N970" s="15">
        <f t="shared" si="182"/>
        <v>1282456.8907101545</v>
      </c>
      <c r="O970" s="40">
        <f t="shared" si="171"/>
        <v>1282.4568907101545</v>
      </c>
      <c r="P970" s="40"/>
    </row>
    <row r="971" spans="1:16" x14ac:dyDescent="0.25">
      <c r="A971" s="5"/>
      <c r="B971" s="1" t="s">
        <v>662</v>
      </c>
      <c r="C971" s="48">
        <v>4</v>
      </c>
      <c r="D971" s="70">
        <v>23.889099999999996</v>
      </c>
      <c r="E971" s="98">
        <v>1506</v>
      </c>
      <c r="F971" s="213">
        <v>183151.5</v>
      </c>
      <c r="G971" s="39">
        <v>100</v>
      </c>
      <c r="H971" s="65">
        <f t="shared" si="179"/>
        <v>183151.5</v>
      </c>
      <c r="I971" s="15">
        <f t="shared" si="178"/>
        <v>0</v>
      </c>
      <c r="J971" s="15">
        <f t="shared" si="170"/>
        <v>121.61454183266932</v>
      </c>
      <c r="K971" s="15">
        <f t="shared" si="180"/>
        <v>596.78599637933462</v>
      </c>
      <c r="L971" s="15">
        <f t="shared" si="181"/>
        <v>1092490.674729757</v>
      </c>
      <c r="M971" s="15"/>
      <c r="N971" s="15">
        <f t="shared" si="182"/>
        <v>1092490.674729757</v>
      </c>
      <c r="O971" s="40">
        <f t="shared" si="171"/>
        <v>1092.4906747297571</v>
      </c>
      <c r="P971" s="40"/>
    </row>
    <row r="972" spans="1:16" x14ac:dyDescent="0.25">
      <c r="A972" s="5"/>
      <c r="B972" s="1" t="s">
        <v>663</v>
      </c>
      <c r="C972" s="48">
        <v>4</v>
      </c>
      <c r="D972" s="70">
        <v>27.976399999999998</v>
      </c>
      <c r="E972" s="98">
        <v>2206</v>
      </c>
      <c r="F972" s="213">
        <v>270984.5</v>
      </c>
      <c r="G972" s="39">
        <v>100</v>
      </c>
      <c r="H972" s="65">
        <f t="shared" si="179"/>
        <v>270984.5</v>
      </c>
      <c r="I972" s="15">
        <f t="shared" si="178"/>
        <v>0</v>
      </c>
      <c r="J972" s="15">
        <f t="shared" si="170"/>
        <v>122.8397552130553</v>
      </c>
      <c r="K972" s="15">
        <f t="shared" si="180"/>
        <v>595.56078299894853</v>
      </c>
      <c r="L972" s="15">
        <f t="shared" si="181"/>
        <v>1185196.3203169806</v>
      </c>
      <c r="M972" s="15"/>
      <c r="N972" s="15">
        <f t="shared" si="182"/>
        <v>1185196.3203169806</v>
      </c>
      <c r="O972" s="40">
        <f t="shared" si="171"/>
        <v>1185.1963203169805</v>
      </c>
      <c r="P972" s="40"/>
    </row>
    <row r="973" spans="1:16" x14ac:dyDescent="0.25">
      <c r="A973" s="5"/>
      <c r="B973" s="1" t="s">
        <v>382</v>
      </c>
      <c r="C973" s="48">
        <v>4</v>
      </c>
      <c r="D973" s="70">
        <v>21.558200000000003</v>
      </c>
      <c r="E973" s="98">
        <v>1754</v>
      </c>
      <c r="F973" s="213">
        <v>214621</v>
      </c>
      <c r="G973" s="39">
        <v>100</v>
      </c>
      <c r="H973" s="65">
        <f t="shared" si="179"/>
        <v>214621</v>
      </c>
      <c r="I973" s="15">
        <f t="shared" si="178"/>
        <v>0</v>
      </c>
      <c r="J973" s="15">
        <f t="shared" si="170"/>
        <v>122.36088939566704</v>
      </c>
      <c r="K973" s="15">
        <f t="shared" si="180"/>
        <v>596.03964881633681</v>
      </c>
      <c r="L973" s="15">
        <f t="shared" si="181"/>
        <v>1112520.139928139</v>
      </c>
      <c r="M973" s="15"/>
      <c r="N973" s="15">
        <f t="shared" si="182"/>
        <v>1112520.139928139</v>
      </c>
      <c r="O973" s="40">
        <f t="shared" si="171"/>
        <v>1112.5201399281391</v>
      </c>
      <c r="P973" s="40"/>
    </row>
    <row r="974" spans="1:16" x14ac:dyDescent="0.25">
      <c r="A974" s="5"/>
      <c r="B974" s="1" t="s">
        <v>664</v>
      </c>
      <c r="C974" s="48">
        <v>4</v>
      </c>
      <c r="D974" s="70">
        <v>51.505799999999994</v>
      </c>
      <c r="E974" s="98">
        <v>4352</v>
      </c>
      <c r="F974" s="213">
        <v>702217.9</v>
      </c>
      <c r="G974" s="39">
        <v>100</v>
      </c>
      <c r="H974" s="65">
        <f t="shared" si="179"/>
        <v>702217.9</v>
      </c>
      <c r="I974" s="15">
        <f t="shared" si="178"/>
        <v>0</v>
      </c>
      <c r="J974" s="15">
        <f t="shared" si="170"/>
        <v>161.35521599264706</v>
      </c>
      <c r="K974" s="15">
        <f t="shared" si="180"/>
        <v>557.04532221935688</v>
      </c>
      <c r="L974" s="15">
        <f t="shared" si="181"/>
        <v>1456505.3708115204</v>
      </c>
      <c r="M974" s="15"/>
      <c r="N974" s="15">
        <f t="shared" si="182"/>
        <v>1456505.3708115204</v>
      </c>
      <c r="O974" s="40">
        <f t="shared" si="171"/>
        <v>1456.5053708115204</v>
      </c>
      <c r="P974" s="40"/>
    </row>
    <row r="975" spans="1:16" x14ac:dyDescent="0.25">
      <c r="A975" s="5"/>
      <c r="B975" s="1" t="s">
        <v>665</v>
      </c>
      <c r="C975" s="48">
        <v>4</v>
      </c>
      <c r="D975" s="70">
        <v>35.780799999999999</v>
      </c>
      <c r="E975" s="98">
        <v>2670</v>
      </c>
      <c r="F975" s="213">
        <v>451872</v>
      </c>
      <c r="G975" s="39">
        <v>100</v>
      </c>
      <c r="H975" s="65">
        <f t="shared" si="179"/>
        <v>451872</v>
      </c>
      <c r="I975" s="15">
        <f t="shared" si="178"/>
        <v>0</v>
      </c>
      <c r="J975" s="15">
        <f t="shared" si="170"/>
        <v>169.24044943820223</v>
      </c>
      <c r="K975" s="15">
        <f t="shared" si="180"/>
        <v>549.16008877380159</v>
      </c>
      <c r="L975" s="15">
        <f t="shared" si="181"/>
        <v>1199172.5198480366</v>
      </c>
      <c r="M975" s="15"/>
      <c r="N975" s="15">
        <f t="shared" si="182"/>
        <v>1199172.5198480366</v>
      </c>
      <c r="O975" s="40">
        <f t="shared" si="171"/>
        <v>1199.1725198480365</v>
      </c>
      <c r="P975" s="40"/>
    </row>
    <row r="976" spans="1:16" x14ac:dyDescent="0.25">
      <c r="A976" s="5"/>
      <c r="B976" s="1" t="s">
        <v>666</v>
      </c>
      <c r="C976" s="48">
        <v>4</v>
      </c>
      <c r="D976" s="70">
        <v>16.7667</v>
      </c>
      <c r="E976" s="98">
        <v>937</v>
      </c>
      <c r="F976" s="213">
        <v>105269.9</v>
      </c>
      <c r="G976" s="39">
        <v>100</v>
      </c>
      <c r="H976" s="65">
        <f t="shared" si="179"/>
        <v>105269.9</v>
      </c>
      <c r="I976" s="15">
        <f t="shared" si="178"/>
        <v>0</v>
      </c>
      <c r="J976" s="15">
        <f t="shared" si="170"/>
        <v>112.34781216648879</v>
      </c>
      <c r="K976" s="15">
        <f t="shared" si="180"/>
        <v>606.0527260455151</v>
      </c>
      <c r="L976" s="15">
        <f t="shared" si="181"/>
        <v>1016330.051556775</v>
      </c>
      <c r="M976" s="15"/>
      <c r="N976" s="15">
        <f t="shared" si="182"/>
        <v>1016330.051556775</v>
      </c>
      <c r="O976" s="40">
        <f t="shared" si="171"/>
        <v>1016.3300515567749</v>
      </c>
      <c r="P976" s="40"/>
    </row>
    <row r="977" spans="1:16" x14ac:dyDescent="0.25">
      <c r="A977" s="5"/>
      <c r="B977" s="1" t="s">
        <v>667</v>
      </c>
      <c r="C977" s="48">
        <v>4</v>
      </c>
      <c r="D977" s="70">
        <v>22.511600000000001</v>
      </c>
      <c r="E977" s="98">
        <v>817</v>
      </c>
      <c r="F977" s="213">
        <v>118855.9</v>
      </c>
      <c r="G977" s="39">
        <v>100</v>
      </c>
      <c r="H977" s="65">
        <f t="shared" si="179"/>
        <v>118855.9</v>
      </c>
      <c r="I977" s="15">
        <f t="shared" si="178"/>
        <v>0</v>
      </c>
      <c r="J977" s="15">
        <f t="shared" si="170"/>
        <v>145.4784577723378</v>
      </c>
      <c r="K977" s="15">
        <f t="shared" si="180"/>
        <v>572.92208043966605</v>
      </c>
      <c r="L977" s="15">
        <f t="shared" si="181"/>
        <v>974623.0215915289</v>
      </c>
      <c r="M977" s="15"/>
      <c r="N977" s="15">
        <f t="shared" si="182"/>
        <v>974623.0215915289</v>
      </c>
      <c r="O977" s="40">
        <f t="shared" si="171"/>
        <v>974.62302159152887</v>
      </c>
      <c r="P977" s="40"/>
    </row>
    <row r="978" spans="1:16" x14ac:dyDescent="0.25">
      <c r="A978" s="5"/>
      <c r="B978" s="1" t="s">
        <v>668</v>
      </c>
      <c r="C978" s="48">
        <v>4</v>
      </c>
      <c r="D978" s="70">
        <v>19.376600000000003</v>
      </c>
      <c r="E978" s="98">
        <v>1006</v>
      </c>
      <c r="F978" s="213">
        <v>188819.5</v>
      </c>
      <c r="G978" s="39">
        <v>100</v>
      </c>
      <c r="H978" s="65">
        <f t="shared" si="179"/>
        <v>188819.5</v>
      </c>
      <c r="I978" s="15">
        <f t="shared" si="178"/>
        <v>0</v>
      </c>
      <c r="J978" s="15">
        <f t="shared" si="170"/>
        <v>187.69333996023857</v>
      </c>
      <c r="K978" s="15">
        <f t="shared" si="180"/>
        <v>530.70719825176525</v>
      </c>
      <c r="L978" s="15">
        <f t="shared" si="181"/>
        <v>926826.87877071253</v>
      </c>
      <c r="M978" s="15"/>
      <c r="N978" s="15">
        <f t="shared" si="182"/>
        <v>926826.87877071253</v>
      </c>
      <c r="O978" s="40">
        <f t="shared" si="171"/>
        <v>926.82687877071248</v>
      </c>
      <c r="P978" s="40"/>
    </row>
    <row r="979" spans="1:16" x14ac:dyDescent="0.25">
      <c r="A979" s="5"/>
      <c r="B979" s="1" t="s">
        <v>847</v>
      </c>
      <c r="C979" s="48">
        <v>4</v>
      </c>
      <c r="D979" s="70">
        <v>21.063299999999998</v>
      </c>
      <c r="E979" s="98">
        <v>1808</v>
      </c>
      <c r="F979" s="213">
        <v>187478.2</v>
      </c>
      <c r="G979" s="39">
        <v>100</v>
      </c>
      <c r="H979" s="65">
        <f t="shared" si="179"/>
        <v>187478.2</v>
      </c>
      <c r="I979" s="15">
        <f t="shared" si="178"/>
        <v>0</v>
      </c>
      <c r="J979" s="15">
        <f t="shared" si="170"/>
        <v>103.69369469026549</v>
      </c>
      <c r="K979" s="15">
        <f t="shared" si="180"/>
        <v>614.70684352173839</v>
      </c>
      <c r="L979" s="15">
        <f t="shared" si="181"/>
        <v>1143423.0648559718</v>
      </c>
      <c r="M979" s="15"/>
      <c r="N979" s="15">
        <f t="shared" si="182"/>
        <v>1143423.0648559718</v>
      </c>
      <c r="O979" s="40">
        <f t="shared" si="171"/>
        <v>1143.4230648559719</v>
      </c>
      <c r="P979" s="40"/>
    </row>
    <row r="980" spans="1:16" x14ac:dyDescent="0.25">
      <c r="A980" s="5"/>
      <c r="B980" s="1" t="s">
        <v>848</v>
      </c>
      <c r="C980" s="48">
        <v>4</v>
      </c>
      <c r="D980" s="70">
        <v>34.643000000000001</v>
      </c>
      <c r="E980" s="98">
        <v>2643</v>
      </c>
      <c r="F980" s="213">
        <v>856120.5</v>
      </c>
      <c r="G980" s="39">
        <v>100</v>
      </c>
      <c r="H980" s="65">
        <f t="shared" si="179"/>
        <v>856120.5</v>
      </c>
      <c r="I980" s="15">
        <f t="shared" si="178"/>
        <v>0</v>
      </c>
      <c r="J980" s="15">
        <f t="shared" si="170"/>
        <v>323.91997729852443</v>
      </c>
      <c r="K980" s="15">
        <f t="shared" si="180"/>
        <v>394.48056091347945</v>
      </c>
      <c r="L980" s="15">
        <f t="shared" si="181"/>
        <v>974629.68229501706</v>
      </c>
      <c r="M980" s="15"/>
      <c r="N980" s="15">
        <f t="shared" si="182"/>
        <v>974629.68229501706</v>
      </c>
      <c r="O980" s="40">
        <f t="shared" si="171"/>
        <v>974.62968229501701</v>
      </c>
      <c r="P980" s="40"/>
    </row>
    <row r="981" spans="1:16" x14ac:dyDescent="0.25">
      <c r="A981" s="5"/>
      <c r="B981" s="1" t="s">
        <v>669</v>
      </c>
      <c r="C981" s="48">
        <v>4</v>
      </c>
      <c r="D981" s="70">
        <v>29.909899999999997</v>
      </c>
      <c r="E981" s="98">
        <v>2320</v>
      </c>
      <c r="F981" s="213">
        <v>226938.2</v>
      </c>
      <c r="G981" s="39">
        <v>100</v>
      </c>
      <c r="H981" s="65">
        <f t="shared" si="179"/>
        <v>226938.2</v>
      </c>
      <c r="I981" s="15">
        <f t="shared" si="178"/>
        <v>0</v>
      </c>
      <c r="J981" s="15">
        <f t="shared" si="170"/>
        <v>97.818189655172418</v>
      </c>
      <c r="K981" s="15">
        <f t="shared" si="180"/>
        <v>620.58234855683145</v>
      </c>
      <c r="L981" s="15">
        <f t="shared" si="181"/>
        <v>1239941.3804327503</v>
      </c>
      <c r="M981" s="15"/>
      <c r="N981" s="15">
        <f t="shared" si="182"/>
        <v>1239941.3804327503</v>
      </c>
      <c r="O981" s="40">
        <f t="shared" si="171"/>
        <v>1239.9413804327503</v>
      </c>
      <c r="P981" s="40"/>
    </row>
    <row r="982" spans="1:16" x14ac:dyDescent="0.25">
      <c r="A982" s="5"/>
      <c r="B982" s="1" t="s">
        <v>670</v>
      </c>
      <c r="C982" s="48">
        <v>4</v>
      </c>
      <c r="D982" s="70">
        <v>22.201699999999999</v>
      </c>
      <c r="E982" s="98">
        <v>1735</v>
      </c>
      <c r="F982" s="213">
        <v>194458.3</v>
      </c>
      <c r="G982" s="39">
        <v>100</v>
      </c>
      <c r="H982" s="65">
        <f t="shared" si="179"/>
        <v>194458.3</v>
      </c>
      <c r="I982" s="15">
        <f t="shared" si="178"/>
        <v>0</v>
      </c>
      <c r="J982" s="15">
        <f t="shared" ref="J982:J1025" si="183">F982/E982</f>
        <v>112.07971181556195</v>
      </c>
      <c r="K982" s="15">
        <f t="shared" si="180"/>
        <v>606.32082639644193</v>
      </c>
      <c r="L982" s="15">
        <f t="shared" si="181"/>
        <v>1126897.0599776537</v>
      </c>
      <c r="M982" s="15"/>
      <c r="N982" s="15">
        <f t="shared" si="182"/>
        <v>1126897.0599776537</v>
      </c>
      <c r="O982" s="40">
        <f t="shared" si="171"/>
        <v>1126.8970599776537</v>
      </c>
      <c r="P982" s="40"/>
    </row>
    <row r="983" spans="1:16" x14ac:dyDescent="0.25">
      <c r="A983" s="5"/>
      <c r="B983" s="1" t="s">
        <v>650</v>
      </c>
      <c r="C983" s="48">
        <v>3</v>
      </c>
      <c r="D983" s="70">
        <v>46.934199999999997</v>
      </c>
      <c r="E983" s="98">
        <v>8467</v>
      </c>
      <c r="F983" s="213">
        <v>11220081.6</v>
      </c>
      <c r="G983" s="39">
        <v>50</v>
      </c>
      <c r="H983" s="65">
        <f t="shared" si="179"/>
        <v>5610040.7999999998</v>
      </c>
      <c r="I983" s="15">
        <f t="shared" si="178"/>
        <v>5610040.7999999998</v>
      </c>
      <c r="J983" s="15">
        <f t="shared" si="183"/>
        <v>1325.1543167591826</v>
      </c>
      <c r="K983" s="15">
        <f t="shared" si="180"/>
        <v>-606.75377854717874</v>
      </c>
      <c r="L983" s="15">
        <f t="shared" si="181"/>
        <v>1133995.8516640724</v>
      </c>
      <c r="M983" s="15"/>
      <c r="N983" s="15">
        <f t="shared" si="182"/>
        <v>1133995.8516640724</v>
      </c>
      <c r="O983" s="40">
        <f t="shared" ref="O983:O1025" si="184">N983/1000</f>
        <v>1133.9958516640725</v>
      </c>
      <c r="P983" s="40"/>
    </row>
    <row r="984" spans="1:16" x14ac:dyDescent="0.25">
      <c r="A984" s="5"/>
      <c r="B984" s="1" t="s">
        <v>671</v>
      </c>
      <c r="C984" s="48">
        <v>4</v>
      </c>
      <c r="D984" s="70">
        <v>35.431699999999999</v>
      </c>
      <c r="E984" s="98">
        <v>1642</v>
      </c>
      <c r="F984" s="213">
        <v>224515.20000000001</v>
      </c>
      <c r="G984" s="39">
        <v>100</v>
      </c>
      <c r="H984" s="65">
        <f t="shared" si="179"/>
        <v>224515.20000000001</v>
      </c>
      <c r="I984" s="15">
        <f t="shared" si="178"/>
        <v>0</v>
      </c>
      <c r="J984" s="15">
        <f t="shared" si="183"/>
        <v>136.73276492082826</v>
      </c>
      <c r="K984" s="15">
        <f t="shared" si="180"/>
        <v>581.66777329117565</v>
      </c>
      <c r="L984" s="15">
        <f t="shared" si="181"/>
        <v>1124759.2572453602</v>
      </c>
      <c r="M984" s="15"/>
      <c r="N984" s="15">
        <f t="shared" si="182"/>
        <v>1124759.2572453602</v>
      </c>
      <c r="O984" s="40">
        <f t="shared" si="184"/>
        <v>1124.7592572453602</v>
      </c>
      <c r="P984" s="40"/>
    </row>
    <row r="985" spans="1:16" x14ac:dyDescent="0.25">
      <c r="A985" s="5"/>
      <c r="B985" s="1" t="s">
        <v>672</v>
      </c>
      <c r="C985" s="48">
        <v>4</v>
      </c>
      <c r="D985" s="70">
        <v>23.691500000000005</v>
      </c>
      <c r="E985" s="98">
        <v>1696</v>
      </c>
      <c r="F985" s="213">
        <v>184377</v>
      </c>
      <c r="G985" s="39">
        <v>100</v>
      </c>
      <c r="H985" s="65">
        <f t="shared" si="179"/>
        <v>184377</v>
      </c>
      <c r="I985" s="15">
        <f t="shared" si="178"/>
        <v>0</v>
      </c>
      <c r="J985" s="15">
        <f t="shared" si="183"/>
        <v>108.71285377358491</v>
      </c>
      <c r="K985" s="15">
        <f t="shared" si="180"/>
        <v>609.68768443841896</v>
      </c>
      <c r="L985" s="15">
        <f t="shared" si="181"/>
        <v>1131998.8849412175</v>
      </c>
      <c r="M985" s="15"/>
      <c r="N985" s="15">
        <f t="shared" si="182"/>
        <v>1131998.8849412175</v>
      </c>
      <c r="O985" s="40">
        <f t="shared" si="184"/>
        <v>1131.9988849412175</v>
      </c>
      <c r="P985" s="40"/>
    </row>
    <row r="986" spans="1:16" x14ac:dyDescent="0.25">
      <c r="A986" s="5"/>
      <c r="B986" s="1" t="s">
        <v>795</v>
      </c>
      <c r="C986" s="48">
        <v>4</v>
      </c>
      <c r="D986" s="70">
        <v>17.011099999999999</v>
      </c>
      <c r="E986" s="98">
        <v>1280</v>
      </c>
      <c r="F986" s="213">
        <v>148883.6</v>
      </c>
      <c r="G986" s="39">
        <v>100</v>
      </c>
      <c r="H986" s="65">
        <f t="shared" si="179"/>
        <v>148883.6</v>
      </c>
      <c r="I986" s="15">
        <f t="shared" si="178"/>
        <v>0</v>
      </c>
      <c r="J986" s="15">
        <f t="shared" si="183"/>
        <v>116.3153125</v>
      </c>
      <c r="K986" s="15">
        <f t="shared" si="180"/>
        <v>602.08522571200388</v>
      </c>
      <c r="L986" s="15">
        <f t="shared" si="181"/>
        <v>1051258.6948526246</v>
      </c>
      <c r="M986" s="15"/>
      <c r="N986" s="15">
        <f t="shared" si="182"/>
        <v>1051258.6948526246</v>
      </c>
      <c r="O986" s="40">
        <f t="shared" si="184"/>
        <v>1051.2586948526246</v>
      </c>
      <c r="P986" s="40"/>
    </row>
    <row r="987" spans="1:16" x14ac:dyDescent="0.25">
      <c r="A987" s="5"/>
      <c r="B987" s="1" t="s">
        <v>673</v>
      </c>
      <c r="C987" s="48">
        <v>4</v>
      </c>
      <c r="D987" s="70">
        <v>32.879899999999999</v>
      </c>
      <c r="E987" s="98">
        <v>3002</v>
      </c>
      <c r="F987" s="213">
        <v>425132.7</v>
      </c>
      <c r="G987" s="39">
        <v>100</v>
      </c>
      <c r="H987" s="65">
        <f t="shared" si="179"/>
        <v>425132.7</v>
      </c>
      <c r="I987" s="15">
        <f t="shared" si="178"/>
        <v>0</v>
      </c>
      <c r="J987" s="15">
        <f t="shared" si="183"/>
        <v>141.61648900732845</v>
      </c>
      <c r="K987" s="15">
        <f t="shared" si="180"/>
        <v>576.7840492046754</v>
      </c>
      <c r="L987" s="15">
        <f t="shared" si="181"/>
        <v>1266988.1621591654</v>
      </c>
      <c r="M987" s="15"/>
      <c r="N987" s="15">
        <f t="shared" si="182"/>
        <v>1266988.1621591654</v>
      </c>
      <c r="O987" s="40">
        <f t="shared" si="184"/>
        <v>1266.9881621591653</v>
      </c>
      <c r="P987" s="40"/>
    </row>
    <row r="988" spans="1:16" x14ac:dyDescent="0.25">
      <c r="A988" s="5"/>
      <c r="B988" s="1" t="s">
        <v>674</v>
      </c>
      <c r="C988" s="48">
        <v>4</v>
      </c>
      <c r="D988" s="70">
        <v>27.189</v>
      </c>
      <c r="E988" s="98">
        <v>758</v>
      </c>
      <c r="F988" s="213">
        <v>125965.8</v>
      </c>
      <c r="G988" s="39">
        <v>100</v>
      </c>
      <c r="H988" s="65">
        <f t="shared" si="179"/>
        <v>125965.8</v>
      </c>
      <c r="I988" s="15">
        <f t="shared" si="178"/>
        <v>0</v>
      </c>
      <c r="J988" s="15">
        <f t="shared" si="183"/>
        <v>166.18179419525066</v>
      </c>
      <c r="K988" s="15">
        <f t="shared" si="180"/>
        <v>552.21874401675325</v>
      </c>
      <c r="L988" s="15">
        <f t="shared" si="181"/>
        <v>953972.41608563019</v>
      </c>
      <c r="M988" s="15"/>
      <c r="N988" s="15">
        <f t="shared" si="182"/>
        <v>953972.41608563019</v>
      </c>
      <c r="O988" s="40">
        <f t="shared" si="184"/>
        <v>953.97241608563024</v>
      </c>
      <c r="P988" s="40"/>
    </row>
    <row r="989" spans="1:16" x14ac:dyDescent="0.25">
      <c r="A989" s="5"/>
      <c r="B989" s="8"/>
      <c r="C989" s="8"/>
      <c r="D989" s="70">
        <v>0</v>
      </c>
      <c r="E989" s="100"/>
      <c r="F989" s="57"/>
      <c r="G989" s="39"/>
      <c r="H989" s="57"/>
      <c r="K989" s="15"/>
      <c r="L989" s="15"/>
      <c r="M989" s="15"/>
      <c r="N989" s="15"/>
      <c r="O989" s="40">
        <f t="shared" si="184"/>
        <v>0</v>
      </c>
      <c r="P989" s="40"/>
    </row>
    <row r="990" spans="1:16" x14ac:dyDescent="0.25">
      <c r="A990" s="33" t="s">
        <v>675</v>
      </c>
      <c r="B990" s="2" t="s">
        <v>2</v>
      </c>
      <c r="C990" s="59"/>
      <c r="D990" s="7">
        <v>1082.6210999999998</v>
      </c>
      <c r="E990" s="101">
        <f>E991</f>
        <v>105524</v>
      </c>
      <c r="F990" s="177"/>
      <c r="G990" s="39"/>
      <c r="H990" s="50">
        <f>H992</f>
        <v>14347195.975</v>
      </c>
      <c r="I990" s="12">
        <f>I992</f>
        <v>-14347195.975</v>
      </c>
      <c r="J990" s="12"/>
      <c r="K990" s="15"/>
      <c r="L990" s="15"/>
      <c r="M990" s="14">
        <f>M992</f>
        <v>49417657.418534204</v>
      </c>
      <c r="N990" s="12">
        <f t="shared" si="182"/>
        <v>49417657.418534204</v>
      </c>
      <c r="O990" s="40"/>
      <c r="P990" s="40"/>
    </row>
    <row r="991" spans="1:16" x14ac:dyDescent="0.25">
      <c r="A991" s="33" t="s">
        <v>675</v>
      </c>
      <c r="B991" s="2" t="s">
        <v>3</v>
      </c>
      <c r="C991" s="59"/>
      <c r="D991" s="7">
        <v>1082.6210999999998</v>
      </c>
      <c r="E991" s="101">
        <f>SUM(E993:E1025)</f>
        <v>105524</v>
      </c>
      <c r="F991" s="177">
        <f>SUM(F993:F1025)</f>
        <v>74061722</v>
      </c>
      <c r="G991" s="39"/>
      <c r="H991" s="50">
        <f>SUM(H993:H1025)</f>
        <v>45367330.050000004</v>
      </c>
      <c r="I991" s="12">
        <f>SUM(I993:I1025)</f>
        <v>28694391.949999999</v>
      </c>
      <c r="J991" s="12"/>
      <c r="K991" s="15"/>
      <c r="L991" s="12">
        <f>SUM(L993:L1025)</f>
        <v>39074858.702366516</v>
      </c>
      <c r="M991" s="15"/>
      <c r="N991" s="12">
        <f t="shared" si="182"/>
        <v>39074858.702366516</v>
      </c>
      <c r="O991" s="40"/>
      <c r="P991" s="40"/>
    </row>
    <row r="992" spans="1:16" x14ac:dyDescent="0.25">
      <c r="A992" s="5"/>
      <c r="B992" s="1" t="s">
        <v>26</v>
      </c>
      <c r="C992" s="48">
        <v>2</v>
      </c>
      <c r="D992" s="9">
        <v>0</v>
      </c>
      <c r="E992" s="104"/>
      <c r="F992" s="65"/>
      <c r="G992" s="39">
        <v>25</v>
      </c>
      <c r="H992" s="65">
        <f>F1022*G992/100</f>
        <v>14347195.975</v>
      </c>
      <c r="I992" s="15">
        <f t="shared" ref="I992:I1025" si="185">F992-H992</f>
        <v>-14347195.975</v>
      </c>
      <c r="J992" s="15"/>
      <c r="K992" s="15"/>
      <c r="L992" s="15"/>
      <c r="M992" s="15">
        <f>($L$7*$L$8*E990/$L$10)+($L$7*$L$9*D990/$L$11)</f>
        <v>49417657.418534204</v>
      </c>
      <c r="N992" s="15">
        <f t="shared" si="182"/>
        <v>49417657.418534204</v>
      </c>
      <c r="O992" s="40">
        <f t="shared" si="184"/>
        <v>49417.657418534203</v>
      </c>
      <c r="P992" s="40"/>
    </row>
    <row r="993" spans="1:16" x14ac:dyDescent="0.25">
      <c r="A993" s="5"/>
      <c r="B993" s="1" t="s">
        <v>676</v>
      </c>
      <c r="C993" s="48">
        <v>4</v>
      </c>
      <c r="D993" s="70">
        <v>21.037700000000001</v>
      </c>
      <c r="E993" s="98">
        <v>1003</v>
      </c>
      <c r="F993" s="214">
        <v>189698.9</v>
      </c>
      <c r="G993" s="39">
        <v>100</v>
      </c>
      <c r="H993" s="65">
        <f t="shared" ref="H993:H1025" si="186">F993*G993/100</f>
        <v>189698.9</v>
      </c>
      <c r="I993" s="15">
        <f t="shared" si="185"/>
        <v>0</v>
      </c>
      <c r="J993" s="15">
        <f t="shared" si="183"/>
        <v>189.13150548354935</v>
      </c>
      <c r="K993" s="15">
        <f t="shared" ref="K993:K1025" si="187">$J$11*$J$19-J993</f>
        <v>529.26903272845448</v>
      </c>
      <c r="L993" s="15">
        <f t="shared" ref="L993:L1025" si="188">IF(K993&gt;0,$J$7*$J$8*(K993/$K$19),0)+$J$7*$J$9*(E993/$E$19)+$J$7*$J$10*(D993/$D$19)</f>
        <v>929895.27124990674</v>
      </c>
      <c r="M993" s="15"/>
      <c r="N993" s="15">
        <f t="shared" si="182"/>
        <v>929895.27124990674</v>
      </c>
      <c r="O993" s="40">
        <f t="shared" si="184"/>
        <v>929.89527124990673</v>
      </c>
      <c r="P993" s="40"/>
    </row>
    <row r="994" spans="1:16" x14ac:dyDescent="0.25">
      <c r="A994" s="5"/>
      <c r="B994" s="1" t="s">
        <v>262</v>
      </c>
      <c r="C994" s="48">
        <v>4</v>
      </c>
      <c r="D994" s="70">
        <v>23.1798</v>
      </c>
      <c r="E994" s="98">
        <v>1103</v>
      </c>
      <c r="F994" s="214">
        <v>161791.4</v>
      </c>
      <c r="G994" s="39">
        <v>100</v>
      </c>
      <c r="H994" s="65">
        <f t="shared" si="186"/>
        <v>161791.4</v>
      </c>
      <c r="I994" s="15">
        <f t="shared" si="185"/>
        <v>0</v>
      </c>
      <c r="J994" s="15">
        <f t="shared" si="183"/>
        <v>146.683046237534</v>
      </c>
      <c r="K994" s="15">
        <f t="shared" si="187"/>
        <v>571.71749197446991</v>
      </c>
      <c r="L994" s="15">
        <f t="shared" si="188"/>
        <v>1008228.5779719531</v>
      </c>
      <c r="M994" s="15"/>
      <c r="N994" s="15">
        <f t="shared" si="182"/>
        <v>1008228.5779719531</v>
      </c>
      <c r="O994" s="40">
        <f t="shared" si="184"/>
        <v>1008.2285779719531</v>
      </c>
      <c r="P994" s="40"/>
    </row>
    <row r="995" spans="1:16" x14ac:dyDescent="0.25">
      <c r="A995" s="5"/>
      <c r="B995" s="1" t="s">
        <v>677</v>
      </c>
      <c r="C995" s="48">
        <v>4</v>
      </c>
      <c r="D995" s="70">
        <v>33.328400000000002</v>
      </c>
      <c r="E995" s="98">
        <v>1498</v>
      </c>
      <c r="F995" s="214">
        <v>254369.8</v>
      </c>
      <c r="G995" s="39">
        <v>100</v>
      </c>
      <c r="H995" s="65">
        <f t="shared" si="186"/>
        <v>254369.8</v>
      </c>
      <c r="I995" s="15">
        <f t="shared" si="185"/>
        <v>0</v>
      </c>
      <c r="J995" s="15">
        <f t="shared" si="183"/>
        <v>169.80627503337783</v>
      </c>
      <c r="K995" s="15">
        <f t="shared" si="187"/>
        <v>548.59426317862608</v>
      </c>
      <c r="L995" s="15">
        <f t="shared" si="188"/>
        <v>1054652.7482012296</v>
      </c>
      <c r="M995" s="15"/>
      <c r="N995" s="15">
        <f t="shared" si="182"/>
        <v>1054652.7482012296</v>
      </c>
      <c r="O995" s="40">
        <f t="shared" si="184"/>
        <v>1054.6527482012295</v>
      </c>
      <c r="P995" s="40"/>
    </row>
    <row r="996" spans="1:16" x14ac:dyDescent="0.25">
      <c r="A996" s="5"/>
      <c r="B996" s="1" t="s">
        <v>678</v>
      </c>
      <c r="C996" s="48">
        <v>4</v>
      </c>
      <c r="D996" s="70">
        <v>20.331499999999998</v>
      </c>
      <c r="E996" s="98">
        <v>1280</v>
      </c>
      <c r="F996" s="214">
        <v>147355.1</v>
      </c>
      <c r="G996" s="39">
        <v>100</v>
      </c>
      <c r="H996" s="65">
        <f t="shared" si="186"/>
        <v>147355.1</v>
      </c>
      <c r="I996" s="15">
        <f t="shared" si="185"/>
        <v>0</v>
      </c>
      <c r="J996" s="15">
        <f t="shared" si="183"/>
        <v>115.121171875</v>
      </c>
      <c r="K996" s="15">
        <f t="shared" si="187"/>
        <v>603.27936633700392</v>
      </c>
      <c r="L996" s="15">
        <f t="shared" si="188"/>
        <v>1063812.9008126273</v>
      </c>
      <c r="M996" s="15"/>
      <c r="N996" s="15">
        <f t="shared" si="182"/>
        <v>1063812.9008126273</v>
      </c>
      <c r="O996" s="40">
        <f t="shared" si="184"/>
        <v>1063.8129008126273</v>
      </c>
      <c r="P996" s="40"/>
    </row>
    <row r="997" spans="1:16" x14ac:dyDescent="0.25">
      <c r="A997" s="5"/>
      <c r="B997" s="1" t="s">
        <v>679</v>
      </c>
      <c r="C997" s="48">
        <v>4</v>
      </c>
      <c r="D997" s="70">
        <v>25.04</v>
      </c>
      <c r="E997" s="98">
        <v>2171</v>
      </c>
      <c r="F997" s="214">
        <v>231121.1</v>
      </c>
      <c r="G997" s="39">
        <v>100</v>
      </c>
      <c r="H997" s="65">
        <f t="shared" si="186"/>
        <v>231121.1</v>
      </c>
      <c r="I997" s="15">
        <f t="shared" si="185"/>
        <v>0</v>
      </c>
      <c r="J997" s="15">
        <f t="shared" si="183"/>
        <v>106.45836020267159</v>
      </c>
      <c r="K997" s="15">
        <f t="shared" si="187"/>
        <v>611.94217800933234</v>
      </c>
      <c r="L997" s="15">
        <f t="shared" si="188"/>
        <v>1194582.6051809629</v>
      </c>
      <c r="M997" s="15"/>
      <c r="N997" s="15">
        <f t="shared" si="182"/>
        <v>1194582.6051809629</v>
      </c>
      <c r="O997" s="40">
        <f t="shared" si="184"/>
        <v>1194.5826051809629</v>
      </c>
      <c r="P997" s="40"/>
    </row>
    <row r="998" spans="1:16" x14ac:dyDescent="0.25">
      <c r="A998" s="5"/>
      <c r="B998" s="1" t="s">
        <v>849</v>
      </c>
      <c r="C998" s="48">
        <v>4</v>
      </c>
      <c r="D998" s="70">
        <v>24.7498</v>
      </c>
      <c r="E998" s="98">
        <v>1777</v>
      </c>
      <c r="F998" s="214">
        <v>342621.5</v>
      </c>
      <c r="G998" s="39">
        <v>100</v>
      </c>
      <c r="H998" s="65">
        <f t="shared" si="186"/>
        <v>342621.5</v>
      </c>
      <c r="I998" s="15">
        <f t="shared" si="185"/>
        <v>0</v>
      </c>
      <c r="J998" s="15">
        <f t="shared" si="183"/>
        <v>192.80894766460327</v>
      </c>
      <c r="K998" s="15">
        <f t="shared" si="187"/>
        <v>525.59159054740064</v>
      </c>
      <c r="L998" s="15">
        <f t="shared" si="188"/>
        <v>1026488.6372279027</v>
      </c>
      <c r="M998" s="15"/>
      <c r="N998" s="15">
        <f t="shared" si="182"/>
        <v>1026488.6372279027</v>
      </c>
      <c r="O998" s="40">
        <f t="shared" si="184"/>
        <v>1026.4886372279027</v>
      </c>
      <c r="P998" s="40"/>
    </row>
    <row r="999" spans="1:16" x14ac:dyDescent="0.25">
      <c r="A999" s="5"/>
      <c r="B999" s="1" t="s">
        <v>680</v>
      </c>
      <c r="C999" s="48">
        <v>4</v>
      </c>
      <c r="D999" s="70">
        <v>33.558999999999997</v>
      </c>
      <c r="E999" s="98">
        <v>1878</v>
      </c>
      <c r="F999" s="214">
        <v>420171</v>
      </c>
      <c r="G999" s="39">
        <v>100</v>
      </c>
      <c r="H999" s="65">
        <f t="shared" si="186"/>
        <v>420171</v>
      </c>
      <c r="I999" s="15">
        <f t="shared" si="185"/>
        <v>0</v>
      </c>
      <c r="J999" s="15">
        <f t="shared" si="183"/>
        <v>223.7332268370607</v>
      </c>
      <c r="K999" s="15">
        <f t="shared" si="187"/>
        <v>494.66731137494321</v>
      </c>
      <c r="L999" s="15">
        <f t="shared" si="188"/>
        <v>1023508.751281564</v>
      </c>
      <c r="M999" s="15"/>
      <c r="N999" s="15">
        <f t="shared" si="182"/>
        <v>1023508.751281564</v>
      </c>
      <c r="O999" s="40">
        <f t="shared" si="184"/>
        <v>1023.5087512815641</v>
      </c>
      <c r="P999" s="40"/>
    </row>
    <row r="1000" spans="1:16" x14ac:dyDescent="0.25">
      <c r="A1000" s="5"/>
      <c r="B1000" s="1" t="s">
        <v>681</v>
      </c>
      <c r="C1000" s="48">
        <v>4</v>
      </c>
      <c r="D1000" s="70">
        <v>28.676200000000001</v>
      </c>
      <c r="E1000" s="98">
        <v>1780</v>
      </c>
      <c r="F1000" s="214">
        <v>233009.7</v>
      </c>
      <c r="G1000" s="39">
        <v>100</v>
      </c>
      <c r="H1000" s="65">
        <f t="shared" si="186"/>
        <v>233009.7</v>
      </c>
      <c r="I1000" s="15">
        <f t="shared" si="185"/>
        <v>0</v>
      </c>
      <c r="J1000" s="15">
        <f t="shared" si="183"/>
        <v>130.90432584269664</v>
      </c>
      <c r="K1000" s="15">
        <f t="shared" si="187"/>
        <v>587.49621236930727</v>
      </c>
      <c r="L1000" s="15">
        <f t="shared" si="188"/>
        <v>1126816.5898538444</v>
      </c>
      <c r="M1000" s="15"/>
      <c r="N1000" s="15">
        <f t="shared" si="182"/>
        <v>1126816.5898538444</v>
      </c>
      <c r="O1000" s="40">
        <f t="shared" si="184"/>
        <v>1126.8165898538443</v>
      </c>
      <c r="P1000" s="40"/>
    </row>
    <row r="1001" spans="1:16" x14ac:dyDescent="0.25">
      <c r="A1001" s="5"/>
      <c r="B1001" s="1" t="s">
        <v>682</v>
      </c>
      <c r="C1001" s="48">
        <v>4</v>
      </c>
      <c r="D1001" s="70">
        <v>35.6203</v>
      </c>
      <c r="E1001" s="98">
        <v>2508</v>
      </c>
      <c r="F1001" s="214">
        <v>434492.5</v>
      </c>
      <c r="G1001" s="39">
        <v>100</v>
      </c>
      <c r="H1001" s="65">
        <f t="shared" si="186"/>
        <v>434492.5</v>
      </c>
      <c r="I1001" s="15">
        <f t="shared" si="185"/>
        <v>0</v>
      </c>
      <c r="J1001" s="15">
        <f t="shared" si="183"/>
        <v>173.24262360446571</v>
      </c>
      <c r="K1001" s="15">
        <f t="shared" si="187"/>
        <v>545.15791460753815</v>
      </c>
      <c r="L1001" s="15">
        <f t="shared" si="188"/>
        <v>1174258.2805918988</v>
      </c>
      <c r="M1001" s="15"/>
      <c r="N1001" s="15">
        <f t="shared" si="182"/>
        <v>1174258.2805918988</v>
      </c>
      <c r="O1001" s="40">
        <f t="shared" si="184"/>
        <v>1174.2582805918989</v>
      </c>
      <c r="P1001" s="40"/>
    </row>
    <row r="1002" spans="1:16" x14ac:dyDescent="0.25">
      <c r="A1002" s="5"/>
      <c r="B1002" s="1" t="s">
        <v>850</v>
      </c>
      <c r="C1002" s="48">
        <v>4</v>
      </c>
      <c r="D1002" s="70">
        <v>22.1511</v>
      </c>
      <c r="E1002" s="98">
        <v>1160</v>
      </c>
      <c r="F1002" s="214">
        <v>121466</v>
      </c>
      <c r="G1002" s="39">
        <v>100</v>
      </c>
      <c r="H1002" s="65">
        <f t="shared" si="186"/>
        <v>121466</v>
      </c>
      <c r="I1002" s="15">
        <f t="shared" si="185"/>
        <v>0</v>
      </c>
      <c r="J1002" s="15">
        <f t="shared" si="183"/>
        <v>104.71206896551725</v>
      </c>
      <c r="K1002" s="15">
        <f t="shared" si="187"/>
        <v>613.68846924648665</v>
      </c>
      <c r="L1002" s="15">
        <f t="shared" si="188"/>
        <v>1070527.7148910419</v>
      </c>
      <c r="M1002" s="15"/>
      <c r="N1002" s="15">
        <f t="shared" si="182"/>
        <v>1070527.7148910419</v>
      </c>
      <c r="O1002" s="40">
        <f t="shared" si="184"/>
        <v>1070.5277148910418</v>
      </c>
      <c r="P1002" s="40"/>
    </row>
    <row r="1003" spans="1:16" x14ac:dyDescent="0.25">
      <c r="A1003" s="5"/>
      <c r="B1003" s="1" t="s">
        <v>683</v>
      </c>
      <c r="C1003" s="48">
        <v>4</v>
      </c>
      <c r="D1003" s="70">
        <v>39.122799999999998</v>
      </c>
      <c r="E1003" s="98">
        <v>2054</v>
      </c>
      <c r="F1003" s="214">
        <v>438213.5</v>
      </c>
      <c r="G1003" s="39">
        <v>100</v>
      </c>
      <c r="H1003" s="65">
        <f t="shared" si="186"/>
        <v>438213.5</v>
      </c>
      <c r="I1003" s="15">
        <f t="shared" si="185"/>
        <v>0</v>
      </c>
      <c r="J1003" s="15">
        <f t="shared" si="183"/>
        <v>213.34639727361247</v>
      </c>
      <c r="K1003" s="15">
        <f t="shared" si="187"/>
        <v>505.05414093839141</v>
      </c>
      <c r="L1003" s="15">
        <f t="shared" si="188"/>
        <v>1076724.1107925861</v>
      </c>
      <c r="M1003" s="15"/>
      <c r="N1003" s="15">
        <f t="shared" si="182"/>
        <v>1076724.1107925861</v>
      </c>
      <c r="O1003" s="40">
        <f t="shared" si="184"/>
        <v>1076.7241107925861</v>
      </c>
      <c r="P1003" s="40"/>
    </row>
    <row r="1004" spans="1:16" x14ac:dyDescent="0.25">
      <c r="A1004" s="5"/>
      <c r="B1004" s="1" t="s">
        <v>684</v>
      </c>
      <c r="C1004" s="48">
        <v>4</v>
      </c>
      <c r="D1004" s="70">
        <v>19.480999999999998</v>
      </c>
      <c r="E1004" s="98">
        <v>997</v>
      </c>
      <c r="F1004" s="214">
        <v>158402.4</v>
      </c>
      <c r="G1004" s="39">
        <v>100</v>
      </c>
      <c r="H1004" s="65">
        <f t="shared" si="186"/>
        <v>158402.4</v>
      </c>
      <c r="I1004" s="15">
        <f t="shared" si="185"/>
        <v>0</v>
      </c>
      <c r="J1004" s="15">
        <f t="shared" si="183"/>
        <v>158.87903711133399</v>
      </c>
      <c r="K1004" s="15">
        <f t="shared" si="187"/>
        <v>559.52150110066987</v>
      </c>
      <c r="L1004" s="15">
        <f t="shared" si="188"/>
        <v>966679.04106367263</v>
      </c>
      <c r="M1004" s="15"/>
      <c r="N1004" s="15">
        <f t="shared" si="182"/>
        <v>966679.04106367263</v>
      </c>
      <c r="O1004" s="40">
        <f t="shared" si="184"/>
        <v>966.67904106367268</v>
      </c>
      <c r="P1004" s="40"/>
    </row>
    <row r="1005" spans="1:16" x14ac:dyDescent="0.25">
      <c r="A1005" s="5"/>
      <c r="B1005" s="1" t="s">
        <v>851</v>
      </c>
      <c r="C1005" s="48">
        <v>4</v>
      </c>
      <c r="D1005" s="70">
        <v>29.972500000000004</v>
      </c>
      <c r="E1005" s="98">
        <v>3094</v>
      </c>
      <c r="F1005" s="214">
        <v>406671.5</v>
      </c>
      <c r="G1005" s="39">
        <v>100</v>
      </c>
      <c r="H1005" s="65">
        <f t="shared" si="186"/>
        <v>406671.5</v>
      </c>
      <c r="I1005" s="15">
        <f t="shared" si="185"/>
        <v>0</v>
      </c>
      <c r="J1005" s="15">
        <f t="shared" si="183"/>
        <v>131.43875242404656</v>
      </c>
      <c r="K1005" s="15">
        <f t="shared" si="187"/>
        <v>586.9617857879573</v>
      </c>
      <c r="L1005" s="15">
        <f t="shared" si="188"/>
        <v>1282442.4599608304</v>
      </c>
      <c r="M1005" s="15"/>
      <c r="N1005" s="15">
        <f t="shared" si="182"/>
        <v>1282442.4599608304</v>
      </c>
      <c r="O1005" s="40">
        <f t="shared" si="184"/>
        <v>1282.4424599608303</v>
      </c>
      <c r="P1005" s="40"/>
    </row>
    <row r="1006" spans="1:16" x14ac:dyDescent="0.25">
      <c r="A1006" s="5"/>
      <c r="B1006" s="1" t="s">
        <v>685</v>
      </c>
      <c r="C1006" s="48">
        <v>4</v>
      </c>
      <c r="D1006" s="70">
        <v>29.169099999999997</v>
      </c>
      <c r="E1006" s="98">
        <v>2081</v>
      </c>
      <c r="F1006" s="214">
        <v>311280.7</v>
      </c>
      <c r="G1006" s="39">
        <v>100</v>
      </c>
      <c r="H1006" s="65">
        <f t="shared" si="186"/>
        <v>311280.7</v>
      </c>
      <c r="I1006" s="15">
        <f t="shared" si="185"/>
        <v>0</v>
      </c>
      <c r="J1006" s="15">
        <f t="shared" si="183"/>
        <v>149.58226814031715</v>
      </c>
      <c r="K1006" s="15">
        <f t="shared" si="187"/>
        <v>568.8182700716867</v>
      </c>
      <c r="L1006" s="15">
        <f t="shared" si="188"/>
        <v>1136993.3421482111</v>
      </c>
      <c r="M1006" s="15"/>
      <c r="N1006" s="15">
        <f t="shared" si="182"/>
        <v>1136993.3421482111</v>
      </c>
      <c r="O1006" s="40">
        <f t="shared" si="184"/>
        <v>1136.993342148211</v>
      </c>
      <c r="P1006" s="40"/>
    </row>
    <row r="1007" spans="1:16" x14ac:dyDescent="0.25">
      <c r="A1007" s="5"/>
      <c r="B1007" s="1" t="s">
        <v>686</v>
      </c>
      <c r="C1007" s="48">
        <v>4</v>
      </c>
      <c r="D1007" s="70">
        <v>43.889899999999997</v>
      </c>
      <c r="E1007" s="98">
        <v>1849</v>
      </c>
      <c r="F1007" s="214">
        <v>186237.5</v>
      </c>
      <c r="G1007" s="39">
        <v>100</v>
      </c>
      <c r="H1007" s="65">
        <f t="shared" si="186"/>
        <v>186237.5</v>
      </c>
      <c r="I1007" s="15">
        <f t="shared" si="185"/>
        <v>0</v>
      </c>
      <c r="J1007" s="15">
        <f t="shared" si="183"/>
        <v>100.72336398053001</v>
      </c>
      <c r="K1007" s="15">
        <f t="shared" si="187"/>
        <v>617.67717423147383</v>
      </c>
      <c r="L1007" s="15">
        <f t="shared" si="188"/>
        <v>1227102.6459074726</v>
      </c>
      <c r="M1007" s="15"/>
      <c r="N1007" s="15">
        <f t="shared" si="182"/>
        <v>1227102.6459074726</v>
      </c>
      <c r="O1007" s="40">
        <f t="shared" si="184"/>
        <v>1227.1026459074726</v>
      </c>
      <c r="P1007" s="40"/>
    </row>
    <row r="1008" spans="1:16" x14ac:dyDescent="0.25">
      <c r="A1008" s="5"/>
      <c r="B1008" s="1" t="s">
        <v>687</v>
      </c>
      <c r="C1008" s="48">
        <v>4</v>
      </c>
      <c r="D1008" s="70">
        <v>42.471999999999994</v>
      </c>
      <c r="E1008" s="98">
        <v>3201</v>
      </c>
      <c r="F1008" s="214">
        <v>386349.8</v>
      </c>
      <c r="G1008" s="39">
        <v>100</v>
      </c>
      <c r="H1008" s="65">
        <f t="shared" si="186"/>
        <v>386349.8</v>
      </c>
      <c r="I1008" s="15">
        <f t="shared" si="185"/>
        <v>0</v>
      </c>
      <c r="J1008" s="15">
        <f t="shared" si="183"/>
        <v>120.69659481412059</v>
      </c>
      <c r="K1008" s="15">
        <f t="shared" si="187"/>
        <v>597.70394339788334</v>
      </c>
      <c r="L1008" s="15">
        <f t="shared" si="188"/>
        <v>1350882.143412455</v>
      </c>
      <c r="M1008" s="15"/>
      <c r="N1008" s="15">
        <f t="shared" si="182"/>
        <v>1350882.143412455</v>
      </c>
      <c r="O1008" s="40">
        <f t="shared" si="184"/>
        <v>1350.882143412455</v>
      </c>
      <c r="P1008" s="40"/>
    </row>
    <row r="1009" spans="1:16" x14ac:dyDescent="0.25">
      <c r="A1009" s="5"/>
      <c r="B1009" s="1" t="s">
        <v>688</v>
      </c>
      <c r="C1009" s="48">
        <v>4</v>
      </c>
      <c r="D1009" s="70">
        <v>37.261499999999998</v>
      </c>
      <c r="E1009" s="98">
        <v>4411</v>
      </c>
      <c r="F1009" s="214">
        <v>479894.2</v>
      </c>
      <c r="G1009" s="39">
        <v>100</v>
      </c>
      <c r="H1009" s="65">
        <f t="shared" si="186"/>
        <v>479894.2</v>
      </c>
      <c r="I1009" s="15">
        <f t="shared" si="185"/>
        <v>0</v>
      </c>
      <c r="J1009" s="15">
        <f t="shared" si="183"/>
        <v>108.79487644525051</v>
      </c>
      <c r="K1009" s="15">
        <f t="shared" si="187"/>
        <v>609.60566176675343</v>
      </c>
      <c r="L1009" s="15">
        <f t="shared" si="188"/>
        <v>1490660.8624710685</v>
      </c>
      <c r="M1009" s="15"/>
      <c r="N1009" s="15">
        <f t="shared" si="182"/>
        <v>1490660.8624710685</v>
      </c>
      <c r="O1009" s="40">
        <f t="shared" si="184"/>
        <v>1490.6608624710684</v>
      </c>
      <c r="P1009" s="40"/>
    </row>
    <row r="1010" spans="1:16" x14ac:dyDescent="0.25">
      <c r="A1010" s="5"/>
      <c r="B1010" s="1" t="s">
        <v>689</v>
      </c>
      <c r="C1010" s="48">
        <v>4</v>
      </c>
      <c r="D1010" s="70">
        <v>20.51</v>
      </c>
      <c r="E1010" s="98">
        <v>849</v>
      </c>
      <c r="F1010" s="214">
        <v>126225.4</v>
      </c>
      <c r="G1010" s="39">
        <v>100</v>
      </c>
      <c r="H1010" s="65">
        <f t="shared" si="186"/>
        <v>126225.4</v>
      </c>
      <c r="I1010" s="15">
        <f t="shared" si="185"/>
        <v>0</v>
      </c>
      <c r="J1010" s="15">
        <f t="shared" si="183"/>
        <v>148.67538280329799</v>
      </c>
      <c r="K1010" s="15">
        <f t="shared" si="187"/>
        <v>569.72515540870586</v>
      </c>
      <c r="L1010" s="15">
        <f t="shared" si="188"/>
        <v>967273.86791627726</v>
      </c>
      <c r="M1010" s="15"/>
      <c r="N1010" s="15">
        <f t="shared" si="182"/>
        <v>967273.86791627726</v>
      </c>
      <c r="O1010" s="40">
        <f t="shared" si="184"/>
        <v>967.27386791627725</v>
      </c>
      <c r="P1010" s="40"/>
    </row>
    <row r="1011" spans="1:16" x14ac:dyDescent="0.25">
      <c r="A1011" s="5"/>
      <c r="B1011" s="1" t="s">
        <v>690</v>
      </c>
      <c r="C1011" s="48">
        <v>4</v>
      </c>
      <c r="D1011" s="70">
        <v>12.818399999999999</v>
      </c>
      <c r="E1011" s="98">
        <v>1305</v>
      </c>
      <c r="F1011" s="214">
        <v>286114.09999999998</v>
      </c>
      <c r="G1011" s="39">
        <v>100</v>
      </c>
      <c r="H1011" s="65">
        <f t="shared" si="186"/>
        <v>286114.09999999998</v>
      </c>
      <c r="I1011" s="15">
        <f t="shared" si="185"/>
        <v>0</v>
      </c>
      <c r="J1011" s="15">
        <f t="shared" si="183"/>
        <v>219.24452107279691</v>
      </c>
      <c r="K1011" s="15">
        <f t="shared" si="187"/>
        <v>499.15601713920694</v>
      </c>
      <c r="L1011" s="15">
        <f t="shared" si="188"/>
        <v>895563.83940402977</v>
      </c>
      <c r="M1011" s="15"/>
      <c r="N1011" s="15">
        <f t="shared" si="182"/>
        <v>895563.83940402977</v>
      </c>
      <c r="O1011" s="40">
        <f t="shared" si="184"/>
        <v>895.56383940402975</v>
      </c>
      <c r="P1011" s="40"/>
    </row>
    <row r="1012" spans="1:16" x14ac:dyDescent="0.25">
      <c r="A1012" s="5"/>
      <c r="B1012" s="1" t="s">
        <v>691</v>
      </c>
      <c r="C1012" s="48">
        <v>4</v>
      </c>
      <c r="D1012" s="70">
        <v>29.560700000000001</v>
      </c>
      <c r="E1012" s="98">
        <v>890</v>
      </c>
      <c r="F1012" s="214">
        <v>177599.1</v>
      </c>
      <c r="G1012" s="39">
        <v>100</v>
      </c>
      <c r="H1012" s="65">
        <f t="shared" si="186"/>
        <v>177599.1</v>
      </c>
      <c r="I1012" s="15">
        <f t="shared" si="185"/>
        <v>0</v>
      </c>
      <c r="J1012" s="15">
        <f t="shared" si="183"/>
        <v>199.54955056179776</v>
      </c>
      <c r="K1012" s="15">
        <f t="shared" si="187"/>
        <v>518.85098765020609</v>
      </c>
      <c r="L1012" s="15">
        <f t="shared" si="188"/>
        <v>930061.3343050055</v>
      </c>
      <c r="M1012" s="15"/>
      <c r="N1012" s="15">
        <f t="shared" si="182"/>
        <v>930061.3343050055</v>
      </c>
      <c r="O1012" s="40">
        <f t="shared" si="184"/>
        <v>930.06133430500552</v>
      </c>
      <c r="P1012" s="40"/>
    </row>
    <row r="1013" spans="1:16" x14ac:dyDescent="0.25">
      <c r="A1013" s="5"/>
      <c r="B1013" s="1" t="s">
        <v>692</v>
      </c>
      <c r="C1013" s="48">
        <v>4</v>
      </c>
      <c r="D1013" s="70">
        <v>47.864399999999996</v>
      </c>
      <c r="E1013" s="98">
        <v>1854</v>
      </c>
      <c r="F1013" s="214">
        <v>330549.90000000002</v>
      </c>
      <c r="G1013" s="39">
        <v>100</v>
      </c>
      <c r="H1013" s="65">
        <f t="shared" si="186"/>
        <v>330549.90000000002</v>
      </c>
      <c r="I1013" s="15">
        <f t="shared" si="185"/>
        <v>0</v>
      </c>
      <c r="J1013" s="15">
        <f t="shared" si="183"/>
        <v>178.29012944983819</v>
      </c>
      <c r="K1013" s="15">
        <f t="shared" si="187"/>
        <v>540.11040876216566</v>
      </c>
      <c r="L1013" s="15">
        <f t="shared" si="188"/>
        <v>1131532.3350341318</v>
      </c>
      <c r="M1013" s="15"/>
      <c r="N1013" s="15">
        <f t="shared" si="182"/>
        <v>1131532.3350341318</v>
      </c>
      <c r="O1013" s="40">
        <f t="shared" si="184"/>
        <v>1131.5323350341318</v>
      </c>
      <c r="P1013" s="40"/>
    </row>
    <row r="1014" spans="1:16" x14ac:dyDescent="0.25">
      <c r="A1014" s="5"/>
      <c r="B1014" s="1" t="s">
        <v>693</v>
      </c>
      <c r="C1014" s="48">
        <v>4</v>
      </c>
      <c r="D1014" s="70">
        <v>3.8826000000000001</v>
      </c>
      <c r="E1014" s="98">
        <v>2983</v>
      </c>
      <c r="F1014" s="214">
        <v>899921.3</v>
      </c>
      <c r="G1014" s="39">
        <v>100</v>
      </c>
      <c r="H1014" s="65">
        <f t="shared" si="186"/>
        <v>899921.3</v>
      </c>
      <c r="I1014" s="15">
        <f t="shared" si="185"/>
        <v>0</v>
      </c>
      <c r="J1014" s="15">
        <f t="shared" si="183"/>
        <v>301.6833053972511</v>
      </c>
      <c r="K1014" s="15">
        <f t="shared" si="187"/>
        <v>416.71723281475278</v>
      </c>
      <c r="L1014" s="15">
        <f t="shared" si="188"/>
        <v>944555.65243441309</v>
      </c>
      <c r="M1014" s="15"/>
      <c r="N1014" s="15">
        <f t="shared" si="182"/>
        <v>944555.65243441309</v>
      </c>
      <c r="O1014" s="40">
        <f t="shared" si="184"/>
        <v>944.5556524344131</v>
      </c>
      <c r="P1014" s="40"/>
    </row>
    <row r="1015" spans="1:16" x14ac:dyDescent="0.25">
      <c r="A1015" s="5"/>
      <c r="B1015" s="1" t="s">
        <v>694</v>
      </c>
      <c r="C1015" s="48">
        <v>4</v>
      </c>
      <c r="D1015" s="70">
        <v>45.011000000000003</v>
      </c>
      <c r="E1015" s="98">
        <v>4206</v>
      </c>
      <c r="F1015" s="214">
        <v>726808</v>
      </c>
      <c r="G1015" s="39">
        <v>100</v>
      </c>
      <c r="H1015" s="65">
        <f t="shared" si="186"/>
        <v>726808</v>
      </c>
      <c r="I1015" s="15">
        <f t="shared" si="185"/>
        <v>0</v>
      </c>
      <c r="J1015" s="15">
        <f t="shared" si="183"/>
        <v>172.80266286257728</v>
      </c>
      <c r="K1015" s="15">
        <f t="shared" si="187"/>
        <v>545.59787534942666</v>
      </c>
      <c r="L1015" s="15">
        <f t="shared" si="188"/>
        <v>1402221.8584661523</v>
      </c>
      <c r="M1015" s="15"/>
      <c r="N1015" s="15">
        <f t="shared" si="182"/>
        <v>1402221.8584661523</v>
      </c>
      <c r="O1015" s="40">
        <f t="shared" si="184"/>
        <v>1402.2218584661523</v>
      </c>
      <c r="P1015" s="40"/>
    </row>
    <row r="1016" spans="1:16" x14ac:dyDescent="0.25">
      <c r="A1016" s="5"/>
      <c r="B1016" s="1" t="s">
        <v>309</v>
      </c>
      <c r="C1016" s="48">
        <v>4</v>
      </c>
      <c r="D1016" s="70">
        <v>45.852299999999993</v>
      </c>
      <c r="E1016" s="98">
        <v>5591</v>
      </c>
      <c r="F1016" s="214">
        <v>1837947.3</v>
      </c>
      <c r="G1016" s="39">
        <v>100</v>
      </c>
      <c r="H1016" s="65">
        <f t="shared" si="186"/>
        <v>1837947.3</v>
      </c>
      <c r="I1016" s="15">
        <f t="shared" si="185"/>
        <v>0</v>
      </c>
      <c r="J1016" s="15">
        <f t="shared" si="183"/>
        <v>328.73319620819177</v>
      </c>
      <c r="K1016" s="15">
        <f t="shared" si="187"/>
        <v>389.66734200381211</v>
      </c>
      <c r="L1016" s="15">
        <f t="shared" si="188"/>
        <v>1345878.71746079</v>
      </c>
      <c r="M1016" s="15"/>
      <c r="N1016" s="15">
        <f t="shared" si="182"/>
        <v>1345878.71746079</v>
      </c>
      <c r="O1016" s="40">
        <f t="shared" si="184"/>
        <v>1345.8787174607899</v>
      </c>
      <c r="P1016" s="40"/>
    </row>
    <row r="1017" spans="1:16" x14ac:dyDescent="0.25">
      <c r="A1017" s="5"/>
      <c r="B1017" s="1" t="s">
        <v>695</v>
      </c>
      <c r="C1017" s="48">
        <v>4</v>
      </c>
      <c r="D1017" s="70">
        <v>87.730400000000017</v>
      </c>
      <c r="E1017" s="98">
        <v>1687</v>
      </c>
      <c r="F1017" s="214">
        <v>691775.3</v>
      </c>
      <c r="G1017" s="39">
        <v>100</v>
      </c>
      <c r="H1017" s="65">
        <f t="shared" si="186"/>
        <v>691775.3</v>
      </c>
      <c r="I1017" s="15">
        <f t="shared" si="185"/>
        <v>0</v>
      </c>
      <c r="J1017" s="15">
        <f t="shared" si="183"/>
        <v>410.06241849436873</v>
      </c>
      <c r="K1017" s="15">
        <f t="shared" si="187"/>
        <v>308.33811971763515</v>
      </c>
      <c r="L1017" s="15">
        <f t="shared" si="188"/>
        <v>916561.5881795712</v>
      </c>
      <c r="M1017" s="15"/>
      <c r="N1017" s="15">
        <f t="shared" si="182"/>
        <v>916561.5881795712</v>
      </c>
      <c r="O1017" s="40">
        <f t="shared" si="184"/>
        <v>916.56158817957123</v>
      </c>
      <c r="P1017" s="40"/>
    </row>
    <row r="1018" spans="1:16" x14ac:dyDescent="0.25">
      <c r="A1018" s="5"/>
      <c r="B1018" s="1" t="s">
        <v>696</v>
      </c>
      <c r="C1018" s="48">
        <v>4</v>
      </c>
      <c r="D1018" s="70">
        <v>56.395799999999994</v>
      </c>
      <c r="E1018" s="98">
        <v>5066</v>
      </c>
      <c r="F1018" s="214">
        <v>3247660.7</v>
      </c>
      <c r="G1018" s="39">
        <v>100</v>
      </c>
      <c r="H1018" s="65">
        <f t="shared" si="186"/>
        <v>3247660.7</v>
      </c>
      <c r="I1018" s="15">
        <f t="shared" si="185"/>
        <v>0</v>
      </c>
      <c r="J1018" s="15">
        <f t="shared" si="183"/>
        <v>641.07001579155155</v>
      </c>
      <c r="K1018" s="15">
        <f t="shared" si="187"/>
        <v>77.330522420452326</v>
      </c>
      <c r="L1018" s="15">
        <f t="shared" si="188"/>
        <v>880050.44407864101</v>
      </c>
      <c r="M1018" s="15"/>
      <c r="N1018" s="15">
        <f t="shared" si="182"/>
        <v>880050.44407864101</v>
      </c>
      <c r="O1018" s="40">
        <f t="shared" si="184"/>
        <v>880.05044407864102</v>
      </c>
      <c r="P1018" s="40"/>
    </row>
    <row r="1019" spans="1:16" x14ac:dyDescent="0.25">
      <c r="A1019" s="5"/>
      <c r="B1019" s="1" t="s">
        <v>697</v>
      </c>
      <c r="C1019" s="48">
        <v>4</v>
      </c>
      <c r="D1019" s="70">
        <v>31.199499999999997</v>
      </c>
      <c r="E1019" s="98">
        <v>1153</v>
      </c>
      <c r="F1019" s="214">
        <v>153253.6</v>
      </c>
      <c r="G1019" s="39">
        <v>100</v>
      </c>
      <c r="H1019" s="65">
        <f t="shared" si="186"/>
        <v>153253.6</v>
      </c>
      <c r="I1019" s="15">
        <f t="shared" si="185"/>
        <v>0</v>
      </c>
      <c r="J1019" s="15">
        <f t="shared" si="183"/>
        <v>132.91725932350391</v>
      </c>
      <c r="K1019" s="15">
        <f t="shared" si="187"/>
        <v>585.48327888849997</v>
      </c>
      <c r="L1019" s="15">
        <f t="shared" si="188"/>
        <v>1059653.8393492708</v>
      </c>
      <c r="M1019" s="15"/>
      <c r="N1019" s="15">
        <f t="shared" si="182"/>
        <v>1059653.8393492708</v>
      </c>
      <c r="O1019" s="40">
        <f t="shared" si="184"/>
        <v>1059.6538393492708</v>
      </c>
      <c r="P1019" s="40"/>
    </row>
    <row r="1020" spans="1:16" x14ac:dyDescent="0.25">
      <c r="A1020" s="5"/>
      <c r="B1020" s="1" t="s">
        <v>698</v>
      </c>
      <c r="C1020" s="48">
        <v>4</v>
      </c>
      <c r="D1020" s="70">
        <v>22.257800000000003</v>
      </c>
      <c r="E1020" s="98">
        <v>1030</v>
      </c>
      <c r="F1020" s="214">
        <v>192641.1</v>
      </c>
      <c r="G1020" s="39">
        <v>100</v>
      </c>
      <c r="H1020" s="65">
        <f t="shared" si="186"/>
        <v>192641.1</v>
      </c>
      <c r="I1020" s="15">
        <f t="shared" si="185"/>
        <v>0</v>
      </c>
      <c r="J1020" s="15">
        <f t="shared" si="183"/>
        <v>187.0301941747573</v>
      </c>
      <c r="K1020" s="15">
        <f t="shared" si="187"/>
        <v>531.37034403724658</v>
      </c>
      <c r="L1020" s="15">
        <f t="shared" si="188"/>
        <v>939974.17569662177</v>
      </c>
      <c r="M1020" s="15"/>
      <c r="N1020" s="15">
        <f t="shared" si="182"/>
        <v>939974.17569662177</v>
      </c>
      <c r="O1020" s="40">
        <f t="shared" si="184"/>
        <v>939.97417569662173</v>
      </c>
      <c r="P1020" s="40"/>
    </row>
    <row r="1021" spans="1:16" x14ac:dyDescent="0.25">
      <c r="A1021" s="5"/>
      <c r="B1021" s="1" t="s">
        <v>699</v>
      </c>
      <c r="C1021" s="48">
        <v>4</v>
      </c>
      <c r="D1021" s="70">
        <v>45.27</v>
      </c>
      <c r="E1021" s="98">
        <v>4163</v>
      </c>
      <c r="F1021" s="214">
        <v>840053.1</v>
      </c>
      <c r="G1021" s="39">
        <v>100</v>
      </c>
      <c r="H1021" s="65">
        <f t="shared" si="186"/>
        <v>840053.1</v>
      </c>
      <c r="I1021" s="15">
        <f t="shared" si="185"/>
        <v>0</v>
      </c>
      <c r="J1021" s="15">
        <f t="shared" si="183"/>
        <v>201.7903194811434</v>
      </c>
      <c r="K1021" s="15">
        <f t="shared" si="187"/>
        <v>516.61021873086042</v>
      </c>
      <c r="L1021" s="15">
        <f t="shared" si="188"/>
        <v>1357295.302768474</v>
      </c>
      <c r="M1021" s="15"/>
      <c r="N1021" s="15">
        <f t="shared" si="182"/>
        <v>1357295.302768474</v>
      </c>
      <c r="O1021" s="40">
        <f t="shared" si="184"/>
        <v>1357.2953027684739</v>
      </c>
      <c r="P1021" s="40"/>
    </row>
    <row r="1022" spans="1:16" x14ac:dyDescent="0.25">
      <c r="A1022" s="5"/>
      <c r="B1022" s="1" t="s">
        <v>885</v>
      </c>
      <c r="C1022" s="48">
        <v>3</v>
      </c>
      <c r="D1022" s="70">
        <v>16.429500000000001</v>
      </c>
      <c r="E1022" s="98">
        <v>32681</v>
      </c>
      <c r="F1022" s="214">
        <v>57388783.899999999</v>
      </c>
      <c r="G1022" s="39">
        <v>50</v>
      </c>
      <c r="H1022" s="65">
        <f t="shared" si="186"/>
        <v>28694391.949999999</v>
      </c>
      <c r="I1022" s="15">
        <f t="shared" si="185"/>
        <v>28694391.949999999</v>
      </c>
      <c r="J1022" s="15">
        <f t="shared" si="183"/>
        <v>1756.0290046204216</v>
      </c>
      <c r="K1022" s="15">
        <f t="shared" si="187"/>
        <v>-1037.6284664084178</v>
      </c>
      <c r="L1022" s="15">
        <f t="shared" si="188"/>
        <v>3837558.9488282856</v>
      </c>
      <c r="M1022" s="15"/>
      <c r="N1022" s="15">
        <f t="shared" si="182"/>
        <v>3837558.9488282856</v>
      </c>
      <c r="O1022" s="40">
        <f t="shared" si="184"/>
        <v>3837.5589488282853</v>
      </c>
      <c r="P1022" s="40"/>
    </row>
    <row r="1023" spans="1:16" x14ac:dyDescent="0.25">
      <c r="A1023" s="5"/>
      <c r="B1023" s="1" t="s">
        <v>852</v>
      </c>
      <c r="C1023" s="48">
        <v>4</v>
      </c>
      <c r="D1023" s="70">
        <v>18.29</v>
      </c>
      <c r="E1023" s="98">
        <v>1602</v>
      </c>
      <c r="F1023" s="214">
        <v>285219.59999999998</v>
      </c>
      <c r="G1023" s="39">
        <v>100</v>
      </c>
      <c r="H1023" s="65">
        <f t="shared" si="186"/>
        <v>285219.59999999998</v>
      </c>
      <c r="I1023" s="15">
        <f t="shared" si="185"/>
        <v>0</v>
      </c>
      <c r="J1023" s="15">
        <f t="shared" si="183"/>
        <v>178.03970037453183</v>
      </c>
      <c r="K1023" s="15">
        <f t="shared" si="187"/>
        <v>540.36083783747199</v>
      </c>
      <c r="L1023" s="15">
        <f t="shared" si="188"/>
        <v>1005858.6605212818</v>
      </c>
      <c r="M1023" s="15"/>
      <c r="N1023" s="15">
        <f t="shared" si="182"/>
        <v>1005858.6605212818</v>
      </c>
      <c r="O1023" s="40">
        <f t="shared" si="184"/>
        <v>1005.8586605212818</v>
      </c>
      <c r="P1023" s="40"/>
    </row>
    <row r="1024" spans="1:16" x14ac:dyDescent="0.25">
      <c r="A1024" s="5"/>
      <c r="B1024" s="1" t="s">
        <v>700</v>
      </c>
      <c r="C1024" s="48">
        <v>4</v>
      </c>
      <c r="D1024" s="70">
        <v>51.766099999999994</v>
      </c>
      <c r="E1024" s="98">
        <v>3115</v>
      </c>
      <c r="F1024" s="214">
        <v>706025.5</v>
      </c>
      <c r="G1024" s="39">
        <v>100</v>
      </c>
      <c r="H1024" s="65">
        <f t="shared" si="186"/>
        <v>706025.5</v>
      </c>
      <c r="I1024" s="15">
        <f t="shared" si="185"/>
        <v>0</v>
      </c>
      <c r="J1024" s="15">
        <f t="shared" si="183"/>
        <v>226.65345104333869</v>
      </c>
      <c r="K1024" s="15">
        <f t="shared" si="187"/>
        <v>491.74708716866519</v>
      </c>
      <c r="L1024" s="15">
        <f t="shared" si="188"/>
        <v>1222241.3070710613</v>
      </c>
      <c r="M1024" s="15"/>
      <c r="N1024" s="15">
        <f t="shared" si="182"/>
        <v>1222241.3070710613</v>
      </c>
      <c r="O1024" s="40">
        <f t="shared" si="184"/>
        <v>1222.2413070710613</v>
      </c>
      <c r="P1024" s="40"/>
    </row>
    <row r="1025" spans="1:16" ht="15.75" thickBot="1" x14ac:dyDescent="0.3">
      <c r="A1025" s="5"/>
      <c r="B1025" s="1" t="s">
        <v>853</v>
      </c>
      <c r="C1025" s="48">
        <v>4</v>
      </c>
      <c r="D1025" s="70">
        <v>38.74</v>
      </c>
      <c r="E1025" s="105">
        <v>3504</v>
      </c>
      <c r="F1025" s="214">
        <v>1267997.5</v>
      </c>
      <c r="G1025" s="39">
        <v>100</v>
      </c>
      <c r="H1025" s="65">
        <f t="shared" si="186"/>
        <v>1267997.5</v>
      </c>
      <c r="I1025" s="15">
        <f t="shared" si="185"/>
        <v>0</v>
      </c>
      <c r="J1025" s="15">
        <f t="shared" si="183"/>
        <v>361.87143264840182</v>
      </c>
      <c r="K1025" s="15">
        <f t="shared" si="187"/>
        <v>356.52910556360206</v>
      </c>
      <c r="L1025" s="15">
        <f t="shared" si="188"/>
        <v>1034320.1478332784</v>
      </c>
      <c r="M1025" s="15"/>
      <c r="N1025" s="15">
        <f t="shared" si="182"/>
        <v>1034320.1478332784</v>
      </c>
      <c r="O1025" s="40">
        <f t="shared" si="184"/>
        <v>1034.3201478332785</v>
      </c>
      <c r="P1025" s="40"/>
    </row>
    <row r="1026" spans="1:16" x14ac:dyDescent="0.25">
      <c r="F1026" s="78"/>
    </row>
    <row r="1027" spans="1:16" x14ac:dyDescent="0.25">
      <c r="H1027" s="57"/>
    </row>
    <row r="1029" spans="1:16" x14ac:dyDescent="0.25">
      <c r="H1029" s="57"/>
    </row>
  </sheetData>
  <mergeCells count="27">
    <mergeCell ref="N13:N15"/>
    <mergeCell ref="B17:C17"/>
    <mergeCell ref="K13:K15"/>
    <mergeCell ref="L13:L15"/>
    <mergeCell ref="M13:M15"/>
    <mergeCell ref="B18:C18"/>
    <mergeCell ref="B19:C19"/>
    <mergeCell ref="H13:H15"/>
    <mergeCell ref="I13:I15"/>
    <mergeCell ref="J13:J15"/>
    <mergeCell ref="G10:I10"/>
    <mergeCell ref="G11:I11"/>
    <mergeCell ref="G12:J12"/>
    <mergeCell ref="A13:A15"/>
    <mergeCell ref="B13:B15"/>
    <mergeCell ref="C13:C15"/>
    <mergeCell ref="D13:D15"/>
    <mergeCell ref="E13:E15"/>
    <mergeCell ref="F13:F15"/>
    <mergeCell ref="G13:G15"/>
    <mergeCell ref="G9:I9"/>
    <mergeCell ref="A1:N2"/>
    <mergeCell ref="G5:I5"/>
    <mergeCell ref="G6:I6"/>
    <mergeCell ref="G7:I7"/>
    <mergeCell ref="G8:I8"/>
    <mergeCell ref="G4:I4"/>
  </mergeCells>
  <pageMargins left="0.70866141732283472" right="0.70866141732283472" top="0.74803149606299213" bottom="0.74803149606299213" header="0.31496062992125984" footer="0.31496062992125984"/>
  <pageSetup paperSize="9" scale="56" fitToWidth="0" fitToHeight="0" orientation="landscape" r:id="rId1"/>
  <headerFooter>
    <oddFooter>&amp;LEx.:Natalia Tabacari
Tel.:26-19&amp;C&amp;P</oddFooter>
  </headerFooter>
  <rowBreaks count="3" manualBreakCount="3">
    <brk id="312" max="24" man="1"/>
    <brk id="572" max="24" man="1"/>
    <brk id="625" max="24" man="1"/>
  </rowBreaks>
  <colBreaks count="1" manualBreakCount="1">
    <brk id="1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Calcul transf 2020</vt:lpstr>
      <vt:lpstr>Calcul transf 2021</vt:lpstr>
      <vt:lpstr>Calcul transf 2022</vt:lpstr>
      <vt:lpstr>'Calcul transf 2020'!Print_Area</vt:lpstr>
      <vt:lpstr>'Calcul transf 2021'!Print_Area</vt:lpstr>
      <vt:lpstr>'Calcul transf 2022'!Print_Area</vt:lpstr>
      <vt:lpstr>'Calcul transf 2020'!Print_Titles</vt:lpstr>
      <vt:lpstr>'Calcul transf 2021'!Print_Titles</vt:lpstr>
      <vt:lpstr>'Calcul transf 2022'!Print_Titles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Natalia Tabacari</cp:lastModifiedBy>
  <cp:lastPrinted>2019-10-21T12:12:24Z</cp:lastPrinted>
  <dcterms:created xsi:type="dcterms:W3CDTF">2012-10-02T08:06:09Z</dcterms:created>
  <dcterms:modified xsi:type="dcterms:W3CDTF">2019-11-05T11:26:00Z</dcterms:modified>
</cp:coreProperties>
</file>