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18\Circulara bugetara 2019-2021\formulare\"/>
    </mc:Choice>
  </mc:AlternateContent>
  <bookViews>
    <workbookView xWindow="0" yWindow="0" windowWidth="28800" windowHeight="12030"/>
  </bookViews>
  <sheets>
    <sheet name="formularul nr.19" sheetId="5" r:id="rId1"/>
  </sheets>
  <definedNames>
    <definedName name="_xlnm.Print_Area" localSheetId="0">'formularul nr.19'!$A$1:$DO$41</definedName>
    <definedName name="_xlnm.Print_Titles" localSheetId="0">'formularul nr.19'!$A:$I</definedName>
  </definedNames>
  <calcPr calcId="162913"/>
</workbook>
</file>

<file path=xl/calcChain.xml><?xml version="1.0" encoding="utf-8"?>
<calcChain xmlns="http://schemas.openxmlformats.org/spreadsheetml/2006/main">
  <c r="U20" i="5" l="1"/>
  <c r="V21" i="5"/>
  <c r="V19" i="5"/>
  <c r="BB19" i="5"/>
  <c r="AO24" i="5" l="1"/>
  <c r="AN24" i="5" l="1"/>
  <c r="DN20" i="5" l="1"/>
  <c r="AM25" i="5"/>
  <c r="AM26" i="5"/>
  <c r="AM27" i="5"/>
  <c r="AM24" i="5"/>
  <c r="AL25" i="5"/>
  <c r="AL26" i="5"/>
  <c r="AL27" i="5"/>
  <c r="AL24" i="5"/>
  <c r="T28" i="5" l="1"/>
  <c r="BA24" i="5"/>
  <c r="BA21" i="5"/>
  <c r="BA19" i="5"/>
  <c r="CC19" i="5" l="1"/>
  <c r="BU21" i="5"/>
  <c r="BL21" i="5"/>
  <c r="BH19" i="5"/>
  <c r="BG19" i="5"/>
  <c r="BF20" i="5"/>
  <c r="BF21" i="5"/>
  <c r="BF22" i="5"/>
  <c r="BF24" i="5"/>
  <c r="BF23" i="5" s="1"/>
  <c r="BF18" i="5" s="1"/>
  <c r="BF25" i="5"/>
  <c r="BF26" i="5"/>
  <c r="BF27" i="5"/>
  <c r="BF29" i="5"/>
  <c r="BF28" i="5" s="1"/>
  <c r="BF30" i="5"/>
  <c r="BF31" i="5"/>
  <c r="BF32" i="5"/>
  <c r="BF19" i="5"/>
  <c r="BE29" i="5"/>
  <c r="BE31" i="5"/>
  <c r="BC24" i="5"/>
  <c r="CD19" i="5"/>
  <c r="BA22" i="5"/>
  <c r="AN25" i="5"/>
  <c r="AN27" i="5"/>
  <c r="BE24" i="5"/>
  <c r="BA25" i="5"/>
  <c r="BA26" i="5"/>
  <c r="AL18" i="5"/>
  <c r="AL16" i="5" s="1"/>
  <c r="AM18" i="5"/>
  <c r="AM16" i="5" s="1"/>
  <c r="AP18" i="5"/>
  <c r="AP16" i="5" s="1"/>
  <c r="AJ20" i="5"/>
  <c r="BA20" i="5" s="1"/>
  <c r="Z22" i="5"/>
  <c r="BE22" i="5" s="1"/>
  <c r="AK20" i="5" l="1"/>
  <c r="AO20" i="5" s="1"/>
  <c r="AO18" i="5" s="1"/>
  <c r="AO16" i="5" s="1"/>
  <c r="AO26" i="5"/>
  <c r="BE26" i="5" s="1"/>
  <c r="AJ18" i="5"/>
  <c r="AJ16" i="5" s="1"/>
  <c r="BA27" i="5"/>
  <c r="AO27" i="5"/>
  <c r="BE27" i="5" s="1"/>
  <c r="AN26" i="5"/>
  <c r="AO25" i="5"/>
  <c r="BE25" i="5" s="1"/>
  <c r="BE23" i="5" s="1"/>
  <c r="AI26" i="5"/>
  <c r="AI24" i="5"/>
  <c r="AI25" i="5" l="1"/>
  <c r="AN20" i="5"/>
  <c r="AK18" i="5"/>
  <c r="AK16" i="5" s="1"/>
  <c r="AI27" i="5"/>
  <c r="AI23" i="5" s="1"/>
  <c r="AN18" i="5" l="1"/>
  <c r="AN16" i="5" s="1"/>
  <c r="AI20" i="5"/>
  <c r="AI18" i="5" s="1"/>
  <c r="AI16" i="5" s="1"/>
  <c r="V20" i="5" l="1"/>
  <c r="U21" i="5" l="1"/>
  <c r="K31" i="5"/>
  <c r="U26" i="5"/>
  <c r="K19" i="5"/>
  <c r="Z19" i="5" s="1"/>
  <c r="BE19" i="5" s="1"/>
  <c r="BB26" i="5" l="1"/>
  <c r="Y21" i="5"/>
  <c r="BB21" i="5" s="1"/>
  <c r="CN19" i="5"/>
  <c r="AX23" i="5" l="1"/>
  <c r="AS20" i="5"/>
  <c r="AS21" i="5"/>
  <c r="AS22" i="5"/>
  <c r="AS24" i="5"/>
  <c r="AS25" i="5"/>
  <c r="AS26" i="5"/>
  <c r="AS27" i="5"/>
  <c r="AS29" i="5"/>
  <c r="AS30" i="5"/>
  <c r="AS31" i="5"/>
  <c r="AS32" i="5"/>
  <c r="AS19" i="5"/>
  <c r="BL19" i="5" l="1"/>
  <c r="CW32" i="5" l="1"/>
  <c r="CN32" i="5"/>
  <c r="CH32" i="5"/>
  <c r="DJ32" i="5" s="1"/>
  <c r="BU32" i="5"/>
  <c r="BL32" i="5"/>
  <c r="BE32" i="5"/>
  <c r="CG32" i="5" s="1"/>
  <c r="DI32" i="5" s="1"/>
  <c r="BC32" i="5"/>
  <c r="CE32" i="5" s="1"/>
  <c r="DG32" i="5" s="1"/>
  <c r="BB32" i="5"/>
  <c r="CD32" i="5" s="1"/>
  <c r="DF32" i="5" s="1"/>
  <c r="BA32" i="5"/>
  <c r="CC32" i="5" s="1"/>
  <c r="AC32" i="5"/>
  <c r="BD32" i="5" s="1"/>
  <c r="CF32" i="5" s="1"/>
  <c r="DH32" i="5" s="1"/>
  <c r="K32" i="5"/>
  <c r="CW31" i="5"/>
  <c r="CN31" i="5"/>
  <c r="BU31" i="5"/>
  <c r="BL31" i="5"/>
  <c r="BH31" i="5"/>
  <c r="CJ31" i="5" s="1"/>
  <c r="DL31" i="5" s="1"/>
  <c r="BG31" i="5"/>
  <c r="CI31" i="5" s="1"/>
  <c r="DK31" i="5" s="1"/>
  <c r="CG31" i="5"/>
  <c r="DI31" i="5" s="1"/>
  <c r="BC31" i="5"/>
  <c r="CE31" i="5" s="1"/>
  <c r="DG31" i="5" s="1"/>
  <c r="BA31" i="5"/>
  <c r="CC31" i="5" s="1"/>
  <c r="DE31" i="5" s="1"/>
  <c r="AC31" i="5"/>
  <c r="U31" i="5"/>
  <c r="S31" i="5"/>
  <c r="R31" i="5"/>
  <c r="CW30" i="5"/>
  <c r="CN30" i="5"/>
  <c r="BU30" i="5"/>
  <c r="BL30" i="5"/>
  <c r="BH30" i="5"/>
  <c r="CJ30" i="5" s="1"/>
  <c r="DL30" i="5" s="1"/>
  <c r="BG30" i="5"/>
  <c r="CH30" i="5"/>
  <c r="DJ30" i="5" s="1"/>
  <c r="BC30" i="5"/>
  <c r="CE30" i="5" s="1"/>
  <c r="DG30" i="5" s="1"/>
  <c r="BB30" i="5"/>
  <c r="CD30" i="5" s="1"/>
  <c r="DF30" i="5" s="1"/>
  <c r="BA30" i="5"/>
  <c r="CC30" i="5" s="1"/>
  <c r="AC30" i="5"/>
  <c r="BD30" i="5" s="1"/>
  <c r="CF30" i="5" s="1"/>
  <c r="DH30" i="5" s="1"/>
  <c r="Z30" i="5"/>
  <c r="S30" i="5"/>
  <c r="K30" i="5"/>
  <c r="R30" i="5" s="1"/>
  <c r="CW29" i="5"/>
  <c r="CN29" i="5"/>
  <c r="BU29" i="5"/>
  <c r="BU28" i="5" s="1"/>
  <c r="BL29" i="5"/>
  <c r="BL28" i="5" s="1"/>
  <c r="BH29" i="5"/>
  <c r="CJ29" i="5" s="1"/>
  <c r="DL29" i="5" s="1"/>
  <c r="BG29" i="5"/>
  <c r="CI29" i="5" s="1"/>
  <c r="CH29" i="5"/>
  <c r="BC29" i="5"/>
  <c r="CE29" i="5" s="1"/>
  <c r="BA29" i="5"/>
  <c r="AC29" i="5"/>
  <c r="BD29" i="5" s="1"/>
  <c r="CF29" i="5" s="1"/>
  <c r="DH29" i="5" s="1"/>
  <c r="U29" i="5"/>
  <c r="Y29" i="5" s="1"/>
  <c r="Y28" i="5" s="1"/>
  <c r="S29" i="5"/>
  <c r="S28" i="5" s="1"/>
  <c r="K29" i="5"/>
  <c r="DC28" i="5"/>
  <c r="DB28" i="5"/>
  <c r="DA28" i="5"/>
  <c r="CZ28" i="5"/>
  <c r="CY28" i="5"/>
  <c r="CX28" i="5"/>
  <c r="CV28" i="5"/>
  <c r="CU28" i="5"/>
  <c r="CT28" i="5"/>
  <c r="CS28" i="5"/>
  <c r="CR28" i="5"/>
  <c r="CQ28" i="5"/>
  <c r="CP28" i="5"/>
  <c r="CO28" i="5"/>
  <c r="CN28" i="5"/>
  <c r="CA28" i="5"/>
  <c r="BZ28" i="5"/>
  <c r="BY28" i="5"/>
  <c r="BX28" i="5"/>
  <c r="BW28" i="5"/>
  <c r="BV28" i="5"/>
  <c r="BT28" i="5"/>
  <c r="BS28" i="5"/>
  <c r="BR28" i="5"/>
  <c r="BQ28" i="5"/>
  <c r="BP28" i="5"/>
  <c r="BO28" i="5"/>
  <c r="BN28" i="5"/>
  <c r="BM28" i="5"/>
  <c r="BH28" i="5"/>
  <c r="AY28" i="5"/>
  <c r="AX28" i="5"/>
  <c r="AW28" i="5"/>
  <c r="AV28" i="5"/>
  <c r="AU28" i="5"/>
  <c r="AT28" i="5"/>
  <c r="AR28" i="5"/>
  <c r="AQ28" i="5"/>
  <c r="AH28" i="5"/>
  <c r="AG28" i="5"/>
  <c r="AF28" i="5"/>
  <c r="AE28" i="5"/>
  <c r="AD28" i="5"/>
  <c r="AB28" i="5"/>
  <c r="AA28" i="5"/>
  <c r="Z28" i="5"/>
  <c r="X28" i="5"/>
  <c r="W28" i="5"/>
  <c r="Q28" i="5"/>
  <c r="P28" i="5"/>
  <c r="O28" i="5"/>
  <c r="N28" i="5"/>
  <c r="M28" i="5"/>
  <c r="L28" i="5"/>
  <c r="J28" i="5"/>
  <c r="CW27" i="5"/>
  <c r="CN27" i="5"/>
  <c r="CJ27" i="5"/>
  <c r="DL27" i="5" s="1"/>
  <c r="BU27" i="5"/>
  <c r="BL27" i="5"/>
  <c r="BH27" i="5"/>
  <c r="BG27" i="5"/>
  <c r="CI27" i="5" s="1"/>
  <c r="DK27" i="5" s="1"/>
  <c r="CH27" i="5"/>
  <c r="DJ27" i="5" s="1"/>
  <c r="CG27" i="5"/>
  <c r="DI27" i="5" s="1"/>
  <c r="BC27" i="5"/>
  <c r="CE27" i="5" s="1"/>
  <c r="DG27" i="5" s="1"/>
  <c r="CC27" i="5"/>
  <c r="DE27" i="5" s="1"/>
  <c r="AC27" i="5"/>
  <c r="U27" i="5"/>
  <c r="S27" i="5"/>
  <c r="R27" i="5"/>
  <c r="K27" i="5"/>
  <c r="CW26" i="5"/>
  <c r="CN26" i="5"/>
  <c r="BU26" i="5"/>
  <c r="BL26" i="5"/>
  <c r="BH26" i="5"/>
  <c r="CJ26" i="5" s="1"/>
  <c r="DL26" i="5" s="1"/>
  <c r="BG26" i="5"/>
  <c r="CI26" i="5" s="1"/>
  <c r="DK26" i="5" s="1"/>
  <c r="CH26" i="5"/>
  <c r="DJ26" i="5" s="1"/>
  <c r="BC26" i="5"/>
  <c r="AC26" i="5"/>
  <c r="BD26" i="5" s="1"/>
  <c r="CF26" i="5" s="1"/>
  <c r="DH26" i="5" s="1"/>
  <c r="CD26" i="5"/>
  <c r="DF26" i="5" s="1"/>
  <c r="S26" i="5"/>
  <c r="K26" i="5"/>
  <c r="CW25" i="5"/>
  <c r="CN25" i="5"/>
  <c r="CH25" i="5"/>
  <c r="DJ25" i="5" s="1"/>
  <c r="BU25" i="5"/>
  <c r="BL25" i="5"/>
  <c r="BH25" i="5"/>
  <c r="BG25" i="5"/>
  <c r="CI25" i="5" s="1"/>
  <c r="DK25" i="5" s="1"/>
  <c r="CG25" i="5"/>
  <c r="DI25" i="5" s="1"/>
  <c r="BC25" i="5"/>
  <c r="CE25" i="5" s="1"/>
  <c r="DG25" i="5" s="1"/>
  <c r="AC25" i="5"/>
  <c r="BD25" i="5" s="1"/>
  <c r="CF25" i="5" s="1"/>
  <c r="DH25" i="5" s="1"/>
  <c r="U25" i="5"/>
  <c r="S25" i="5"/>
  <c r="K25" i="5"/>
  <c r="R25" i="5" s="1"/>
  <c r="CW24" i="5"/>
  <c r="CW23" i="5" s="1"/>
  <c r="CN24" i="5"/>
  <c r="CC24" i="5"/>
  <c r="BU24" i="5"/>
  <c r="BL24" i="5"/>
  <c r="BH24" i="5"/>
  <c r="CJ24" i="5" s="1"/>
  <c r="BG24" i="5"/>
  <c r="CH24" i="5"/>
  <c r="DJ24" i="5" s="1"/>
  <c r="CG24" i="5"/>
  <c r="AC24" i="5"/>
  <c r="BD24" i="5" s="1"/>
  <c r="U24" i="5"/>
  <c r="S24" i="5"/>
  <c r="S23" i="5" s="1"/>
  <c r="K24" i="5"/>
  <c r="R24" i="5" s="1"/>
  <c r="DC23" i="5"/>
  <c r="DB23" i="5"/>
  <c r="DA23" i="5"/>
  <c r="CZ23" i="5"/>
  <c r="CZ18" i="5" s="1"/>
  <c r="CZ16" i="5" s="1"/>
  <c r="CY23" i="5"/>
  <c r="CX23" i="5"/>
  <c r="CV23" i="5"/>
  <c r="CU23" i="5"/>
  <c r="CU18" i="5" s="1"/>
  <c r="CU16" i="5" s="1"/>
  <c r="CT23" i="5"/>
  <c r="CT18" i="5" s="1"/>
  <c r="CT16" i="5" s="1"/>
  <c r="CS23" i="5"/>
  <c r="CR23" i="5"/>
  <c r="CQ23" i="5"/>
  <c r="CQ18" i="5" s="1"/>
  <c r="CQ16" i="5" s="1"/>
  <c r="CP23" i="5"/>
  <c r="CP18" i="5" s="1"/>
  <c r="CP16" i="5" s="1"/>
  <c r="CO23" i="5"/>
  <c r="CA23" i="5"/>
  <c r="BZ23" i="5"/>
  <c r="BZ18" i="5" s="1"/>
  <c r="BZ16" i="5" s="1"/>
  <c r="BY23" i="5"/>
  <c r="BX23" i="5"/>
  <c r="BX18" i="5" s="1"/>
  <c r="BW23" i="5"/>
  <c r="BW18" i="5" s="1"/>
  <c r="BW16" i="5" s="1"/>
  <c r="BV23" i="5"/>
  <c r="BV18" i="5" s="1"/>
  <c r="BV16" i="5" s="1"/>
  <c r="BT23" i="5"/>
  <c r="BS23" i="5"/>
  <c r="BS18" i="5" s="1"/>
  <c r="BR23" i="5"/>
  <c r="BQ23" i="5"/>
  <c r="BQ18" i="5" s="1"/>
  <c r="BQ16" i="5" s="1"/>
  <c r="BP23" i="5"/>
  <c r="BO23" i="5"/>
  <c r="BO18" i="5" s="1"/>
  <c r="BN23" i="5"/>
  <c r="BN18" i="5" s="1"/>
  <c r="BN16" i="5" s="1"/>
  <c r="BM23" i="5"/>
  <c r="BM18" i="5" s="1"/>
  <c r="BM16" i="5" s="1"/>
  <c r="AY23" i="5"/>
  <c r="AY18" i="5" s="1"/>
  <c r="AY16" i="5" s="1"/>
  <c r="AW23" i="5"/>
  <c r="AW18" i="5" s="1"/>
  <c r="AW16" i="5" s="1"/>
  <c r="AV23" i="5"/>
  <c r="AV18" i="5" s="1"/>
  <c r="AU23" i="5"/>
  <c r="AU18" i="5" s="1"/>
  <c r="AU16" i="5" s="1"/>
  <c r="AT23" i="5"/>
  <c r="AR23" i="5"/>
  <c r="AQ23" i="5"/>
  <c r="AQ18" i="5" s="1"/>
  <c r="AH23" i="5"/>
  <c r="AH18" i="5" s="1"/>
  <c r="AH16" i="5" s="1"/>
  <c r="AG23" i="5"/>
  <c r="AF23" i="5"/>
  <c r="AF18" i="5" s="1"/>
  <c r="AE23" i="5"/>
  <c r="AE18" i="5" s="1"/>
  <c r="AD23" i="5"/>
  <c r="AD18" i="5" s="1"/>
  <c r="AD16" i="5" s="1"/>
  <c r="AB23" i="5"/>
  <c r="AB18" i="5" s="1"/>
  <c r="AA23" i="5"/>
  <c r="Z23" i="5"/>
  <c r="X23" i="5"/>
  <c r="X18" i="5" s="1"/>
  <c r="X16" i="5" s="1"/>
  <c r="W23" i="5"/>
  <c r="V23" i="5"/>
  <c r="V18" i="5" s="1"/>
  <c r="T23" i="5"/>
  <c r="Q23" i="5"/>
  <c r="Q18" i="5" s="1"/>
  <c r="P23" i="5"/>
  <c r="O23" i="5"/>
  <c r="O18" i="5" s="1"/>
  <c r="N23" i="5"/>
  <c r="N18" i="5" s="1"/>
  <c r="N16" i="5" s="1"/>
  <c r="M23" i="5"/>
  <c r="M18" i="5" s="1"/>
  <c r="L23" i="5"/>
  <c r="J23" i="5"/>
  <c r="CW22" i="5"/>
  <c r="CN22" i="5"/>
  <c r="BU22" i="5"/>
  <c r="BL22" i="5"/>
  <c r="BH22" i="5"/>
  <c r="CJ22" i="5" s="1"/>
  <c r="DL22" i="5" s="1"/>
  <c r="BG22" i="5"/>
  <c r="CI22" i="5" s="1"/>
  <c r="DK22" i="5" s="1"/>
  <c r="CH22" i="5"/>
  <c r="DJ22" i="5" s="1"/>
  <c r="BC22" i="5"/>
  <c r="BB22" i="5"/>
  <c r="CC22" i="5"/>
  <c r="AC22" i="5"/>
  <c r="CG22" i="5"/>
  <c r="DI22" i="5" s="1"/>
  <c r="S22" i="5"/>
  <c r="K22" i="5"/>
  <c r="R22" i="5" s="1"/>
  <c r="CW21" i="5"/>
  <c r="CN21" i="5"/>
  <c r="BH21" i="5"/>
  <c r="CJ21" i="5" s="1"/>
  <c r="DL21" i="5" s="1"/>
  <c r="BG21" i="5"/>
  <c r="CI21" i="5" s="1"/>
  <c r="DK21" i="5" s="1"/>
  <c r="CH21" i="5"/>
  <c r="DJ21" i="5" s="1"/>
  <c r="BC21" i="5"/>
  <c r="CE21" i="5" s="1"/>
  <c r="DG21" i="5" s="1"/>
  <c r="AC21" i="5"/>
  <c r="S21" i="5"/>
  <c r="K21" i="5"/>
  <c r="Z21" i="5" s="1"/>
  <c r="BE21" i="5" s="1"/>
  <c r="CG21" i="5" s="1"/>
  <c r="DI21" i="5" s="1"/>
  <c r="CW20" i="5"/>
  <c r="CN20" i="5"/>
  <c r="BU20" i="5"/>
  <c r="BL20" i="5"/>
  <c r="BH20" i="5"/>
  <c r="CJ20" i="5" s="1"/>
  <c r="DL20" i="5" s="1"/>
  <c r="BG20" i="5"/>
  <c r="CI20" i="5" s="1"/>
  <c r="DK20" i="5" s="1"/>
  <c r="CH20" i="5"/>
  <c r="DJ20" i="5" s="1"/>
  <c r="BC20" i="5"/>
  <c r="CE20" i="5" s="1"/>
  <c r="DG20" i="5" s="1"/>
  <c r="AC20" i="5"/>
  <c r="S20" i="5"/>
  <c r="K20" i="5"/>
  <c r="CW19" i="5"/>
  <c r="CJ19" i="5"/>
  <c r="DL19" i="5" s="1"/>
  <c r="BU19" i="5"/>
  <c r="CI19" i="5"/>
  <c r="BC19" i="5"/>
  <c r="AC19" i="5"/>
  <c r="BD19" i="5" s="1"/>
  <c r="S19" i="5"/>
  <c r="DC18" i="5"/>
  <c r="DC16" i="5" s="1"/>
  <c r="DB18" i="5"/>
  <c r="DA18" i="5"/>
  <c r="CY18" i="5"/>
  <c r="CY16" i="5" s="1"/>
  <c r="CX18" i="5"/>
  <c r="CV18" i="5"/>
  <c r="CS18" i="5"/>
  <c r="CS16" i="5" s="1"/>
  <c r="CR18" i="5"/>
  <c r="CO18" i="5"/>
  <c r="CA18" i="5"/>
  <c r="CA16" i="5" s="1"/>
  <c r="BY18" i="5"/>
  <c r="BT18" i="5"/>
  <c r="BT16" i="5" s="1"/>
  <c r="BR18" i="5"/>
  <c r="BR16" i="5" s="1"/>
  <c r="BP18" i="5"/>
  <c r="AX18" i="5"/>
  <c r="AX16" i="5" s="1"/>
  <c r="AT18" i="5"/>
  <c r="AR18" i="5"/>
  <c r="AG18" i="5"/>
  <c r="AG16" i="5" s="1"/>
  <c r="AA18" i="5"/>
  <c r="AA16" i="5" s="1"/>
  <c r="W18" i="5"/>
  <c r="T18" i="5"/>
  <c r="T16" i="5" s="1"/>
  <c r="P18" i="5"/>
  <c r="L18" i="5"/>
  <c r="J18" i="5"/>
  <c r="DB16" i="5"/>
  <c r="CX16" i="5"/>
  <c r="H12" i="5"/>
  <c r="I12" i="5" s="1"/>
  <c r="J12" i="5" s="1"/>
  <c r="K12" i="5" s="1"/>
  <c r="L12" i="5" s="1"/>
  <c r="M12" i="5" s="1"/>
  <c r="N12" i="5" s="1"/>
  <c r="O12" i="5" s="1"/>
  <c r="P12" i="5" s="1"/>
  <c r="Q12" i="5" s="1"/>
  <c r="R12" i="5" s="1"/>
  <c r="S12" i="5" s="1"/>
  <c r="T12" i="5" s="1"/>
  <c r="U12" i="5" s="1"/>
  <c r="V12" i="5" s="1"/>
  <c r="W12" i="5" s="1"/>
  <c r="X12" i="5" s="1"/>
  <c r="Y12" i="5" s="1"/>
  <c r="Z12" i="5" s="1"/>
  <c r="AA12" i="5" s="1"/>
  <c r="AB12" i="5" s="1"/>
  <c r="AC12" i="5" s="1"/>
  <c r="AD12" i="5" s="1"/>
  <c r="AE12" i="5" s="1"/>
  <c r="AF12" i="5" s="1"/>
  <c r="AG12" i="5" s="1"/>
  <c r="AH12" i="5" s="1"/>
  <c r="AI12" i="5" s="1"/>
  <c r="AJ12" i="5" s="1"/>
  <c r="AK12" i="5" s="1"/>
  <c r="AM12" i="5" s="1"/>
  <c r="AN12" i="5" s="1"/>
  <c r="AO12" i="5" s="1"/>
  <c r="AP12" i="5" s="1"/>
  <c r="R21" i="5" l="1"/>
  <c r="AE16" i="5"/>
  <c r="AQ16" i="5"/>
  <c r="AV16" i="5"/>
  <c r="P16" i="5"/>
  <c r="CV16" i="5"/>
  <c r="DA16" i="5"/>
  <c r="AS28" i="5"/>
  <c r="CR16" i="5"/>
  <c r="BU23" i="5"/>
  <c r="BU18" i="5" s="1"/>
  <c r="BU16" i="5" s="1"/>
  <c r="CE19" i="5"/>
  <c r="AZ19" i="5"/>
  <c r="CW18" i="5"/>
  <c r="AS23" i="5"/>
  <c r="AZ26" i="5"/>
  <c r="BJ26" i="5" s="1"/>
  <c r="CE26" i="5"/>
  <c r="DG26" i="5" s="1"/>
  <c r="CN23" i="5"/>
  <c r="CN18" i="5" s="1"/>
  <c r="CN16" i="5" s="1"/>
  <c r="CO16" i="5"/>
  <c r="U28" i="5"/>
  <c r="BG28" i="5"/>
  <c r="CI30" i="5"/>
  <c r="DK30" i="5" s="1"/>
  <c r="CW28" i="5"/>
  <c r="R20" i="5"/>
  <c r="CF20" i="5"/>
  <c r="DH20" i="5" s="1"/>
  <c r="BD20" i="5"/>
  <c r="CF21" i="5"/>
  <c r="DH21" i="5" s="1"/>
  <c r="BD21" i="5"/>
  <c r="CF22" i="5"/>
  <c r="DH22" i="5" s="1"/>
  <c r="BD22" i="5"/>
  <c r="CD22" i="5"/>
  <c r="DF22" i="5" s="1"/>
  <c r="AZ22" i="5"/>
  <c r="BL23" i="5"/>
  <c r="BL18" i="5" s="1"/>
  <c r="BL16" i="5" s="1"/>
  <c r="BB27" i="5"/>
  <c r="BE30" i="5"/>
  <c r="BE28" i="5" s="1"/>
  <c r="DL28" i="5"/>
  <c r="BB31" i="5"/>
  <c r="CD31" i="5" s="1"/>
  <c r="DF31" i="5" s="1"/>
  <c r="Y31" i="5"/>
  <c r="BB24" i="5"/>
  <c r="BB25" i="5"/>
  <c r="AZ25" i="5" s="1"/>
  <c r="BJ25" i="5" s="1"/>
  <c r="CC25" i="5"/>
  <c r="DE25" i="5" s="1"/>
  <c r="CH23" i="5"/>
  <c r="BP16" i="5"/>
  <c r="BY16" i="5"/>
  <c r="M16" i="5"/>
  <c r="Q16" i="5"/>
  <c r="J16" i="5"/>
  <c r="O16" i="5"/>
  <c r="S18" i="5"/>
  <c r="V16" i="5"/>
  <c r="BO16" i="5"/>
  <c r="BS16" i="5"/>
  <c r="BX16" i="5"/>
  <c r="W16" i="5"/>
  <c r="AT16" i="5"/>
  <c r="L16" i="5"/>
  <c r="S16" i="5" s="1"/>
  <c r="AF16" i="5"/>
  <c r="AB16" i="5"/>
  <c r="AS18" i="5"/>
  <c r="AS16" i="5" s="1"/>
  <c r="AZ32" i="5"/>
  <c r="BK32" i="5" s="1"/>
  <c r="AR16" i="5"/>
  <c r="DJ23" i="5"/>
  <c r="CC21" i="5"/>
  <c r="R19" i="5"/>
  <c r="DE19" i="5"/>
  <c r="DK19" i="5"/>
  <c r="CF24" i="5"/>
  <c r="DI24" i="5"/>
  <c r="CJ25" i="5"/>
  <c r="DL25" i="5" s="1"/>
  <c r="BH23" i="5"/>
  <c r="BH18" i="5" s="1"/>
  <c r="BH16" i="5" s="1"/>
  <c r="R26" i="5"/>
  <c r="R23" i="5" s="1"/>
  <c r="K23" i="5"/>
  <c r="CG26" i="5"/>
  <c r="DI26" i="5" s="1"/>
  <c r="DE30" i="5"/>
  <c r="CH19" i="5"/>
  <c r="CC29" i="5"/>
  <c r="BA28" i="5"/>
  <c r="CW16" i="5"/>
  <c r="CC20" i="5"/>
  <c r="DG19" i="5"/>
  <c r="DE22" i="5"/>
  <c r="CE22" i="5"/>
  <c r="DG22" i="5" s="1"/>
  <c r="BK22" i="5"/>
  <c r="BB29" i="5"/>
  <c r="AZ29" i="5" s="1"/>
  <c r="BJ29" i="5" s="1"/>
  <c r="CE28" i="5"/>
  <c r="DG29" i="5"/>
  <c r="DG28" i="5" s="1"/>
  <c r="CH31" i="5"/>
  <c r="DJ31" i="5" s="1"/>
  <c r="CI24" i="5"/>
  <c r="BG23" i="5"/>
  <c r="BG18" i="5" s="1"/>
  <c r="BG16" i="5" s="1"/>
  <c r="U23" i="5"/>
  <c r="U18" i="5" s="1"/>
  <c r="BA23" i="5"/>
  <c r="BA18" i="5" s="1"/>
  <c r="CC26" i="5"/>
  <c r="K28" i="5"/>
  <c r="R29" i="5"/>
  <c r="R28" i="5" s="1"/>
  <c r="CG29" i="5"/>
  <c r="DK29" i="5"/>
  <c r="DK28" i="5" s="1"/>
  <c r="BC28" i="5"/>
  <c r="AZ30" i="5"/>
  <c r="BK30" i="5" s="1"/>
  <c r="CB32" i="5"/>
  <c r="CM32" i="5" s="1"/>
  <c r="DE32" i="5"/>
  <c r="DD32" i="5" s="1"/>
  <c r="DO32" i="5" s="1"/>
  <c r="CE24" i="5"/>
  <c r="BC23" i="5"/>
  <c r="BC18" i="5" s="1"/>
  <c r="CJ23" i="5"/>
  <c r="CJ18" i="5" s="1"/>
  <c r="DL24" i="5"/>
  <c r="DL23" i="5" s="1"/>
  <c r="DL18" i="5" s="1"/>
  <c r="DL16" i="5" s="1"/>
  <c r="DE24" i="5"/>
  <c r="AC23" i="5"/>
  <c r="AC18" i="5" s="1"/>
  <c r="BD27" i="5"/>
  <c r="CF27" i="5" s="1"/>
  <c r="DH27" i="5" s="1"/>
  <c r="CJ28" i="5"/>
  <c r="DJ29" i="5"/>
  <c r="BD31" i="5"/>
  <c r="AC28" i="5"/>
  <c r="BJ19" i="5" l="1"/>
  <c r="BI19" i="5"/>
  <c r="CI28" i="5"/>
  <c r="CD27" i="5"/>
  <c r="DF27" i="5" s="1"/>
  <c r="CD21" i="5"/>
  <c r="DF21" i="5" s="1"/>
  <c r="AZ21" i="5"/>
  <c r="BJ21" i="5" s="1"/>
  <c r="DD22" i="5"/>
  <c r="DO22" i="5" s="1"/>
  <c r="CG30" i="5"/>
  <c r="Z20" i="5"/>
  <c r="BE20" i="5" s="1"/>
  <c r="Y20" i="5"/>
  <c r="BB20" i="5" s="1"/>
  <c r="AZ20" i="5" s="1"/>
  <c r="BJ20" i="5" s="1"/>
  <c r="Y23" i="5"/>
  <c r="CD24" i="5"/>
  <c r="AZ24" i="5"/>
  <c r="BJ24" i="5" s="1"/>
  <c r="DD27" i="5"/>
  <c r="DN27" i="5" s="1"/>
  <c r="BA16" i="5"/>
  <c r="DJ28" i="5"/>
  <c r="AC16" i="5"/>
  <c r="CH28" i="5"/>
  <c r="BC16" i="5"/>
  <c r="CG23" i="5"/>
  <c r="CD25" i="5"/>
  <c r="CF19" i="5"/>
  <c r="DE20" i="5"/>
  <c r="BI29" i="5"/>
  <c r="BB23" i="5"/>
  <c r="CG28" i="5"/>
  <c r="DI29" i="5"/>
  <c r="AZ27" i="5"/>
  <c r="BJ27" i="5" s="1"/>
  <c r="DF19" i="5"/>
  <c r="BF16" i="5"/>
  <c r="BD23" i="5"/>
  <c r="BD18" i="5" s="1"/>
  <c r="K18" i="5"/>
  <c r="DE21" i="5"/>
  <c r="CE23" i="5"/>
  <c r="CE18" i="5" s="1"/>
  <c r="CE16" i="5" s="1"/>
  <c r="DG24" i="5"/>
  <c r="DG23" i="5" s="1"/>
  <c r="DG18" i="5" s="1"/>
  <c r="DG16" i="5" s="1"/>
  <c r="CB26" i="5"/>
  <c r="CL26" i="5" s="1"/>
  <c r="DE26" i="5"/>
  <c r="DD26" i="5" s="1"/>
  <c r="DN26" i="5" s="1"/>
  <c r="CJ16" i="5"/>
  <c r="BI26" i="5"/>
  <c r="CH18" i="5"/>
  <c r="DJ19" i="5"/>
  <c r="DJ18" i="5" s="1"/>
  <c r="CF23" i="5"/>
  <c r="DH24" i="5"/>
  <c r="DH23" i="5" s="1"/>
  <c r="BD28" i="5"/>
  <c r="CF31" i="5"/>
  <c r="CB27" i="5"/>
  <c r="CL27" i="5" s="1"/>
  <c r="CC23" i="5"/>
  <c r="CC18" i="5" s="1"/>
  <c r="CI23" i="5"/>
  <c r="CI18" i="5" s="1"/>
  <c r="CI16" i="5" s="1"/>
  <c r="DK24" i="5"/>
  <c r="DK23" i="5" s="1"/>
  <c r="DK18" i="5" s="1"/>
  <c r="DK16" i="5" s="1"/>
  <c r="CD29" i="5"/>
  <c r="CB29" i="5" s="1"/>
  <c r="CL29" i="5" s="1"/>
  <c r="BB28" i="5"/>
  <c r="U16" i="5"/>
  <c r="CG20" i="5"/>
  <c r="DI20" i="5" s="1"/>
  <c r="CB22" i="5"/>
  <c r="CM22" i="5" s="1"/>
  <c r="CC28" i="5"/>
  <c r="DE29" i="5"/>
  <c r="DI23" i="5"/>
  <c r="AZ31" i="5"/>
  <c r="BJ31" i="5" s="1"/>
  <c r="BJ28" i="5" s="1"/>
  <c r="DJ16" i="5" l="1"/>
  <c r="DD21" i="5"/>
  <c r="DN21" i="5" s="1"/>
  <c r="Y18" i="5"/>
  <c r="Y16" i="5" s="1"/>
  <c r="CB21" i="5"/>
  <c r="CL21" i="5" s="1"/>
  <c r="DI30" i="5"/>
  <c r="DD30" i="5" s="1"/>
  <c r="DO30" i="5" s="1"/>
  <c r="CB30" i="5"/>
  <c r="CM30" i="5" s="1"/>
  <c r="BI24" i="5"/>
  <c r="BK24" i="5" s="1"/>
  <c r="DM27" i="5"/>
  <c r="DO27" i="5" s="1"/>
  <c r="DF24" i="5"/>
  <c r="DD24" i="5" s="1"/>
  <c r="DN24" i="5" s="1"/>
  <c r="CB24" i="5"/>
  <c r="Z18" i="5"/>
  <c r="Z16" i="5" s="1"/>
  <c r="CH16" i="5"/>
  <c r="BD16" i="5"/>
  <c r="BK26" i="5"/>
  <c r="BK29" i="5"/>
  <c r="CK29" i="5"/>
  <c r="CK27" i="5"/>
  <c r="DM21" i="5"/>
  <c r="DH31" i="5"/>
  <c r="CF28" i="5"/>
  <c r="CG19" i="5"/>
  <c r="BE18" i="5"/>
  <c r="BE16" i="5" s="1"/>
  <c r="DE23" i="5"/>
  <c r="DE18" i="5" s="1"/>
  <c r="CK26" i="5"/>
  <c r="CB31" i="5"/>
  <c r="DH19" i="5"/>
  <c r="CF18" i="5"/>
  <c r="DM26" i="5"/>
  <c r="BI27" i="5"/>
  <c r="CC16" i="5"/>
  <c r="R18" i="5"/>
  <c r="K16" i="5"/>
  <c r="R16" i="5" s="1"/>
  <c r="DF25" i="5"/>
  <c r="CB25" i="5"/>
  <c r="CL25" i="5" s="1"/>
  <c r="CD23" i="5"/>
  <c r="CD28" i="5"/>
  <c r="DF29" i="5"/>
  <c r="DF28" i="5" s="1"/>
  <c r="BI31" i="5"/>
  <c r="BI28" i="5" s="1"/>
  <c r="DE28" i="5"/>
  <c r="BI21" i="5"/>
  <c r="AZ28" i="5"/>
  <c r="AZ23" i="5"/>
  <c r="BI25" i="5"/>
  <c r="CK21" i="5" l="1"/>
  <c r="CM21" i="5" s="1"/>
  <c r="CB28" i="5"/>
  <c r="CL31" i="5"/>
  <c r="CL28" i="5" s="1"/>
  <c r="DI28" i="5"/>
  <c r="DM24" i="5"/>
  <c r="DO24" i="5" s="1"/>
  <c r="CL24" i="5"/>
  <c r="CK24" i="5"/>
  <c r="BJ23" i="5"/>
  <c r="BK27" i="5"/>
  <c r="DO21" i="5"/>
  <c r="CM27" i="5"/>
  <c r="DO26" i="5"/>
  <c r="CM26" i="5"/>
  <c r="BI23" i="5"/>
  <c r="BK21" i="5"/>
  <c r="DD25" i="5"/>
  <c r="DN25" i="5" s="1"/>
  <c r="DF23" i="5"/>
  <c r="DH18" i="5"/>
  <c r="BK31" i="5"/>
  <c r="BK28" i="5" s="1"/>
  <c r="CK31" i="5"/>
  <c r="DE16" i="5"/>
  <c r="DH28" i="5"/>
  <c r="DD31" i="5"/>
  <c r="DN31" i="5" s="1"/>
  <c r="CD20" i="5"/>
  <c r="BB18" i="5"/>
  <c r="BB16" i="5" s="1"/>
  <c r="AZ18" i="5"/>
  <c r="AZ16" i="5" s="1"/>
  <c r="BK25" i="5"/>
  <c r="DD29" i="5"/>
  <c r="DN29" i="5" s="1"/>
  <c r="CK25" i="5"/>
  <c r="CL23" i="5"/>
  <c r="CB23" i="5"/>
  <c r="CF16" i="5"/>
  <c r="DI19" i="5"/>
  <c r="DI18" i="5" s="1"/>
  <c r="CG18" i="5"/>
  <c r="CG16" i="5" s="1"/>
  <c r="CB19" i="5"/>
  <c r="CL19" i="5" s="1"/>
  <c r="CM29" i="5"/>
  <c r="DI16" i="5" l="1"/>
  <c r="DN28" i="5"/>
  <c r="CK23" i="5"/>
  <c r="CM24" i="5"/>
  <c r="CM31" i="5"/>
  <c r="BK19" i="5"/>
  <c r="BK23" i="5"/>
  <c r="CK28" i="5"/>
  <c r="DD19" i="5"/>
  <c r="DN23" i="5"/>
  <c r="DM25" i="5"/>
  <c r="DM23" i="5" s="1"/>
  <c r="DD23" i="5"/>
  <c r="CM28" i="5"/>
  <c r="CM25" i="5"/>
  <c r="DF20" i="5"/>
  <c r="CB20" i="5"/>
  <c r="CL20" i="5" s="1"/>
  <c r="CD18" i="5"/>
  <c r="CD16" i="5" s="1"/>
  <c r="DH16" i="5"/>
  <c r="CK19" i="5"/>
  <c r="DD28" i="5"/>
  <c r="DM29" i="5"/>
  <c r="DO29" i="5" s="1"/>
  <c r="BJ18" i="5"/>
  <c r="BJ16" i="5" s="1"/>
  <c r="BI20" i="5"/>
  <c r="BI18" i="5" s="1"/>
  <c r="BI16" i="5" s="1"/>
  <c r="DM31" i="5"/>
  <c r="CM23" i="5" l="1"/>
  <c r="DM19" i="5"/>
  <c r="DN19" i="5"/>
  <c r="DO31" i="5"/>
  <c r="DO28" i="5" s="1"/>
  <c r="CM19" i="5"/>
  <c r="BK20" i="5"/>
  <c r="BK18" i="5" s="1"/>
  <c r="BK16" i="5" s="1"/>
  <c r="CK20" i="5"/>
  <c r="DM28" i="5"/>
  <c r="CB18" i="5"/>
  <c r="CB16" i="5" s="1"/>
  <c r="DD20" i="5"/>
  <c r="DF18" i="5"/>
  <c r="DF16" i="5" s="1"/>
  <c r="CL18" i="5"/>
  <c r="CL16" i="5" s="1"/>
  <c r="DO25" i="5"/>
  <c r="DO23" i="5" s="1"/>
  <c r="DO19" i="5" l="1"/>
  <c r="CM20" i="5"/>
  <c r="CM18" i="5" s="1"/>
  <c r="CM16" i="5" s="1"/>
  <c r="CK18" i="5"/>
  <c r="CK16" i="5" s="1"/>
  <c r="DN18" i="5"/>
  <c r="DN16" i="5" s="1"/>
  <c r="DM20" i="5"/>
  <c r="DM18" i="5" s="1"/>
  <c r="DM16" i="5" s="1"/>
  <c r="DD18" i="5"/>
  <c r="DD16" i="5" s="1"/>
  <c r="DO20" i="5" l="1"/>
  <c r="DO18" i="5" s="1"/>
  <c r="DO16" i="5" s="1"/>
</calcChain>
</file>

<file path=xl/sharedStrings.xml><?xml version="1.0" encoding="utf-8"?>
<sst xmlns="http://schemas.openxmlformats.org/spreadsheetml/2006/main" count="449" uniqueCount="181">
  <si>
    <t>______________________________</t>
  </si>
  <si>
    <t>(cod)</t>
  </si>
  <si>
    <t>Denumire indicator</t>
  </si>
  <si>
    <t>Cod</t>
  </si>
  <si>
    <t>rînd</t>
  </si>
  <si>
    <t>grupe majore</t>
  </si>
  <si>
    <t>grupe minore</t>
  </si>
  <si>
    <t>total</t>
  </si>
  <si>
    <t>inclusiv:</t>
  </si>
  <si>
    <t>Total</t>
  </si>
  <si>
    <t>A</t>
  </si>
  <si>
    <t>Formule</t>
  </si>
  <si>
    <t>00</t>
  </si>
  <si>
    <t>funcționari publici</t>
  </si>
  <si>
    <t>10</t>
  </si>
  <si>
    <t>20</t>
  </si>
  <si>
    <t>30</t>
  </si>
  <si>
    <t>40</t>
  </si>
  <si>
    <t>militarii angajați pe bază de contract</t>
  </si>
  <si>
    <t>militari angajați pe bază de contract</t>
  </si>
  <si>
    <t xml:space="preserve">mărimea cărora este stabilită în % față de salariu de funcție </t>
  </si>
  <si>
    <t>mărimea cărora este stabilită în sumă fixă</t>
  </si>
  <si>
    <t>III. Alte plăți</t>
  </si>
  <si>
    <r>
      <t xml:space="preserve">Norme salariale care nu intră în remunerarea muncii lunare, </t>
    </r>
    <r>
      <rPr>
        <sz val="10"/>
        <rFont val="Times New Roman"/>
        <family val="1"/>
        <charset val="204"/>
      </rPr>
      <t>mii lei</t>
    </r>
  </si>
  <si>
    <t>x</t>
  </si>
  <si>
    <t>inclusiv ajutorul material, care nu se supune calculării CASO</t>
  </si>
  <si>
    <t xml:space="preserve">salariul de bază  anual </t>
  </si>
  <si>
    <t>plati salariale</t>
  </si>
  <si>
    <t>Ajutor material</t>
  </si>
  <si>
    <t>Numărul de unități de personal</t>
  </si>
  <si>
    <t>impactul ajustărilor structurale asupra mărimii ajutorului material</t>
  </si>
  <si>
    <t>inclusiv: salariul de bază</t>
  </si>
  <si>
    <r>
      <t xml:space="preserve">Contribuții și prime  de asigurări  obligatorii </t>
    </r>
    <r>
      <rPr>
        <b/>
        <i/>
        <sz val="10"/>
        <color theme="1"/>
        <rFont val="Times New Roman"/>
        <family val="1"/>
        <charset val="204"/>
      </rPr>
      <t xml:space="preserve">(212000),                            </t>
    </r>
    <r>
      <rPr>
        <sz val="10"/>
        <color theme="1"/>
        <rFont val="Times New Roman"/>
        <family val="1"/>
        <charset val="204"/>
      </rPr>
      <t xml:space="preserve"> mii lei</t>
    </r>
  </si>
  <si>
    <t>Contribuții de asigurări sociale de stat obligatorii (212100)</t>
  </si>
  <si>
    <t>Prime de asigurare obligatorie de asistență medicală (212200)</t>
  </si>
  <si>
    <t xml:space="preserve">salariul de bază   </t>
  </si>
  <si>
    <t xml:space="preserve">salariul de bază </t>
  </si>
  <si>
    <t>program-subprogram (P1-P2)</t>
  </si>
  <si>
    <t>activitate (P3)</t>
  </si>
  <si>
    <t>grupa principală (F1)</t>
  </si>
  <si>
    <t>grupa (F2)</t>
  </si>
  <si>
    <t>subgrupa (F3)</t>
  </si>
  <si>
    <t xml:space="preserve">Informația </t>
  </si>
  <si>
    <r>
      <t xml:space="preserve">salariul de bază </t>
    </r>
    <r>
      <rPr>
        <sz val="9"/>
        <rFont val="Times New Roman"/>
        <family val="1"/>
        <charset val="204"/>
      </rPr>
      <t>(de funcție)</t>
    </r>
  </si>
  <si>
    <t xml:space="preserve">spruri și suplimente lunare la salariul de bază </t>
  </si>
  <si>
    <t xml:space="preserve">premieri și indemnizații lunare  </t>
  </si>
  <si>
    <t>Alte plăți bănești ale angajaților</t>
  </si>
  <si>
    <t>compensație pentru transport</t>
  </si>
  <si>
    <t>compensație pu chiria spațiului locativ și servicii comunale</t>
  </si>
  <si>
    <t>indemnizația pentru membrii misiunilor diplomatice și oficiilor consulare</t>
  </si>
  <si>
    <t>compensație pentru echipament și alimentație</t>
  </si>
  <si>
    <t>alte plăți</t>
  </si>
  <si>
    <r>
      <t xml:space="preserve">Remunerarea muncii necesar </t>
    </r>
    <r>
      <rPr>
        <i/>
        <sz val="10"/>
        <color theme="1"/>
        <rFont val="Times New Roman"/>
        <family val="1"/>
        <charset val="204"/>
      </rPr>
      <t xml:space="preserve">, </t>
    </r>
    <r>
      <rPr>
        <sz val="10"/>
        <color theme="1"/>
        <rFont val="Times New Roman"/>
        <family val="1"/>
        <charset val="204"/>
      </rPr>
      <t>mii lei</t>
    </r>
  </si>
  <si>
    <r>
      <t>Impactul ajustărilor care au avul loc în anul precedent</t>
    </r>
    <r>
      <rPr>
        <i/>
        <sz val="10"/>
        <rFont val="Times New Roman"/>
        <family val="1"/>
        <charset val="204"/>
      </rPr>
      <t xml:space="preserve"> (calculul se va anexa), </t>
    </r>
    <r>
      <rPr>
        <sz val="10"/>
        <rFont val="Times New Roman"/>
        <family val="1"/>
        <charset val="204"/>
      </rPr>
      <t>mii lei</t>
    </r>
  </si>
  <si>
    <r>
      <t>Remunerarea muncii (211000)</t>
    </r>
    <r>
      <rPr>
        <i/>
        <sz val="10"/>
        <color theme="1"/>
        <rFont val="Times New Roman"/>
        <family val="1"/>
        <charset val="204"/>
      </rPr>
      <t xml:space="preserve">, </t>
    </r>
    <r>
      <rPr>
        <sz val="10"/>
        <color theme="1"/>
        <rFont val="Times New Roman"/>
        <family val="1"/>
        <charset val="204"/>
      </rPr>
      <t>mii lei</t>
    </r>
  </si>
  <si>
    <r>
      <t xml:space="preserve">personal de deservire tehnică care asigură funcționarea autorității </t>
    </r>
    <r>
      <rPr>
        <sz val="8"/>
        <rFont val="Times New Roman"/>
        <family val="1"/>
        <charset val="204"/>
      </rPr>
      <t>(</t>
    </r>
    <r>
      <rPr>
        <sz val="9"/>
        <rFont val="Times New Roman"/>
        <family val="1"/>
        <charset val="204"/>
      </rPr>
      <t>conform anexei nr.8 la Legea nr.355 din 23.12.05</t>
    </r>
    <r>
      <rPr>
        <sz val="8"/>
        <rFont val="Times New Roman"/>
        <family val="1"/>
        <charset val="204"/>
      </rPr>
      <t>)</t>
    </r>
  </si>
  <si>
    <r>
      <t>cadre didactice</t>
    </r>
    <r>
      <rPr>
        <i/>
        <sz val="9"/>
        <rFont val="Times New Roman"/>
        <family val="1"/>
        <charset val="204"/>
      </rPr>
      <t xml:space="preserve"> (r.30.00 = r.30.10 + r.30.20 + r.30.30 + r.30.40)</t>
    </r>
  </si>
  <si>
    <t>personal auxiliar, muncitori</t>
  </si>
  <si>
    <r>
      <t>II. Personal, salarizat conform Rețelei Tarifare Unice</t>
    </r>
    <r>
      <rPr>
        <b/>
        <i/>
        <sz val="9"/>
        <rFont val="Times New Roman"/>
        <family val="1"/>
        <charset val="204"/>
      </rPr>
      <t xml:space="preserve"> (r.40.00 = r.41.00 + r.42.00 + r.43.00)</t>
    </r>
  </si>
  <si>
    <t>funcționari, slujbași, specialiști de profil și cu funcții complexe</t>
  </si>
  <si>
    <r>
      <t xml:space="preserve">Total </t>
    </r>
    <r>
      <rPr>
        <b/>
        <sz val="9"/>
        <rFont val="Times New Roman"/>
        <family val="1"/>
        <charset val="204"/>
      </rPr>
      <t>(r.10.00 = r.20.00 + r.40.00 + r.50.00)</t>
    </r>
  </si>
  <si>
    <t>_________</t>
  </si>
  <si>
    <t>indemnizații lunare  (în cota %)</t>
  </si>
  <si>
    <t>indemnizații lunare (în suma fixa)</t>
  </si>
  <si>
    <t>premiere lunară</t>
  </si>
  <si>
    <t>Premiere trimestrială</t>
  </si>
  <si>
    <r>
      <t xml:space="preserve">Fondul p/u acordarea premiilor, care se estimează concomitent cu ajutorul material </t>
    </r>
    <r>
      <rPr>
        <sz val="9"/>
        <rFont val="Times New Roman"/>
        <family val="1"/>
        <charset val="204"/>
      </rPr>
      <t>(cadrele didactice și personalul salarizat cnf RTU)</t>
    </r>
  </si>
  <si>
    <t xml:space="preserve">Ajutor material </t>
  </si>
  <si>
    <t>Premiere</t>
  </si>
  <si>
    <t xml:space="preserve">salariul de bază anual </t>
  </si>
  <si>
    <t>Conducătorul autorității publice</t>
  </si>
  <si>
    <t>Numele, prenumele</t>
  </si>
  <si>
    <t>semnătura</t>
  </si>
  <si>
    <t>Şeful serviciului economic (financiar)</t>
  </si>
  <si>
    <t>Executor</t>
  </si>
  <si>
    <t>__________________________</t>
  </si>
  <si>
    <t>____________________</t>
  </si>
  <si>
    <t>_______________________</t>
  </si>
  <si>
    <t>telefon de contact</t>
  </si>
  <si>
    <r>
      <t>Remunerarea muncii</t>
    </r>
    <r>
      <rPr>
        <i/>
        <sz val="10"/>
        <color theme="1"/>
        <rFont val="Times New Roman"/>
        <family val="1"/>
        <charset val="204"/>
      </rPr>
      <t xml:space="preserve">, </t>
    </r>
    <r>
      <rPr>
        <sz val="10"/>
        <color theme="1"/>
        <rFont val="Times New Roman"/>
        <family val="1"/>
        <charset val="204"/>
      </rPr>
      <t>mii lei</t>
    </r>
  </si>
  <si>
    <t>mediul lunar p/u anul 2019</t>
  </si>
  <si>
    <r>
      <t>Retribuirea muncii (211000),</t>
    </r>
    <r>
      <rPr>
        <sz val="10"/>
        <rFont val="Times New Roman"/>
        <family val="1"/>
        <charset val="204"/>
      </rPr>
      <t xml:space="preserve"> total în calcul pe anul 2019</t>
    </r>
    <r>
      <rPr>
        <b/>
        <sz val="10"/>
        <rFont val="Times New Roman"/>
        <family val="1"/>
        <charset val="204"/>
      </rPr>
      <t>, mii lei</t>
    </r>
  </si>
  <si>
    <t>persoane care dețin funcții de demnitate publică</t>
  </si>
  <si>
    <t>(denumire raion (regiune bugetară))</t>
  </si>
  <si>
    <r>
      <t xml:space="preserve">I. Personal, salarizat conform salariilor lunare stabilite pentru funcția deținută </t>
    </r>
    <r>
      <rPr>
        <b/>
        <i/>
        <sz val="9"/>
        <rFont val="Times New Roman"/>
        <family val="1"/>
        <charset val="204"/>
      </rPr>
      <t>(r.20.00 = r.21.00 + r.25.00  + r.27.00 + r.28.00 +r.30.00)</t>
    </r>
  </si>
  <si>
    <t>în număr absolut</t>
  </si>
  <si>
    <t>absolut</t>
  </si>
  <si>
    <t>Consiliul raional / primăria (Org1)</t>
  </si>
  <si>
    <t>10=11+12+ 13+14+15+ 16</t>
  </si>
  <si>
    <t>17 = 10/9 * 1000 lei</t>
  </si>
  <si>
    <t>18 =11/9 * 1000 lei</t>
  </si>
  <si>
    <t>28=29+30+ 31+32+33</t>
  </si>
  <si>
    <t>64=65+66+67+68+69</t>
  </si>
  <si>
    <r>
      <t xml:space="preserve">Ajustări, inclusiv structurale în anul 2020 </t>
    </r>
    <r>
      <rPr>
        <i/>
        <sz val="10"/>
        <color theme="1"/>
        <rFont val="Times New Roman"/>
        <family val="1"/>
        <charset val="204"/>
      </rPr>
      <t xml:space="preserve">(calculul se va anexa), </t>
    </r>
    <r>
      <rPr>
        <sz val="10"/>
        <color theme="1"/>
        <rFont val="Times New Roman"/>
        <family val="1"/>
        <charset val="204"/>
      </rPr>
      <t>mii lei</t>
    </r>
  </si>
  <si>
    <t>mediul lunar p/u anul 2020</t>
  </si>
  <si>
    <r>
      <t>Retribuirea muncii (211000),</t>
    </r>
    <r>
      <rPr>
        <sz val="10"/>
        <rFont val="Times New Roman"/>
        <family val="1"/>
        <charset val="204"/>
      </rPr>
      <t xml:space="preserve"> total în calcul pe anul 2020</t>
    </r>
    <r>
      <rPr>
        <b/>
        <sz val="10"/>
        <rFont val="Times New Roman"/>
        <family val="1"/>
        <charset val="204"/>
      </rPr>
      <t>, mii lei</t>
    </r>
  </si>
  <si>
    <t>absolut la 31.12.20</t>
  </si>
  <si>
    <r>
      <rPr>
        <b/>
        <sz val="10"/>
        <color theme="1"/>
        <rFont val="Times New Roman"/>
        <family val="1"/>
        <charset val="204"/>
      </rPr>
      <t xml:space="preserve">Cheltuieli de personal pentru anul 2020 </t>
    </r>
    <r>
      <rPr>
        <b/>
        <i/>
        <sz val="10"/>
        <color theme="1"/>
        <rFont val="Times New Roman"/>
        <family val="1"/>
        <charset val="204"/>
      </rPr>
      <t>(210000)</t>
    </r>
    <r>
      <rPr>
        <b/>
        <sz val="10"/>
        <color theme="1"/>
        <rFont val="Times New Roman"/>
        <family val="1"/>
        <charset val="204"/>
      </rPr>
      <t xml:space="preserve">,                          </t>
    </r>
    <r>
      <rPr>
        <sz val="10"/>
        <color theme="1"/>
        <rFont val="Times New Roman"/>
        <family val="1"/>
        <charset val="204"/>
      </rPr>
      <t xml:space="preserve">   mii lei</t>
    </r>
    <r>
      <rPr>
        <i/>
        <sz val="10"/>
        <color theme="1"/>
        <rFont val="Times New Roman"/>
        <family val="1"/>
        <charset val="204"/>
      </rPr>
      <t xml:space="preserve"> </t>
    </r>
  </si>
  <si>
    <t>Impactul premiilor și altor plăți de stimulare asupra mărimii indemnizației de concediu</t>
  </si>
  <si>
    <r>
      <t xml:space="preserve">Numărul de  unități de personal la 31.12.2018 </t>
    </r>
    <r>
      <rPr>
        <i/>
        <sz val="10"/>
        <rFont val="Times New Roman"/>
        <family val="1"/>
        <charset val="204"/>
      </rPr>
      <t>(aprobat conform schemelor de încadrare și listelor tarifare)</t>
    </r>
  </si>
  <si>
    <r>
      <t xml:space="preserve">Remunerarea muncii </t>
    </r>
    <r>
      <rPr>
        <sz val="10"/>
        <rFont val="Times New Roman"/>
        <family val="1"/>
        <charset val="204"/>
      </rPr>
      <t>(lunar)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în condițiile 01.01.2019, mii lei</t>
    </r>
  </si>
  <si>
    <r>
      <t>Salariul mediul lunar</t>
    </r>
    <r>
      <rPr>
        <sz val="10"/>
        <rFont val="Times New Roman"/>
        <family val="1"/>
        <charset val="204"/>
      </rPr>
      <t xml:space="preserve"> pe o unitate de personal în condiții la 01.01.2019, lei</t>
    </r>
  </si>
  <si>
    <t>Plata premiul anual pentru rezultatele activității în anul 2018</t>
  </si>
  <si>
    <r>
      <t xml:space="preserve">Ajustări, inclusiv structurale în anul 2019  </t>
    </r>
    <r>
      <rPr>
        <i/>
        <sz val="10"/>
        <color theme="1"/>
        <rFont val="Times New Roman"/>
        <family val="1"/>
        <charset val="204"/>
      </rPr>
      <t xml:space="preserve">(calculul se va anexa), </t>
    </r>
    <r>
      <rPr>
        <sz val="10"/>
        <color theme="1"/>
        <rFont val="Times New Roman"/>
        <family val="1"/>
        <charset val="204"/>
      </rPr>
      <t>mii lei</t>
    </r>
  </si>
  <si>
    <t>Alte plăți bănești ale angajaților (art.2113)</t>
  </si>
  <si>
    <t xml:space="preserve">anul 2019                                                                                                                                                                                                                                              anul 2019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</si>
  <si>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anul 2019                                                                                                                                                                                                                                                                                                                                                                                                                                         anul 2019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</si>
  <si>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absolut la 31.12.2019</t>
  </si>
  <si>
    <r>
      <rPr>
        <b/>
        <sz val="10"/>
        <color theme="1"/>
        <rFont val="Times New Roman"/>
        <family val="1"/>
        <charset val="204"/>
      </rPr>
      <t>Cheltuieli de personal pentru anul 2019</t>
    </r>
    <r>
      <rPr>
        <b/>
        <i/>
        <sz val="10"/>
        <color theme="1"/>
        <rFont val="Times New Roman"/>
        <family val="1"/>
        <charset val="204"/>
      </rPr>
      <t xml:space="preserve"> (210000)</t>
    </r>
    <r>
      <rPr>
        <b/>
        <sz val="10"/>
        <color theme="1"/>
        <rFont val="Times New Roman"/>
        <family val="1"/>
        <charset val="204"/>
      </rPr>
      <t xml:space="preserve">,                          </t>
    </r>
    <r>
      <rPr>
        <sz val="10"/>
        <color theme="1"/>
        <rFont val="Times New Roman"/>
        <family val="1"/>
        <charset val="204"/>
      </rPr>
      <t xml:space="preserve">   mii lei</t>
    </r>
    <r>
      <rPr>
        <i/>
        <sz val="10"/>
        <color theme="1"/>
        <rFont val="Times New Roman"/>
        <family val="1"/>
        <charset val="204"/>
      </rPr>
      <t xml:space="preserve"> </t>
    </r>
  </si>
  <si>
    <t>Impactul majorărilor asupra mărimii indemnizației de concediu</t>
  </si>
  <si>
    <t>salariul de bază</t>
  </si>
  <si>
    <t xml:space="preserve"> impactul majorărilor salariale asupra altor plati de stimulare</t>
  </si>
  <si>
    <t xml:space="preserve"> impactul majorărilor salariale asupra platilor salariale stabilite în %</t>
  </si>
  <si>
    <t>Majorări salariale in anul 2019</t>
  </si>
  <si>
    <t>Trecerea funcționarilor publici la următoarele trepte de salarizare începînd cu 01.03.2019 (alocaţii 4% la fondul de salarizare - pentru 9 luni)</t>
  </si>
  <si>
    <t>36=35*15%</t>
  </si>
  <si>
    <t>45=46+47+48+49+50</t>
  </si>
  <si>
    <t>52=53+54 +55+56+57</t>
  </si>
  <si>
    <t>53=11* 12 luni +35+46</t>
  </si>
  <si>
    <t>54=(12+14+16)*12 luni+19+20 +21+22+23+24+27+36+37+39+40+47</t>
  </si>
  <si>
    <t>55=(13+ 15)*12 luni+48</t>
  </si>
  <si>
    <t>56=28+40</t>
  </si>
  <si>
    <t>57=50+41+25</t>
  </si>
  <si>
    <t>58=51+42+26</t>
  </si>
  <si>
    <t>59=9+43</t>
  </si>
  <si>
    <t>60=9+44</t>
  </si>
  <si>
    <t>61=(52-56-58)*23%</t>
  </si>
  <si>
    <t>62=(52-56)*4.5%</t>
  </si>
  <si>
    <t>63=52+61+ 62</t>
  </si>
  <si>
    <t>73=74+75+76+77+78</t>
  </si>
  <si>
    <t>80=81+82+83+84+85</t>
  </si>
  <si>
    <t>81=74+65+53</t>
  </si>
  <si>
    <t>82=75+66+54</t>
  </si>
  <si>
    <t>83=76+67+55</t>
  </si>
  <si>
    <t>84=77+68+56</t>
  </si>
  <si>
    <t>85=78+69+57</t>
  </si>
  <si>
    <t>86=79+70+58</t>
  </si>
  <si>
    <t>87=71+59</t>
  </si>
  <si>
    <t>88=72+60</t>
  </si>
  <si>
    <t>89=(80-84-86)*23%</t>
  </si>
  <si>
    <t>90=(80-84)*4.5%</t>
  </si>
  <si>
    <t>91=80+89+90</t>
  </si>
  <si>
    <t>92=93+94+95+96+97</t>
  </si>
  <si>
    <t xml:space="preserve">anul 2020                                                               </t>
  </si>
  <si>
    <t>anul 2021</t>
  </si>
  <si>
    <t>mediul lunar p/u anul 2021</t>
  </si>
  <si>
    <r>
      <t>Retribuirea muncii (211000),</t>
    </r>
    <r>
      <rPr>
        <sz val="10"/>
        <rFont val="Times New Roman"/>
        <family val="1"/>
        <charset val="204"/>
      </rPr>
      <t xml:space="preserve"> total în calcul pe anul 2021</t>
    </r>
    <r>
      <rPr>
        <b/>
        <sz val="10"/>
        <rFont val="Times New Roman"/>
        <family val="1"/>
        <charset val="204"/>
      </rPr>
      <t>, mii lei</t>
    </r>
  </si>
  <si>
    <t>absolut la 31.12.21</t>
  </si>
  <si>
    <r>
      <rPr>
        <b/>
        <sz val="10"/>
        <color theme="1"/>
        <rFont val="Times New Roman"/>
        <family val="1"/>
        <charset val="204"/>
      </rPr>
      <t xml:space="preserve">Cheltuieli de personal pentru anul 2021 </t>
    </r>
    <r>
      <rPr>
        <b/>
        <i/>
        <sz val="10"/>
        <color theme="1"/>
        <rFont val="Times New Roman"/>
        <family val="1"/>
        <charset val="204"/>
      </rPr>
      <t>(210000)</t>
    </r>
    <r>
      <rPr>
        <b/>
        <sz val="10"/>
        <color theme="1"/>
        <rFont val="Times New Roman"/>
        <family val="1"/>
        <charset val="204"/>
      </rPr>
      <t xml:space="preserve">,                          </t>
    </r>
    <r>
      <rPr>
        <sz val="10"/>
        <color theme="1"/>
        <rFont val="Times New Roman"/>
        <family val="1"/>
        <charset val="204"/>
      </rPr>
      <t xml:space="preserve">   mii lei</t>
    </r>
    <r>
      <rPr>
        <i/>
        <sz val="10"/>
        <color theme="1"/>
        <rFont val="Times New Roman"/>
        <family val="1"/>
        <charset val="204"/>
      </rPr>
      <t xml:space="preserve"> </t>
    </r>
  </si>
  <si>
    <t>101=102+103+104+105+106</t>
  </si>
  <si>
    <t>108=109+110+111+112+113</t>
  </si>
  <si>
    <t>109=81+93+102</t>
  </si>
  <si>
    <t>110=82+94+103</t>
  </si>
  <si>
    <t>111=83+95+104</t>
  </si>
  <si>
    <t>112=84+96+105</t>
  </si>
  <si>
    <t>113=85+97+106</t>
  </si>
  <si>
    <t>114=86+98+107</t>
  </si>
  <si>
    <t>115=87+99</t>
  </si>
  <si>
    <t>116=88+100</t>
  </si>
  <si>
    <t>117=(108-112-114)*23%</t>
  </si>
  <si>
    <t>118=108-112*4,5%</t>
  </si>
  <si>
    <t>119=108+117+118</t>
  </si>
  <si>
    <t xml:space="preserve"> a) profesor și învățător in învățămintul general și profesional tehnic, funcții didactice în educația timpurie</t>
  </si>
  <si>
    <t>b) functii didactice în invățămîntul general, cu exceptia celor de profesor, învățător și a funcțiilor didactice în educația timpurie</t>
  </si>
  <si>
    <t>c) funcții didactice în invățămîntul profesional tehnic, cu excepția celei de profesor</t>
  </si>
  <si>
    <t>d) pedagog social, psihopedagog și alte cadre didactice în cămine, internate și instituții de asistență socială, părinte-educator, educator de la terenurile din case de odihna, pensiuni</t>
  </si>
  <si>
    <t>24=(19+20+ 21+27)/12 luni</t>
  </si>
  <si>
    <t>Înlocuirile în timpul concediilor (educatori, paznici, portari, ușieri)</t>
  </si>
  <si>
    <t>38=11*7,6%*3 luni</t>
  </si>
  <si>
    <t>39=(12+16)*7,6%*3 luni</t>
  </si>
  <si>
    <r>
      <t>majorarea salariului cadrelor didactice de la 01.09.2019 cu 7,6</t>
    </r>
    <r>
      <rPr>
        <sz val="10"/>
        <color theme="5"/>
        <rFont val="Times New Roman"/>
        <family val="1"/>
      </rPr>
      <t xml:space="preserve"> %</t>
    </r>
    <r>
      <rPr>
        <sz val="10"/>
        <rFont val="Times New Roman"/>
        <family val="1"/>
        <charset val="204"/>
      </rPr>
      <t xml:space="preserve">  3 luni)</t>
    </r>
  </si>
  <si>
    <t>40=36/ 12+39/12*2</t>
  </si>
  <si>
    <t>41=(35+36+38+39)/12</t>
  </si>
  <si>
    <t>34=35+36+38+39+40+41</t>
  </si>
  <si>
    <t>Remunerarea muncii temporare, pe oră, inclusiv natura pozată</t>
  </si>
  <si>
    <t>Impactul majorărilor asupra mărimii ajutorului material și fondului de premiere</t>
  </si>
  <si>
    <t>35=11*9 luni*4%</t>
  </si>
  <si>
    <t>21=11*12 luni * 15% (50%)</t>
  </si>
  <si>
    <r>
      <t>Alte plăţi de stimulare  (Legea 48 / 22.03.2012, art.7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, Legea nr. 355 / 23.12.2005, art.8 (2</t>
    </r>
    <r>
      <rPr>
        <vertAlign val="superscript"/>
        <sz val="10"/>
        <rFont val="Times New Roman"/>
        <family val="1"/>
      </rPr>
      <t>3</t>
    </r>
    <r>
      <rPr>
        <sz val="10"/>
        <rFont val="Times New Roman"/>
        <family val="1"/>
        <charset val="204"/>
      </rPr>
      <t>), art.11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  <charset val="204"/>
      </rPr>
      <t>)</t>
    </r>
  </si>
  <si>
    <t>Formularul nr.4</t>
  </si>
  <si>
    <t xml:space="preserve">privind cheltuielile de personal ale autorităților publice locale pe anii 2019-2021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</si>
</sst>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 ;\-#,##0.00\ 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5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0"/>
      <name val="Arial"/>
      <family val="2"/>
    </font>
    <font>
      <b/>
      <sz val="10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10"/>
      <color indexed="0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scheme val="minor"/>
    </font>
    <font>
      <sz val="5"/>
      <color theme="1"/>
      <name val="Times New Roman"/>
      <family val="1"/>
      <charset val="204"/>
    </font>
    <font>
      <sz val="5"/>
      <color theme="1"/>
      <name val="Calibri"/>
      <family val="2"/>
      <scheme val="minor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scheme val="minor"/>
    </font>
    <font>
      <vertAlign val="superscript"/>
      <sz val="12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 Cyr"/>
      <charset val="204"/>
    </font>
    <font>
      <vertAlign val="superscript"/>
      <sz val="10"/>
      <name val="Times New Roman"/>
      <family val="1"/>
      <charset val="204"/>
    </font>
    <font>
      <i/>
      <sz val="11"/>
      <name val="Times New Roman"/>
      <family val="1"/>
    </font>
    <font>
      <sz val="10"/>
      <color theme="5"/>
      <name val="Times New Roman"/>
      <family val="1"/>
    </font>
    <font>
      <vertAlign val="superscript"/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BAFCEF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18" fillId="0" borderId="0"/>
    <xf numFmtId="0" fontId="1" fillId="0" borderId="0"/>
    <xf numFmtId="0" fontId="25" fillId="0" borderId="0"/>
    <xf numFmtId="0" fontId="43" fillId="0" borderId="0"/>
  </cellStyleXfs>
  <cellXfs count="365">
    <xf numFmtId="0" fontId="0" fillId="0" borderId="0" xfId="0"/>
    <xf numFmtId="0" fontId="19" fillId="0" borderId="0" xfId="1" applyFont="1" applyAlignment="1" applyProtection="1"/>
    <xf numFmtId="0" fontId="4" fillId="0" borderId="0" xfId="1" applyFont="1" applyBorder="1" applyProtection="1"/>
    <xf numFmtId="0" fontId="12" fillId="0" borderId="11" xfId="1" applyFont="1" applyBorder="1" applyAlignment="1" applyProtection="1">
      <alignment horizontal="center" wrapText="1"/>
    </xf>
    <xf numFmtId="0" fontId="12" fillId="0" borderId="12" xfId="1" applyFont="1" applyBorder="1" applyAlignment="1" applyProtection="1">
      <alignment horizontal="center" wrapText="1"/>
    </xf>
    <xf numFmtId="0" fontId="3" fillId="0" borderId="3" xfId="1" applyFont="1" applyFill="1" applyBorder="1" applyAlignment="1" applyProtection="1">
      <alignment horizontal="center" wrapText="1"/>
    </xf>
    <xf numFmtId="0" fontId="3" fillId="0" borderId="4" xfId="1" applyFont="1" applyFill="1" applyBorder="1" applyAlignment="1" applyProtection="1">
      <alignment horizontal="center" wrapText="1"/>
    </xf>
    <xf numFmtId="0" fontId="3" fillId="0" borderId="5" xfId="1" applyFont="1" applyFill="1" applyBorder="1" applyAlignment="1" applyProtection="1">
      <alignment horizontal="center" wrapText="1"/>
    </xf>
    <xf numFmtId="0" fontId="12" fillId="0" borderId="17" xfId="1" applyFont="1" applyBorder="1" applyAlignment="1" applyProtection="1">
      <alignment horizontal="center" wrapText="1"/>
    </xf>
    <xf numFmtId="0" fontId="3" fillId="0" borderId="5" xfId="1" applyFont="1" applyFill="1" applyBorder="1" applyAlignment="1" applyProtection="1">
      <alignment horizontal="center"/>
    </xf>
    <xf numFmtId="0" fontId="12" fillId="0" borderId="17" xfId="1" applyFont="1" applyBorder="1" applyAlignment="1" applyProtection="1">
      <alignment horizontal="center"/>
    </xf>
    <xf numFmtId="0" fontId="12" fillId="0" borderId="11" xfId="0" applyFont="1" applyFill="1" applyBorder="1" applyAlignment="1" applyProtection="1">
      <alignment horizontal="center" wrapText="1"/>
    </xf>
    <xf numFmtId="0" fontId="12" fillId="0" borderId="12" xfId="0" applyFont="1" applyFill="1" applyBorder="1" applyAlignment="1" applyProtection="1">
      <alignment horizontal="center" wrapText="1"/>
    </xf>
    <xf numFmtId="0" fontId="3" fillId="0" borderId="17" xfId="0" applyFont="1" applyFill="1" applyBorder="1" applyAlignment="1" applyProtection="1">
      <alignment horizontal="center" wrapText="1"/>
    </xf>
    <xf numFmtId="0" fontId="3" fillId="0" borderId="11" xfId="0" applyFont="1" applyFill="1" applyBorder="1" applyAlignment="1" applyProtection="1">
      <alignment horizontal="center" wrapText="1"/>
    </xf>
    <xf numFmtId="0" fontId="12" fillId="0" borderId="19" xfId="1" applyFont="1" applyBorder="1" applyAlignment="1" applyProtection="1">
      <alignment horizontal="center" wrapText="1"/>
    </xf>
    <xf numFmtId="0" fontId="3" fillId="0" borderId="1" xfId="1" applyFont="1" applyFill="1" applyBorder="1" applyAlignment="1" applyProtection="1">
      <alignment horizontal="center" wrapText="1"/>
    </xf>
    <xf numFmtId="0" fontId="12" fillId="0" borderId="17" xfId="0" applyFont="1" applyFill="1" applyBorder="1" applyAlignment="1" applyProtection="1">
      <alignment horizontal="center" wrapText="1"/>
    </xf>
    <xf numFmtId="165" fontId="12" fillId="0" borderId="17" xfId="0" applyNumberFormat="1" applyFont="1" applyFill="1" applyBorder="1" applyAlignment="1" applyProtection="1">
      <alignment horizontal="center" wrapText="1"/>
    </xf>
    <xf numFmtId="165" fontId="12" fillId="0" borderId="12" xfId="0" applyNumberFormat="1" applyFont="1" applyFill="1" applyBorder="1" applyAlignment="1" applyProtection="1">
      <alignment horizontal="center" wrapText="1"/>
    </xf>
    <xf numFmtId="0" fontId="3" fillId="0" borderId="5" xfId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 wrapText="1"/>
    </xf>
    <xf numFmtId="0" fontId="3" fillId="0" borderId="4" xfId="1" applyFont="1" applyFill="1" applyBorder="1" applyAlignment="1" applyProtection="1">
      <alignment horizontal="center" vertical="center" wrapText="1"/>
    </xf>
    <xf numFmtId="2" fontId="3" fillId="0" borderId="3" xfId="0" applyNumberFormat="1" applyFont="1" applyFill="1" applyBorder="1" applyAlignment="1" applyProtection="1">
      <alignment horizontal="right"/>
    </xf>
    <xf numFmtId="2" fontId="4" fillId="0" borderId="3" xfId="0" applyNumberFormat="1" applyFont="1" applyFill="1" applyBorder="1" applyAlignment="1" applyProtection="1">
      <alignment horizontal="right"/>
    </xf>
    <xf numFmtId="2" fontId="3" fillId="0" borderId="3" xfId="0" applyNumberFormat="1" applyFont="1" applyFill="1" applyBorder="1" applyAlignment="1" applyProtection="1">
      <alignment horizontal="center" wrapText="1"/>
    </xf>
    <xf numFmtId="0" fontId="3" fillId="0" borderId="0" xfId="1" applyFont="1" applyBorder="1" applyAlignment="1" applyProtection="1">
      <alignment horizontal="center"/>
    </xf>
    <xf numFmtId="0" fontId="3" fillId="0" borderId="0" xfId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right" wrapText="1"/>
    </xf>
    <xf numFmtId="0" fontId="0" fillId="0" borderId="0" xfId="0" applyProtection="1"/>
    <xf numFmtId="0" fontId="27" fillId="0" borderId="0" xfId="0" applyFont="1" applyProtection="1"/>
    <xf numFmtId="0" fontId="7" fillId="0" borderId="0" xfId="1" applyFont="1" applyBorder="1" applyAlignment="1" applyProtection="1">
      <alignment horizontal="center" vertical="top"/>
    </xf>
    <xf numFmtId="0" fontId="3" fillId="0" borderId="0" xfId="1" applyFont="1" applyBorder="1" applyProtection="1"/>
    <xf numFmtId="0" fontId="3" fillId="0" borderId="0" xfId="1" applyFont="1" applyBorder="1" applyAlignment="1" applyProtection="1"/>
    <xf numFmtId="0" fontId="2" fillId="0" borderId="0" xfId="1" applyAlignment="1" applyProtection="1">
      <alignment vertical="top"/>
    </xf>
    <xf numFmtId="0" fontId="2" fillId="0" borderId="0" xfId="1" applyProtection="1"/>
    <xf numFmtId="0" fontId="31" fillId="0" borderId="0" xfId="0" applyFont="1" applyProtection="1"/>
    <xf numFmtId="0" fontId="28" fillId="0" borderId="3" xfId="0" applyFont="1" applyBorder="1" applyAlignment="1" applyProtection="1">
      <alignment horizontal="center" vertical="center" wrapText="1"/>
    </xf>
    <xf numFmtId="0" fontId="28" fillId="0" borderId="3" xfId="0" applyFont="1" applyBorder="1" applyAlignment="1" applyProtection="1">
      <alignment vertical="center"/>
    </xf>
    <xf numFmtId="0" fontId="35" fillId="0" borderId="3" xfId="0" applyFont="1" applyBorder="1" applyAlignment="1" applyProtection="1">
      <alignment horizontal="center" vertical="center" wrapText="1"/>
    </xf>
    <xf numFmtId="0" fontId="28" fillId="0" borderId="4" xfId="0" applyFont="1" applyBorder="1" applyAlignment="1" applyProtection="1">
      <alignment horizontal="center" vertical="center" wrapText="1"/>
    </xf>
    <xf numFmtId="0" fontId="35" fillId="0" borderId="5" xfId="0" applyFont="1" applyBorder="1" applyAlignment="1" applyProtection="1">
      <alignment vertical="center"/>
    </xf>
    <xf numFmtId="0" fontId="35" fillId="0" borderId="3" xfId="0" applyFont="1" applyBorder="1" applyAlignment="1" applyProtection="1">
      <alignment vertical="center"/>
    </xf>
    <xf numFmtId="0" fontId="35" fillId="0" borderId="4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/>
    </xf>
    <xf numFmtId="0" fontId="27" fillId="0" borderId="5" xfId="0" applyFont="1" applyBorder="1" applyProtection="1"/>
    <xf numFmtId="0" fontId="27" fillId="0" borderId="3" xfId="0" applyFont="1" applyBorder="1" applyProtection="1"/>
    <xf numFmtId="0" fontId="27" fillId="0" borderId="4" xfId="0" applyFont="1" applyBorder="1" applyProtection="1"/>
    <xf numFmtId="0" fontId="6" fillId="0" borderId="5" xfId="2" applyFont="1" applyFill="1" applyBorder="1" applyAlignment="1" applyProtection="1">
      <alignment horizontal="left" wrapText="1"/>
    </xf>
    <xf numFmtId="0" fontId="11" fillId="0" borderId="3" xfId="1" applyFont="1" applyFill="1" applyBorder="1" applyAlignment="1" applyProtection="1">
      <alignment horizontal="center" wrapText="1"/>
    </xf>
    <xf numFmtId="2" fontId="3" fillId="0" borderId="5" xfId="1" applyNumberFormat="1" applyFont="1" applyFill="1" applyBorder="1" applyAlignment="1" applyProtection="1">
      <alignment horizontal="right" wrapText="1"/>
    </xf>
    <xf numFmtId="2" fontId="3" fillId="0" borderId="3" xfId="1" applyNumberFormat="1" applyFont="1" applyFill="1" applyBorder="1" applyAlignment="1" applyProtection="1">
      <alignment horizontal="right" wrapText="1"/>
    </xf>
    <xf numFmtId="2" fontId="3" fillId="0" borderId="1" xfId="1" applyNumberFormat="1" applyFont="1" applyFill="1" applyBorder="1" applyAlignment="1" applyProtection="1">
      <alignment horizontal="right" wrapText="1"/>
    </xf>
    <xf numFmtId="2" fontId="27" fillId="0" borderId="5" xfId="0" applyNumberFormat="1" applyFont="1" applyFill="1" applyBorder="1" applyProtection="1"/>
    <xf numFmtId="2" fontId="27" fillId="0" borderId="3" xfId="0" applyNumberFormat="1" applyFont="1" applyFill="1" applyBorder="1" applyProtection="1"/>
    <xf numFmtId="2" fontId="27" fillId="0" borderId="4" xfId="0" applyNumberFormat="1" applyFont="1" applyFill="1" applyBorder="1" applyProtection="1"/>
    <xf numFmtId="2" fontId="3" fillId="0" borderId="4" xfId="1" applyNumberFormat="1" applyFont="1" applyFill="1" applyBorder="1" applyAlignment="1" applyProtection="1">
      <alignment horizontal="right" wrapText="1"/>
    </xf>
    <xf numFmtId="0" fontId="0" fillId="0" borderId="0" xfId="0" applyFill="1" applyProtection="1"/>
    <xf numFmtId="0" fontId="11" fillId="0" borderId="3" xfId="1" applyFont="1" applyBorder="1" applyAlignment="1" applyProtection="1">
      <alignment horizontal="center"/>
    </xf>
    <xf numFmtId="0" fontId="0" fillId="0" borderId="0" xfId="0" applyFont="1" applyProtection="1"/>
    <xf numFmtId="0" fontId="24" fillId="0" borderId="0" xfId="0" applyFont="1" applyProtection="1"/>
    <xf numFmtId="0" fontId="29" fillId="0" borderId="0" xfId="0" applyFont="1" applyProtection="1"/>
    <xf numFmtId="0" fontId="17" fillId="0" borderId="3" xfId="1" applyFont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right"/>
    </xf>
    <xf numFmtId="4" fontId="11" fillId="0" borderId="0" xfId="1" applyNumberFormat="1" applyFont="1" applyFill="1" applyBorder="1" applyProtection="1"/>
    <xf numFmtId="0" fontId="11" fillId="0" borderId="0" xfId="1" applyFont="1" applyBorder="1" applyAlignment="1" applyProtection="1">
      <alignment horizontal="left" wrapText="1"/>
    </xf>
    <xf numFmtId="0" fontId="11" fillId="0" borderId="0" xfId="1" applyFont="1" applyBorder="1" applyAlignment="1" applyProtection="1">
      <alignment horizontal="right"/>
    </xf>
    <xf numFmtId="0" fontId="3" fillId="0" borderId="0" xfId="1" applyFont="1" applyProtection="1"/>
    <xf numFmtId="0" fontId="3" fillId="0" borderId="0" xfId="1" applyFont="1" applyBorder="1" applyAlignment="1" applyProtection="1">
      <alignment horizontal="left" wrapText="1"/>
    </xf>
    <xf numFmtId="2" fontId="27" fillId="0" borderId="5" xfId="0" applyNumberFormat="1" applyFont="1" applyBorder="1" applyProtection="1">
      <protection locked="0"/>
    </xf>
    <xf numFmtId="2" fontId="27" fillId="0" borderId="3" xfId="0" applyNumberFormat="1" applyFont="1" applyBorder="1" applyProtection="1">
      <protection locked="0"/>
    </xf>
    <xf numFmtId="2" fontId="27" fillId="0" borderId="4" xfId="0" applyNumberFormat="1" applyFont="1" applyBorder="1" applyProtection="1">
      <protection locked="0"/>
    </xf>
    <xf numFmtId="0" fontId="3" fillId="0" borderId="5" xfId="2" applyFont="1" applyBorder="1" applyAlignment="1" applyProtection="1">
      <alignment horizontal="left" wrapText="1" indent="1"/>
      <protection locked="0"/>
    </xf>
    <xf numFmtId="0" fontId="3" fillId="0" borderId="3" xfId="1" applyFont="1" applyBorder="1" applyAlignment="1" applyProtection="1">
      <alignment horizontal="right"/>
      <protection locked="0"/>
    </xf>
    <xf numFmtId="0" fontId="3" fillId="0" borderId="5" xfId="2" applyFont="1" applyBorder="1" applyAlignment="1" applyProtection="1">
      <alignment horizontal="left" wrapText="1" indent="5"/>
      <protection locked="0"/>
    </xf>
    <xf numFmtId="0" fontId="3" fillId="0" borderId="5" xfId="2" applyFont="1" applyBorder="1" applyAlignment="1" applyProtection="1">
      <alignment horizontal="left" wrapText="1" indent="2"/>
      <protection locked="0"/>
    </xf>
    <xf numFmtId="0" fontId="9" fillId="0" borderId="5" xfId="2" applyFont="1" applyBorder="1" applyAlignment="1" applyProtection="1">
      <alignment horizontal="left" wrapText="1"/>
      <protection locked="0"/>
    </xf>
    <xf numFmtId="0" fontId="9" fillId="0" borderId="3" xfId="1" applyFont="1" applyBorder="1" applyAlignment="1" applyProtection="1">
      <alignment horizontal="right"/>
      <protection locked="0"/>
    </xf>
    <xf numFmtId="0" fontId="26" fillId="0" borderId="0" xfId="0" applyFont="1" applyProtection="1"/>
    <xf numFmtId="0" fontId="12" fillId="0" borderId="21" xfId="1" applyFont="1" applyBorder="1" applyAlignment="1" applyProtection="1">
      <alignment horizontal="center"/>
    </xf>
    <xf numFmtId="0" fontId="3" fillId="0" borderId="22" xfId="1" applyFont="1" applyFill="1" applyBorder="1" applyAlignment="1" applyProtection="1">
      <alignment horizontal="center" vertical="center" wrapText="1"/>
    </xf>
    <xf numFmtId="0" fontId="3" fillId="0" borderId="22" xfId="1" applyFont="1" applyFill="1" applyBorder="1" applyAlignment="1" applyProtection="1">
      <alignment horizontal="center"/>
    </xf>
    <xf numFmtId="0" fontId="6" fillId="0" borderId="22" xfId="2" applyFont="1" applyFill="1" applyBorder="1" applyAlignment="1" applyProtection="1">
      <alignment horizontal="left" vertical="center" wrapText="1"/>
    </xf>
    <xf numFmtId="0" fontId="3" fillId="0" borderId="22" xfId="2" applyFont="1" applyBorder="1" applyAlignment="1" applyProtection="1">
      <alignment horizontal="left" vertical="center" wrapText="1" indent="4"/>
    </xf>
    <xf numFmtId="0" fontId="3" fillId="0" borderId="22" xfId="2" applyFont="1" applyBorder="1" applyAlignment="1" applyProtection="1">
      <alignment horizontal="left" vertical="center" wrapText="1" indent="1"/>
    </xf>
    <xf numFmtId="0" fontId="9" fillId="0" borderId="22" xfId="2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10" fillId="4" borderId="22" xfId="2" applyFont="1" applyFill="1" applyBorder="1" applyAlignment="1" applyProtection="1">
      <alignment horizontal="left" vertical="center" wrapText="1" indent="1"/>
    </xf>
    <xf numFmtId="0" fontId="10" fillId="4" borderId="5" xfId="2" applyFont="1" applyFill="1" applyBorder="1" applyAlignment="1" applyProtection="1">
      <alignment horizontal="left" wrapText="1" indent="1"/>
    </xf>
    <xf numFmtId="0" fontId="10" fillId="4" borderId="3" xfId="1" applyFont="1" applyFill="1" applyBorder="1" applyAlignment="1" applyProtection="1">
      <alignment horizontal="right"/>
    </xf>
    <xf numFmtId="0" fontId="22" fillId="4" borderId="3" xfId="1" applyFont="1" applyFill="1" applyBorder="1" applyAlignment="1" applyProtection="1">
      <alignment horizontal="center"/>
    </xf>
    <xf numFmtId="2" fontId="4" fillId="5" borderId="5" xfId="1" applyNumberFormat="1" applyFont="1" applyFill="1" applyBorder="1" applyAlignment="1" applyProtection="1">
      <alignment horizontal="right" wrapText="1"/>
    </xf>
    <xf numFmtId="2" fontId="9" fillId="5" borderId="5" xfId="1" applyNumberFormat="1" applyFont="1" applyFill="1" applyBorder="1" applyAlignment="1" applyProtection="1">
      <alignment horizontal="right"/>
    </xf>
    <xf numFmtId="0" fontId="9" fillId="5" borderId="22" xfId="2" applyFont="1" applyFill="1" applyBorder="1" applyAlignment="1" applyProtection="1">
      <alignment horizontal="left" vertical="center" wrapText="1"/>
    </xf>
    <xf numFmtId="0" fontId="9" fillId="5" borderId="5" xfId="2" applyFont="1" applyFill="1" applyBorder="1" applyAlignment="1" applyProtection="1">
      <alignment horizontal="left" wrapText="1"/>
    </xf>
    <xf numFmtId="0" fontId="9" fillId="5" borderId="3" xfId="1" applyFont="1" applyFill="1" applyBorder="1" applyAlignment="1" applyProtection="1">
      <alignment horizontal="right"/>
    </xf>
    <xf numFmtId="0" fontId="17" fillId="5" borderId="3" xfId="1" applyFont="1" applyFill="1" applyBorder="1" applyAlignment="1" applyProtection="1">
      <alignment horizontal="center"/>
    </xf>
    <xf numFmtId="0" fontId="14" fillId="5" borderId="22" xfId="2" applyFont="1" applyFill="1" applyBorder="1" applyAlignment="1" applyProtection="1">
      <alignment horizontal="left" vertical="center" wrapText="1"/>
    </xf>
    <xf numFmtId="0" fontId="14" fillId="5" borderId="5" xfId="2" applyFont="1" applyFill="1" applyBorder="1" applyAlignment="1" applyProtection="1">
      <alignment horizontal="left" wrapText="1"/>
    </xf>
    <xf numFmtId="0" fontId="4" fillId="5" borderId="3" xfId="1" applyFont="1" applyFill="1" applyBorder="1" applyAlignment="1" applyProtection="1">
      <alignment horizontal="center" wrapText="1"/>
    </xf>
    <xf numFmtId="0" fontId="13" fillId="5" borderId="3" xfId="1" applyFont="1" applyFill="1" applyBorder="1" applyAlignment="1" applyProtection="1">
      <alignment horizontal="center" wrapText="1"/>
    </xf>
    <xf numFmtId="0" fontId="9" fillId="5" borderId="5" xfId="2" applyFont="1" applyFill="1" applyBorder="1" applyAlignment="1" applyProtection="1">
      <alignment horizontal="left" vertical="top" wrapText="1"/>
    </xf>
    <xf numFmtId="2" fontId="4" fillId="5" borderId="3" xfId="1" applyNumberFormat="1" applyFont="1" applyFill="1" applyBorder="1" applyAlignment="1" applyProtection="1">
      <alignment horizontal="right" wrapText="1"/>
    </xf>
    <xf numFmtId="2" fontId="9" fillId="5" borderId="3" xfId="1" applyNumberFormat="1" applyFont="1" applyFill="1" applyBorder="1" applyAlignment="1" applyProtection="1">
      <alignment horizontal="right"/>
    </xf>
    <xf numFmtId="0" fontId="3" fillId="2" borderId="26" xfId="1" applyFont="1" applyFill="1" applyBorder="1" applyAlignment="1" applyProtection="1">
      <alignment horizontal="center" vertical="center" wrapText="1"/>
    </xf>
    <xf numFmtId="2" fontId="4" fillId="5" borderId="1" xfId="1" applyNumberFormat="1" applyFont="1" applyFill="1" applyBorder="1" applyAlignment="1" applyProtection="1">
      <alignment horizontal="right" wrapText="1"/>
    </xf>
    <xf numFmtId="2" fontId="9" fillId="5" borderId="1" xfId="1" applyNumberFormat="1" applyFont="1" applyFill="1" applyBorder="1" applyAlignment="1" applyProtection="1">
      <alignment horizontal="right"/>
    </xf>
    <xf numFmtId="0" fontId="3" fillId="0" borderId="4" xfId="1" applyFont="1" applyFill="1" applyBorder="1" applyAlignment="1" applyProtection="1">
      <alignment horizontal="center"/>
    </xf>
    <xf numFmtId="0" fontId="3" fillId="2" borderId="25" xfId="1" applyFont="1" applyFill="1" applyBorder="1" applyAlignment="1" applyProtection="1">
      <alignment horizontal="center" vertical="center" wrapText="1"/>
    </xf>
    <xf numFmtId="0" fontId="3" fillId="2" borderId="28" xfId="1" applyFont="1" applyFill="1" applyBorder="1" applyAlignment="1" applyProtection="1">
      <alignment horizontal="center" vertical="center" wrapText="1"/>
    </xf>
    <xf numFmtId="0" fontId="12" fillId="0" borderId="12" xfId="1" applyFont="1" applyBorder="1" applyAlignment="1" applyProtection="1">
      <alignment horizontal="center"/>
    </xf>
    <xf numFmtId="2" fontId="4" fillId="5" borderId="5" xfId="1" applyNumberFormat="1" applyFont="1" applyFill="1" applyBorder="1" applyAlignment="1" applyProtection="1">
      <alignment horizontal="right"/>
    </xf>
    <xf numFmtId="2" fontId="4" fillId="5" borderId="4" xfId="1" applyNumberFormat="1" applyFont="1" applyFill="1" applyBorder="1" applyAlignment="1" applyProtection="1">
      <alignment horizontal="right"/>
    </xf>
    <xf numFmtId="2" fontId="9" fillId="5" borderId="4" xfId="1" applyNumberFormat="1" applyFont="1" applyFill="1" applyBorder="1" applyAlignment="1" applyProtection="1">
      <alignment horizontal="right"/>
    </xf>
    <xf numFmtId="2" fontId="4" fillId="5" borderId="3" xfId="0" applyNumberFormat="1" applyFont="1" applyFill="1" applyBorder="1" applyAlignment="1" applyProtection="1">
      <alignment horizontal="right"/>
    </xf>
    <xf numFmtId="0" fontId="28" fillId="0" borderId="5" xfId="0" applyFont="1" applyBorder="1" applyAlignment="1" applyProtection="1">
      <alignment vertical="center"/>
    </xf>
    <xf numFmtId="0" fontId="28" fillId="0" borderId="4" xfId="0" applyFont="1" applyBorder="1" applyAlignment="1" applyProtection="1">
      <alignment vertical="center"/>
    </xf>
    <xf numFmtId="2" fontId="4" fillId="5" borderId="5" xfId="0" applyNumberFormat="1" applyFont="1" applyFill="1" applyBorder="1" applyAlignment="1" applyProtection="1">
      <alignment horizontal="right"/>
    </xf>
    <xf numFmtId="2" fontId="4" fillId="5" borderId="4" xfId="0" applyNumberFormat="1" applyFont="1" applyFill="1" applyBorder="1" applyAlignment="1" applyProtection="1">
      <alignment horizontal="right"/>
    </xf>
    <xf numFmtId="2" fontId="3" fillId="0" borderId="5" xfId="0" applyNumberFormat="1" applyFont="1" applyFill="1" applyBorder="1" applyAlignment="1" applyProtection="1">
      <alignment horizontal="right"/>
    </xf>
    <xf numFmtId="2" fontId="3" fillId="0" borderId="4" xfId="0" applyNumberFormat="1" applyFont="1" applyFill="1" applyBorder="1" applyAlignment="1" applyProtection="1">
      <alignment horizontal="right"/>
    </xf>
    <xf numFmtId="0" fontId="30" fillId="0" borderId="17" xfId="0" applyFont="1" applyBorder="1" applyProtection="1"/>
    <xf numFmtId="0" fontId="30" fillId="0" borderId="11" xfId="0" applyFont="1" applyBorder="1" applyProtection="1"/>
    <xf numFmtId="0" fontId="30" fillId="0" borderId="12" xfId="0" applyFont="1" applyBorder="1" applyProtection="1"/>
    <xf numFmtId="0" fontId="6" fillId="0" borderId="23" xfId="1" applyFont="1" applyBorder="1" applyAlignment="1" applyProtection="1">
      <alignment horizontal="center" vertical="center" wrapText="1"/>
    </xf>
    <xf numFmtId="0" fontId="6" fillId="0" borderId="7" xfId="1" applyFont="1" applyBorder="1" applyAlignment="1" applyProtection="1">
      <alignment horizontal="center" vertical="center" wrapText="1"/>
    </xf>
    <xf numFmtId="0" fontId="6" fillId="0" borderId="8" xfId="1" applyFont="1" applyBorder="1" applyAlignment="1" applyProtection="1">
      <alignment horizontal="center" vertical="center" wrapText="1"/>
    </xf>
    <xf numFmtId="0" fontId="6" fillId="0" borderId="9" xfId="1" applyFont="1" applyBorder="1" applyAlignment="1" applyProtection="1">
      <alignment horizontal="center" vertical="center" wrapText="1"/>
    </xf>
    <xf numFmtId="0" fontId="6" fillId="0" borderId="10" xfId="1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39" fillId="0" borderId="0" xfId="0" applyFont="1" applyProtection="1"/>
    <xf numFmtId="2" fontId="40" fillId="0" borderId="5" xfId="0" applyNumberFormat="1" applyFont="1" applyBorder="1" applyProtection="1">
      <protection locked="0"/>
    </xf>
    <xf numFmtId="2" fontId="40" fillId="0" borderId="3" xfId="0" applyNumberFormat="1" applyFont="1" applyBorder="1" applyProtection="1">
      <protection locked="0"/>
    </xf>
    <xf numFmtId="2" fontId="40" fillId="0" borderId="4" xfId="0" applyNumberFormat="1" applyFont="1" applyBorder="1" applyProtection="1">
      <protection locked="0"/>
    </xf>
    <xf numFmtId="0" fontId="28" fillId="0" borderId="5" xfId="0" applyFont="1" applyBorder="1" applyAlignment="1" applyProtection="1">
      <alignment horizontal="center" vertical="center" wrapText="1"/>
    </xf>
    <xf numFmtId="2" fontId="27" fillId="5" borderId="3" xfId="0" applyNumberFormat="1" applyFont="1" applyFill="1" applyBorder="1" applyAlignment="1" applyProtection="1">
      <alignment horizontal="right"/>
    </xf>
    <xf numFmtId="0" fontId="12" fillId="0" borderId="31" xfId="0" applyFont="1" applyFill="1" applyBorder="1" applyAlignment="1" applyProtection="1">
      <alignment horizontal="center" wrapText="1"/>
    </xf>
    <xf numFmtId="0" fontId="28" fillId="0" borderId="6" xfId="0" applyFont="1" applyBorder="1" applyAlignment="1" applyProtection="1">
      <alignment horizontal="center" vertical="center" wrapText="1"/>
    </xf>
    <xf numFmtId="0" fontId="27" fillId="0" borderId="6" xfId="0" applyFont="1" applyBorder="1" applyProtection="1"/>
    <xf numFmtId="2" fontId="3" fillId="0" borderId="6" xfId="1" applyNumberFormat="1" applyFont="1" applyFill="1" applyBorder="1" applyAlignment="1" applyProtection="1">
      <alignment horizontal="right" wrapText="1"/>
    </xf>
    <xf numFmtId="2" fontId="4" fillId="5" borderId="6" xfId="0" applyNumberFormat="1" applyFont="1" applyFill="1" applyBorder="1" applyAlignment="1" applyProtection="1">
      <alignment horizontal="right"/>
    </xf>
    <xf numFmtId="2" fontId="9" fillId="5" borderId="6" xfId="1" applyNumberFormat="1" applyFont="1" applyFill="1" applyBorder="1" applyAlignment="1" applyProtection="1">
      <alignment horizontal="right"/>
    </xf>
    <xf numFmtId="49" fontId="13" fillId="5" borderId="4" xfId="2" applyNumberFormat="1" applyFont="1" applyFill="1" applyBorder="1" applyAlignment="1" applyProtection="1">
      <alignment horizontal="center" wrapText="1"/>
    </xf>
    <xf numFmtId="49" fontId="11" fillId="0" borderId="4" xfId="2" applyNumberFormat="1" applyFont="1" applyFill="1" applyBorder="1" applyAlignment="1" applyProtection="1">
      <alignment horizontal="center" wrapText="1"/>
    </xf>
    <xf numFmtId="49" fontId="17" fillId="5" borderId="4" xfId="2" applyNumberFormat="1" applyFont="1" applyFill="1" applyBorder="1" applyAlignment="1" applyProtection="1">
      <alignment horizontal="center" wrapText="1"/>
    </xf>
    <xf numFmtId="49" fontId="22" fillId="4" borderId="4" xfId="2" applyNumberFormat="1" applyFont="1" applyFill="1" applyBorder="1" applyAlignment="1" applyProtection="1">
      <alignment horizontal="center" wrapText="1"/>
    </xf>
    <xf numFmtId="49" fontId="11" fillId="0" borderId="4" xfId="2" applyNumberFormat="1" applyFont="1" applyBorder="1" applyAlignment="1" applyProtection="1">
      <alignment horizontal="center" wrapText="1"/>
    </xf>
    <xf numFmtId="49" fontId="17" fillId="0" borderId="4" xfId="2" applyNumberFormat="1" applyFont="1" applyBorder="1" applyAlignment="1" applyProtection="1">
      <alignment horizontal="center" wrapText="1"/>
    </xf>
    <xf numFmtId="2" fontId="41" fillId="4" borderId="5" xfId="1" applyNumberFormat="1" applyFont="1" applyFill="1" applyBorder="1" applyAlignment="1" applyProtection="1">
      <alignment horizontal="right"/>
    </xf>
    <xf numFmtId="2" fontId="41" fillId="4" borderId="3" xfId="1" applyNumberFormat="1" applyFont="1" applyFill="1" applyBorder="1" applyAlignment="1" applyProtection="1">
      <alignment horizontal="right"/>
    </xf>
    <xf numFmtId="2" fontId="41" fillId="4" borderId="1" xfId="1" applyNumberFormat="1" applyFont="1" applyFill="1" applyBorder="1" applyAlignment="1" applyProtection="1">
      <alignment horizontal="right"/>
    </xf>
    <xf numFmtId="2" fontId="41" fillId="5" borderId="5" xfId="1" applyNumberFormat="1" applyFont="1" applyFill="1" applyBorder="1" applyAlignment="1" applyProtection="1">
      <alignment horizontal="right"/>
    </xf>
    <xf numFmtId="2" fontId="41" fillId="5" borderId="4" xfId="1" applyNumberFormat="1" applyFont="1" applyFill="1" applyBorder="1" applyAlignment="1" applyProtection="1">
      <alignment horizontal="right"/>
    </xf>
    <xf numFmtId="2" fontId="41" fillId="4" borderId="4" xfId="1" applyNumberFormat="1" applyFont="1" applyFill="1" applyBorder="1" applyAlignment="1" applyProtection="1">
      <alignment horizontal="right"/>
    </xf>
    <xf numFmtId="2" fontId="41" fillId="4" borderId="6" xfId="1" applyNumberFormat="1" applyFont="1" applyFill="1" applyBorder="1" applyAlignment="1" applyProtection="1">
      <alignment horizontal="right"/>
    </xf>
    <xf numFmtId="2" fontId="36" fillId="0" borderId="5" xfId="1" applyNumberFormat="1" applyFont="1" applyFill="1" applyBorder="1" applyAlignment="1" applyProtection="1">
      <alignment horizontal="right"/>
      <protection locked="0"/>
    </xf>
    <xf numFmtId="2" fontId="36" fillId="5" borderId="3" xfId="1" applyNumberFormat="1" applyFont="1" applyFill="1" applyBorder="1" applyAlignment="1" applyProtection="1">
      <alignment horizontal="right"/>
    </xf>
    <xf numFmtId="2" fontId="36" fillId="0" borderId="3" xfId="1" applyNumberFormat="1" applyFont="1" applyFill="1" applyBorder="1" applyAlignment="1" applyProtection="1">
      <alignment horizontal="right"/>
      <protection locked="0"/>
    </xf>
    <xf numFmtId="2" fontId="36" fillId="5" borderId="1" xfId="0" applyNumberFormat="1" applyFont="1" applyFill="1" applyBorder="1" applyAlignment="1" applyProtection="1">
      <alignment horizontal="center"/>
    </xf>
    <xf numFmtId="2" fontId="36" fillId="5" borderId="5" xfId="0" applyNumberFormat="1" applyFont="1" applyFill="1" applyBorder="1" applyAlignment="1" applyProtection="1">
      <alignment horizontal="center"/>
    </xf>
    <xf numFmtId="2" fontId="36" fillId="5" borderId="3" xfId="0" applyNumberFormat="1" applyFont="1" applyFill="1" applyBorder="1" applyAlignment="1" applyProtection="1">
      <alignment horizontal="center"/>
    </xf>
    <xf numFmtId="2" fontId="36" fillId="0" borderId="3" xfId="0" applyNumberFormat="1" applyFont="1" applyFill="1" applyBorder="1" applyAlignment="1" applyProtection="1">
      <alignment horizontal="right"/>
      <protection locked="0"/>
    </xf>
    <xf numFmtId="2" fontId="36" fillId="5" borderId="4" xfId="0" applyNumberFormat="1" applyFont="1" applyFill="1" applyBorder="1" applyAlignment="1" applyProtection="1">
      <alignment horizontal="center"/>
    </xf>
    <xf numFmtId="2" fontId="36" fillId="5" borderId="5" xfId="1" applyNumberFormat="1" applyFont="1" applyFill="1" applyBorder="1" applyAlignment="1" applyProtection="1">
      <alignment horizontal="right"/>
    </xf>
    <xf numFmtId="2" fontId="36" fillId="0" borderId="3" xfId="1" applyNumberFormat="1" applyFont="1" applyFill="1" applyBorder="1" applyAlignment="1" applyProtection="1">
      <alignment horizontal="right"/>
    </xf>
    <xf numFmtId="2" fontId="36" fillId="0" borderId="3" xfId="0" applyNumberFormat="1" applyFont="1" applyFill="1" applyBorder="1" applyAlignment="1" applyProtection="1">
      <alignment horizontal="right"/>
    </xf>
    <xf numFmtId="2" fontId="27" fillId="5" borderId="3" xfId="1" applyNumberFormat="1" applyFont="1" applyFill="1" applyBorder="1" applyAlignment="1" applyProtection="1">
      <alignment horizontal="right"/>
    </xf>
    <xf numFmtId="2" fontId="36" fillId="5" borderId="3" xfId="0" applyNumberFormat="1" applyFont="1" applyFill="1" applyBorder="1" applyAlignment="1" applyProtection="1">
      <alignment horizontal="right"/>
    </xf>
    <xf numFmtId="2" fontId="36" fillId="5" borderId="4" xfId="0" applyNumberFormat="1" applyFont="1" applyFill="1" applyBorder="1" applyAlignment="1" applyProtection="1">
      <alignment horizontal="right"/>
    </xf>
    <xf numFmtId="2" fontId="36" fillId="5" borderId="4" xfId="1" applyNumberFormat="1" applyFont="1" applyFill="1" applyBorder="1" applyAlignment="1" applyProtection="1">
      <alignment horizontal="right"/>
    </xf>
    <xf numFmtId="2" fontId="36" fillId="5" borderId="6" xfId="1" applyNumberFormat="1" applyFont="1" applyFill="1" applyBorder="1" applyAlignment="1" applyProtection="1">
      <alignment horizontal="right"/>
    </xf>
    <xf numFmtId="2" fontId="36" fillId="5" borderId="3" xfId="0" applyNumberFormat="1" applyFont="1" applyFill="1" applyBorder="1" applyAlignment="1" applyProtection="1">
      <alignment horizontal="right" wrapText="1"/>
    </xf>
    <xf numFmtId="2" fontId="36" fillId="0" borderId="1" xfId="1" applyNumberFormat="1" applyFont="1" applyFill="1" applyBorder="1" applyAlignment="1" applyProtection="1">
      <alignment horizontal="right"/>
      <protection locked="0"/>
    </xf>
    <xf numFmtId="2" fontId="36" fillId="0" borderId="4" xfId="0" applyNumberFormat="1" applyFont="1" applyFill="1" applyBorder="1" applyAlignment="1" applyProtection="1">
      <alignment horizontal="right"/>
      <protection locked="0"/>
    </xf>
    <xf numFmtId="2" fontId="36" fillId="0" borderId="5" xfId="0" applyNumberFormat="1" applyFont="1" applyFill="1" applyBorder="1" applyAlignment="1" applyProtection="1">
      <alignment horizontal="right"/>
      <protection locked="0"/>
    </xf>
    <xf numFmtId="2" fontId="36" fillId="5" borderId="3" xfId="0" applyNumberFormat="1" applyFont="1" applyFill="1" applyBorder="1" applyAlignment="1" applyProtection="1">
      <alignment horizontal="center"/>
      <protection locked="0"/>
    </xf>
    <xf numFmtId="2" fontId="42" fillId="5" borderId="5" xfId="1" applyNumberFormat="1" applyFont="1" applyFill="1" applyBorder="1" applyAlignment="1" applyProtection="1">
      <alignment horizontal="right"/>
    </xf>
    <xf numFmtId="2" fontId="42" fillId="5" borderId="3" xfId="1" applyNumberFormat="1" applyFont="1" applyFill="1" applyBorder="1" applyAlignment="1" applyProtection="1">
      <alignment horizontal="right"/>
    </xf>
    <xf numFmtId="2" fontId="42" fillId="5" borderId="1" xfId="1" applyNumberFormat="1" applyFont="1" applyFill="1" applyBorder="1" applyAlignment="1" applyProtection="1">
      <alignment horizontal="right"/>
    </xf>
    <xf numFmtId="2" fontId="42" fillId="5" borderId="4" xfId="1" applyNumberFormat="1" applyFont="1" applyFill="1" applyBorder="1" applyAlignment="1" applyProtection="1">
      <alignment horizontal="right"/>
    </xf>
    <xf numFmtId="2" fontId="42" fillId="5" borderId="6" xfId="1" applyNumberFormat="1" applyFont="1" applyFill="1" applyBorder="1" applyAlignment="1" applyProtection="1">
      <alignment horizontal="right"/>
    </xf>
    <xf numFmtId="2" fontId="36" fillId="5" borderId="3" xfId="1" applyNumberFormat="1" applyFont="1" applyFill="1" applyBorder="1" applyAlignment="1" applyProtection="1"/>
    <xf numFmtId="2" fontId="42" fillId="5" borderId="5" xfId="1" applyNumberFormat="1" applyFont="1" applyFill="1" applyBorder="1" applyAlignment="1" applyProtection="1">
      <alignment horizontal="center"/>
      <protection locked="0"/>
    </xf>
    <xf numFmtId="2" fontId="42" fillId="0" borderId="3" xfId="1" applyNumberFormat="1" applyFont="1" applyFill="1" applyBorder="1" applyAlignment="1" applyProtection="1">
      <alignment horizontal="right"/>
      <protection locked="0"/>
    </xf>
    <xf numFmtId="2" fontId="42" fillId="5" borderId="3" xfId="0" applyNumberFormat="1" applyFont="1" applyFill="1" applyBorder="1" applyAlignment="1" applyProtection="1">
      <alignment horizontal="center"/>
    </xf>
    <xf numFmtId="2" fontId="42" fillId="0" borderId="1" xfId="1" applyNumberFormat="1" applyFont="1" applyFill="1" applyBorder="1" applyAlignment="1" applyProtection="1">
      <alignment horizontal="right"/>
      <protection locked="0"/>
    </xf>
    <xf numFmtId="2" fontId="42" fillId="5" borderId="5" xfId="1" applyNumberFormat="1" applyFont="1" applyFill="1" applyBorder="1" applyAlignment="1" applyProtection="1">
      <alignment horizontal="center"/>
    </xf>
    <xf numFmtId="2" fontId="42" fillId="5" borderId="4" xfId="1" applyNumberFormat="1" applyFont="1" applyFill="1" applyBorder="1" applyAlignment="1" applyProtection="1">
      <alignment horizontal="center"/>
    </xf>
    <xf numFmtId="2" fontId="42" fillId="0" borderId="3" xfId="0" applyNumberFormat="1" applyFont="1" applyFill="1" applyBorder="1" applyAlignment="1" applyProtection="1">
      <alignment horizontal="right"/>
      <protection locked="0"/>
    </xf>
    <xf numFmtId="2" fontId="42" fillId="0" borderId="4" xfId="0" applyNumberFormat="1" applyFont="1" applyFill="1" applyBorder="1" applyAlignment="1" applyProtection="1">
      <alignment horizontal="right"/>
      <protection locked="0"/>
    </xf>
    <xf numFmtId="2" fontId="42" fillId="0" borderId="3" xfId="1" applyNumberFormat="1" applyFont="1" applyFill="1" applyBorder="1" applyAlignment="1" applyProtection="1">
      <alignment horizontal="right"/>
    </xf>
    <xf numFmtId="2" fontId="42" fillId="0" borderId="3" xfId="0" applyNumberFormat="1" applyFont="1" applyFill="1" applyBorder="1" applyAlignment="1" applyProtection="1">
      <alignment horizontal="center"/>
    </xf>
    <xf numFmtId="2" fontId="42" fillId="0" borderId="4" xfId="1" applyNumberFormat="1" applyFont="1" applyFill="1" applyBorder="1" applyAlignment="1" applyProtection="1">
      <alignment horizontal="right"/>
    </xf>
    <xf numFmtId="2" fontId="42" fillId="5" borderId="3" xfId="1" applyNumberFormat="1" applyFont="1" applyFill="1" applyBorder="1" applyAlignment="1" applyProtection="1"/>
    <xf numFmtId="2" fontId="40" fillId="5" borderId="3" xfId="1" applyNumberFormat="1" applyFont="1" applyFill="1" applyBorder="1" applyAlignment="1" applyProtection="1">
      <alignment horizontal="right"/>
    </xf>
    <xf numFmtId="2" fontId="42" fillId="5" borderId="3" xfId="0" applyNumberFormat="1" applyFont="1" applyFill="1" applyBorder="1" applyAlignment="1" applyProtection="1"/>
    <xf numFmtId="0" fontId="3" fillId="0" borderId="12" xfId="0" applyFont="1" applyFill="1" applyBorder="1" applyAlignment="1" applyProtection="1">
      <alignment horizontal="center" wrapText="1"/>
    </xf>
    <xf numFmtId="0" fontId="35" fillId="0" borderId="4" xfId="0" applyFont="1" applyBorder="1" applyAlignment="1" applyProtection="1">
      <alignment horizontal="center" vertical="center" wrapText="1"/>
    </xf>
    <xf numFmtId="2" fontId="27" fillId="5" borderId="5" xfId="0" applyNumberFormat="1" applyFont="1" applyFill="1" applyBorder="1" applyProtection="1"/>
    <xf numFmtId="0" fontId="3" fillId="0" borderId="0" xfId="6" applyFont="1"/>
    <xf numFmtId="0" fontId="3" fillId="0" borderId="0" xfId="4" applyFont="1" applyAlignment="1"/>
    <xf numFmtId="0" fontId="3" fillId="0" borderId="0" xfId="4" applyFont="1"/>
    <xf numFmtId="0" fontId="3" fillId="0" borderId="0" xfId="1" applyFont="1" applyBorder="1" applyAlignment="1" applyProtection="1">
      <alignment wrapText="1"/>
    </xf>
    <xf numFmtId="0" fontId="28" fillId="0" borderId="0" xfId="0" applyFont="1" applyProtection="1"/>
    <xf numFmtId="164" fontId="4" fillId="0" borderId="0" xfId="1" applyNumberFormat="1" applyFont="1" applyBorder="1" applyAlignment="1" applyProtection="1">
      <alignment horizontal="right"/>
    </xf>
    <xf numFmtId="2" fontId="27" fillId="5" borderId="3" xfId="0" applyNumberFormat="1" applyFont="1" applyFill="1" applyBorder="1" applyProtection="1"/>
    <xf numFmtId="2" fontId="36" fillId="5" borderId="1" xfId="1" applyNumberFormat="1" applyFont="1" applyFill="1" applyBorder="1" applyAlignment="1" applyProtection="1">
      <alignment horizontal="right"/>
    </xf>
    <xf numFmtId="2" fontId="4" fillId="5" borderId="1" xfId="0" applyNumberFormat="1" applyFont="1" applyFill="1" applyBorder="1" applyAlignment="1" applyProtection="1">
      <alignment horizontal="right"/>
    </xf>
    <xf numFmtId="0" fontId="3" fillId="0" borderId="6" xfId="0" applyFont="1" applyBorder="1" applyAlignment="1" applyProtection="1">
      <alignment horizontal="center" vertical="center" wrapText="1"/>
    </xf>
    <xf numFmtId="2" fontId="42" fillId="0" borderId="5" xfId="1" applyNumberFormat="1" applyFont="1" applyFill="1" applyBorder="1" applyAlignment="1" applyProtection="1">
      <alignment horizontal="right"/>
    </xf>
    <xf numFmtId="2" fontId="40" fillId="5" borderId="5" xfId="0" applyNumberFormat="1" applyFont="1" applyFill="1" applyBorder="1" applyProtection="1"/>
    <xf numFmtId="2" fontId="40" fillId="5" borderId="3" xfId="0" applyNumberFormat="1" applyFont="1" applyFill="1" applyBorder="1" applyProtection="1"/>
    <xf numFmtId="2" fontId="40" fillId="5" borderId="5" xfId="0" applyNumberFormat="1" applyFont="1" applyFill="1" applyBorder="1" applyAlignment="1" applyProtection="1">
      <alignment horizontal="center"/>
      <protection locked="0"/>
    </xf>
    <xf numFmtId="2" fontId="40" fillId="5" borderId="3" xfId="0" applyNumberFormat="1" applyFont="1" applyFill="1" applyBorder="1" applyAlignment="1" applyProtection="1">
      <alignment horizontal="center"/>
      <protection locked="0"/>
    </xf>
    <xf numFmtId="0" fontId="3" fillId="0" borderId="22" xfId="2" applyFont="1" applyBorder="1" applyAlignment="1" applyProtection="1">
      <alignment horizontal="left" vertical="center" wrapText="1"/>
    </xf>
    <xf numFmtId="0" fontId="6" fillId="0" borderId="32" xfId="1" applyFont="1" applyBorder="1" applyAlignment="1" applyProtection="1">
      <alignment horizontal="center" vertical="center" wrapText="1"/>
    </xf>
    <xf numFmtId="0" fontId="12" fillId="0" borderId="33" xfId="1" applyFont="1" applyBorder="1" applyAlignment="1" applyProtection="1">
      <alignment horizontal="center"/>
    </xf>
    <xf numFmtId="0" fontId="3" fillId="0" borderId="2" xfId="1" applyFont="1" applyFill="1" applyBorder="1" applyAlignment="1" applyProtection="1">
      <alignment horizontal="center" vertical="center" wrapText="1"/>
    </xf>
    <xf numFmtId="0" fontId="3" fillId="0" borderId="2" xfId="1" applyFont="1" applyFill="1" applyBorder="1" applyAlignment="1" applyProtection="1">
      <alignment horizontal="center"/>
    </xf>
    <xf numFmtId="0" fontId="14" fillId="5" borderId="2" xfId="2" applyFont="1" applyFill="1" applyBorder="1" applyAlignment="1" applyProtection="1">
      <alignment horizontal="left" wrapText="1"/>
    </xf>
    <xf numFmtId="0" fontId="6" fillId="0" borderId="2" xfId="2" applyFont="1" applyFill="1" applyBorder="1" applyAlignment="1" applyProtection="1">
      <alignment horizontal="left" wrapText="1"/>
    </xf>
    <xf numFmtId="0" fontId="9" fillId="5" borderId="2" xfId="2" applyFont="1" applyFill="1" applyBorder="1" applyAlignment="1" applyProtection="1">
      <alignment horizontal="left" vertical="top" wrapText="1"/>
    </xf>
    <xf numFmtId="0" fontId="3" fillId="0" borderId="2" xfId="2" applyFont="1" applyBorder="1" applyAlignment="1" applyProtection="1">
      <alignment horizontal="left" wrapText="1" indent="1"/>
      <protection locked="0"/>
    </xf>
    <xf numFmtId="0" fontId="10" fillId="4" borderId="2" xfId="2" applyFont="1" applyFill="1" applyBorder="1" applyAlignment="1" applyProtection="1">
      <alignment horizontal="left" wrapText="1" indent="1"/>
    </xf>
    <xf numFmtId="0" fontId="3" fillId="0" borderId="2" xfId="2" applyFont="1" applyBorder="1" applyAlignment="1" applyProtection="1">
      <alignment horizontal="left" wrapText="1" indent="5"/>
      <protection locked="0"/>
    </xf>
    <xf numFmtId="0" fontId="9" fillId="5" borderId="2" xfId="2" applyFont="1" applyFill="1" applyBorder="1" applyAlignment="1" applyProtection="1">
      <alignment horizontal="left" wrapText="1"/>
    </xf>
    <xf numFmtId="0" fontId="3" fillId="0" borderId="2" xfId="2" applyFont="1" applyBorder="1" applyAlignment="1" applyProtection="1">
      <alignment horizontal="left" wrapText="1" indent="2"/>
      <protection locked="0"/>
    </xf>
    <xf numFmtId="0" fontId="9" fillId="0" borderId="2" xfId="2" applyFont="1" applyBorder="1" applyAlignment="1" applyProtection="1">
      <alignment horizontal="left" wrapText="1"/>
      <protection locked="0"/>
    </xf>
    <xf numFmtId="2" fontId="36" fillId="0" borderId="5" xfId="0" applyNumberFormat="1" applyFont="1" applyFill="1" applyBorder="1" applyAlignment="1" applyProtection="1">
      <alignment horizontal="center" vertical="center"/>
    </xf>
    <xf numFmtId="0" fontId="3" fillId="2" borderId="3" xfId="1" applyFont="1" applyFill="1" applyBorder="1" applyAlignment="1" applyProtection="1">
      <alignment horizontal="center" vertical="center" wrapText="1"/>
    </xf>
    <xf numFmtId="0" fontId="3" fillId="2" borderId="4" xfId="1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0" fontId="3" fillId="2" borderId="16" xfId="1" applyFont="1" applyFill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3" fillId="3" borderId="28" xfId="0" applyFont="1" applyFill="1" applyBorder="1" applyAlignment="1" applyProtection="1">
      <alignment horizontal="center" vertical="center" wrapText="1"/>
    </xf>
    <xf numFmtId="2" fontId="4" fillId="0" borderId="3" xfId="0" applyNumberFormat="1" applyFont="1" applyFill="1" applyBorder="1" applyAlignment="1" applyProtection="1">
      <alignment horizontal="right"/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0" fontId="12" fillId="0" borderId="36" xfId="1" applyFont="1" applyBorder="1" applyAlignment="1" applyProtection="1">
      <alignment horizontal="center" wrapText="1"/>
    </xf>
    <xf numFmtId="0" fontId="28" fillId="0" borderId="2" xfId="0" applyFont="1" applyBorder="1" applyAlignment="1" applyProtection="1">
      <alignment vertical="center"/>
    </xf>
    <xf numFmtId="2" fontId="36" fillId="0" borderId="1" xfId="0" applyNumberFormat="1" applyFont="1" applyFill="1" applyBorder="1" applyAlignment="1" applyProtection="1">
      <alignment horizontal="right"/>
    </xf>
    <xf numFmtId="2" fontId="36" fillId="0" borderId="1" xfId="1" applyNumberFormat="1" applyFont="1" applyFill="1" applyBorder="1" applyAlignment="1" applyProtection="1">
      <alignment horizontal="right"/>
    </xf>
    <xf numFmtId="2" fontId="42" fillId="0" borderId="1" xfId="1" applyNumberFormat="1" applyFont="1" applyFill="1" applyBorder="1" applyAlignment="1" applyProtection="1">
      <alignment horizontal="right"/>
    </xf>
    <xf numFmtId="0" fontId="27" fillId="0" borderId="2" xfId="0" applyFont="1" applyBorder="1" applyProtection="1"/>
    <xf numFmtId="2" fontId="4" fillId="5" borderId="2" xfId="0" applyNumberFormat="1" applyFont="1" applyFill="1" applyBorder="1" applyAlignment="1" applyProtection="1">
      <alignment horizontal="right"/>
    </xf>
    <xf numFmtId="2" fontId="27" fillId="0" borderId="2" xfId="0" applyNumberFormat="1" applyFont="1" applyFill="1" applyBorder="1" applyProtection="1"/>
    <xf numFmtId="2" fontId="9" fillId="5" borderId="2" xfId="1" applyNumberFormat="1" applyFont="1" applyFill="1" applyBorder="1" applyAlignment="1" applyProtection="1">
      <alignment horizontal="right"/>
    </xf>
    <xf numFmtId="2" fontId="27" fillId="0" borderId="2" xfId="0" applyNumberFormat="1" applyFont="1" applyBorder="1" applyProtection="1">
      <protection locked="0"/>
    </xf>
    <xf numFmtId="2" fontId="41" fillId="4" borderId="2" xfId="1" applyNumberFormat="1" applyFont="1" applyFill="1" applyBorder="1" applyAlignment="1" applyProtection="1">
      <alignment horizontal="right"/>
    </xf>
    <xf numFmtId="2" fontId="42" fillId="5" borderId="2" xfId="1" applyNumberFormat="1" applyFont="1" applyFill="1" applyBorder="1" applyAlignment="1" applyProtection="1">
      <alignment horizontal="right"/>
    </xf>
    <xf numFmtId="2" fontId="42" fillId="5" borderId="2" xfId="0" applyNumberFormat="1" applyFont="1" applyFill="1" applyBorder="1" applyAlignment="1" applyProtection="1">
      <alignment horizontal="center"/>
    </xf>
    <xf numFmtId="2" fontId="45" fillId="5" borderId="3" xfId="1" applyNumberFormat="1" applyFont="1" applyFill="1" applyBorder="1" applyAlignment="1" applyProtection="1">
      <alignment horizontal="center"/>
    </xf>
    <xf numFmtId="2" fontId="45" fillId="5" borderId="3" xfId="0" applyNumberFormat="1" applyFont="1" applyFill="1" applyBorder="1" applyAlignment="1" applyProtection="1">
      <alignment horizontal="center" vertical="center"/>
    </xf>
    <xf numFmtId="2" fontId="45" fillId="5" borderId="3" xfId="1" applyNumberFormat="1" applyFont="1" applyFill="1" applyBorder="1" applyAlignment="1" applyProtection="1">
      <alignment horizontal="center" vertical="center"/>
    </xf>
    <xf numFmtId="2" fontId="42" fillId="5" borderId="3" xfId="1" applyNumberFormat="1" applyFont="1" applyFill="1" applyBorder="1" applyAlignment="1" applyProtection="1">
      <alignment horizontal="center"/>
    </xf>
    <xf numFmtId="2" fontId="42" fillId="5" borderId="3" xfId="1" applyNumberFormat="1" applyFont="1" applyFill="1" applyBorder="1" applyAlignment="1" applyProtection="1">
      <alignment horizontal="center" vertical="center"/>
    </xf>
    <xf numFmtId="49" fontId="45" fillId="5" borderId="3" xfId="0" applyNumberFormat="1" applyFont="1" applyFill="1" applyBorder="1" applyAlignment="1" applyProtection="1">
      <alignment horizontal="center" vertical="center"/>
    </xf>
    <xf numFmtId="0" fontId="12" fillId="0" borderId="33" xfId="0" applyFont="1" applyFill="1" applyBorder="1" applyAlignment="1" applyProtection="1">
      <alignment horizontal="center" wrapText="1"/>
    </xf>
    <xf numFmtId="0" fontId="12" fillId="0" borderId="37" xfId="1" applyFont="1" applyBorder="1" applyAlignment="1" applyProtection="1">
      <alignment horizontal="center" wrapText="1"/>
    </xf>
    <xf numFmtId="2" fontId="45" fillId="5" borderId="4" xfId="0" applyNumberFormat="1" applyFont="1" applyFill="1" applyBorder="1" applyAlignment="1" applyProtection="1">
      <alignment horizontal="center" vertical="center"/>
    </xf>
    <xf numFmtId="2" fontId="36" fillId="0" borderId="4" xfId="0" applyNumberFormat="1" applyFont="1" applyFill="1" applyBorder="1" applyAlignment="1" applyProtection="1">
      <alignment horizontal="right"/>
    </xf>
    <xf numFmtId="2" fontId="45" fillId="5" borderId="4" xfId="1" applyNumberFormat="1" applyFont="1" applyFill="1" applyBorder="1" applyAlignment="1" applyProtection="1">
      <alignment horizontal="center" vertical="center"/>
    </xf>
    <xf numFmtId="2" fontId="36" fillId="0" borderId="4" xfId="1" applyNumberFormat="1" applyFont="1" applyFill="1" applyBorder="1" applyAlignment="1" applyProtection="1">
      <alignment horizontal="right"/>
    </xf>
    <xf numFmtId="2" fontId="42" fillId="5" borderId="4" xfId="1" applyNumberFormat="1" applyFont="1" applyFill="1" applyBorder="1" applyAlignment="1" applyProtection="1">
      <alignment horizontal="center" vertical="center"/>
    </xf>
    <xf numFmtId="2" fontId="45" fillId="5" borderId="1" xfId="1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 wrapText="1"/>
    </xf>
    <xf numFmtId="0" fontId="21" fillId="0" borderId="0" xfId="1" applyFont="1" applyBorder="1" applyAlignment="1" applyProtection="1">
      <alignment horizontal="center"/>
    </xf>
    <xf numFmtId="0" fontId="27" fillId="0" borderId="0" xfId="0" applyFont="1" applyAlignment="1" applyProtection="1">
      <alignment horizontal="center"/>
    </xf>
    <xf numFmtId="2" fontId="4" fillId="6" borderId="3" xfId="1" applyNumberFormat="1" applyFont="1" applyFill="1" applyBorder="1" applyAlignment="1" applyProtection="1">
      <alignment horizontal="center" vertical="center" wrapText="1"/>
    </xf>
    <xf numFmtId="2" fontId="28" fillId="6" borderId="3" xfId="0" applyNumberFormat="1" applyFont="1" applyFill="1" applyBorder="1" applyAlignment="1">
      <alignment horizontal="center" vertical="center"/>
    </xf>
    <xf numFmtId="2" fontId="28" fillId="6" borderId="4" xfId="0" applyNumberFormat="1" applyFont="1" applyFill="1" applyBorder="1" applyAlignment="1">
      <alignment horizontal="center" vertical="center"/>
    </xf>
    <xf numFmtId="2" fontId="3" fillId="6" borderId="3" xfId="1" applyNumberFormat="1" applyFont="1" applyFill="1" applyBorder="1" applyAlignment="1" applyProtection="1">
      <alignment horizontal="center" vertical="center" wrapText="1"/>
    </xf>
    <xf numFmtId="2" fontId="3" fillId="6" borderId="4" xfId="1" applyNumberFormat="1" applyFont="1" applyFill="1" applyBorder="1" applyAlignment="1" applyProtection="1">
      <alignment horizontal="center" vertical="center" wrapText="1"/>
    </xf>
    <xf numFmtId="2" fontId="3" fillId="6" borderId="3" xfId="0" applyNumberFormat="1" applyFont="1" applyFill="1" applyBorder="1" applyAlignment="1" applyProtection="1">
      <alignment horizontal="center" vertical="center" wrapText="1"/>
    </xf>
    <xf numFmtId="2" fontId="34" fillId="6" borderId="3" xfId="0" applyNumberFormat="1" applyFont="1" applyFill="1" applyBorder="1" applyAlignment="1">
      <alignment horizontal="center" vertical="center"/>
    </xf>
    <xf numFmtId="2" fontId="34" fillId="6" borderId="4" xfId="0" applyNumberFormat="1" applyFont="1" applyFill="1" applyBorder="1" applyAlignment="1">
      <alignment horizontal="center" vertical="center"/>
    </xf>
    <xf numFmtId="0" fontId="38" fillId="0" borderId="0" xfId="1" applyFont="1" applyBorder="1" applyAlignment="1" applyProtection="1">
      <alignment horizontal="center" vertical="top"/>
    </xf>
    <xf numFmtId="0" fontId="20" fillId="0" borderId="0" xfId="1" applyFont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3" fillId="2" borderId="18" xfId="1" applyFont="1" applyFill="1" applyBorder="1" applyAlignment="1" applyProtection="1">
      <alignment horizontal="center" vertical="center" wrapText="1"/>
    </xf>
    <xf numFmtId="0" fontId="3" fillId="2" borderId="22" xfId="1" applyFont="1" applyFill="1" applyBorder="1" applyAlignment="1" applyProtection="1">
      <alignment horizontal="center" vertical="center" wrapText="1"/>
    </xf>
    <xf numFmtId="0" fontId="3" fillId="2" borderId="15" xfId="1" applyFont="1" applyFill="1" applyBorder="1" applyAlignment="1" applyProtection="1">
      <alignment horizontal="center" vertical="center" wrapText="1"/>
    </xf>
    <xf numFmtId="0" fontId="3" fillId="2" borderId="24" xfId="1" applyFont="1" applyFill="1" applyBorder="1" applyAlignment="1" applyProtection="1">
      <alignment horizontal="center" vertical="center" wrapText="1"/>
    </xf>
    <xf numFmtId="0" fontId="3" fillId="2" borderId="13" xfId="1" applyFont="1" applyFill="1" applyBorder="1" applyAlignment="1" applyProtection="1">
      <alignment horizontal="center" vertical="center" wrapText="1"/>
    </xf>
    <xf numFmtId="0" fontId="3" fillId="2" borderId="14" xfId="1" applyFont="1" applyFill="1" applyBorder="1" applyAlignment="1" applyProtection="1">
      <alignment horizontal="center" vertical="center" wrapText="1"/>
    </xf>
    <xf numFmtId="0" fontId="4" fillId="2" borderId="15" xfId="1" applyFont="1" applyFill="1" applyBorder="1" applyAlignment="1" applyProtection="1">
      <alignment horizontal="center" vertical="center" wrapText="1"/>
    </xf>
    <xf numFmtId="0" fontId="4" fillId="2" borderId="13" xfId="1" applyFont="1" applyFill="1" applyBorder="1" applyAlignment="1" applyProtection="1">
      <alignment horizontal="center" vertical="center" wrapText="1"/>
    </xf>
    <xf numFmtId="0" fontId="4" fillId="2" borderId="27" xfId="1" applyFont="1" applyFill="1" applyBorder="1" applyAlignment="1" applyProtection="1">
      <alignment horizontal="center" vertical="center" wrapText="1"/>
    </xf>
    <xf numFmtId="0" fontId="4" fillId="2" borderId="14" xfId="1" applyFont="1" applyFill="1" applyBorder="1" applyAlignment="1" applyProtection="1">
      <alignment horizontal="center" vertical="center" wrapText="1"/>
    </xf>
    <xf numFmtId="0" fontId="4" fillId="2" borderId="3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4" fillId="2" borderId="5" xfId="1" applyFont="1" applyFill="1" applyBorder="1" applyAlignment="1" applyProtection="1">
      <alignment horizontal="center" vertical="center" wrapText="1"/>
    </xf>
    <xf numFmtId="0" fontId="4" fillId="2" borderId="4" xfId="1" applyFont="1" applyFill="1" applyBorder="1" applyAlignment="1" applyProtection="1">
      <alignment horizontal="center" vertical="center" wrapText="1"/>
    </xf>
    <xf numFmtId="0" fontId="4" fillId="0" borderId="24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3" fillId="2" borderId="5" xfId="1" applyFont="1" applyFill="1" applyBorder="1" applyAlignment="1" applyProtection="1">
      <alignment horizontal="center" vertical="center" textRotation="90" wrapText="1"/>
    </xf>
    <xf numFmtId="0" fontId="3" fillId="2" borderId="16" xfId="1" applyFont="1" applyFill="1" applyBorder="1" applyAlignment="1" applyProtection="1">
      <alignment horizontal="center" vertical="center" textRotation="90" wrapText="1"/>
    </xf>
    <xf numFmtId="0" fontId="3" fillId="2" borderId="20" xfId="1" applyFont="1" applyFill="1" applyBorder="1" applyAlignment="1" applyProtection="1">
      <alignment horizontal="center" vertical="center" textRotation="90" wrapText="1"/>
    </xf>
    <xf numFmtId="0" fontId="3" fillId="2" borderId="34" xfId="1" applyFont="1" applyFill="1" applyBorder="1" applyAlignment="1" applyProtection="1">
      <alignment horizontal="center" vertical="center" textRotation="90" wrapText="1"/>
    </xf>
    <xf numFmtId="0" fontId="3" fillId="2" borderId="3" xfId="1" applyFont="1" applyFill="1" applyBorder="1" applyAlignment="1" applyProtection="1">
      <alignment horizontal="center" vertical="center" textRotation="90" wrapText="1"/>
    </xf>
    <xf numFmtId="0" fontId="3" fillId="2" borderId="3" xfId="1" applyFont="1" applyFill="1" applyBorder="1" applyAlignment="1" applyProtection="1">
      <alignment horizontal="center" vertical="center" wrapText="1"/>
    </xf>
    <xf numFmtId="0" fontId="3" fillId="2" borderId="4" xfId="1" applyFont="1" applyFill="1" applyBorder="1" applyAlignment="1" applyProtection="1">
      <alignment horizontal="center" vertical="center" wrapText="1"/>
    </xf>
    <xf numFmtId="0" fontId="4" fillId="2" borderId="25" xfId="1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0" fillId="0" borderId="3" xfId="0" applyBorder="1"/>
    <xf numFmtId="0" fontId="0" fillId="0" borderId="1" xfId="0" applyBorder="1"/>
    <xf numFmtId="0" fontId="0" fillId="0" borderId="5" xfId="0" applyBorder="1"/>
    <xf numFmtId="0" fontId="32" fillId="3" borderId="2" xfId="0" applyFont="1" applyFill="1" applyBorder="1" applyAlignment="1" applyProtection="1">
      <alignment horizontal="center" vertical="center" wrapText="1"/>
    </xf>
    <xf numFmtId="0" fontId="32" fillId="3" borderId="3" xfId="0" applyFont="1" applyFill="1" applyBorder="1" applyAlignment="1" applyProtection="1">
      <alignment horizontal="center" vertical="center" wrapText="1"/>
    </xf>
    <xf numFmtId="0" fontId="32" fillId="3" borderId="4" xfId="0" applyFont="1" applyFill="1" applyBorder="1" applyAlignment="1" applyProtection="1">
      <alignment horizontal="center" vertical="center" wrapText="1"/>
    </xf>
    <xf numFmtId="0" fontId="34" fillId="0" borderId="5" xfId="0" applyFont="1" applyBorder="1" applyAlignment="1" applyProtection="1">
      <alignment horizontal="center" vertical="center" wrapText="1"/>
    </xf>
    <xf numFmtId="0" fontId="34" fillId="0" borderId="4" xfId="0" applyFont="1" applyBorder="1" applyAlignment="1" applyProtection="1">
      <alignment horizontal="center" vertical="center" wrapText="1"/>
    </xf>
    <xf numFmtId="0" fontId="34" fillId="3" borderId="5" xfId="0" applyFont="1" applyFill="1" applyBorder="1" applyAlignment="1" applyProtection="1">
      <alignment horizontal="center" vertical="center" wrapText="1"/>
    </xf>
    <xf numFmtId="0" fontId="34" fillId="3" borderId="4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28" fillId="3" borderId="6" xfId="0" applyFont="1" applyFill="1" applyBorder="1" applyAlignment="1" applyProtection="1">
      <alignment horizontal="center" vertical="center" wrapText="1"/>
    </xf>
    <xf numFmtId="0" fontId="28" fillId="3" borderId="30" xfId="0" applyFont="1" applyFill="1" applyBorder="1" applyAlignment="1" applyProtection="1">
      <alignment horizontal="center" vertical="center" wrapText="1"/>
    </xf>
    <xf numFmtId="0" fontId="32" fillId="3" borderId="5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 wrapText="1"/>
    </xf>
    <xf numFmtId="0" fontId="28" fillId="3" borderId="5" xfId="0" applyFont="1" applyFill="1" applyBorder="1" applyAlignment="1" applyProtection="1">
      <alignment horizontal="center" vertical="center" wrapText="1"/>
    </xf>
    <xf numFmtId="0" fontId="28" fillId="3" borderId="25" xfId="0" applyFont="1" applyFill="1" applyBorder="1" applyAlignment="1" applyProtection="1">
      <alignment horizontal="center" vertical="center" wrapText="1"/>
    </xf>
    <xf numFmtId="0" fontId="28" fillId="3" borderId="3" xfId="0" applyFont="1" applyFill="1" applyBorder="1" applyAlignment="1" applyProtection="1">
      <alignment horizontal="center" vertical="center" wrapText="1"/>
    </xf>
    <xf numFmtId="0" fontId="28" fillId="3" borderId="16" xfId="0" applyFont="1" applyFill="1" applyBorder="1" applyAlignment="1" applyProtection="1">
      <alignment horizontal="center" vertical="center" wrapText="1"/>
    </xf>
    <xf numFmtId="0" fontId="3" fillId="3" borderId="28" xfId="0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0" fontId="28" fillId="3" borderId="2" xfId="0" applyFont="1" applyFill="1" applyBorder="1" applyAlignment="1" applyProtection="1">
      <alignment horizontal="center" vertical="center" wrapText="1"/>
    </xf>
    <xf numFmtId="0" fontId="28" fillId="3" borderId="35" xfId="0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textRotation="90" wrapText="1"/>
    </xf>
    <xf numFmtId="0" fontId="3" fillId="2" borderId="26" xfId="1" applyFont="1" applyFill="1" applyBorder="1" applyAlignment="1" applyProtection="1">
      <alignment horizontal="center" vertical="center" textRotation="90" wrapText="1"/>
    </xf>
    <xf numFmtId="0" fontId="3" fillId="2" borderId="16" xfId="1" applyFont="1" applyFill="1" applyBorder="1" applyAlignment="1" applyProtection="1">
      <alignment horizontal="center" vertical="center" wrapText="1"/>
    </xf>
    <xf numFmtId="0" fontId="3" fillId="2" borderId="4" xfId="1" applyFont="1" applyFill="1" applyBorder="1" applyAlignment="1" applyProtection="1">
      <alignment horizontal="center" vertical="center" textRotation="90" wrapText="1"/>
    </xf>
    <xf numFmtId="0" fontId="4" fillId="2" borderId="16" xfId="1" applyFont="1" applyFill="1" applyBorder="1" applyAlignment="1" applyProtection="1">
      <alignment horizontal="center" vertical="center" wrapText="1"/>
    </xf>
    <xf numFmtId="0" fontId="27" fillId="0" borderId="22" xfId="0" applyFont="1" applyBorder="1" applyAlignment="1" applyProtection="1">
      <alignment horizontal="center" vertical="center"/>
    </xf>
    <xf numFmtId="0" fontId="0" fillId="0" borderId="2" xfId="0" applyBorder="1"/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28" fillId="3" borderId="4" xfId="0" applyFont="1" applyFill="1" applyBorder="1" applyAlignment="1" applyProtection="1">
      <alignment horizontal="center" vertical="center" wrapText="1"/>
    </xf>
    <xf numFmtId="0" fontId="3" fillId="0" borderId="25" xfId="2" applyFont="1" applyFill="1" applyBorder="1" applyAlignment="1" applyProtection="1">
      <alignment horizontal="center" vertical="center" wrapText="1"/>
    </xf>
    <xf numFmtId="0" fontId="3" fillId="0" borderId="29" xfId="2" applyFont="1" applyFill="1" applyBorder="1" applyAlignment="1" applyProtection="1">
      <alignment horizontal="center" vertical="center" wrapText="1"/>
    </xf>
    <xf numFmtId="0" fontId="3" fillId="0" borderId="3" xfId="2" applyFont="1" applyFill="1" applyBorder="1" applyAlignment="1" applyProtection="1">
      <alignment horizontal="center" vertical="center" wrapText="1"/>
    </xf>
    <xf numFmtId="0" fontId="3" fillId="0" borderId="16" xfId="2" applyFont="1" applyFill="1" applyBorder="1" applyAlignment="1" applyProtection="1">
      <alignment horizontal="center" vertical="center" wrapText="1"/>
    </xf>
    <xf numFmtId="0" fontId="3" fillId="2" borderId="20" xfId="1" applyFont="1" applyFill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28" fillId="3" borderId="28" xfId="0" applyFont="1" applyFill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left" vertical="top" wrapText="1"/>
    </xf>
    <xf numFmtId="0" fontId="3" fillId="0" borderId="0" xfId="4" applyFont="1" applyBorder="1" applyAlignment="1">
      <alignment horizontal="left" vertical="center"/>
    </xf>
    <xf numFmtId="0" fontId="3" fillId="0" borderId="0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8" fillId="0" borderId="0" xfId="0" applyFont="1" applyAlignment="1" applyProtection="1">
      <alignment horizontal="left" vertical="center"/>
    </xf>
    <xf numFmtId="0" fontId="3" fillId="0" borderId="0" xfId="4" applyFont="1" applyAlignment="1">
      <alignment horizontal="center"/>
    </xf>
    <xf numFmtId="0" fontId="3" fillId="0" borderId="0" xfId="4" applyFont="1" applyBorder="1" applyAlignment="1">
      <alignment horizontal="center"/>
    </xf>
  </cellXfs>
  <cellStyles count="7">
    <cellStyle name="Normal" xfId="0" builtinId="0"/>
    <cellStyle name="Normal 2" xfId="1"/>
    <cellStyle name="Normal 2 2" xfId="2"/>
    <cellStyle name="Normal 2 2 2" xfId="3"/>
    <cellStyle name="Normal 3" xfId="4"/>
    <cellStyle name="Normal 4" xfId="5"/>
    <cellStyle name="Обычный 2" xfId="6"/>
  </cellStyles>
  <dxfs count="0"/>
  <tableStyles count="0" defaultTableStyle="TableStyleMedium9" defaultPivotStyle="PivotStyleLight16"/>
  <colors>
    <mruColors>
      <color rgb="FFBAFCEF"/>
      <color rgb="FF66FFFF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41"/>
  <sheetViews>
    <sheetView showZeros="0" tabSelected="1" view="pageBreakPreview" zoomScale="70" zoomScaleNormal="70" zoomScaleSheetLayoutView="70" workbookViewId="0">
      <pane xSplit="9" ySplit="12" topLeftCell="J28" activePane="bottomRight" state="frozen"/>
      <selection pane="topRight" activeCell="H1" sqref="H1"/>
      <selection pane="bottomLeft" activeCell="A17" sqref="A17"/>
      <selection pane="bottomRight" activeCell="DM1" sqref="DM1:DN1"/>
    </sheetView>
  </sheetViews>
  <sheetFormatPr defaultColWidth="9.140625" defaultRowHeight="15" x14ac:dyDescent="0.25"/>
  <cols>
    <col min="1" max="1" width="36.140625" style="30" customWidth="1"/>
    <col min="2" max="3" width="5" style="30" customWidth="1"/>
    <col min="4" max="4" width="4.7109375" style="30" customWidth="1"/>
    <col min="5" max="5" width="4.85546875" style="30" customWidth="1"/>
    <col min="6" max="7" width="5" style="30" customWidth="1"/>
    <col min="8" max="8" width="5.42578125" style="30" customWidth="1"/>
    <col min="9" max="9" width="6.28515625" style="30" customWidth="1"/>
    <col min="10" max="10" width="12.140625" style="30" customWidth="1"/>
    <col min="11" max="12" width="10.85546875" style="30" customWidth="1"/>
    <col min="13" max="13" width="13.28515625" style="30" customWidth="1"/>
    <col min="14" max="14" width="9.5703125" style="30" customWidth="1"/>
    <col min="15" max="15" width="10.28515625" style="30" customWidth="1"/>
    <col min="16" max="16" width="10.5703125" style="30" customWidth="1"/>
    <col min="17" max="17" width="9.7109375" style="30" customWidth="1"/>
    <col min="18" max="19" width="9.140625" style="30"/>
    <col min="20" max="20" width="10.42578125" style="31" customWidth="1"/>
    <col min="21" max="21" width="12.42578125" style="31" customWidth="1"/>
    <col min="22" max="22" width="10.85546875" style="31" customWidth="1"/>
    <col min="23" max="23" width="9.7109375" style="31" customWidth="1"/>
    <col min="24" max="24" width="10.42578125" style="31" customWidth="1"/>
    <col min="25" max="25" width="11.85546875" style="31" customWidth="1"/>
    <col min="26" max="26" width="11.140625" style="31" customWidth="1"/>
    <col min="27" max="27" width="11.28515625" style="31" customWidth="1"/>
    <col min="28" max="28" width="12.140625" style="31" customWidth="1"/>
    <col min="29" max="29" width="10.85546875" style="30" customWidth="1"/>
    <col min="30" max="30" width="7.28515625" style="30" customWidth="1"/>
    <col min="31" max="31" width="9.140625" style="30" customWidth="1"/>
    <col min="32" max="32" width="10.7109375" style="30" customWidth="1"/>
    <col min="33" max="33" width="7.5703125" style="30" customWidth="1"/>
    <col min="34" max="34" width="7.85546875" style="30" customWidth="1"/>
    <col min="35" max="35" width="12.140625" style="30" customWidth="1"/>
    <col min="36" max="36" width="9.28515625" style="30" customWidth="1"/>
    <col min="37" max="37" width="11.140625" style="30" customWidth="1"/>
    <col min="38" max="38" width="9.28515625" style="30" customWidth="1"/>
    <col min="39" max="39" width="10" style="30" customWidth="1"/>
    <col min="40" max="40" width="12.42578125" style="30" customWidth="1"/>
    <col min="41" max="41" width="10.7109375" style="30" customWidth="1"/>
    <col min="42" max="42" width="10.5703125" style="30" customWidth="1"/>
    <col min="43" max="43" width="11.42578125" style="31" customWidth="1"/>
    <col min="44" max="44" width="9.5703125" style="31" customWidth="1"/>
    <col min="45" max="45" width="9.140625" style="31"/>
    <col min="46" max="46" width="8" style="31" customWidth="1"/>
    <col min="47" max="48" width="9.140625" style="31"/>
    <col min="49" max="49" width="9.5703125" style="31" customWidth="1"/>
    <col min="50" max="50" width="7" style="31" customWidth="1"/>
    <col min="51" max="51" width="12.5703125" style="31" customWidth="1"/>
    <col min="52" max="53" width="10.85546875" style="30" customWidth="1"/>
    <col min="54" max="54" width="15.28515625" style="30" customWidth="1"/>
    <col min="55" max="55" width="9" style="30" customWidth="1"/>
    <col min="56" max="56" width="10.85546875" style="30" customWidth="1"/>
    <col min="57" max="57" width="10.7109375" style="30" customWidth="1"/>
    <col min="58" max="58" width="12.140625" style="31" customWidth="1"/>
    <col min="59" max="59" width="10.42578125" style="31" customWidth="1"/>
    <col min="60" max="60" width="9.140625" style="31"/>
    <col min="61" max="61" width="11.28515625" style="31" customWidth="1"/>
    <col min="62" max="62" width="10" style="31" customWidth="1"/>
    <col min="63" max="63" width="10.85546875" style="31" customWidth="1"/>
    <col min="64" max="64" width="9.140625" style="31"/>
    <col min="65" max="65" width="8.42578125" style="31" customWidth="1"/>
    <col min="66" max="66" width="10.28515625" style="31" customWidth="1"/>
    <col min="67" max="67" width="9.140625" style="31"/>
    <col min="68" max="68" width="9.5703125" style="31" customWidth="1"/>
    <col min="69" max="69" width="7.7109375" style="31" customWidth="1"/>
    <col min="70" max="70" width="12" style="31" customWidth="1"/>
    <col min="71" max="72" width="8.140625" style="31" customWidth="1"/>
    <col min="73" max="73" width="8.42578125" style="31" customWidth="1"/>
    <col min="74" max="74" width="7.7109375" style="31" customWidth="1"/>
    <col min="75" max="76" width="9.140625" style="31"/>
    <col min="77" max="77" width="8.7109375" style="31" customWidth="1"/>
    <col min="78" max="78" width="7.7109375" style="31" customWidth="1"/>
    <col min="79" max="79" width="10.5703125" style="31" customWidth="1"/>
    <col min="80" max="80" width="10.140625" style="30" customWidth="1"/>
    <col min="81" max="81" width="8.28515625" style="30" customWidth="1"/>
    <col min="82" max="82" width="11.42578125" style="30" customWidth="1"/>
    <col min="83" max="84" width="9.5703125" style="30" customWidth="1"/>
    <col min="85" max="85" width="7.85546875" style="30" customWidth="1"/>
    <col min="86" max="86" width="11.140625" style="31" customWidth="1"/>
    <col min="87" max="87" width="9.42578125" style="31" customWidth="1"/>
    <col min="88" max="88" width="8.140625" style="31" customWidth="1"/>
    <col min="89" max="89" width="9.85546875" style="31" customWidth="1"/>
    <col min="90" max="90" width="10" style="31" customWidth="1"/>
    <col min="91" max="91" width="10.7109375" style="31" customWidth="1"/>
    <col min="92" max="92" width="9.140625" style="31"/>
    <col min="93" max="93" width="7.7109375" style="31" customWidth="1"/>
    <col min="94" max="94" width="9.140625" style="31"/>
    <col min="95" max="96" width="8.5703125" style="31" customWidth="1"/>
    <col min="97" max="97" width="7.140625" style="31" customWidth="1"/>
    <col min="98" max="98" width="9.140625" style="31"/>
    <col min="99" max="99" width="8.28515625" style="31" customWidth="1"/>
    <col min="100" max="100" width="7.85546875" style="31" customWidth="1"/>
    <col min="101" max="101" width="9.140625" style="31"/>
    <col min="102" max="102" width="7.28515625" style="31" customWidth="1"/>
    <col min="103" max="103" width="9.140625" style="31"/>
    <col min="104" max="105" width="8.28515625" style="31" customWidth="1"/>
    <col min="106" max="106" width="7.140625" style="31" customWidth="1"/>
    <col min="107" max="107" width="10.5703125" style="31" customWidth="1"/>
    <col min="108" max="109" width="10.85546875" style="30" customWidth="1"/>
    <col min="110" max="110" width="11" style="30" customWidth="1"/>
    <col min="111" max="112" width="9" style="30" customWidth="1"/>
    <col min="113" max="113" width="9.5703125" style="30" customWidth="1"/>
    <col min="114" max="114" width="10" style="31" customWidth="1"/>
    <col min="115" max="115" width="9.5703125" style="31" customWidth="1"/>
    <col min="116" max="116" width="9.140625" style="31"/>
    <col min="117" max="117" width="10.28515625" style="31" customWidth="1"/>
    <col min="118" max="118" width="10" style="31" customWidth="1"/>
    <col min="119" max="119" width="12.42578125" style="31" customWidth="1"/>
    <col min="120" max="16384" width="9.140625" style="30"/>
  </cols>
  <sheetData>
    <row r="1" spans="1:119" ht="15.75" x14ac:dyDescent="0.25">
      <c r="A1" s="269" t="s">
        <v>0</v>
      </c>
      <c r="B1" s="269"/>
      <c r="C1" s="269"/>
      <c r="D1" s="269"/>
      <c r="E1" s="269"/>
      <c r="F1" s="269"/>
      <c r="G1" s="270" t="s">
        <v>61</v>
      </c>
      <c r="H1" s="270"/>
      <c r="I1" s="270"/>
      <c r="J1" s="28"/>
      <c r="K1" s="28"/>
      <c r="L1" s="28"/>
      <c r="M1" s="28"/>
      <c r="N1" s="28"/>
      <c r="O1" s="28"/>
      <c r="P1" s="28"/>
      <c r="Q1" s="28"/>
      <c r="R1" s="28"/>
      <c r="S1" s="29"/>
      <c r="Z1" s="271" t="s">
        <v>179</v>
      </c>
      <c r="AA1" s="271"/>
      <c r="AC1" s="28"/>
      <c r="AD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Z1" s="28"/>
      <c r="BA1" s="28"/>
      <c r="BB1" s="271"/>
      <c r="BC1" s="271"/>
      <c r="BD1" s="28"/>
      <c r="BE1" s="28"/>
      <c r="BF1" s="28"/>
      <c r="CB1" s="28"/>
      <c r="CC1" s="28"/>
      <c r="CD1" s="28"/>
      <c r="CE1" s="28"/>
      <c r="CF1" s="28"/>
      <c r="CG1" s="28"/>
      <c r="CH1" s="28"/>
      <c r="CK1" s="271"/>
      <c r="CL1" s="271"/>
      <c r="DD1" s="28"/>
      <c r="DE1" s="28"/>
      <c r="DF1" s="28"/>
      <c r="DG1" s="28"/>
      <c r="DH1" s="28"/>
      <c r="DI1" s="28"/>
      <c r="DJ1" s="28"/>
      <c r="DM1" s="271"/>
      <c r="DN1" s="271"/>
    </row>
    <row r="2" spans="1:119" ht="19.5" x14ac:dyDescent="0.25">
      <c r="A2" s="280" t="s">
        <v>83</v>
      </c>
      <c r="B2" s="280"/>
      <c r="C2" s="280"/>
      <c r="D2" s="280"/>
      <c r="E2" s="280"/>
      <c r="F2" s="280"/>
      <c r="G2" s="280" t="s">
        <v>1</v>
      </c>
      <c r="H2" s="280"/>
      <c r="I2" s="280"/>
      <c r="J2" s="33"/>
      <c r="K2" s="33"/>
      <c r="L2" s="33"/>
      <c r="M2" s="33"/>
      <c r="N2" s="33"/>
      <c r="O2" s="33"/>
      <c r="P2" s="33"/>
      <c r="Q2" s="33"/>
      <c r="R2" s="34"/>
      <c r="S2" s="32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Z2" s="33"/>
      <c r="BA2" s="33"/>
      <c r="BB2" s="33"/>
      <c r="BC2" s="33"/>
      <c r="BD2" s="33"/>
      <c r="BE2" s="33"/>
      <c r="BF2" s="33"/>
      <c r="CB2" s="33"/>
      <c r="CC2" s="33"/>
      <c r="CD2" s="33"/>
      <c r="CE2" s="33"/>
      <c r="CF2" s="33"/>
      <c r="CG2" s="33"/>
      <c r="CH2" s="33"/>
      <c r="DD2" s="33"/>
      <c r="DE2" s="33"/>
      <c r="DF2" s="33"/>
      <c r="DG2" s="33"/>
      <c r="DH2" s="33"/>
      <c r="DI2" s="33"/>
      <c r="DJ2" s="33"/>
    </row>
    <row r="3" spans="1:119" ht="16.5" x14ac:dyDescent="0.25">
      <c r="A3" s="35"/>
      <c r="B3" s="35"/>
      <c r="C3" s="35"/>
      <c r="D3" s="35"/>
      <c r="E3" s="35"/>
      <c r="F3" s="35"/>
      <c r="G3" s="35"/>
      <c r="H3" s="35"/>
      <c r="I3" s="35"/>
      <c r="J3" s="281" t="s">
        <v>42</v>
      </c>
      <c r="K3" s="281"/>
      <c r="L3" s="281"/>
      <c r="M3" s="281"/>
      <c r="N3" s="281"/>
      <c r="O3" s="281"/>
      <c r="P3" s="281"/>
      <c r="Q3" s="281"/>
      <c r="R3" s="281"/>
      <c r="S3" s="28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Z3" s="31"/>
      <c r="BA3" s="31"/>
      <c r="BB3" s="31"/>
      <c r="BC3" s="31"/>
      <c r="BD3" s="31"/>
      <c r="BE3" s="31"/>
      <c r="CB3" s="31"/>
      <c r="CC3" s="31"/>
      <c r="CD3" s="31"/>
      <c r="CE3" s="31"/>
      <c r="CF3" s="31"/>
      <c r="CG3" s="31"/>
      <c r="DD3" s="31"/>
      <c r="DE3" s="31"/>
      <c r="DF3" s="31"/>
      <c r="DG3" s="31"/>
      <c r="DH3" s="31"/>
      <c r="DI3" s="31"/>
    </row>
    <row r="4" spans="1:119" ht="15.75" x14ac:dyDescent="0.25">
      <c r="A4" s="270"/>
      <c r="B4" s="270"/>
      <c r="C4" s="270"/>
      <c r="D4" s="270"/>
      <c r="E4" s="270"/>
      <c r="F4" s="270"/>
      <c r="G4" s="270"/>
      <c r="H4" s="270"/>
      <c r="I4" s="270"/>
      <c r="J4" s="282" t="s">
        <v>180</v>
      </c>
      <c r="K4" s="282"/>
      <c r="L4" s="282"/>
      <c r="M4" s="282"/>
      <c r="N4" s="282"/>
      <c r="O4" s="282"/>
      <c r="P4" s="282"/>
      <c r="Q4" s="282"/>
      <c r="R4" s="282"/>
      <c r="S4" s="282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Z4" s="31"/>
      <c r="BA4" s="31"/>
      <c r="BB4" s="31"/>
      <c r="BC4" s="31"/>
      <c r="BD4" s="31"/>
      <c r="BE4" s="31"/>
      <c r="CB4" s="31"/>
      <c r="CC4" s="31"/>
      <c r="CD4" s="31"/>
      <c r="CE4" s="31"/>
      <c r="CF4" s="31"/>
      <c r="CG4" s="31"/>
      <c r="DD4" s="31"/>
      <c r="DE4" s="31"/>
      <c r="DF4" s="31"/>
      <c r="DG4" s="31"/>
      <c r="DH4" s="31"/>
      <c r="DI4" s="31"/>
    </row>
    <row r="5" spans="1:119" x14ac:dyDescent="0.25">
      <c r="A5" s="36"/>
      <c r="B5" s="36"/>
      <c r="C5" s="36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33"/>
      <c r="S5" s="33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Z5" s="27"/>
      <c r="BA5" s="27"/>
      <c r="BB5" s="27"/>
      <c r="BC5" s="27"/>
      <c r="BD5" s="27"/>
      <c r="BE5" s="27"/>
      <c r="BF5" s="27"/>
      <c r="CB5" s="27"/>
      <c r="CC5" s="27"/>
      <c r="CD5" s="27"/>
      <c r="CE5" s="27"/>
      <c r="CF5" s="27"/>
      <c r="CG5" s="27"/>
      <c r="CH5" s="27"/>
      <c r="DD5" s="27"/>
      <c r="DE5" s="27"/>
      <c r="DF5" s="27"/>
      <c r="DG5" s="27"/>
      <c r="DH5" s="27"/>
      <c r="DI5" s="27"/>
      <c r="DJ5" s="27"/>
    </row>
    <row r="6" spans="1:119" ht="15" customHeight="1" x14ac:dyDescent="0.25">
      <c r="A6" s="283" t="s">
        <v>2</v>
      </c>
      <c r="B6" s="285" t="s">
        <v>3</v>
      </c>
      <c r="C6" s="286"/>
      <c r="D6" s="287"/>
      <c r="E6" s="287"/>
      <c r="F6" s="287"/>
      <c r="G6" s="287"/>
      <c r="H6" s="287"/>
      <c r="I6" s="288"/>
      <c r="J6" s="289" t="s">
        <v>106</v>
      </c>
      <c r="K6" s="290"/>
      <c r="L6" s="290"/>
      <c r="M6" s="290"/>
      <c r="N6" s="290"/>
      <c r="O6" s="290"/>
      <c r="P6" s="290"/>
      <c r="Q6" s="290"/>
      <c r="R6" s="291"/>
      <c r="S6" s="291"/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1"/>
      <c r="AJ6" s="291"/>
      <c r="AK6" s="291"/>
      <c r="AL6" s="291"/>
      <c r="AM6" s="291"/>
      <c r="AN6" s="291"/>
      <c r="AO6" s="291"/>
      <c r="AP6" s="291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  <c r="BD6" s="290"/>
      <c r="BE6" s="290"/>
      <c r="BF6" s="290"/>
      <c r="BG6" s="290"/>
      <c r="BH6" s="290"/>
      <c r="BI6" s="290"/>
      <c r="BJ6" s="290"/>
      <c r="BK6" s="292"/>
      <c r="BL6" s="297" t="s">
        <v>143</v>
      </c>
      <c r="BM6" s="298"/>
      <c r="BN6" s="298"/>
      <c r="BO6" s="298"/>
      <c r="BP6" s="298"/>
      <c r="BQ6" s="298"/>
      <c r="BR6" s="298"/>
      <c r="BS6" s="298"/>
      <c r="BT6" s="298"/>
      <c r="BU6" s="298"/>
      <c r="BV6" s="298"/>
      <c r="BW6" s="298"/>
      <c r="BX6" s="298"/>
      <c r="BY6" s="298"/>
      <c r="BZ6" s="298"/>
      <c r="CA6" s="298"/>
      <c r="CB6" s="298"/>
      <c r="CC6" s="298"/>
      <c r="CD6" s="298"/>
      <c r="CE6" s="298"/>
      <c r="CF6" s="298"/>
      <c r="CG6" s="298"/>
      <c r="CH6" s="298"/>
      <c r="CI6" s="298"/>
      <c r="CJ6" s="298"/>
      <c r="CK6" s="298"/>
      <c r="CL6" s="298"/>
      <c r="CM6" s="299"/>
      <c r="CN6" s="300" t="s">
        <v>144</v>
      </c>
      <c r="CO6" s="298"/>
      <c r="CP6" s="298"/>
      <c r="CQ6" s="298"/>
      <c r="CR6" s="298"/>
      <c r="CS6" s="298"/>
      <c r="CT6" s="298"/>
      <c r="CU6" s="298"/>
      <c r="CV6" s="298"/>
      <c r="CW6" s="298"/>
      <c r="CX6" s="298"/>
      <c r="CY6" s="298"/>
      <c r="CZ6" s="298"/>
      <c r="DA6" s="298"/>
      <c r="DB6" s="298"/>
      <c r="DC6" s="298"/>
      <c r="DD6" s="298"/>
      <c r="DE6" s="298"/>
      <c r="DF6" s="298"/>
      <c r="DG6" s="298"/>
      <c r="DH6" s="298"/>
      <c r="DI6" s="298"/>
      <c r="DJ6" s="298"/>
      <c r="DK6" s="298"/>
      <c r="DL6" s="298"/>
      <c r="DM6" s="298"/>
      <c r="DN6" s="298"/>
      <c r="DO6" s="299"/>
    </row>
    <row r="7" spans="1:119" ht="15" customHeight="1" x14ac:dyDescent="0.25">
      <c r="A7" s="284"/>
      <c r="B7" s="301" t="s">
        <v>87</v>
      </c>
      <c r="C7" s="302" t="s">
        <v>39</v>
      </c>
      <c r="D7" s="305" t="s">
        <v>40</v>
      </c>
      <c r="E7" s="305" t="s">
        <v>41</v>
      </c>
      <c r="F7" s="305" t="s">
        <v>37</v>
      </c>
      <c r="G7" s="305" t="s">
        <v>38</v>
      </c>
      <c r="H7" s="306" t="s">
        <v>4</v>
      </c>
      <c r="I7" s="307"/>
      <c r="J7" s="295" t="s">
        <v>99</v>
      </c>
      <c r="K7" s="293" t="s">
        <v>100</v>
      </c>
      <c r="L7" s="293"/>
      <c r="M7" s="293"/>
      <c r="N7" s="293"/>
      <c r="O7" s="293"/>
      <c r="P7" s="293"/>
      <c r="Q7" s="294"/>
      <c r="R7" s="295" t="s">
        <v>101</v>
      </c>
      <c r="S7" s="296"/>
      <c r="T7" s="309" t="s">
        <v>23</v>
      </c>
      <c r="U7" s="310"/>
      <c r="V7" s="310"/>
      <c r="W7" s="310"/>
      <c r="X7" s="310"/>
      <c r="Y7" s="310"/>
      <c r="Z7" s="310"/>
      <c r="AA7" s="310"/>
      <c r="AB7" s="311"/>
      <c r="AC7" s="295" t="s">
        <v>104</v>
      </c>
      <c r="AD7" s="312"/>
      <c r="AE7" s="312"/>
      <c r="AF7" s="312"/>
      <c r="AG7" s="312"/>
      <c r="AH7" s="313"/>
      <c r="AI7" s="278" t="s">
        <v>113</v>
      </c>
      <c r="AJ7" s="278"/>
      <c r="AK7" s="278"/>
      <c r="AL7" s="278"/>
      <c r="AM7" s="278"/>
      <c r="AN7" s="278"/>
      <c r="AO7" s="278"/>
      <c r="AP7" s="279"/>
      <c r="AQ7" s="315" t="s">
        <v>103</v>
      </c>
      <c r="AR7" s="316"/>
      <c r="AS7" s="316"/>
      <c r="AT7" s="316"/>
      <c r="AU7" s="316"/>
      <c r="AV7" s="316"/>
      <c r="AW7" s="316"/>
      <c r="AX7" s="316"/>
      <c r="AY7" s="317"/>
      <c r="AZ7" s="295" t="s">
        <v>81</v>
      </c>
      <c r="BA7" s="293"/>
      <c r="BB7" s="293"/>
      <c r="BC7" s="293"/>
      <c r="BD7" s="293"/>
      <c r="BE7" s="293"/>
      <c r="BF7" s="296"/>
      <c r="BG7" s="318" t="s">
        <v>29</v>
      </c>
      <c r="BH7" s="319"/>
      <c r="BI7" s="320" t="s">
        <v>32</v>
      </c>
      <c r="BJ7" s="321"/>
      <c r="BK7" s="325" t="s">
        <v>108</v>
      </c>
      <c r="BL7" s="309" t="s">
        <v>53</v>
      </c>
      <c r="BM7" s="310"/>
      <c r="BN7" s="310"/>
      <c r="BO7" s="310"/>
      <c r="BP7" s="310"/>
      <c r="BQ7" s="310"/>
      <c r="BR7" s="311"/>
      <c r="BS7" s="327" t="s">
        <v>93</v>
      </c>
      <c r="BT7" s="316"/>
      <c r="BU7" s="316"/>
      <c r="BV7" s="316"/>
      <c r="BW7" s="316"/>
      <c r="BX7" s="316"/>
      <c r="BY7" s="316"/>
      <c r="BZ7" s="316"/>
      <c r="CA7" s="317"/>
      <c r="CB7" s="295" t="s">
        <v>95</v>
      </c>
      <c r="CC7" s="293"/>
      <c r="CD7" s="293"/>
      <c r="CE7" s="293"/>
      <c r="CF7" s="293"/>
      <c r="CG7" s="293"/>
      <c r="CH7" s="296"/>
      <c r="CI7" s="318" t="s">
        <v>29</v>
      </c>
      <c r="CJ7" s="319"/>
      <c r="CK7" s="320" t="s">
        <v>32</v>
      </c>
      <c r="CL7" s="321"/>
      <c r="CM7" s="325" t="s">
        <v>97</v>
      </c>
      <c r="CN7" s="309" t="s">
        <v>53</v>
      </c>
      <c r="CO7" s="310"/>
      <c r="CP7" s="310"/>
      <c r="CQ7" s="310"/>
      <c r="CR7" s="310"/>
      <c r="CS7" s="310"/>
      <c r="CT7" s="311"/>
      <c r="CU7" s="327" t="s">
        <v>93</v>
      </c>
      <c r="CV7" s="316"/>
      <c r="CW7" s="316"/>
      <c r="CX7" s="316"/>
      <c r="CY7" s="316"/>
      <c r="CZ7" s="316"/>
      <c r="DA7" s="316"/>
      <c r="DB7" s="316"/>
      <c r="DC7" s="317"/>
      <c r="DD7" s="295" t="s">
        <v>146</v>
      </c>
      <c r="DE7" s="293"/>
      <c r="DF7" s="293"/>
      <c r="DG7" s="293"/>
      <c r="DH7" s="293"/>
      <c r="DI7" s="293"/>
      <c r="DJ7" s="294"/>
      <c r="DK7" s="318" t="s">
        <v>29</v>
      </c>
      <c r="DL7" s="319"/>
      <c r="DM7" s="320" t="s">
        <v>32</v>
      </c>
      <c r="DN7" s="321"/>
      <c r="DO7" s="325" t="s">
        <v>148</v>
      </c>
    </row>
    <row r="8" spans="1:119" ht="29.25" customHeight="1" x14ac:dyDescent="0.25">
      <c r="A8" s="284"/>
      <c r="B8" s="301"/>
      <c r="C8" s="303"/>
      <c r="D8" s="305"/>
      <c r="E8" s="305"/>
      <c r="F8" s="305"/>
      <c r="G8" s="305"/>
      <c r="H8" s="306"/>
      <c r="I8" s="307"/>
      <c r="J8" s="295"/>
      <c r="K8" s="293"/>
      <c r="L8" s="293"/>
      <c r="M8" s="293"/>
      <c r="N8" s="293"/>
      <c r="O8" s="293"/>
      <c r="P8" s="293"/>
      <c r="Q8" s="294"/>
      <c r="R8" s="295"/>
      <c r="S8" s="296"/>
      <c r="T8" s="309"/>
      <c r="U8" s="310"/>
      <c r="V8" s="310"/>
      <c r="W8" s="310"/>
      <c r="X8" s="310"/>
      <c r="Y8" s="310"/>
      <c r="Z8" s="310"/>
      <c r="AA8" s="310"/>
      <c r="AB8" s="311"/>
      <c r="AC8" s="314"/>
      <c r="AD8" s="312"/>
      <c r="AE8" s="312"/>
      <c r="AF8" s="312"/>
      <c r="AG8" s="312"/>
      <c r="AH8" s="313"/>
      <c r="AI8" s="272" t="s">
        <v>9</v>
      </c>
      <c r="AJ8" s="273" t="s">
        <v>8</v>
      </c>
      <c r="AK8" s="273"/>
      <c r="AL8" s="273"/>
      <c r="AM8" s="273"/>
      <c r="AN8" s="273"/>
      <c r="AO8" s="273"/>
      <c r="AP8" s="274"/>
      <c r="AQ8" s="336" t="s">
        <v>29</v>
      </c>
      <c r="AR8" s="332"/>
      <c r="AS8" s="332" t="s">
        <v>52</v>
      </c>
      <c r="AT8" s="332"/>
      <c r="AU8" s="332"/>
      <c r="AV8" s="332"/>
      <c r="AW8" s="332"/>
      <c r="AX8" s="332"/>
      <c r="AY8" s="347"/>
      <c r="AZ8" s="295"/>
      <c r="BA8" s="293"/>
      <c r="BB8" s="293"/>
      <c r="BC8" s="293"/>
      <c r="BD8" s="293"/>
      <c r="BE8" s="293"/>
      <c r="BF8" s="296"/>
      <c r="BG8" s="318"/>
      <c r="BH8" s="319"/>
      <c r="BI8" s="320"/>
      <c r="BJ8" s="321"/>
      <c r="BK8" s="325"/>
      <c r="BL8" s="309"/>
      <c r="BM8" s="310"/>
      <c r="BN8" s="310"/>
      <c r="BO8" s="310"/>
      <c r="BP8" s="310"/>
      <c r="BQ8" s="310"/>
      <c r="BR8" s="311"/>
      <c r="BS8" s="330" t="s">
        <v>29</v>
      </c>
      <c r="BT8" s="332"/>
      <c r="BU8" s="332" t="s">
        <v>79</v>
      </c>
      <c r="BV8" s="332"/>
      <c r="BW8" s="332"/>
      <c r="BX8" s="332"/>
      <c r="BY8" s="332"/>
      <c r="BZ8" s="332"/>
      <c r="CA8" s="347"/>
      <c r="CB8" s="295"/>
      <c r="CC8" s="293"/>
      <c r="CD8" s="293"/>
      <c r="CE8" s="293"/>
      <c r="CF8" s="293"/>
      <c r="CG8" s="293"/>
      <c r="CH8" s="296"/>
      <c r="CI8" s="318"/>
      <c r="CJ8" s="319"/>
      <c r="CK8" s="320"/>
      <c r="CL8" s="321"/>
      <c r="CM8" s="325"/>
      <c r="CN8" s="309"/>
      <c r="CO8" s="310"/>
      <c r="CP8" s="310"/>
      <c r="CQ8" s="310"/>
      <c r="CR8" s="310"/>
      <c r="CS8" s="310"/>
      <c r="CT8" s="311"/>
      <c r="CU8" s="330" t="s">
        <v>29</v>
      </c>
      <c r="CV8" s="332"/>
      <c r="CW8" s="332" t="s">
        <v>54</v>
      </c>
      <c r="CX8" s="332"/>
      <c r="CY8" s="332"/>
      <c r="CZ8" s="332"/>
      <c r="DA8" s="332"/>
      <c r="DB8" s="332"/>
      <c r="DC8" s="347"/>
      <c r="DD8" s="295"/>
      <c r="DE8" s="293"/>
      <c r="DF8" s="293"/>
      <c r="DG8" s="293"/>
      <c r="DH8" s="293"/>
      <c r="DI8" s="293"/>
      <c r="DJ8" s="294"/>
      <c r="DK8" s="318"/>
      <c r="DL8" s="319"/>
      <c r="DM8" s="320"/>
      <c r="DN8" s="321"/>
      <c r="DO8" s="325"/>
    </row>
    <row r="9" spans="1:119" ht="51.6" customHeight="1" x14ac:dyDescent="0.25">
      <c r="A9" s="284"/>
      <c r="B9" s="301"/>
      <c r="C9" s="303"/>
      <c r="D9" s="305"/>
      <c r="E9" s="305"/>
      <c r="F9" s="305"/>
      <c r="G9" s="305"/>
      <c r="H9" s="305" t="s">
        <v>5</v>
      </c>
      <c r="I9" s="341" t="s">
        <v>6</v>
      </c>
      <c r="J9" s="295"/>
      <c r="K9" s="293" t="s">
        <v>7</v>
      </c>
      <c r="L9" s="306" t="s">
        <v>8</v>
      </c>
      <c r="M9" s="306"/>
      <c r="N9" s="306"/>
      <c r="O9" s="306"/>
      <c r="P9" s="306"/>
      <c r="Q9" s="335"/>
      <c r="R9" s="295"/>
      <c r="S9" s="296"/>
      <c r="T9" s="343" t="s">
        <v>68</v>
      </c>
      <c r="U9" s="344"/>
      <c r="V9" s="345" t="s">
        <v>178</v>
      </c>
      <c r="W9" s="322" t="s">
        <v>174</v>
      </c>
      <c r="X9" s="322" t="s">
        <v>167</v>
      </c>
      <c r="Y9" s="322" t="s">
        <v>98</v>
      </c>
      <c r="Z9" s="322" t="s">
        <v>67</v>
      </c>
      <c r="AA9" s="322"/>
      <c r="AB9" s="324" t="s">
        <v>66</v>
      </c>
      <c r="AC9" s="295" t="s">
        <v>7</v>
      </c>
      <c r="AD9" s="306" t="s">
        <v>8</v>
      </c>
      <c r="AE9" s="306"/>
      <c r="AF9" s="306"/>
      <c r="AG9" s="306"/>
      <c r="AH9" s="335"/>
      <c r="AI9" s="272"/>
      <c r="AJ9" s="275" t="s">
        <v>114</v>
      </c>
      <c r="AK9" s="275"/>
      <c r="AL9" s="275" t="s">
        <v>170</v>
      </c>
      <c r="AM9" s="275"/>
      <c r="AN9" s="275" t="s">
        <v>109</v>
      </c>
      <c r="AO9" s="275" t="s">
        <v>175</v>
      </c>
      <c r="AP9" s="276"/>
      <c r="AQ9" s="336" t="s">
        <v>85</v>
      </c>
      <c r="AR9" s="332" t="s">
        <v>80</v>
      </c>
      <c r="AS9" s="322" t="s">
        <v>9</v>
      </c>
      <c r="AT9" s="322" t="s">
        <v>8</v>
      </c>
      <c r="AU9" s="322"/>
      <c r="AV9" s="322"/>
      <c r="AW9" s="322"/>
      <c r="AX9" s="322"/>
      <c r="AY9" s="324"/>
      <c r="AZ9" s="295" t="s">
        <v>7</v>
      </c>
      <c r="BA9" s="306" t="s">
        <v>8</v>
      </c>
      <c r="BB9" s="306"/>
      <c r="BC9" s="306"/>
      <c r="BD9" s="306"/>
      <c r="BE9" s="306"/>
      <c r="BF9" s="307"/>
      <c r="BG9" s="318"/>
      <c r="BH9" s="319"/>
      <c r="BI9" s="320"/>
      <c r="BJ9" s="321"/>
      <c r="BK9" s="325"/>
      <c r="BL9" s="328" t="s">
        <v>9</v>
      </c>
      <c r="BM9" s="322" t="s">
        <v>8</v>
      </c>
      <c r="BN9" s="322"/>
      <c r="BO9" s="322"/>
      <c r="BP9" s="322"/>
      <c r="BQ9" s="322"/>
      <c r="BR9" s="324"/>
      <c r="BS9" s="330" t="s">
        <v>86</v>
      </c>
      <c r="BT9" s="332" t="s">
        <v>94</v>
      </c>
      <c r="BU9" s="322" t="s">
        <v>9</v>
      </c>
      <c r="BV9" s="322" t="s">
        <v>8</v>
      </c>
      <c r="BW9" s="322"/>
      <c r="BX9" s="322"/>
      <c r="BY9" s="322"/>
      <c r="BZ9" s="322"/>
      <c r="CA9" s="324"/>
      <c r="CB9" s="295" t="s">
        <v>7</v>
      </c>
      <c r="CC9" s="306" t="s">
        <v>8</v>
      </c>
      <c r="CD9" s="306"/>
      <c r="CE9" s="306"/>
      <c r="CF9" s="306"/>
      <c r="CG9" s="306"/>
      <c r="CH9" s="307"/>
      <c r="CI9" s="318"/>
      <c r="CJ9" s="319"/>
      <c r="CK9" s="320"/>
      <c r="CL9" s="321"/>
      <c r="CM9" s="325"/>
      <c r="CN9" s="328" t="s">
        <v>9</v>
      </c>
      <c r="CO9" s="322" t="s">
        <v>8</v>
      </c>
      <c r="CP9" s="322"/>
      <c r="CQ9" s="322"/>
      <c r="CR9" s="322"/>
      <c r="CS9" s="322"/>
      <c r="CT9" s="324"/>
      <c r="CU9" s="330" t="s">
        <v>86</v>
      </c>
      <c r="CV9" s="332" t="s">
        <v>145</v>
      </c>
      <c r="CW9" s="322" t="s">
        <v>9</v>
      </c>
      <c r="CX9" s="322" t="s">
        <v>8</v>
      </c>
      <c r="CY9" s="322"/>
      <c r="CZ9" s="322"/>
      <c r="DA9" s="322"/>
      <c r="DB9" s="322"/>
      <c r="DC9" s="324"/>
      <c r="DD9" s="295" t="s">
        <v>7</v>
      </c>
      <c r="DE9" s="306" t="s">
        <v>8</v>
      </c>
      <c r="DF9" s="306"/>
      <c r="DG9" s="306"/>
      <c r="DH9" s="306"/>
      <c r="DI9" s="306"/>
      <c r="DJ9" s="335"/>
      <c r="DK9" s="318"/>
      <c r="DL9" s="319"/>
      <c r="DM9" s="320"/>
      <c r="DN9" s="321"/>
      <c r="DO9" s="325"/>
    </row>
    <row r="10" spans="1:119" ht="53.25" customHeight="1" x14ac:dyDescent="0.25">
      <c r="A10" s="284"/>
      <c r="B10" s="301"/>
      <c r="C10" s="303"/>
      <c r="D10" s="305"/>
      <c r="E10" s="305"/>
      <c r="F10" s="305"/>
      <c r="G10" s="305"/>
      <c r="H10" s="305"/>
      <c r="I10" s="341"/>
      <c r="J10" s="295"/>
      <c r="K10" s="293"/>
      <c r="L10" s="306" t="s">
        <v>43</v>
      </c>
      <c r="M10" s="306" t="s">
        <v>44</v>
      </c>
      <c r="N10" s="306"/>
      <c r="O10" s="306" t="s">
        <v>45</v>
      </c>
      <c r="P10" s="306"/>
      <c r="Q10" s="335"/>
      <c r="R10" s="295"/>
      <c r="S10" s="296"/>
      <c r="T10" s="348" t="s">
        <v>65</v>
      </c>
      <c r="U10" s="350" t="s">
        <v>102</v>
      </c>
      <c r="V10" s="345"/>
      <c r="W10" s="322"/>
      <c r="X10" s="322"/>
      <c r="Y10" s="322"/>
      <c r="Z10" s="322" t="s">
        <v>7</v>
      </c>
      <c r="AA10" s="322" t="s">
        <v>25</v>
      </c>
      <c r="AB10" s="324"/>
      <c r="AC10" s="295"/>
      <c r="AD10" s="305" t="s">
        <v>47</v>
      </c>
      <c r="AE10" s="305" t="s">
        <v>48</v>
      </c>
      <c r="AF10" s="305" t="s">
        <v>49</v>
      </c>
      <c r="AG10" s="305" t="s">
        <v>50</v>
      </c>
      <c r="AH10" s="338" t="s">
        <v>51</v>
      </c>
      <c r="AI10" s="272"/>
      <c r="AJ10" s="277" t="s">
        <v>110</v>
      </c>
      <c r="AK10" s="277" t="s">
        <v>111</v>
      </c>
      <c r="AL10" s="277" t="s">
        <v>110</v>
      </c>
      <c r="AM10" s="277" t="s">
        <v>112</v>
      </c>
      <c r="AN10" s="275"/>
      <c r="AO10" s="275" t="s">
        <v>9</v>
      </c>
      <c r="AP10" s="276" t="s">
        <v>25</v>
      </c>
      <c r="AQ10" s="336"/>
      <c r="AR10" s="332"/>
      <c r="AS10" s="322"/>
      <c r="AT10" s="306" t="s">
        <v>35</v>
      </c>
      <c r="AU10" s="306" t="s">
        <v>27</v>
      </c>
      <c r="AV10" s="306"/>
      <c r="AW10" s="306" t="s">
        <v>46</v>
      </c>
      <c r="AX10" s="322" t="s">
        <v>30</v>
      </c>
      <c r="AY10" s="324"/>
      <c r="AZ10" s="295"/>
      <c r="BA10" s="306" t="s">
        <v>69</v>
      </c>
      <c r="BB10" s="306" t="s">
        <v>27</v>
      </c>
      <c r="BC10" s="306"/>
      <c r="BD10" s="306" t="s">
        <v>46</v>
      </c>
      <c r="BE10" s="306" t="s">
        <v>28</v>
      </c>
      <c r="BF10" s="307"/>
      <c r="BG10" s="330" t="s">
        <v>107</v>
      </c>
      <c r="BH10" s="347" t="s">
        <v>80</v>
      </c>
      <c r="BI10" s="353" t="s">
        <v>33</v>
      </c>
      <c r="BJ10" s="354" t="s">
        <v>34</v>
      </c>
      <c r="BK10" s="325"/>
      <c r="BL10" s="328"/>
      <c r="BM10" s="306" t="s">
        <v>36</v>
      </c>
      <c r="BN10" s="306" t="s">
        <v>27</v>
      </c>
      <c r="BO10" s="306"/>
      <c r="BP10" s="340" t="s">
        <v>46</v>
      </c>
      <c r="BQ10" s="322" t="s">
        <v>30</v>
      </c>
      <c r="BR10" s="324"/>
      <c r="BS10" s="330"/>
      <c r="BT10" s="332"/>
      <c r="BU10" s="322"/>
      <c r="BV10" s="306" t="s">
        <v>35</v>
      </c>
      <c r="BW10" s="306" t="s">
        <v>27</v>
      </c>
      <c r="BX10" s="306"/>
      <c r="BY10" s="340" t="s">
        <v>46</v>
      </c>
      <c r="BZ10" s="322" t="s">
        <v>30</v>
      </c>
      <c r="CA10" s="324"/>
      <c r="CB10" s="295"/>
      <c r="CC10" s="306" t="s">
        <v>26</v>
      </c>
      <c r="CD10" s="306" t="s">
        <v>27</v>
      </c>
      <c r="CE10" s="306"/>
      <c r="CF10" s="340" t="s">
        <v>46</v>
      </c>
      <c r="CG10" s="306" t="s">
        <v>28</v>
      </c>
      <c r="CH10" s="307"/>
      <c r="CI10" s="330" t="s">
        <v>96</v>
      </c>
      <c r="CJ10" s="347" t="s">
        <v>94</v>
      </c>
      <c r="CK10" s="353" t="s">
        <v>33</v>
      </c>
      <c r="CL10" s="354" t="s">
        <v>34</v>
      </c>
      <c r="CM10" s="325"/>
      <c r="CN10" s="328"/>
      <c r="CO10" s="306" t="s">
        <v>36</v>
      </c>
      <c r="CP10" s="306" t="s">
        <v>27</v>
      </c>
      <c r="CQ10" s="306"/>
      <c r="CR10" s="340" t="s">
        <v>46</v>
      </c>
      <c r="CS10" s="306" t="s">
        <v>28</v>
      </c>
      <c r="CT10" s="307"/>
      <c r="CU10" s="330"/>
      <c r="CV10" s="332"/>
      <c r="CW10" s="322"/>
      <c r="CX10" s="306" t="s">
        <v>35</v>
      </c>
      <c r="CY10" s="306" t="s">
        <v>27</v>
      </c>
      <c r="CZ10" s="306"/>
      <c r="DA10" s="340" t="s">
        <v>46</v>
      </c>
      <c r="DB10" s="306" t="s">
        <v>28</v>
      </c>
      <c r="DC10" s="307"/>
      <c r="DD10" s="295"/>
      <c r="DE10" s="306" t="s">
        <v>26</v>
      </c>
      <c r="DF10" s="306" t="s">
        <v>27</v>
      </c>
      <c r="DG10" s="306"/>
      <c r="DH10" s="340" t="s">
        <v>46</v>
      </c>
      <c r="DI10" s="306" t="s">
        <v>28</v>
      </c>
      <c r="DJ10" s="335"/>
      <c r="DK10" s="330" t="s">
        <v>147</v>
      </c>
      <c r="DL10" s="347" t="s">
        <v>145</v>
      </c>
      <c r="DM10" s="353" t="s">
        <v>33</v>
      </c>
      <c r="DN10" s="354" t="s">
        <v>34</v>
      </c>
      <c r="DO10" s="325"/>
    </row>
    <row r="11" spans="1:119" ht="72.599999999999994" customHeight="1" x14ac:dyDescent="0.25">
      <c r="A11" s="284"/>
      <c r="B11" s="301"/>
      <c r="C11" s="304"/>
      <c r="D11" s="305"/>
      <c r="E11" s="305"/>
      <c r="F11" s="305"/>
      <c r="G11" s="305"/>
      <c r="H11" s="305"/>
      <c r="I11" s="341"/>
      <c r="J11" s="308"/>
      <c r="K11" s="342"/>
      <c r="L11" s="340"/>
      <c r="M11" s="236" t="s">
        <v>20</v>
      </c>
      <c r="N11" s="236" t="s">
        <v>21</v>
      </c>
      <c r="O11" s="236" t="s">
        <v>62</v>
      </c>
      <c r="P11" s="236" t="s">
        <v>63</v>
      </c>
      <c r="Q11" s="105" t="s">
        <v>64</v>
      </c>
      <c r="R11" s="109" t="s">
        <v>7</v>
      </c>
      <c r="S11" s="110" t="s">
        <v>31</v>
      </c>
      <c r="T11" s="349"/>
      <c r="U11" s="351"/>
      <c r="V11" s="346"/>
      <c r="W11" s="323"/>
      <c r="X11" s="323"/>
      <c r="Y11" s="323"/>
      <c r="Z11" s="323"/>
      <c r="AA11" s="323"/>
      <c r="AB11" s="334"/>
      <c r="AC11" s="308"/>
      <c r="AD11" s="302"/>
      <c r="AE11" s="302"/>
      <c r="AF11" s="302"/>
      <c r="AG11" s="302"/>
      <c r="AH11" s="339"/>
      <c r="AI11" s="272"/>
      <c r="AJ11" s="277"/>
      <c r="AK11" s="277"/>
      <c r="AL11" s="277"/>
      <c r="AM11" s="277"/>
      <c r="AN11" s="275"/>
      <c r="AO11" s="275"/>
      <c r="AP11" s="276"/>
      <c r="AQ11" s="337"/>
      <c r="AR11" s="333"/>
      <c r="AS11" s="323"/>
      <c r="AT11" s="340"/>
      <c r="AU11" s="236" t="s">
        <v>20</v>
      </c>
      <c r="AV11" s="236" t="s">
        <v>21</v>
      </c>
      <c r="AW11" s="340"/>
      <c r="AX11" s="238" t="s">
        <v>7</v>
      </c>
      <c r="AY11" s="239" t="s">
        <v>25</v>
      </c>
      <c r="AZ11" s="308"/>
      <c r="BA11" s="340"/>
      <c r="BB11" s="236" t="s">
        <v>20</v>
      </c>
      <c r="BC11" s="236" t="s">
        <v>21</v>
      </c>
      <c r="BD11" s="340"/>
      <c r="BE11" s="236" t="s">
        <v>7</v>
      </c>
      <c r="BF11" s="110" t="s">
        <v>25</v>
      </c>
      <c r="BG11" s="331"/>
      <c r="BH11" s="355"/>
      <c r="BI11" s="356"/>
      <c r="BJ11" s="357"/>
      <c r="BK11" s="326"/>
      <c r="BL11" s="329"/>
      <c r="BM11" s="340"/>
      <c r="BN11" s="236" t="s">
        <v>20</v>
      </c>
      <c r="BO11" s="236" t="s">
        <v>21</v>
      </c>
      <c r="BP11" s="352"/>
      <c r="BQ11" s="238" t="s">
        <v>7</v>
      </c>
      <c r="BR11" s="239" t="s">
        <v>25</v>
      </c>
      <c r="BS11" s="331"/>
      <c r="BT11" s="333"/>
      <c r="BU11" s="323"/>
      <c r="BV11" s="340"/>
      <c r="BW11" s="236" t="s">
        <v>20</v>
      </c>
      <c r="BX11" s="236" t="s">
        <v>21</v>
      </c>
      <c r="BY11" s="352"/>
      <c r="BZ11" s="238" t="s">
        <v>7</v>
      </c>
      <c r="CA11" s="239" t="s">
        <v>25</v>
      </c>
      <c r="CB11" s="295"/>
      <c r="CC11" s="306"/>
      <c r="CD11" s="232" t="s">
        <v>20</v>
      </c>
      <c r="CE11" s="232" t="s">
        <v>21</v>
      </c>
      <c r="CF11" s="352"/>
      <c r="CG11" s="232" t="s">
        <v>7</v>
      </c>
      <c r="CH11" s="233" t="s">
        <v>25</v>
      </c>
      <c r="CI11" s="330"/>
      <c r="CJ11" s="347"/>
      <c r="CK11" s="353"/>
      <c r="CL11" s="354"/>
      <c r="CM11" s="325"/>
      <c r="CN11" s="328"/>
      <c r="CO11" s="306"/>
      <c r="CP11" s="232" t="s">
        <v>20</v>
      </c>
      <c r="CQ11" s="232" t="s">
        <v>21</v>
      </c>
      <c r="CR11" s="352"/>
      <c r="CS11" s="232" t="s">
        <v>7</v>
      </c>
      <c r="CT11" s="233" t="s">
        <v>25</v>
      </c>
      <c r="CU11" s="330"/>
      <c r="CV11" s="332"/>
      <c r="CW11" s="322"/>
      <c r="CX11" s="306"/>
      <c r="CY11" s="232" t="s">
        <v>20</v>
      </c>
      <c r="CZ11" s="232" t="s">
        <v>21</v>
      </c>
      <c r="DA11" s="352"/>
      <c r="DB11" s="232" t="s">
        <v>7</v>
      </c>
      <c r="DC11" s="233" t="s">
        <v>25</v>
      </c>
      <c r="DD11" s="295"/>
      <c r="DE11" s="306"/>
      <c r="DF11" s="232" t="s">
        <v>20</v>
      </c>
      <c r="DG11" s="232" t="s">
        <v>21</v>
      </c>
      <c r="DH11" s="352"/>
      <c r="DI11" s="232" t="s">
        <v>7</v>
      </c>
      <c r="DJ11" s="235" t="s">
        <v>25</v>
      </c>
      <c r="DK11" s="330"/>
      <c r="DL11" s="347"/>
      <c r="DM11" s="353"/>
      <c r="DN11" s="354"/>
      <c r="DO11" s="325"/>
    </row>
    <row r="12" spans="1:119" s="133" customFormat="1" ht="12" x14ac:dyDescent="0.2">
      <c r="A12" s="125" t="s">
        <v>10</v>
      </c>
      <c r="B12" s="126">
        <v>1</v>
      </c>
      <c r="C12" s="218">
        <v>2</v>
      </c>
      <c r="D12" s="127">
        <v>3</v>
      </c>
      <c r="E12" s="127">
        <v>4</v>
      </c>
      <c r="F12" s="127">
        <v>5</v>
      </c>
      <c r="G12" s="127">
        <v>6</v>
      </c>
      <c r="H12" s="127">
        <f t="shared" ref="H12" si="0">G12+1</f>
        <v>7</v>
      </c>
      <c r="I12" s="129">
        <f>H12+1</f>
        <v>8</v>
      </c>
      <c r="J12" s="126">
        <f>I12+1</f>
        <v>9</v>
      </c>
      <c r="K12" s="127">
        <f t="shared" ref="K12:AB12" si="1">J12+1</f>
        <v>10</v>
      </c>
      <c r="L12" s="127">
        <f t="shared" si="1"/>
        <v>11</v>
      </c>
      <c r="M12" s="127">
        <f t="shared" si="1"/>
        <v>12</v>
      </c>
      <c r="N12" s="127">
        <f t="shared" si="1"/>
        <v>13</v>
      </c>
      <c r="O12" s="127">
        <f t="shared" si="1"/>
        <v>14</v>
      </c>
      <c r="P12" s="127">
        <f t="shared" si="1"/>
        <v>15</v>
      </c>
      <c r="Q12" s="128">
        <f>P12+1</f>
        <v>16</v>
      </c>
      <c r="R12" s="126">
        <f t="shared" si="1"/>
        <v>17</v>
      </c>
      <c r="S12" s="129">
        <f t="shared" si="1"/>
        <v>18</v>
      </c>
      <c r="T12" s="130">
        <f>S12+1</f>
        <v>19</v>
      </c>
      <c r="U12" s="131">
        <f t="shared" si="1"/>
        <v>20</v>
      </c>
      <c r="V12" s="131">
        <f t="shared" si="1"/>
        <v>21</v>
      </c>
      <c r="W12" s="131">
        <f t="shared" si="1"/>
        <v>22</v>
      </c>
      <c r="X12" s="131">
        <f t="shared" si="1"/>
        <v>23</v>
      </c>
      <c r="Y12" s="131">
        <f t="shared" si="1"/>
        <v>24</v>
      </c>
      <c r="Z12" s="131">
        <f t="shared" si="1"/>
        <v>25</v>
      </c>
      <c r="AA12" s="131">
        <f t="shared" si="1"/>
        <v>26</v>
      </c>
      <c r="AB12" s="132">
        <f t="shared" si="1"/>
        <v>27</v>
      </c>
      <c r="AC12" s="126">
        <f>AB12+1</f>
        <v>28</v>
      </c>
      <c r="AD12" s="127">
        <f t="shared" ref="AD12:AH12" si="2">AC12+1</f>
        <v>29</v>
      </c>
      <c r="AE12" s="127">
        <f t="shared" si="2"/>
        <v>30</v>
      </c>
      <c r="AF12" s="127">
        <f t="shared" si="2"/>
        <v>31</v>
      </c>
      <c r="AG12" s="127">
        <f t="shared" si="2"/>
        <v>32</v>
      </c>
      <c r="AH12" s="129">
        <f t="shared" si="2"/>
        <v>33</v>
      </c>
      <c r="AI12" s="127">
        <f t="shared" ref="AI12" si="3">AH12+1</f>
        <v>34</v>
      </c>
      <c r="AJ12" s="129">
        <f t="shared" ref="AJ12" si="4">AI12+1</f>
        <v>35</v>
      </c>
      <c r="AK12" s="127">
        <f t="shared" ref="AK12" si="5">AJ12+1</f>
        <v>36</v>
      </c>
      <c r="AL12" s="127">
        <v>38</v>
      </c>
      <c r="AM12" s="129">
        <f t="shared" ref="AM12" si="6">AL12+1</f>
        <v>39</v>
      </c>
      <c r="AN12" s="127">
        <f t="shared" ref="AN12" si="7">AM12+1</f>
        <v>40</v>
      </c>
      <c r="AO12" s="129">
        <f t="shared" ref="AO12" si="8">AN12+1</f>
        <v>41</v>
      </c>
      <c r="AP12" s="129">
        <f t="shared" ref="AP12" si="9">AO12+1</f>
        <v>42</v>
      </c>
      <c r="AQ12" s="218">
        <v>43</v>
      </c>
      <c r="AR12" s="127">
        <v>44</v>
      </c>
      <c r="AS12" s="127">
        <v>45</v>
      </c>
      <c r="AT12" s="126">
        <v>46</v>
      </c>
      <c r="AU12" s="127">
        <v>47</v>
      </c>
      <c r="AV12" s="127">
        <v>48</v>
      </c>
      <c r="AW12" s="126">
        <v>49</v>
      </c>
      <c r="AX12" s="127">
        <v>50</v>
      </c>
      <c r="AY12" s="127">
        <v>51</v>
      </c>
      <c r="AZ12" s="126">
        <v>52</v>
      </c>
      <c r="BA12" s="127">
        <v>53</v>
      </c>
      <c r="BB12" s="127">
        <v>54</v>
      </c>
      <c r="BC12" s="126">
        <v>55</v>
      </c>
      <c r="BD12" s="127">
        <v>56</v>
      </c>
      <c r="BE12" s="127">
        <v>57</v>
      </c>
      <c r="BF12" s="126">
        <v>58</v>
      </c>
      <c r="BG12" s="127">
        <v>59</v>
      </c>
      <c r="BH12" s="127">
        <v>60</v>
      </c>
      <c r="BI12" s="126">
        <v>61</v>
      </c>
      <c r="BJ12" s="127">
        <v>62</v>
      </c>
      <c r="BK12" s="127">
        <v>63</v>
      </c>
      <c r="BL12" s="126">
        <v>64</v>
      </c>
      <c r="BM12" s="127">
        <v>65</v>
      </c>
      <c r="BN12" s="127">
        <v>66</v>
      </c>
      <c r="BO12" s="126">
        <v>67</v>
      </c>
      <c r="BP12" s="127">
        <v>68</v>
      </c>
      <c r="BQ12" s="127">
        <v>69</v>
      </c>
      <c r="BR12" s="126">
        <v>70</v>
      </c>
      <c r="BS12" s="127">
        <v>71</v>
      </c>
      <c r="BT12" s="127">
        <v>72</v>
      </c>
      <c r="BU12" s="126">
        <v>73</v>
      </c>
      <c r="BV12" s="127">
        <v>74</v>
      </c>
      <c r="BW12" s="127">
        <v>75</v>
      </c>
      <c r="BX12" s="126">
        <v>76</v>
      </c>
      <c r="BY12" s="127">
        <v>77</v>
      </c>
      <c r="BZ12" s="127">
        <v>78</v>
      </c>
      <c r="CA12" s="126">
        <v>79</v>
      </c>
      <c r="CB12" s="127">
        <v>80</v>
      </c>
      <c r="CC12" s="127">
        <v>81</v>
      </c>
      <c r="CD12" s="126">
        <v>82</v>
      </c>
      <c r="CE12" s="127">
        <v>83</v>
      </c>
      <c r="CF12" s="127">
        <v>84</v>
      </c>
      <c r="CG12" s="126">
        <v>85</v>
      </c>
      <c r="CH12" s="127">
        <v>86</v>
      </c>
      <c r="CI12" s="127">
        <v>87</v>
      </c>
      <c r="CJ12" s="126">
        <v>88</v>
      </c>
      <c r="CK12" s="127">
        <v>89</v>
      </c>
      <c r="CL12" s="127">
        <v>90</v>
      </c>
      <c r="CM12" s="126">
        <v>91</v>
      </c>
      <c r="CN12" s="127">
        <v>92</v>
      </c>
      <c r="CO12" s="127">
        <v>93</v>
      </c>
      <c r="CP12" s="126">
        <v>94</v>
      </c>
      <c r="CQ12" s="127">
        <v>95</v>
      </c>
      <c r="CR12" s="127">
        <v>96</v>
      </c>
      <c r="CS12" s="126">
        <v>97</v>
      </c>
      <c r="CT12" s="127">
        <v>98</v>
      </c>
      <c r="CU12" s="127">
        <v>99</v>
      </c>
      <c r="CV12" s="126">
        <v>100</v>
      </c>
      <c r="CW12" s="127">
        <v>101</v>
      </c>
      <c r="CX12" s="127">
        <v>102</v>
      </c>
      <c r="CY12" s="126">
        <v>103</v>
      </c>
      <c r="CZ12" s="127">
        <v>104</v>
      </c>
      <c r="DA12" s="127">
        <v>105</v>
      </c>
      <c r="DB12" s="126">
        <v>106</v>
      </c>
      <c r="DC12" s="127">
        <v>107</v>
      </c>
      <c r="DD12" s="127">
        <v>108</v>
      </c>
      <c r="DE12" s="126">
        <v>109</v>
      </c>
      <c r="DF12" s="127">
        <v>110</v>
      </c>
      <c r="DG12" s="127">
        <v>111</v>
      </c>
      <c r="DH12" s="126">
        <v>112</v>
      </c>
      <c r="DI12" s="127">
        <v>113</v>
      </c>
      <c r="DJ12" s="127">
        <v>114</v>
      </c>
      <c r="DK12" s="126">
        <v>115</v>
      </c>
      <c r="DL12" s="127">
        <v>116</v>
      </c>
      <c r="DM12" s="127">
        <v>117</v>
      </c>
      <c r="DN12" s="126">
        <v>118</v>
      </c>
      <c r="DO12" s="127">
        <v>119</v>
      </c>
    </row>
    <row r="13" spans="1:119" s="37" customFormat="1" ht="12.75" x14ac:dyDescent="0.2">
      <c r="A13" s="80"/>
      <c r="B13" s="10"/>
      <c r="C13" s="219"/>
      <c r="D13" s="3"/>
      <c r="E13" s="3"/>
      <c r="F13" s="3"/>
      <c r="G13" s="3"/>
      <c r="H13" s="3"/>
      <c r="I13" s="4"/>
      <c r="J13" s="8"/>
      <c r="K13" s="3"/>
      <c r="L13" s="3"/>
      <c r="M13" s="3"/>
      <c r="N13" s="3"/>
      <c r="O13" s="3"/>
      <c r="P13" s="3"/>
      <c r="Q13" s="15"/>
      <c r="R13" s="10"/>
      <c r="S13" s="111"/>
      <c r="T13" s="122"/>
      <c r="U13" s="123"/>
      <c r="V13" s="123"/>
      <c r="W13" s="123"/>
      <c r="X13" s="123"/>
      <c r="Y13" s="123"/>
      <c r="Z13" s="123"/>
      <c r="AA13" s="123"/>
      <c r="AB13" s="124"/>
      <c r="AC13" s="8"/>
      <c r="AD13" s="3"/>
      <c r="AE13" s="3"/>
      <c r="AF13" s="3"/>
      <c r="AG13" s="3"/>
      <c r="AH13" s="4"/>
      <c r="AI13" s="242"/>
      <c r="AJ13" s="242"/>
      <c r="AK13" s="242"/>
      <c r="AL13" s="242"/>
      <c r="AM13" s="242"/>
      <c r="AN13" s="242"/>
      <c r="AO13" s="242"/>
      <c r="AP13" s="262"/>
      <c r="AQ13" s="261"/>
      <c r="AR13" s="11"/>
      <c r="AS13" s="11"/>
      <c r="AT13" s="11"/>
      <c r="AU13" s="11"/>
      <c r="AV13" s="11"/>
      <c r="AW13" s="11"/>
      <c r="AX13" s="11"/>
      <c r="AY13" s="12"/>
      <c r="AZ13" s="8"/>
      <c r="BA13" s="3"/>
      <c r="BB13" s="3"/>
      <c r="BC13" s="3"/>
      <c r="BD13" s="3"/>
      <c r="BE13" s="3"/>
      <c r="BF13" s="4"/>
      <c r="BG13" s="17"/>
      <c r="BH13" s="12"/>
      <c r="BI13" s="18"/>
      <c r="BJ13" s="19"/>
      <c r="BK13" s="139"/>
      <c r="BL13" s="13"/>
      <c r="BM13" s="14"/>
      <c r="BN13" s="14"/>
      <c r="BO13" s="14"/>
      <c r="BP13" s="14"/>
      <c r="BQ13" s="14"/>
      <c r="BR13" s="199"/>
      <c r="BS13" s="17"/>
      <c r="BT13" s="11"/>
      <c r="BU13" s="11"/>
      <c r="BV13" s="11"/>
      <c r="BW13" s="11"/>
      <c r="BX13" s="11"/>
      <c r="BY13" s="11"/>
      <c r="BZ13" s="11"/>
      <c r="CA13" s="12"/>
      <c r="CB13" s="8"/>
      <c r="CC13" s="3"/>
      <c r="CD13" s="3"/>
      <c r="CE13" s="3"/>
      <c r="CF13" s="3"/>
      <c r="CG13" s="3"/>
      <c r="CH13" s="4"/>
      <c r="CI13" s="17"/>
      <c r="CJ13" s="12"/>
      <c r="CK13" s="18"/>
      <c r="CL13" s="19"/>
      <c r="CM13" s="139"/>
      <c r="CN13" s="13"/>
      <c r="CO13" s="14"/>
      <c r="CP13" s="14"/>
      <c r="CQ13" s="14"/>
      <c r="CR13" s="14"/>
      <c r="CS13" s="14"/>
      <c r="CT13" s="199"/>
      <c r="CU13" s="17"/>
      <c r="CV13" s="11"/>
      <c r="CW13" s="11"/>
      <c r="CX13" s="11"/>
      <c r="CY13" s="11"/>
      <c r="CZ13" s="11"/>
      <c r="DA13" s="11"/>
      <c r="DB13" s="11"/>
      <c r="DC13" s="12"/>
      <c r="DD13" s="8"/>
      <c r="DE13" s="3"/>
      <c r="DF13" s="3"/>
      <c r="DG13" s="3"/>
      <c r="DH13" s="3"/>
      <c r="DI13" s="3"/>
      <c r="DJ13" s="15"/>
      <c r="DK13" s="17"/>
      <c r="DL13" s="12"/>
      <c r="DM13" s="18"/>
      <c r="DN13" s="19"/>
      <c r="DO13" s="139"/>
    </row>
    <row r="14" spans="1:119" s="45" customFormat="1" ht="51" x14ac:dyDescent="0.25">
      <c r="A14" s="81" t="s">
        <v>11</v>
      </c>
      <c r="B14" s="20"/>
      <c r="C14" s="220"/>
      <c r="D14" s="21"/>
      <c r="E14" s="21"/>
      <c r="F14" s="21"/>
      <c r="G14" s="21"/>
      <c r="H14" s="21"/>
      <c r="I14" s="23"/>
      <c r="J14" s="20"/>
      <c r="K14" s="21" t="s">
        <v>88</v>
      </c>
      <c r="L14" s="21"/>
      <c r="M14" s="21"/>
      <c r="N14" s="21"/>
      <c r="O14" s="21"/>
      <c r="P14" s="21"/>
      <c r="Q14" s="22"/>
      <c r="R14" s="20" t="s">
        <v>89</v>
      </c>
      <c r="S14" s="23" t="s">
        <v>90</v>
      </c>
      <c r="T14" s="116"/>
      <c r="U14" s="38"/>
      <c r="V14" s="38" t="s">
        <v>177</v>
      </c>
      <c r="W14" s="39"/>
      <c r="X14" s="39"/>
      <c r="Y14" s="38" t="s">
        <v>166</v>
      </c>
      <c r="Z14" s="39"/>
      <c r="AA14" s="39"/>
      <c r="AB14" s="117"/>
      <c r="AC14" s="20" t="s">
        <v>91</v>
      </c>
      <c r="AD14" s="21"/>
      <c r="AE14" s="21"/>
      <c r="AF14" s="21"/>
      <c r="AG14" s="21"/>
      <c r="AH14" s="22"/>
      <c r="AI14" s="21" t="s">
        <v>173</v>
      </c>
      <c r="AJ14" s="21" t="s">
        <v>176</v>
      </c>
      <c r="AK14" s="21" t="s">
        <v>115</v>
      </c>
      <c r="AL14" s="21" t="s">
        <v>168</v>
      </c>
      <c r="AM14" s="21" t="s">
        <v>169</v>
      </c>
      <c r="AN14" s="21" t="s">
        <v>171</v>
      </c>
      <c r="AO14" s="21" t="s">
        <v>172</v>
      </c>
      <c r="AP14" s="23"/>
      <c r="AQ14" s="243"/>
      <c r="AR14" s="39"/>
      <c r="AS14" s="38" t="s">
        <v>116</v>
      </c>
      <c r="AT14" s="39"/>
      <c r="AU14" s="39"/>
      <c r="AV14" s="39"/>
      <c r="AW14" s="39"/>
      <c r="AX14" s="39"/>
      <c r="AY14" s="117"/>
      <c r="AZ14" s="20" t="s">
        <v>117</v>
      </c>
      <c r="BA14" s="21" t="s">
        <v>118</v>
      </c>
      <c r="BB14" s="21" t="s">
        <v>119</v>
      </c>
      <c r="BC14" s="21" t="s">
        <v>120</v>
      </c>
      <c r="BD14" s="21" t="s">
        <v>121</v>
      </c>
      <c r="BE14" s="21" t="s">
        <v>122</v>
      </c>
      <c r="BF14" s="23" t="s">
        <v>123</v>
      </c>
      <c r="BG14" s="137" t="s">
        <v>124</v>
      </c>
      <c r="BH14" s="41" t="s">
        <v>125</v>
      </c>
      <c r="BI14" s="137" t="s">
        <v>126</v>
      </c>
      <c r="BJ14" s="41" t="s">
        <v>127</v>
      </c>
      <c r="BK14" s="140" t="s">
        <v>128</v>
      </c>
      <c r="BL14" s="237" t="s">
        <v>92</v>
      </c>
      <c r="BM14" s="40"/>
      <c r="BN14" s="40"/>
      <c r="BO14" s="40"/>
      <c r="BP14" s="40"/>
      <c r="BQ14" s="40"/>
      <c r="BR14" s="200"/>
      <c r="BS14" s="42"/>
      <c r="BT14" s="43"/>
      <c r="BU14" s="87" t="s">
        <v>129</v>
      </c>
      <c r="BV14" s="43"/>
      <c r="BW14" s="43"/>
      <c r="BX14" s="43"/>
      <c r="BY14" s="43"/>
      <c r="BZ14" s="43"/>
      <c r="CA14" s="44"/>
      <c r="CB14" s="20" t="s">
        <v>130</v>
      </c>
      <c r="CC14" s="21" t="s">
        <v>131</v>
      </c>
      <c r="CD14" s="21" t="s">
        <v>132</v>
      </c>
      <c r="CE14" s="21" t="s">
        <v>133</v>
      </c>
      <c r="CF14" s="21" t="s">
        <v>134</v>
      </c>
      <c r="CG14" s="21" t="s">
        <v>135</v>
      </c>
      <c r="CH14" s="23" t="s">
        <v>136</v>
      </c>
      <c r="CI14" s="237" t="s">
        <v>137</v>
      </c>
      <c r="CJ14" s="234" t="s">
        <v>138</v>
      </c>
      <c r="CK14" s="237" t="s">
        <v>139</v>
      </c>
      <c r="CL14" s="234" t="s">
        <v>140</v>
      </c>
      <c r="CM14" s="211" t="s">
        <v>141</v>
      </c>
      <c r="CN14" s="237" t="s">
        <v>142</v>
      </c>
      <c r="CO14" s="40"/>
      <c r="CP14" s="40"/>
      <c r="CQ14" s="40"/>
      <c r="CR14" s="40"/>
      <c r="CS14" s="40"/>
      <c r="CT14" s="200"/>
      <c r="CU14" s="42"/>
      <c r="CV14" s="43"/>
      <c r="CW14" s="241" t="s">
        <v>149</v>
      </c>
      <c r="CX14" s="43"/>
      <c r="CY14" s="43"/>
      <c r="CZ14" s="43"/>
      <c r="DA14" s="43"/>
      <c r="DB14" s="43"/>
      <c r="DC14" s="44"/>
      <c r="DD14" s="20" t="s">
        <v>150</v>
      </c>
      <c r="DE14" s="21" t="s">
        <v>151</v>
      </c>
      <c r="DF14" s="21" t="s">
        <v>152</v>
      </c>
      <c r="DG14" s="21" t="s">
        <v>153</v>
      </c>
      <c r="DH14" s="21" t="s">
        <v>154</v>
      </c>
      <c r="DI14" s="21" t="s">
        <v>155</v>
      </c>
      <c r="DJ14" s="22" t="s">
        <v>156</v>
      </c>
      <c r="DK14" s="237" t="s">
        <v>157</v>
      </c>
      <c r="DL14" s="234" t="s">
        <v>158</v>
      </c>
      <c r="DM14" s="237" t="s">
        <v>159</v>
      </c>
      <c r="DN14" s="234" t="s">
        <v>160</v>
      </c>
      <c r="DO14" s="211" t="s">
        <v>161</v>
      </c>
    </row>
    <row r="15" spans="1:119" x14ac:dyDescent="0.25">
      <c r="A15" s="82"/>
      <c r="B15" s="9"/>
      <c r="C15" s="221"/>
      <c r="D15" s="5"/>
      <c r="E15" s="5"/>
      <c r="F15" s="5"/>
      <c r="G15" s="5"/>
      <c r="H15" s="5"/>
      <c r="I15" s="6"/>
      <c r="J15" s="7"/>
      <c r="K15" s="5"/>
      <c r="L15" s="5"/>
      <c r="M15" s="5"/>
      <c r="N15" s="5"/>
      <c r="O15" s="5"/>
      <c r="P15" s="5"/>
      <c r="Q15" s="16"/>
      <c r="R15" s="9"/>
      <c r="S15" s="108"/>
      <c r="T15" s="46"/>
      <c r="U15" s="47"/>
      <c r="V15" s="47"/>
      <c r="W15" s="47"/>
      <c r="X15" s="47"/>
      <c r="Y15" s="47"/>
      <c r="Z15" s="47"/>
      <c r="AA15" s="47"/>
      <c r="AB15" s="48"/>
      <c r="AC15" s="7"/>
      <c r="AD15" s="5"/>
      <c r="AE15" s="5"/>
      <c r="AF15" s="5"/>
      <c r="AG15" s="5"/>
      <c r="AH15" s="16"/>
      <c r="AI15" s="5"/>
      <c r="AJ15" s="5"/>
      <c r="AK15" s="5"/>
      <c r="AL15" s="5"/>
      <c r="AM15" s="5"/>
      <c r="AN15" s="5"/>
      <c r="AO15" s="5"/>
      <c r="AP15" s="6"/>
      <c r="AQ15" s="247"/>
      <c r="AR15" s="47"/>
      <c r="AS15" s="47"/>
      <c r="AT15" s="47"/>
      <c r="AU15" s="47"/>
      <c r="AV15" s="47"/>
      <c r="AW15" s="47"/>
      <c r="AX15" s="47"/>
      <c r="AY15" s="48"/>
      <c r="AZ15" s="7"/>
      <c r="BA15" s="5"/>
      <c r="BB15" s="5"/>
      <c r="BC15" s="5"/>
      <c r="BD15" s="5"/>
      <c r="BE15" s="5"/>
      <c r="BF15" s="6"/>
      <c r="BG15" s="46"/>
      <c r="BH15" s="48"/>
      <c r="BI15" s="46"/>
      <c r="BJ15" s="48"/>
      <c r="BK15" s="141"/>
      <c r="BL15" s="46"/>
      <c r="BM15" s="47"/>
      <c r="BN15" s="47"/>
      <c r="BO15" s="47"/>
      <c r="BP15" s="47"/>
      <c r="BQ15" s="47"/>
      <c r="BR15" s="48"/>
      <c r="BS15" s="46"/>
      <c r="BT15" s="47"/>
      <c r="BU15" s="47"/>
      <c r="BV15" s="47"/>
      <c r="BW15" s="47"/>
      <c r="BX15" s="47"/>
      <c r="BY15" s="47"/>
      <c r="BZ15" s="47"/>
      <c r="CA15" s="48"/>
      <c r="CB15" s="7"/>
      <c r="CC15" s="5"/>
      <c r="CD15" s="5"/>
      <c r="CE15" s="5"/>
      <c r="CF15" s="5"/>
      <c r="CG15" s="5"/>
      <c r="CH15" s="6"/>
      <c r="CI15" s="46"/>
      <c r="CJ15" s="48"/>
      <c r="CK15" s="46"/>
      <c r="CL15" s="48"/>
      <c r="CM15" s="141"/>
      <c r="CN15" s="46"/>
      <c r="CO15" s="47"/>
      <c r="CP15" s="47"/>
      <c r="CQ15" s="47"/>
      <c r="CR15" s="47"/>
      <c r="CS15" s="47"/>
      <c r="CT15" s="48"/>
      <c r="CU15" s="46"/>
      <c r="CV15" s="47"/>
      <c r="CW15" s="47"/>
      <c r="CX15" s="47"/>
      <c r="CY15" s="47"/>
      <c r="CZ15" s="47"/>
      <c r="DA15" s="47"/>
      <c r="DB15" s="47"/>
      <c r="DC15" s="48"/>
      <c r="DD15" s="7"/>
      <c r="DE15" s="5"/>
      <c r="DF15" s="5"/>
      <c r="DG15" s="5"/>
      <c r="DH15" s="5"/>
      <c r="DI15" s="5"/>
      <c r="DJ15" s="16"/>
      <c r="DK15" s="46"/>
      <c r="DL15" s="48"/>
      <c r="DM15" s="46"/>
      <c r="DN15" s="48"/>
      <c r="DO15" s="141"/>
    </row>
    <row r="16" spans="1:119" x14ac:dyDescent="0.25">
      <c r="A16" s="98" t="s">
        <v>60</v>
      </c>
      <c r="B16" s="99"/>
      <c r="C16" s="222"/>
      <c r="D16" s="100"/>
      <c r="E16" s="100"/>
      <c r="F16" s="100"/>
      <c r="G16" s="100"/>
      <c r="H16" s="101">
        <v>10</v>
      </c>
      <c r="I16" s="145" t="s">
        <v>12</v>
      </c>
      <c r="J16" s="92">
        <f t="shared" ref="J16:Q16" si="10">SUM(J18,J28,J32)</f>
        <v>0</v>
      </c>
      <c r="K16" s="103">
        <f t="shared" si="10"/>
        <v>0</v>
      </c>
      <c r="L16" s="103">
        <f t="shared" si="10"/>
        <v>0</v>
      </c>
      <c r="M16" s="103">
        <f t="shared" si="10"/>
        <v>0</v>
      </c>
      <c r="N16" s="103">
        <f t="shared" si="10"/>
        <v>0</v>
      </c>
      <c r="O16" s="103">
        <f t="shared" si="10"/>
        <v>0</v>
      </c>
      <c r="P16" s="103">
        <f t="shared" si="10"/>
        <v>0</v>
      </c>
      <c r="Q16" s="106">
        <f t="shared" si="10"/>
        <v>0</v>
      </c>
      <c r="R16" s="112">
        <f>IFERROR(K16/J16*1000,0)</f>
        <v>0</v>
      </c>
      <c r="S16" s="113">
        <f>IFERROR(L16/J16*1000,0)</f>
        <v>0</v>
      </c>
      <c r="T16" s="118">
        <f t="shared" ref="T16:CM16" si="11">SUM(T18,T28,T32)</f>
        <v>0</v>
      </c>
      <c r="U16" s="115">
        <f t="shared" si="11"/>
        <v>0</v>
      </c>
      <c r="V16" s="115">
        <f t="shared" si="11"/>
        <v>0</v>
      </c>
      <c r="W16" s="115">
        <f t="shared" si="11"/>
        <v>0</v>
      </c>
      <c r="X16" s="115">
        <f t="shared" si="11"/>
        <v>0</v>
      </c>
      <c r="Y16" s="115">
        <f t="shared" si="11"/>
        <v>0</v>
      </c>
      <c r="Z16" s="115">
        <f t="shared" si="11"/>
        <v>0</v>
      </c>
      <c r="AA16" s="115">
        <f t="shared" si="11"/>
        <v>0</v>
      </c>
      <c r="AB16" s="119">
        <f t="shared" si="11"/>
        <v>0</v>
      </c>
      <c r="AC16" s="118">
        <f t="shared" si="11"/>
        <v>0</v>
      </c>
      <c r="AD16" s="115">
        <f t="shared" si="11"/>
        <v>0</v>
      </c>
      <c r="AE16" s="115">
        <f t="shared" si="11"/>
        <v>0</v>
      </c>
      <c r="AF16" s="115">
        <f t="shared" si="11"/>
        <v>0</v>
      </c>
      <c r="AG16" s="115">
        <f t="shared" si="11"/>
        <v>0</v>
      </c>
      <c r="AH16" s="210">
        <f t="shared" si="11"/>
        <v>0</v>
      </c>
      <c r="AI16" s="210">
        <f t="shared" si="11"/>
        <v>0</v>
      </c>
      <c r="AJ16" s="210">
        <f t="shared" si="11"/>
        <v>0</v>
      </c>
      <c r="AK16" s="210">
        <f t="shared" si="11"/>
        <v>0</v>
      </c>
      <c r="AL16" s="210">
        <f t="shared" si="11"/>
        <v>0</v>
      </c>
      <c r="AM16" s="210">
        <f t="shared" si="11"/>
        <v>0</v>
      </c>
      <c r="AN16" s="210">
        <f t="shared" si="11"/>
        <v>0</v>
      </c>
      <c r="AO16" s="210">
        <f t="shared" si="11"/>
        <v>0</v>
      </c>
      <c r="AP16" s="119">
        <f t="shared" si="11"/>
        <v>0</v>
      </c>
      <c r="AQ16" s="248">
        <f t="shared" si="11"/>
        <v>0</v>
      </c>
      <c r="AR16" s="115">
        <f t="shared" si="11"/>
        <v>0</v>
      </c>
      <c r="AS16" s="115">
        <f t="shared" si="11"/>
        <v>0</v>
      </c>
      <c r="AT16" s="115">
        <f t="shared" si="11"/>
        <v>0</v>
      </c>
      <c r="AU16" s="115">
        <f t="shared" si="11"/>
        <v>0</v>
      </c>
      <c r="AV16" s="115">
        <f t="shared" si="11"/>
        <v>0</v>
      </c>
      <c r="AW16" s="115">
        <f t="shared" si="11"/>
        <v>0</v>
      </c>
      <c r="AX16" s="115">
        <f t="shared" si="11"/>
        <v>0</v>
      </c>
      <c r="AY16" s="119">
        <f t="shared" si="11"/>
        <v>0</v>
      </c>
      <c r="AZ16" s="118">
        <f t="shared" si="11"/>
        <v>0</v>
      </c>
      <c r="BA16" s="115">
        <f t="shared" si="11"/>
        <v>0</v>
      </c>
      <c r="BB16" s="115">
        <f t="shared" si="11"/>
        <v>0</v>
      </c>
      <c r="BC16" s="115">
        <f t="shared" si="11"/>
        <v>0</v>
      </c>
      <c r="BD16" s="115">
        <f t="shared" si="11"/>
        <v>0</v>
      </c>
      <c r="BE16" s="115">
        <f t="shared" si="11"/>
        <v>0</v>
      </c>
      <c r="BF16" s="119">
        <f t="shared" si="11"/>
        <v>0</v>
      </c>
      <c r="BG16" s="118">
        <f t="shared" si="11"/>
        <v>0</v>
      </c>
      <c r="BH16" s="119">
        <f t="shared" si="11"/>
        <v>0</v>
      </c>
      <c r="BI16" s="118">
        <f t="shared" si="11"/>
        <v>0</v>
      </c>
      <c r="BJ16" s="119">
        <f t="shared" si="11"/>
        <v>0</v>
      </c>
      <c r="BK16" s="143">
        <f t="shared" si="11"/>
        <v>0</v>
      </c>
      <c r="BL16" s="118">
        <f t="shared" si="11"/>
        <v>0</v>
      </c>
      <c r="BM16" s="115">
        <f t="shared" si="11"/>
        <v>0</v>
      </c>
      <c r="BN16" s="115">
        <f t="shared" si="11"/>
        <v>0</v>
      </c>
      <c r="BO16" s="115">
        <f t="shared" si="11"/>
        <v>0</v>
      </c>
      <c r="BP16" s="115">
        <f t="shared" si="11"/>
        <v>0</v>
      </c>
      <c r="BQ16" s="115">
        <f t="shared" si="11"/>
        <v>0</v>
      </c>
      <c r="BR16" s="119">
        <f t="shared" si="11"/>
        <v>0</v>
      </c>
      <c r="BS16" s="118">
        <f t="shared" si="11"/>
        <v>0</v>
      </c>
      <c r="BT16" s="115">
        <f t="shared" si="11"/>
        <v>0</v>
      </c>
      <c r="BU16" s="115">
        <f t="shared" si="11"/>
        <v>0</v>
      </c>
      <c r="BV16" s="115">
        <f t="shared" si="11"/>
        <v>0</v>
      </c>
      <c r="BW16" s="115">
        <f t="shared" si="11"/>
        <v>0</v>
      </c>
      <c r="BX16" s="115">
        <f t="shared" si="11"/>
        <v>0</v>
      </c>
      <c r="BY16" s="115">
        <f t="shared" si="11"/>
        <v>0</v>
      </c>
      <c r="BZ16" s="115">
        <f t="shared" si="11"/>
        <v>0</v>
      </c>
      <c r="CA16" s="119">
        <f t="shared" si="11"/>
        <v>0</v>
      </c>
      <c r="CB16" s="118">
        <f t="shared" si="11"/>
        <v>0</v>
      </c>
      <c r="CC16" s="115">
        <f t="shared" si="11"/>
        <v>0</v>
      </c>
      <c r="CD16" s="115">
        <f t="shared" si="11"/>
        <v>0</v>
      </c>
      <c r="CE16" s="115">
        <f t="shared" si="11"/>
        <v>0</v>
      </c>
      <c r="CF16" s="115">
        <f t="shared" si="11"/>
        <v>0</v>
      </c>
      <c r="CG16" s="115">
        <f t="shared" si="11"/>
        <v>0</v>
      </c>
      <c r="CH16" s="119">
        <f t="shared" si="11"/>
        <v>0</v>
      </c>
      <c r="CI16" s="118">
        <f t="shared" si="11"/>
        <v>0</v>
      </c>
      <c r="CJ16" s="119">
        <f t="shared" si="11"/>
        <v>0</v>
      </c>
      <c r="CK16" s="118">
        <f t="shared" si="11"/>
        <v>0</v>
      </c>
      <c r="CL16" s="119">
        <f t="shared" si="11"/>
        <v>0</v>
      </c>
      <c r="CM16" s="143">
        <f t="shared" si="11"/>
        <v>0</v>
      </c>
      <c r="CN16" s="118">
        <f t="shared" ref="CN16:DO16" si="12">SUM(CN18,CN28,CN32)</f>
        <v>0</v>
      </c>
      <c r="CO16" s="115">
        <f t="shared" si="12"/>
        <v>0</v>
      </c>
      <c r="CP16" s="115">
        <f t="shared" si="12"/>
        <v>0</v>
      </c>
      <c r="CQ16" s="115">
        <f t="shared" si="12"/>
        <v>0</v>
      </c>
      <c r="CR16" s="115">
        <f t="shared" si="12"/>
        <v>0</v>
      </c>
      <c r="CS16" s="115">
        <f t="shared" si="12"/>
        <v>0</v>
      </c>
      <c r="CT16" s="119">
        <f t="shared" si="12"/>
        <v>0</v>
      </c>
      <c r="CU16" s="118">
        <f t="shared" si="12"/>
        <v>0</v>
      </c>
      <c r="CV16" s="115">
        <f t="shared" si="12"/>
        <v>0</v>
      </c>
      <c r="CW16" s="115">
        <f t="shared" si="12"/>
        <v>0</v>
      </c>
      <c r="CX16" s="115">
        <f t="shared" si="12"/>
        <v>0</v>
      </c>
      <c r="CY16" s="115">
        <f t="shared" si="12"/>
        <v>0</v>
      </c>
      <c r="CZ16" s="115">
        <f t="shared" si="12"/>
        <v>0</v>
      </c>
      <c r="DA16" s="115">
        <f t="shared" si="12"/>
        <v>0</v>
      </c>
      <c r="DB16" s="115">
        <f t="shared" si="12"/>
        <v>0</v>
      </c>
      <c r="DC16" s="119">
        <f t="shared" si="12"/>
        <v>0</v>
      </c>
      <c r="DD16" s="118">
        <f t="shared" si="12"/>
        <v>0</v>
      </c>
      <c r="DE16" s="115">
        <f t="shared" si="12"/>
        <v>0</v>
      </c>
      <c r="DF16" s="115">
        <f t="shared" si="12"/>
        <v>0</v>
      </c>
      <c r="DG16" s="115">
        <f t="shared" si="12"/>
        <v>0</v>
      </c>
      <c r="DH16" s="115">
        <f t="shared" si="12"/>
        <v>0</v>
      </c>
      <c r="DI16" s="115">
        <f t="shared" si="12"/>
        <v>0</v>
      </c>
      <c r="DJ16" s="210">
        <f t="shared" si="12"/>
        <v>0</v>
      </c>
      <c r="DK16" s="118">
        <f t="shared" si="12"/>
        <v>0</v>
      </c>
      <c r="DL16" s="119">
        <f t="shared" si="12"/>
        <v>0</v>
      </c>
      <c r="DM16" s="118">
        <f t="shared" si="12"/>
        <v>0</v>
      </c>
      <c r="DN16" s="119">
        <f t="shared" si="12"/>
        <v>0</v>
      </c>
      <c r="DO16" s="143">
        <f t="shared" si="12"/>
        <v>0</v>
      </c>
    </row>
    <row r="17" spans="1:119" s="58" customFormat="1" x14ac:dyDescent="0.25">
      <c r="A17" s="83" t="s">
        <v>8</v>
      </c>
      <c r="B17" s="49"/>
      <c r="C17" s="223"/>
      <c r="D17" s="5"/>
      <c r="E17" s="5"/>
      <c r="F17" s="5"/>
      <c r="G17" s="5"/>
      <c r="H17" s="50"/>
      <c r="I17" s="146"/>
      <c r="J17" s="51"/>
      <c r="K17" s="52"/>
      <c r="L17" s="52"/>
      <c r="M17" s="52"/>
      <c r="N17" s="52"/>
      <c r="O17" s="52"/>
      <c r="P17" s="52"/>
      <c r="Q17" s="53"/>
      <c r="R17" s="51"/>
      <c r="S17" s="57"/>
      <c r="T17" s="120"/>
      <c r="U17" s="24"/>
      <c r="V17" s="25"/>
      <c r="W17" s="24"/>
      <c r="X17" s="24"/>
      <c r="Y17" s="24"/>
      <c r="Z17" s="26"/>
      <c r="AA17" s="24"/>
      <c r="AB17" s="121"/>
      <c r="AC17" s="51"/>
      <c r="AD17" s="52"/>
      <c r="AE17" s="52"/>
      <c r="AF17" s="52"/>
      <c r="AG17" s="52"/>
      <c r="AH17" s="53"/>
      <c r="AI17" s="52"/>
      <c r="AJ17" s="52"/>
      <c r="AK17" s="52"/>
      <c r="AL17" s="52"/>
      <c r="AM17" s="52"/>
      <c r="AN17" s="52"/>
      <c r="AO17" s="52"/>
      <c r="AP17" s="57"/>
      <c r="AQ17" s="249"/>
      <c r="AR17" s="55"/>
      <c r="AS17" s="55"/>
      <c r="AT17" s="55"/>
      <c r="AU17" s="55"/>
      <c r="AV17" s="55"/>
      <c r="AW17" s="55"/>
      <c r="AX17" s="55"/>
      <c r="AY17" s="56"/>
      <c r="AZ17" s="51"/>
      <c r="BA17" s="52"/>
      <c r="BB17" s="52"/>
      <c r="BC17" s="52"/>
      <c r="BD17" s="52"/>
      <c r="BE17" s="52"/>
      <c r="BF17" s="57"/>
      <c r="BG17" s="51"/>
      <c r="BH17" s="57"/>
      <c r="BI17" s="51"/>
      <c r="BJ17" s="57"/>
      <c r="BK17" s="142"/>
      <c r="BL17" s="54"/>
      <c r="BM17" s="55"/>
      <c r="BN17" s="55"/>
      <c r="BO17" s="55"/>
      <c r="BP17" s="55"/>
      <c r="BQ17" s="55"/>
      <c r="BR17" s="56"/>
      <c r="BS17" s="54"/>
      <c r="BT17" s="55"/>
      <c r="BU17" s="55"/>
      <c r="BV17" s="55"/>
      <c r="BW17" s="55"/>
      <c r="BX17" s="55"/>
      <c r="BY17" s="55"/>
      <c r="BZ17" s="55"/>
      <c r="CA17" s="56"/>
      <c r="CB17" s="51"/>
      <c r="CC17" s="52"/>
      <c r="CD17" s="52"/>
      <c r="CE17" s="52"/>
      <c r="CF17" s="52"/>
      <c r="CG17" s="52"/>
      <c r="CH17" s="57"/>
      <c r="CI17" s="51"/>
      <c r="CJ17" s="57"/>
      <c r="CK17" s="51"/>
      <c r="CL17" s="57"/>
      <c r="CM17" s="142"/>
      <c r="CN17" s="54"/>
      <c r="CO17" s="55"/>
      <c r="CP17" s="55"/>
      <c r="CQ17" s="55"/>
      <c r="CR17" s="55"/>
      <c r="CS17" s="55"/>
      <c r="CT17" s="56"/>
      <c r="CU17" s="54"/>
      <c r="CV17" s="55"/>
      <c r="CW17" s="55"/>
      <c r="CX17" s="55"/>
      <c r="CY17" s="55"/>
      <c r="CZ17" s="55"/>
      <c r="DA17" s="55"/>
      <c r="DB17" s="55"/>
      <c r="DC17" s="56"/>
      <c r="DD17" s="51"/>
      <c r="DE17" s="52"/>
      <c r="DF17" s="52"/>
      <c r="DG17" s="52"/>
      <c r="DH17" s="52"/>
      <c r="DI17" s="52"/>
      <c r="DJ17" s="53"/>
      <c r="DK17" s="51"/>
      <c r="DL17" s="57"/>
      <c r="DM17" s="51"/>
      <c r="DN17" s="57"/>
      <c r="DO17" s="142"/>
    </row>
    <row r="18" spans="1:119" ht="66" customHeight="1" x14ac:dyDescent="0.25">
      <c r="A18" s="94" t="s">
        <v>84</v>
      </c>
      <c r="B18" s="102"/>
      <c r="C18" s="224"/>
      <c r="D18" s="96"/>
      <c r="E18" s="96"/>
      <c r="F18" s="96"/>
      <c r="G18" s="96"/>
      <c r="H18" s="97">
        <v>20</v>
      </c>
      <c r="I18" s="147" t="s">
        <v>12</v>
      </c>
      <c r="J18" s="93">
        <f>SUM(J19:J23)</f>
        <v>0</v>
      </c>
      <c r="K18" s="104">
        <f t="shared" ref="K18:Q18" si="13">SUM(K19:K23)</f>
        <v>0</v>
      </c>
      <c r="L18" s="104">
        <f t="shared" si="13"/>
        <v>0</v>
      </c>
      <c r="M18" s="104">
        <f t="shared" si="13"/>
        <v>0</v>
      </c>
      <c r="N18" s="104">
        <f t="shared" si="13"/>
        <v>0</v>
      </c>
      <c r="O18" s="104">
        <f t="shared" si="13"/>
        <v>0</v>
      </c>
      <c r="P18" s="104">
        <f t="shared" si="13"/>
        <v>0</v>
      </c>
      <c r="Q18" s="107">
        <f t="shared" si="13"/>
        <v>0</v>
      </c>
      <c r="R18" s="112">
        <f t="shared" ref="R18:R31" si="14">IFERROR(K18/J18*1000,0)</f>
        <v>0</v>
      </c>
      <c r="S18" s="113">
        <f t="shared" ref="S18:S31" si="15">IFERROR(L18/J18*1000,0)</f>
        <v>0</v>
      </c>
      <c r="T18" s="93">
        <f t="shared" ref="T18:CM18" si="16">SUM(T19:T23)</f>
        <v>0</v>
      </c>
      <c r="U18" s="104">
        <f>SUM(U19:U23)</f>
        <v>0</v>
      </c>
      <c r="V18" s="104">
        <f t="shared" si="16"/>
        <v>0</v>
      </c>
      <c r="W18" s="104">
        <f t="shared" si="16"/>
        <v>0</v>
      </c>
      <c r="X18" s="104">
        <f t="shared" si="16"/>
        <v>0</v>
      </c>
      <c r="Y18" s="104">
        <f>SUM(Y19:Y23)</f>
        <v>0</v>
      </c>
      <c r="Z18" s="104">
        <f t="shared" si="16"/>
        <v>0</v>
      </c>
      <c r="AA18" s="104">
        <f t="shared" si="16"/>
        <v>0</v>
      </c>
      <c r="AB18" s="114">
        <f t="shared" si="16"/>
        <v>0</v>
      </c>
      <c r="AC18" s="93">
        <f t="shared" si="16"/>
        <v>0</v>
      </c>
      <c r="AD18" s="104">
        <f t="shared" si="16"/>
        <v>0</v>
      </c>
      <c r="AE18" s="104">
        <f t="shared" si="16"/>
        <v>0</v>
      </c>
      <c r="AF18" s="104">
        <f t="shared" si="16"/>
        <v>0</v>
      </c>
      <c r="AG18" s="104">
        <f t="shared" si="16"/>
        <v>0</v>
      </c>
      <c r="AH18" s="107">
        <f t="shared" si="16"/>
        <v>0</v>
      </c>
      <c r="AI18" s="107">
        <f t="shared" si="16"/>
        <v>0</v>
      </c>
      <c r="AJ18" s="107">
        <f t="shared" si="16"/>
        <v>0</v>
      </c>
      <c r="AK18" s="107">
        <f t="shared" si="16"/>
        <v>0</v>
      </c>
      <c r="AL18" s="107">
        <f t="shared" si="16"/>
        <v>0</v>
      </c>
      <c r="AM18" s="107">
        <f t="shared" si="16"/>
        <v>0</v>
      </c>
      <c r="AN18" s="107">
        <f>SUM(AN19:AN23)</f>
        <v>0</v>
      </c>
      <c r="AO18" s="107">
        <f t="shared" si="16"/>
        <v>0</v>
      </c>
      <c r="AP18" s="114">
        <f t="shared" si="16"/>
        <v>0</v>
      </c>
      <c r="AQ18" s="250">
        <f t="shared" si="16"/>
        <v>0</v>
      </c>
      <c r="AR18" s="104">
        <f t="shared" si="16"/>
        <v>0</v>
      </c>
      <c r="AS18" s="104">
        <f t="shared" si="16"/>
        <v>0</v>
      </c>
      <c r="AT18" s="104">
        <f t="shared" si="16"/>
        <v>0</v>
      </c>
      <c r="AU18" s="104">
        <f t="shared" si="16"/>
        <v>0</v>
      </c>
      <c r="AV18" s="104">
        <f t="shared" si="16"/>
        <v>0</v>
      </c>
      <c r="AW18" s="104">
        <f t="shared" si="16"/>
        <v>0</v>
      </c>
      <c r="AX18" s="104">
        <f t="shared" si="16"/>
        <v>0</v>
      </c>
      <c r="AY18" s="114">
        <f t="shared" si="16"/>
        <v>0</v>
      </c>
      <c r="AZ18" s="93">
        <f t="shared" si="16"/>
        <v>0</v>
      </c>
      <c r="BA18" s="104">
        <f t="shared" si="16"/>
        <v>0</v>
      </c>
      <c r="BB18" s="104">
        <f t="shared" si="16"/>
        <v>0</v>
      </c>
      <c r="BC18" s="104">
        <f t="shared" si="16"/>
        <v>0</v>
      </c>
      <c r="BD18" s="104">
        <f t="shared" si="16"/>
        <v>0</v>
      </c>
      <c r="BE18" s="104">
        <f t="shared" si="16"/>
        <v>0</v>
      </c>
      <c r="BF18" s="114">
        <f>SUM(BF19:BF23)</f>
        <v>0</v>
      </c>
      <c r="BG18" s="93">
        <f t="shared" si="16"/>
        <v>0</v>
      </c>
      <c r="BH18" s="114">
        <f t="shared" si="16"/>
        <v>0</v>
      </c>
      <c r="BI18" s="93">
        <f t="shared" si="16"/>
        <v>0</v>
      </c>
      <c r="BJ18" s="114">
        <f t="shared" si="16"/>
        <v>0</v>
      </c>
      <c r="BK18" s="144">
        <f t="shared" si="16"/>
        <v>0</v>
      </c>
      <c r="BL18" s="93">
        <f t="shared" si="16"/>
        <v>0</v>
      </c>
      <c r="BM18" s="104">
        <f t="shared" si="16"/>
        <v>0</v>
      </c>
      <c r="BN18" s="104">
        <f t="shared" si="16"/>
        <v>0</v>
      </c>
      <c r="BO18" s="104">
        <f t="shared" si="16"/>
        <v>0</v>
      </c>
      <c r="BP18" s="104">
        <f t="shared" si="16"/>
        <v>0</v>
      </c>
      <c r="BQ18" s="104">
        <f t="shared" si="16"/>
        <v>0</v>
      </c>
      <c r="BR18" s="114">
        <f t="shared" si="16"/>
        <v>0</v>
      </c>
      <c r="BS18" s="93">
        <f t="shared" si="16"/>
        <v>0</v>
      </c>
      <c r="BT18" s="104">
        <f t="shared" si="16"/>
        <v>0</v>
      </c>
      <c r="BU18" s="104">
        <f t="shared" si="16"/>
        <v>0</v>
      </c>
      <c r="BV18" s="104">
        <f t="shared" si="16"/>
        <v>0</v>
      </c>
      <c r="BW18" s="104">
        <f t="shared" si="16"/>
        <v>0</v>
      </c>
      <c r="BX18" s="104">
        <f t="shared" si="16"/>
        <v>0</v>
      </c>
      <c r="BY18" s="104">
        <f t="shared" si="16"/>
        <v>0</v>
      </c>
      <c r="BZ18" s="104">
        <f t="shared" si="16"/>
        <v>0</v>
      </c>
      <c r="CA18" s="114">
        <f t="shared" si="16"/>
        <v>0</v>
      </c>
      <c r="CB18" s="93">
        <f t="shared" si="16"/>
        <v>0</v>
      </c>
      <c r="CC18" s="104">
        <f>SUM(CC19:CC23)</f>
        <v>0</v>
      </c>
      <c r="CD18" s="104">
        <f t="shared" si="16"/>
        <v>0</v>
      </c>
      <c r="CE18" s="104">
        <f t="shared" si="16"/>
        <v>0</v>
      </c>
      <c r="CF18" s="104">
        <f t="shared" si="16"/>
        <v>0</v>
      </c>
      <c r="CG18" s="104">
        <f t="shared" si="16"/>
        <v>0</v>
      </c>
      <c r="CH18" s="114">
        <f t="shared" si="16"/>
        <v>0</v>
      </c>
      <c r="CI18" s="93">
        <f>SUM(CI19:CI23)</f>
        <v>0</v>
      </c>
      <c r="CJ18" s="114">
        <f t="shared" si="16"/>
        <v>0</v>
      </c>
      <c r="CK18" s="93">
        <f t="shared" si="16"/>
        <v>0</v>
      </c>
      <c r="CL18" s="114">
        <f t="shared" si="16"/>
        <v>0</v>
      </c>
      <c r="CM18" s="144">
        <f t="shared" si="16"/>
        <v>0</v>
      </c>
      <c r="CN18" s="93">
        <f t="shared" ref="CN18:DN18" si="17">SUM(CN19:CN23)</f>
        <v>0</v>
      </c>
      <c r="CO18" s="104">
        <f t="shared" si="17"/>
        <v>0</v>
      </c>
      <c r="CP18" s="104">
        <f t="shared" si="17"/>
        <v>0</v>
      </c>
      <c r="CQ18" s="104">
        <f t="shared" si="17"/>
        <v>0</v>
      </c>
      <c r="CR18" s="104">
        <f t="shared" si="17"/>
        <v>0</v>
      </c>
      <c r="CS18" s="104">
        <f t="shared" si="17"/>
        <v>0</v>
      </c>
      <c r="CT18" s="114">
        <f t="shared" si="17"/>
        <v>0</v>
      </c>
      <c r="CU18" s="93">
        <f t="shared" si="17"/>
        <v>0</v>
      </c>
      <c r="CV18" s="104">
        <f t="shared" si="17"/>
        <v>0</v>
      </c>
      <c r="CW18" s="104">
        <f t="shared" si="17"/>
        <v>0</v>
      </c>
      <c r="CX18" s="104">
        <f t="shared" si="17"/>
        <v>0</v>
      </c>
      <c r="CY18" s="104">
        <f t="shared" si="17"/>
        <v>0</v>
      </c>
      <c r="CZ18" s="104">
        <f t="shared" si="17"/>
        <v>0</v>
      </c>
      <c r="DA18" s="104">
        <f t="shared" si="17"/>
        <v>0</v>
      </c>
      <c r="DB18" s="104">
        <f t="shared" si="17"/>
        <v>0</v>
      </c>
      <c r="DC18" s="114">
        <f t="shared" si="17"/>
        <v>0</v>
      </c>
      <c r="DD18" s="93">
        <f t="shared" si="17"/>
        <v>0</v>
      </c>
      <c r="DE18" s="104">
        <f t="shared" si="17"/>
        <v>0</v>
      </c>
      <c r="DF18" s="104">
        <f t="shared" si="17"/>
        <v>0</v>
      </c>
      <c r="DG18" s="104">
        <f t="shared" si="17"/>
        <v>0</v>
      </c>
      <c r="DH18" s="104">
        <f t="shared" si="17"/>
        <v>0</v>
      </c>
      <c r="DI18" s="104">
        <f t="shared" si="17"/>
        <v>0</v>
      </c>
      <c r="DJ18" s="107">
        <f t="shared" si="17"/>
        <v>0</v>
      </c>
      <c r="DK18" s="93">
        <f t="shared" si="17"/>
        <v>0</v>
      </c>
      <c r="DL18" s="114">
        <f t="shared" si="17"/>
        <v>0</v>
      </c>
      <c r="DM18" s="93">
        <f t="shared" si="17"/>
        <v>0</v>
      </c>
      <c r="DN18" s="114">
        <f t="shared" si="17"/>
        <v>0</v>
      </c>
      <c r="DO18" s="144">
        <f>SUM(DO19:DO23)</f>
        <v>0</v>
      </c>
    </row>
    <row r="19" spans="1:119" s="60" customFormat="1" ht="25.5" x14ac:dyDescent="0.25">
      <c r="A19" s="217" t="s">
        <v>82</v>
      </c>
      <c r="B19" s="73"/>
      <c r="C19" s="225"/>
      <c r="D19" s="74"/>
      <c r="E19" s="74"/>
      <c r="F19" s="74"/>
      <c r="G19" s="74"/>
      <c r="H19" s="59">
        <v>21</v>
      </c>
      <c r="I19" s="146" t="s">
        <v>12</v>
      </c>
      <c r="J19" s="158"/>
      <c r="K19" s="159">
        <f>SUM(L19:Q19)</f>
        <v>0</v>
      </c>
      <c r="L19" s="160"/>
      <c r="M19" s="160"/>
      <c r="N19" s="160"/>
      <c r="O19" s="163" t="s">
        <v>24</v>
      </c>
      <c r="P19" s="163" t="s">
        <v>24</v>
      </c>
      <c r="Q19" s="161" t="s">
        <v>24</v>
      </c>
      <c r="R19" s="154">
        <f t="shared" si="14"/>
        <v>0</v>
      </c>
      <c r="S19" s="155">
        <f t="shared" si="15"/>
        <v>0</v>
      </c>
      <c r="T19" s="162" t="s">
        <v>24</v>
      </c>
      <c r="U19" s="163" t="s">
        <v>24</v>
      </c>
      <c r="V19" s="163">
        <f>L19*50%*12</f>
        <v>0</v>
      </c>
      <c r="W19" s="163" t="s">
        <v>24</v>
      </c>
      <c r="X19" s="163" t="s">
        <v>24</v>
      </c>
      <c r="Y19" s="163" t="s">
        <v>24</v>
      </c>
      <c r="Z19" s="174">
        <f>SUM(K19)</f>
        <v>0</v>
      </c>
      <c r="AA19" s="164"/>
      <c r="AB19" s="165" t="s">
        <v>24</v>
      </c>
      <c r="AC19" s="166">
        <f t="shared" ref="AC19:AC32" si="18">SUM(AD19:AH19)</f>
        <v>0</v>
      </c>
      <c r="AD19" s="167"/>
      <c r="AE19" s="167"/>
      <c r="AF19" s="167"/>
      <c r="AG19" s="168"/>
      <c r="AH19" s="244"/>
      <c r="AI19" s="256" t="s">
        <v>24</v>
      </c>
      <c r="AJ19" s="260" t="s">
        <v>24</v>
      </c>
      <c r="AK19" s="260" t="s">
        <v>24</v>
      </c>
      <c r="AL19" s="260" t="s">
        <v>24</v>
      </c>
      <c r="AM19" s="260" t="s">
        <v>24</v>
      </c>
      <c r="AN19" s="256" t="s">
        <v>24</v>
      </c>
      <c r="AO19" s="256" t="s">
        <v>24</v>
      </c>
      <c r="AP19" s="263" t="s">
        <v>24</v>
      </c>
      <c r="AQ19" s="251"/>
      <c r="AR19" s="71"/>
      <c r="AS19" s="138">
        <f>SUM(AT19:AX19)</f>
        <v>0</v>
      </c>
      <c r="AT19" s="71"/>
      <c r="AU19" s="71"/>
      <c r="AV19" s="71"/>
      <c r="AW19" s="71"/>
      <c r="AX19" s="71"/>
      <c r="AY19" s="72"/>
      <c r="AZ19" s="166">
        <f>SUM(BA19:BE19)</f>
        <v>0</v>
      </c>
      <c r="BA19" s="159">
        <f>SUM(L19*12+AT19)</f>
        <v>0</v>
      </c>
      <c r="BB19" s="159">
        <f>SUM(SUM(M19,O19,Q19)*12,T19,U19,V19,W19,X19,Y19,AB19,AU19)</f>
        <v>0</v>
      </c>
      <c r="BC19" s="169">
        <f>SUM(SUM(N19,P19)*12,AV19)</f>
        <v>0</v>
      </c>
      <c r="BD19" s="169">
        <f>SUM(AC19,AW19)</f>
        <v>0</v>
      </c>
      <c r="BE19" s="170">
        <f t="shared" ref="BE19:BF22" si="19">SUM(Z19,AX19,AO19)</f>
        <v>0</v>
      </c>
      <c r="BF19" s="171">
        <f t="shared" si="19"/>
        <v>0</v>
      </c>
      <c r="BG19" s="166">
        <f>SUM(J19,AQ19)</f>
        <v>0</v>
      </c>
      <c r="BH19" s="172">
        <f>SUM(J19,AR19)</f>
        <v>0</v>
      </c>
      <c r="BI19" s="166">
        <f>(AZ19-BD19-BF19)*23%</f>
        <v>0</v>
      </c>
      <c r="BJ19" s="172">
        <f>(AZ19-BD19)*4.5%</f>
        <v>0</v>
      </c>
      <c r="BK19" s="173">
        <f t="shared" ref="BK19:BK32" si="20">SUM(AZ19,BI19,BJ19)</f>
        <v>0</v>
      </c>
      <c r="BL19" s="201">
        <f>SUM(BM19:BQ19)</f>
        <v>0</v>
      </c>
      <c r="BM19" s="71"/>
      <c r="BN19" s="71"/>
      <c r="BO19" s="71"/>
      <c r="BP19" s="71"/>
      <c r="BQ19" s="71"/>
      <c r="BR19" s="72"/>
      <c r="BS19" s="70"/>
      <c r="BT19" s="71"/>
      <c r="BU19" s="208">
        <f t="shared" ref="BU19:BU32" si="21">SUM(BV19:BZ19)</f>
        <v>0</v>
      </c>
      <c r="BV19" s="71"/>
      <c r="BW19" s="71"/>
      <c r="BX19" s="71"/>
      <c r="BY19" s="71"/>
      <c r="BZ19" s="71"/>
      <c r="CA19" s="72"/>
      <c r="CB19" s="166">
        <f t="shared" ref="CB19:CB32" si="22">SUM(CC19:CG19)</f>
        <v>0</v>
      </c>
      <c r="CC19" s="159">
        <f>SUM(BA19+BM19+BV19)</f>
        <v>0</v>
      </c>
      <c r="CD19" s="159">
        <f>SUM(BB19,BN19,BW19)</f>
        <v>0</v>
      </c>
      <c r="CE19" s="159">
        <f t="shared" ref="CD19:CH22" si="23">SUM(BC19,BO19,BX19)</f>
        <v>0</v>
      </c>
      <c r="CF19" s="159">
        <f t="shared" si="23"/>
        <v>0</v>
      </c>
      <c r="CG19" s="159">
        <f t="shared" si="23"/>
        <v>0</v>
      </c>
      <c r="CH19" s="172">
        <f t="shared" si="23"/>
        <v>0</v>
      </c>
      <c r="CI19" s="166">
        <f t="shared" ref="CI19:CJ31" si="24">SUM(BG19,BS19)</f>
        <v>0</v>
      </c>
      <c r="CJ19" s="172">
        <f t="shared" si="24"/>
        <v>0</v>
      </c>
      <c r="CK19" s="166">
        <f>(CB19-CF19-CH19)*23%</f>
        <v>0</v>
      </c>
      <c r="CL19" s="172">
        <f>(CB19-CF19)*4.5%</f>
        <v>0</v>
      </c>
      <c r="CM19" s="173">
        <f t="shared" ref="CM19:CM22" si="25">SUM(CB19,CK19,CL19)</f>
        <v>0</v>
      </c>
      <c r="CN19" s="201">
        <f>SUM(CO19:CS19)</f>
        <v>0</v>
      </c>
      <c r="CO19" s="71"/>
      <c r="CP19" s="71"/>
      <c r="CQ19" s="71"/>
      <c r="CR19" s="71"/>
      <c r="CS19" s="71"/>
      <c r="CT19" s="72"/>
      <c r="CU19" s="70"/>
      <c r="CV19" s="71"/>
      <c r="CW19" s="208">
        <f t="shared" ref="CW19:CW22" si="26">SUM(CX19:DB19)</f>
        <v>0</v>
      </c>
      <c r="CX19" s="71"/>
      <c r="CY19" s="71"/>
      <c r="CZ19" s="71"/>
      <c r="DA19" s="71"/>
      <c r="DB19" s="71"/>
      <c r="DC19" s="72"/>
      <c r="DD19" s="166">
        <f t="shared" ref="DD19:DD32" si="27">SUM(DE19:DI19)</f>
        <v>0</v>
      </c>
      <c r="DE19" s="159">
        <f t="shared" ref="DE19:DE22" si="28">SUM(CC19+CO19+CX19)</f>
        <v>0</v>
      </c>
      <c r="DF19" s="159">
        <f t="shared" ref="DF19:DJ22" si="29">SUM(CD19,CP19,CY19)</f>
        <v>0</v>
      </c>
      <c r="DG19" s="159">
        <f t="shared" si="29"/>
        <v>0</v>
      </c>
      <c r="DH19" s="159">
        <f t="shared" si="29"/>
        <v>0</v>
      </c>
      <c r="DI19" s="159">
        <f t="shared" si="29"/>
        <v>0</v>
      </c>
      <c r="DJ19" s="209">
        <f t="shared" si="29"/>
        <v>0</v>
      </c>
      <c r="DK19" s="166">
        <f t="shared" ref="DK19:DL22" si="30">SUM(CI19,CU19)</f>
        <v>0</v>
      </c>
      <c r="DL19" s="172">
        <f t="shared" si="30"/>
        <v>0</v>
      </c>
      <c r="DM19" s="166">
        <f>(DD19-DH19-DJ19)*23%</f>
        <v>0</v>
      </c>
      <c r="DN19" s="172">
        <f>(DD19-DH19)*4.5%</f>
        <v>0</v>
      </c>
      <c r="DO19" s="173">
        <f t="shared" ref="DO19:DO21" si="31">SUM(DD19,DM19,DN19)</f>
        <v>0</v>
      </c>
    </row>
    <row r="20" spans="1:119" s="60" customFormat="1" x14ac:dyDescent="0.25">
      <c r="A20" s="85" t="s">
        <v>13</v>
      </c>
      <c r="B20" s="73"/>
      <c r="C20" s="225"/>
      <c r="D20" s="74"/>
      <c r="E20" s="74"/>
      <c r="F20" s="74"/>
      <c r="G20" s="74"/>
      <c r="H20" s="59">
        <v>25</v>
      </c>
      <c r="I20" s="146" t="s">
        <v>12</v>
      </c>
      <c r="J20" s="158"/>
      <c r="K20" s="159">
        <f t="shared" ref="K20:K32" si="32">SUM(L20:Q20)</f>
        <v>0</v>
      </c>
      <c r="L20" s="160"/>
      <c r="M20" s="163" t="s">
        <v>24</v>
      </c>
      <c r="N20" s="160"/>
      <c r="O20" s="163" t="s">
        <v>24</v>
      </c>
      <c r="P20" s="163" t="s">
        <v>24</v>
      </c>
      <c r="Q20" s="161" t="s">
        <v>24</v>
      </c>
      <c r="R20" s="154">
        <f t="shared" si="14"/>
        <v>0</v>
      </c>
      <c r="S20" s="155">
        <f t="shared" si="15"/>
        <v>0</v>
      </c>
      <c r="T20" s="162" t="s">
        <v>24</v>
      </c>
      <c r="U20" s="163">
        <f>(K20*12+L20*12*15%)*10%+((K20*12+L20*12*15%)*10%)*10%</f>
        <v>0</v>
      </c>
      <c r="V20" s="170">
        <f>L20*12*15%</f>
        <v>0</v>
      </c>
      <c r="W20" s="163" t="s">
        <v>24</v>
      </c>
      <c r="X20" s="163" t="s">
        <v>24</v>
      </c>
      <c r="Y20" s="170">
        <f>SUM(T20,U20,V20,AB20)/12</f>
        <v>0</v>
      </c>
      <c r="Z20" s="174">
        <f>SUM(K20,SUM(U20,V20)/12)</f>
        <v>0</v>
      </c>
      <c r="AA20" s="164"/>
      <c r="AB20" s="165" t="s">
        <v>24</v>
      </c>
      <c r="AC20" s="166">
        <f t="shared" si="18"/>
        <v>0</v>
      </c>
      <c r="AD20" s="167"/>
      <c r="AE20" s="168"/>
      <c r="AF20" s="167"/>
      <c r="AG20" s="168"/>
      <c r="AH20" s="244"/>
      <c r="AI20" s="170">
        <f>SUM(AJ20:AO20)</f>
        <v>0</v>
      </c>
      <c r="AJ20" s="170">
        <f>L20*9*4%</f>
        <v>0</v>
      </c>
      <c r="AK20" s="170">
        <f>AJ20*15%</f>
        <v>0</v>
      </c>
      <c r="AL20" s="256" t="s">
        <v>24</v>
      </c>
      <c r="AM20" s="256" t="s">
        <v>24</v>
      </c>
      <c r="AN20" s="170">
        <f>(AK20)/12</f>
        <v>0</v>
      </c>
      <c r="AO20" s="170">
        <f>(AJ20+AK20)/12</f>
        <v>0</v>
      </c>
      <c r="AP20" s="264"/>
      <c r="AQ20" s="251"/>
      <c r="AR20" s="71"/>
      <c r="AS20" s="138">
        <f t="shared" ref="AS20:AS32" si="33">SUM(AT20:AX20)</f>
        <v>0</v>
      </c>
      <c r="AT20" s="71"/>
      <c r="AU20" s="71"/>
      <c r="AV20" s="71"/>
      <c r="AW20" s="71"/>
      <c r="AX20" s="71"/>
      <c r="AY20" s="72"/>
      <c r="AZ20" s="166">
        <f>SUM(BA20:BE20)</f>
        <v>0</v>
      </c>
      <c r="BA20" s="159">
        <f>SUM(L20*12+AT20+AJ20)</f>
        <v>0</v>
      </c>
      <c r="BB20" s="159">
        <f>SUM(SUM(M20,O20,Q20)*12,T20,U20,V20,W20,X20,Y20,AK20,AN20,AB20,AU20)</f>
        <v>0</v>
      </c>
      <c r="BC20" s="169">
        <f>SUM(SUM(N20,P20)*12,AV20)</f>
        <v>0</v>
      </c>
      <c r="BD20" s="169">
        <f>SUM(AC20,AW20)</f>
        <v>0</v>
      </c>
      <c r="BE20" s="170">
        <f t="shared" si="19"/>
        <v>0</v>
      </c>
      <c r="BF20" s="171">
        <f t="shared" si="19"/>
        <v>0</v>
      </c>
      <c r="BG20" s="166">
        <f>SUM(J20,AQ20)</f>
        <v>0</v>
      </c>
      <c r="BH20" s="172">
        <f>SUM(J20,AR20)</f>
        <v>0</v>
      </c>
      <c r="BI20" s="166">
        <f t="shared" ref="BI20:BI21" si="34">(AZ20-BD20-BF20)*23%</f>
        <v>0</v>
      </c>
      <c r="BJ20" s="172">
        <f t="shared" ref="BJ20:BJ21" si="35">(AZ20-BD20)*4.5%</f>
        <v>0</v>
      </c>
      <c r="BK20" s="173">
        <f t="shared" si="20"/>
        <v>0</v>
      </c>
      <c r="BL20" s="201">
        <f t="shared" ref="BL20:BL32" si="36">SUM(BM20:BQ20)</f>
        <v>0</v>
      </c>
      <c r="BM20" s="71"/>
      <c r="BN20" s="71"/>
      <c r="BO20" s="71"/>
      <c r="BP20" s="71"/>
      <c r="BQ20" s="71"/>
      <c r="BR20" s="72"/>
      <c r="BS20" s="70"/>
      <c r="BT20" s="71"/>
      <c r="BU20" s="208">
        <f t="shared" si="21"/>
        <v>0</v>
      </c>
      <c r="BV20" s="71"/>
      <c r="BW20" s="71"/>
      <c r="BX20" s="71"/>
      <c r="BY20" s="71"/>
      <c r="BZ20" s="71"/>
      <c r="CA20" s="72"/>
      <c r="CB20" s="166">
        <f t="shared" si="22"/>
        <v>0</v>
      </c>
      <c r="CC20" s="159">
        <f t="shared" ref="CC20:CC22" si="37">SUM(BA20+BM20+BV20)</f>
        <v>0</v>
      </c>
      <c r="CD20" s="159">
        <f t="shared" si="23"/>
        <v>0</v>
      </c>
      <c r="CE20" s="159">
        <f t="shared" si="23"/>
        <v>0</v>
      </c>
      <c r="CF20" s="159">
        <f t="shared" si="23"/>
        <v>0</v>
      </c>
      <c r="CG20" s="159">
        <f t="shared" si="23"/>
        <v>0</v>
      </c>
      <c r="CH20" s="172">
        <f t="shared" si="23"/>
        <v>0</v>
      </c>
      <c r="CI20" s="166">
        <f t="shared" si="24"/>
        <v>0</v>
      </c>
      <c r="CJ20" s="172">
        <f t="shared" si="24"/>
        <v>0</v>
      </c>
      <c r="CK20" s="166">
        <f t="shared" ref="CK20:CK21" si="38">(CB20-CF20-CH20)*23%</f>
        <v>0</v>
      </c>
      <c r="CL20" s="172">
        <f t="shared" ref="CL20:CL21" si="39">(CB20-CF20)*4.5%</f>
        <v>0</v>
      </c>
      <c r="CM20" s="173">
        <f t="shared" si="25"/>
        <v>0</v>
      </c>
      <c r="CN20" s="201">
        <f t="shared" ref="CN20:CN22" si="40">SUM(CO20:CS20)</f>
        <v>0</v>
      </c>
      <c r="CO20" s="71"/>
      <c r="CP20" s="71"/>
      <c r="CQ20" s="71"/>
      <c r="CR20" s="71"/>
      <c r="CS20" s="71"/>
      <c r="CT20" s="72"/>
      <c r="CU20" s="70"/>
      <c r="CV20" s="71"/>
      <c r="CW20" s="208">
        <f t="shared" si="26"/>
        <v>0</v>
      </c>
      <c r="CX20" s="71"/>
      <c r="CY20" s="71"/>
      <c r="CZ20" s="71"/>
      <c r="DA20" s="71"/>
      <c r="DB20" s="71"/>
      <c r="DC20" s="72"/>
      <c r="DD20" s="166">
        <f t="shared" si="27"/>
        <v>0</v>
      </c>
      <c r="DE20" s="159">
        <f t="shared" si="28"/>
        <v>0</v>
      </c>
      <c r="DF20" s="159">
        <f t="shared" si="29"/>
        <v>0</v>
      </c>
      <c r="DG20" s="159">
        <f t="shared" si="29"/>
        <v>0</v>
      </c>
      <c r="DH20" s="159">
        <f t="shared" si="29"/>
        <v>0</v>
      </c>
      <c r="DI20" s="159">
        <f t="shared" si="29"/>
        <v>0</v>
      </c>
      <c r="DJ20" s="209">
        <f t="shared" si="29"/>
        <v>0</v>
      </c>
      <c r="DK20" s="166">
        <f t="shared" si="30"/>
        <v>0</v>
      </c>
      <c r="DL20" s="172">
        <f t="shared" si="30"/>
        <v>0</v>
      </c>
      <c r="DM20" s="166">
        <f t="shared" ref="DM20:DM21" si="41">(DD20-DH20-DJ20)*23%</f>
        <v>0</v>
      </c>
      <c r="DN20" s="172">
        <f>(DD20-DH20)*4.5%</f>
        <v>0</v>
      </c>
      <c r="DO20" s="173">
        <f t="shared" si="31"/>
        <v>0</v>
      </c>
    </row>
    <row r="21" spans="1:119" s="60" customFormat="1" ht="37.5" x14ac:dyDescent="0.25">
      <c r="A21" s="85" t="s">
        <v>55</v>
      </c>
      <c r="B21" s="73"/>
      <c r="C21" s="225"/>
      <c r="D21" s="74"/>
      <c r="E21" s="74"/>
      <c r="F21" s="74"/>
      <c r="G21" s="74"/>
      <c r="H21" s="59">
        <v>27</v>
      </c>
      <c r="I21" s="146" t="s">
        <v>12</v>
      </c>
      <c r="J21" s="158"/>
      <c r="K21" s="159">
        <f t="shared" si="32"/>
        <v>0</v>
      </c>
      <c r="L21" s="160"/>
      <c r="M21" s="160"/>
      <c r="N21" s="160"/>
      <c r="O21" s="163" t="s">
        <v>24</v>
      </c>
      <c r="P21" s="163" t="s">
        <v>24</v>
      </c>
      <c r="Q21" s="175"/>
      <c r="R21" s="154">
        <f t="shared" si="14"/>
        <v>0</v>
      </c>
      <c r="S21" s="155">
        <f t="shared" si="15"/>
        <v>0</v>
      </c>
      <c r="T21" s="162" t="s">
        <v>24</v>
      </c>
      <c r="U21" s="170">
        <f>L21</f>
        <v>0</v>
      </c>
      <c r="V21" s="163">
        <f>L21*15%*12</f>
        <v>0</v>
      </c>
      <c r="W21" s="163" t="s">
        <v>24</v>
      </c>
      <c r="X21" s="163" t="s">
        <v>24</v>
      </c>
      <c r="Y21" s="170">
        <f>SUM(T21,U21,V21,AB21)/12</f>
        <v>0</v>
      </c>
      <c r="Z21" s="174">
        <f>SUM(K21,SUM(U21,V21)/12)</f>
        <v>0</v>
      </c>
      <c r="AA21" s="240" t="s">
        <v>105</v>
      </c>
      <c r="AB21" s="165" t="s">
        <v>24</v>
      </c>
      <c r="AC21" s="166">
        <f t="shared" si="18"/>
        <v>0</v>
      </c>
      <c r="AD21" s="167"/>
      <c r="AE21" s="167"/>
      <c r="AF21" s="167"/>
      <c r="AG21" s="168"/>
      <c r="AH21" s="245"/>
      <c r="AI21" s="256" t="s">
        <v>24</v>
      </c>
      <c r="AJ21" s="257" t="s">
        <v>24</v>
      </c>
      <c r="AK21" s="257" t="s">
        <v>24</v>
      </c>
      <c r="AL21" s="257" t="s">
        <v>24</v>
      </c>
      <c r="AM21" s="257" t="s">
        <v>24</v>
      </c>
      <c r="AN21" s="257" t="s">
        <v>24</v>
      </c>
      <c r="AO21" s="256" t="s">
        <v>24</v>
      </c>
      <c r="AP21" s="265" t="s">
        <v>24</v>
      </c>
      <c r="AQ21" s="251"/>
      <c r="AR21" s="71"/>
      <c r="AS21" s="138">
        <f t="shared" si="33"/>
        <v>0</v>
      </c>
      <c r="AT21" s="71"/>
      <c r="AU21" s="71"/>
      <c r="AV21" s="71"/>
      <c r="AW21" s="71"/>
      <c r="AX21" s="71"/>
      <c r="AY21" s="72"/>
      <c r="AZ21" s="166">
        <f>SUM(BA21:BE21)</f>
        <v>0</v>
      </c>
      <c r="BA21" s="159">
        <f>SUM(L21*12+AT21)</f>
        <v>0</v>
      </c>
      <c r="BB21" s="159">
        <f>SUM(SUM(M21,O21,Q21)*12,T21,U21,V21,W21,X21,Y21,AB21,AU21)</f>
        <v>0</v>
      </c>
      <c r="BC21" s="169">
        <f>SUM(SUM(N21,P21)*12,AV21)</f>
        <v>0</v>
      </c>
      <c r="BD21" s="169">
        <f>SUM(AC21,AW21)</f>
        <v>0</v>
      </c>
      <c r="BE21" s="170">
        <f t="shared" si="19"/>
        <v>0</v>
      </c>
      <c r="BF21" s="171">
        <f t="shared" si="19"/>
        <v>0</v>
      </c>
      <c r="BG21" s="166">
        <f>SUM(J21,AQ21)</f>
        <v>0</v>
      </c>
      <c r="BH21" s="172">
        <f>SUM(J21,AR21)</f>
        <v>0</v>
      </c>
      <c r="BI21" s="166">
        <f t="shared" si="34"/>
        <v>0</v>
      </c>
      <c r="BJ21" s="172">
        <f t="shared" si="35"/>
        <v>0</v>
      </c>
      <c r="BK21" s="173">
        <f t="shared" si="20"/>
        <v>0</v>
      </c>
      <c r="BL21" s="201">
        <f>SUM(BM21:BQ21)</f>
        <v>0</v>
      </c>
      <c r="BM21" s="71"/>
      <c r="BN21" s="71"/>
      <c r="BO21" s="71"/>
      <c r="BP21" s="71"/>
      <c r="BQ21" s="71"/>
      <c r="BR21" s="72"/>
      <c r="BS21" s="70"/>
      <c r="BT21" s="71"/>
      <c r="BU21" s="208">
        <f>SUM(BV21:BZ21)</f>
        <v>0</v>
      </c>
      <c r="BV21" s="71"/>
      <c r="BW21" s="71"/>
      <c r="BX21" s="71"/>
      <c r="BY21" s="71"/>
      <c r="BZ21" s="71"/>
      <c r="CA21" s="72"/>
      <c r="CB21" s="166">
        <f t="shared" si="22"/>
        <v>0</v>
      </c>
      <c r="CC21" s="159">
        <f t="shared" si="37"/>
        <v>0</v>
      </c>
      <c r="CD21" s="159">
        <f t="shared" si="23"/>
        <v>0</v>
      </c>
      <c r="CE21" s="159">
        <f t="shared" si="23"/>
        <v>0</v>
      </c>
      <c r="CF21" s="159">
        <f t="shared" si="23"/>
        <v>0</v>
      </c>
      <c r="CG21" s="159">
        <f t="shared" si="23"/>
        <v>0</v>
      </c>
      <c r="CH21" s="172">
        <f t="shared" si="23"/>
        <v>0</v>
      </c>
      <c r="CI21" s="166">
        <f t="shared" si="24"/>
        <v>0</v>
      </c>
      <c r="CJ21" s="172">
        <f t="shared" si="24"/>
        <v>0</v>
      </c>
      <c r="CK21" s="166">
        <f t="shared" si="38"/>
        <v>0</v>
      </c>
      <c r="CL21" s="172">
        <f t="shared" si="39"/>
        <v>0</v>
      </c>
      <c r="CM21" s="173">
        <f t="shared" si="25"/>
        <v>0</v>
      </c>
      <c r="CN21" s="201">
        <f t="shared" si="40"/>
        <v>0</v>
      </c>
      <c r="CO21" s="71"/>
      <c r="CP21" s="71"/>
      <c r="CQ21" s="71"/>
      <c r="CR21" s="71"/>
      <c r="CS21" s="71"/>
      <c r="CT21" s="72"/>
      <c r="CU21" s="70"/>
      <c r="CV21" s="71"/>
      <c r="CW21" s="208">
        <f t="shared" si="26"/>
        <v>0</v>
      </c>
      <c r="CX21" s="71"/>
      <c r="CY21" s="71"/>
      <c r="CZ21" s="71"/>
      <c r="DA21" s="71"/>
      <c r="DB21" s="71"/>
      <c r="DC21" s="72"/>
      <c r="DD21" s="166">
        <f t="shared" si="27"/>
        <v>0</v>
      </c>
      <c r="DE21" s="159">
        <f t="shared" si="28"/>
        <v>0</v>
      </c>
      <c r="DF21" s="159">
        <f t="shared" si="29"/>
        <v>0</v>
      </c>
      <c r="DG21" s="159">
        <f t="shared" si="29"/>
        <v>0</v>
      </c>
      <c r="DH21" s="159">
        <f t="shared" si="29"/>
        <v>0</v>
      </c>
      <c r="DI21" s="159">
        <f t="shared" si="29"/>
        <v>0</v>
      </c>
      <c r="DJ21" s="209">
        <f t="shared" si="29"/>
        <v>0</v>
      </c>
      <c r="DK21" s="166">
        <f t="shared" si="30"/>
        <v>0</v>
      </c>
      <c r="DL21" s="172">
        <f t="shared" si="30"/>
        <v>0</v>
      </c>
      <c r="DM21" s="166">
        <f t="shared" si="41"/>
        <v>0</v>
      </c>
      <c r="DN21" s="172">
        <f t="shared" ref="DN21" si="42">(DD21-DH21)*4.5%</f>
        <v>0</v>
      </c>
      <c r="DO21" s="173">
        <f t="shared" si="31"/>
        <v>0</v>
      </c>
    </row>
    <row r="22" spans="1:119" s="60" customFormat="1" x14ac:dyDescent="0.25">
      <c r="A22" s="85" t="s">
        <v>19</v>
      </c>
      <c r="B22" s="73"/>
      <c r="C22" s="225"/>
      <c r="D22" s="74"/>
      <c r="E22" s="74"/>
      <c r="F22" s="74"/>
      <c r="G22" s="74"/>
      <c r="H22" s="59">
        <v>28</v>
      </c>
      <c r="I22" s="146" t="s">
        <v>12</v>
      </c>
      <c r="J22" s="158"/>
      <c r="K22" s="159">
        <f t="shared" si="32"/>
        <v>0</v>
      </c>
      <c r="L22" s="160"/>
      <c r="M22" s="160"/>
      <c r="N22" s="160"/>
      <c r="O22" s="160"/>
      <c r="P22" s="160"/>
      <c r="Q22" s="175"/>
      <c r="R22" s="154">
        <f t="shared" si="14"/>
        <v>0</v>
      </c>
      <c r="S22" s="155">
        <f t="shared" si="15"/>
        <v>0</v>
      </c>
      <c r="T22" s="162" t="s">
        <v>24</v>
      </c>
      <c r="U22" s="163" t="s">
        <v>24</v>
      </c>
      <c r="V22" s="163" t="s">
        <v>24</v>
      </c>
      <c r="W22" s="163" t="s">
        <v>24</v>
      </c>
      <c r="X22" s="163" t="s">
        <v>24</v>
      </c>
      <c r="Y22" s="163" t="s">
        <v>24</v>
      </c>
      <c r="Z22" s="174">
        <f>SUM(L22,M22,N22)</f>
        <v>0</v>
      </c>
      <c r="AA22" s="164"/>
      <c r="AB22" s="165" t="s">
        <v>24</v>
      </c>
      <c r="AC22" s="166">
        <f t="shared" si="18"/>
        <v>0</v>
      </c>
      <c r="AD22" s="167"/>
      <c r="AE22" s="167"/>
      <c r="AF22" s="167"/>
      <c r="AG22" s="167"/>
      <c r="AH22" s="245"/>
      <c r="AI22" s="256" t="s">
        <v>24</v>
      </c>
      <c r="AJ22" s="257" t="s">
        <v>24</v>
      </c>
      <c r="AK22" s="257" t="s">
        <v>24</v>
      </c>
      <c r="AL22" s="257" t="s">
        <v>24</v>
      </c>
      <c r="AM22" s="257" t="s">
        <v>24</v>
      </c>
      <c r="AN22" s="257" t="s">
        <v>24</v>
      </c>
      <c r="AO22" s="256" t="s">
        <v>24</v>
      </c>
      <c r="AP22" s="265" t="s">
        <v>24</v>
      </c>
      <c r="AQ22" s="251"/>
      <c r="AR22" s="71"/>
      <c r="AS22" s="138">
        <f t="shared" si="33"/>
        <v>0</v>
      </c>
      <c r="AT22" s="71"/>
      <c r="AU22" s="71"/>
      <c r="AV22" s="71"/>
      <c r="AW22" s="71"/>
      <c r="AX22" s="71"/>
      <c r="AY22" s="72"/>
      <c r="AZ22" s="166">
        <f>SUM(BA22:BE22)</f>
        <v>0</v>
      </c>
      <c r="BA22" s="159">
        <f>SUM(L22*12+AT22)</f>
        <v>0</v>
      </c>
      <c r="BB22" s="159">
        <f>SUM(SUM(M22,O22,Q22)*12,T22,U22,V22,W22,X22,Y22,AB22,AU22)</f>
        <v>0</v>
      </c>
      <c r="BC22" s="169">
        <f>SUM(SUM(N22,P22)*12,AV22)</f>
        <v>0</v>
      </c>
      <c r="BD22" s="169">
        <f>SUM(AC22,AW22)</f>
        <v>0</v>
      </c>
      <c r="BE22" s="170">
        <f t="shared" si="19"/>
        <v>0</v>
      </c>
      <c r="BF22" s="171">
        <f t="shared" si="19"/>
        <v>0</v>
      </c>
      <c r="BG22" s="166">
        <f>SUM(J22,AQ22)</f>
        <v>0</v>
      </c>
      <c r="BH22" s="172">
        <f>SUM(J22,AR22)</f>
        <v>0</v>
      </c>
      <c r="BI22" s="231"/>
      <c r="BJ22" s="176"/>
      <c r="BK22" s="173">
        <f t="shared" si="20"/>
        <v>0</v>
      </c>
      <c r="BL22" s="201">
        <f t="shared" si="36"/>
        <v>0</v>
      </c>
      <c r="BM22" s="71"/>
      <c r="BN22" s="71"/>
      <c r="BO22" s="71"/>
      <c r="BP22" s="71"/>
      <c r="BQ22" s="71"/>
      <c r="BR22" s="72"/>
      <c r="BS22" s="70"/>
      <c r="BT22" s="71"/>
      <c r="BU22" s="208">
        <f t="shared" si="21"/>
        <v>0</v>
      </c>
      <c r="BV22" s="71"/>
      <c r="BW22" s="71"/>
      <c r="BX22" s="71"/>
      <c r="BY22" s="71"/>
      <c r="BZ22" s="71"/>
      <c r="CA22" s="72"/>
      <c r="CB22" s="166">
        <f t="shared" si="22"/>
        <v>0</v>
      </c>
      <c r="CC22" s="159">
        <f t="shared" si="37"/>
        <v>0</v>
      </c>
      <c r="CD22" s="159">
        <f t="shared" si="23"/>
        <v>0</v>
      </c>
      <c r="CE22" s="159">
        <f t="shared" si="23"/>
        <v>0</v>
      </c>
      <c r="CF22" s="159">
        <f t="shared" si="23"/>
        <v>0</v>
      </c>
      <c r="CG22" s="159">
        <f t="shared" si="23"/>
        <v>0</v>
      </c>
      <c r="CH22" s="172">
        <f t="shared" si="23"/>
        <v>0</v>
      </c>
      <c r="CI22" s="166">
        <f t="shared" si="24"/>
        <v>0</v>
      </c>
      <c r="CJ22" s="172">
        <f t="shared" si="24"/>
        <v>0</v>
      </c>
      <c r="CK22" s="231"/>
      <c r="CL22" s="176"/>
      <c r="CM22" s="173">
        <f t="shared" si="25"/>
        <v>0</v>
      </c>
      <c r="CN22" s="201">
        <f t="shared" si="40"/>
        <v>0</v>
      </c>
      <c r="CO22" s="71"/>
      <c r="CP22" s="71"/>
      <c r="CQ22" s="71"/>
      <c r="CR22" s="71"/>
      <c r="CS22" s="71"/>
      <c r="CT22" s="72"/>
      <c r="CU22" s="70"/>
      <c r="CV22" s="71"/>
      <c r="CW22" s="208">
        <f t="shared" si="26"/>
        <v>0</v>
      </c>
      <c r="CX22" s="71"/>
      <c r="CY22" s="71"/>
      <c r="CZ22" s="71"/>
      <c r="DA22" s="71"/>
      <c r="DB22" s="71"/>
      <c r="DC22" s="72"/>
      <c r="DD22" s="166">
        <f t="shared" si="27"/>
        <v>0</v>
      </c>
      <c r="DE22" s="159">
        <f t="shared" si="28"/>
        <v>0</v>
      </c>
      <c r="DF22" s="159">
        <f t="shared" si="29"/>
        <v>0</v>
      </c>
      <c r="DG22" s="159">
        <f t="shared" si="29"/>
        <v>0</v>
      </c>
      <c r="DH22" s="159">
        <f t="shared" si="29"/>
        <v>0</v>
      </c>
      <c r="DI22" s="159">
        <f t="shared" si="29"/>
        <v>0</v>
      </c>
      <c r="DJ22" s="209">
        <f t="shared" si="29"/>
        <v>0</v>
      </c>
      <c r="DK22" s="166">
        <f t="shared" si="30"/>
        <v>0</v>
      </c>
      <c r="DL22" s="172">
        <f t="shared" si="30"/>
        <v>0</v>
      </c>
      <c r="DM22" s="231"/>
      <c r="DN22" s="176"/>
      <c r="DO22" s="173">
        <f>SUM(DD22,DM22,DN22)</f>
        <v>0</v>
      </c>
    </row>
    <row r="23" spans="1:119" s="61" customFormat="1" ht="27.75" customHeight="1" x14ac:dyDescent="0.25">
      <c r="A23" s="88" t="s">
        <v>56</v>
      </c>
      <c r="B23" s="89"/>
      <c r="C23" s="226"/>
      <c r="D23" s="90"/>
      <c r="E23" s="90"/>
      <c r="F23" s="90"/>
      <c r="G23" s="90"/>
      <c r="H23" s="91">
        <v>30</v>
      </c>
      <c r="I23" s="148" t="s">
        <v>12</v>
      </c>
      <c r="J23" s="151">
        <f t="shared" ref="J23:S23" si="43">SUM(J24:J27)</f>
        <v>0</v>
      </c>
      <c r="K23" s="152">
        <f t="shared" si="43"/>
        <v>0</v>
      </c>
      <c r="L23" s="152">
        <f t="shared" si="43"/>
        <v>0</v>
      </c>
      <c r="M23" s="152">
        <f t="shared" si="43"/>
        <v>0</v>
      </c>
      <c r="N23" s="152">
        <f t="shared" si="43"/>
        <v>0</v>
      </c>
      <c r="O23" s="152">
        <f t="shared" si="43"/>
        <v>0</v>
      </c>
      <c r="P23" s="152">
        <f t="shared" si="43"/>
        <v>0</v>
      </c>
      <c r="Q23" s="153">
        <f t="shared" si="43"/>
        <v>0</v>
      </c>
      <c r="R23" s="151">
        <f t="shared" si="43"/>
        <v>0</v>
      </c>
      <c r="S23" s="153">
        <f t="shared" si="43"/>
        <v>0</v>
      </c>
      <c r="T23" s="151">
        <f>SUM(T24:T27)</f>
        <v>0</v>
      </c>
      <c r="U23" s="152">
        <f>SUM(U24:U27)</f>
        <v>0</v>
      </c>
      <c r="V23" s="152">
        <f t="shared" ref="V23:CH23" si="44">SUM(V24:V27)</f>
        <v>0</v>
      </c>
      <c r="W23" s="152">
        <f t="shared" si="44"/>
        <v>0</v>
      </c>
      <c r="X23" s="152">
        <f t="shared" si="44"/>
        <v>0</v>
      </c>
      <c r="Y23" s="152">
        <f t="shared" si="44"/>
        <v>0</v>
      </c>
      <c r="Z23" s="152">
        <f t="shared" si="44"/>
        <v>0</v>
      </c>
      <c r="AA23" s="152">
        <f t="shared" si="44"/>
        <v>0</v>
      </c>
      <c r="AB23" s="156">
        <f t="shared" si="44"/>
        <v>0</v>
      </c>
      <c r="AC23" s="151">
        <f t="shared" si="44"/>
        <v>0</v>
      </c>
      <c r="AD23" s="152">
        <f t="shared" si="44"/>
        <v>0</v>
      </c>
      <c r="AE23" s="152">
        <f t="shared" si="44"/>
        <v>0</v>
      </c>
      <c r="AF23" s="152">
        <f t="shared" si="44"/>
        <v>0</v>
      </c>
      <c r="AG23" s="152">
        <f t="shared" si="44"/>
        <v>0</v>
      </c>
      <c r="AH23" s="153">
        <f t="shared" si="44"/>
        <v>0</v>
      </c>
      <c r="AI23" s="153">
        <f t="shared" si="44"/>
        <v>0</v>
      </c>
      <c r="AJ23" s="152"/>
      <c r="AK23" s="152"/>
      <c r="AL23" s="152"/>
      <c r="AM23" s="152"/>
      <c r="AN23" s="152"/>
      <c r="AO23" s="152"/>
      <c r="AP23" s="156"/>
      <c r="AQ23" s="252">
        <f t="shared" si="44"/>
        <v>0</v>
      </c>
      <c r="AR23" s="152">
        <f t="shared" si="44"/>
        <v>0</v>
      </c>
      <c r="AS23" s="138">
        <f t="shared" si="33"/>
        <v>0</v>
      </c>
      <c r="AT23" s="152">
        <f t="shared" si="44"/>
        <v>0</v>
      </c>
      <c r="AU23" s="152">
        <f t="shared" si="44"/>
        <v>0</v>
      </c>
      <c r="AV23" s="152">
        <f t="shared" si="44"/>
        <v>0</v>
      </c>
      <c r="AW23" s="152">
        <f t="shared" si="44"/>
        <v>0</v>
      </c>
      <c r="AX23" s="152">
        <f t="shared" si="44"/>
        <v>0</v>
      </c>
      <c r="AY23" s="156">
        <f t="shared" si="44"/>
        <v>0</v>
      </c>
      <c r="AZ23" s="151">
        <f t="shared" si="44"/>
        <v>0</v>
      </c>
      <c r="BA23" s="152">
        <f t="shared" si="44"/>
        <v>0</v>
      </c>
      <c r="BB23" s="152">
        <f t="shared" si="44"/>
        <v>0</v>
      </c>
      <c r="BC23" s="152">
        <f t="shared" si="44"/>
        <v>0</v>
      </c>
      <c r="BD23" s="152">
        <f t="shared" si="44"/>
        <v>0</v>
      </c>
      <c r="BE23" s="152">
        <f t="shared" si="44"/>
        <v>0</v>
      </c>
      <c r="BF23" s="152">
        <f t="shared" si="44"/>
        <v>0</v>
      </c>
      <c r="BG23" s="151">
        <f t="shared" si="44"/>
        <v>0</v>
      </c>
      <c r="BH23" s="156">
        <f t="shared" si="44"/>
        <v>0</v>
      </c>
      <c r="BI23" s="151">
        <f t="shared" si="44"/>
        <v>0</v>
      </c>
      <c r="BJ23" s="156">
        <f t="shared" si="44"/>
        <v>0</v>
      </c>
      <c r="BK23" s="157">
        <f t="shared" si="44"/>
        <v>0</v>
      </c>
      <c r="BL23" s="151">
        <f t="shared" si="44"/>
        <v>0</v>
      </c>
      <c r="BM23" s="152">
        <f t="shared" si="44"/>
        <v>0</v>
      </c>
      <c r="BN23" s="152">
        <f t="shared" si="44"/>
        <v>0</v>
      </c>
      <c r="BO23" s="152">
        <f t="shared" si="44"/>
        <v>0</v>
      </c>
      <c r="BP23" s="152">
        <f t="shared" si="44"/>
        <v>0</v>
      </c>
      <c r="BQ23" s="152">
        <f t="shared" si="44"/>
        <v>0</v>
      </c>
      <c r="BR23" s="156">
        <f t="shared" si="44"/>
        <v>0</v>
      </c>
      <c r="BS23" s="151">
        <f t="shared" si="44"/>
        <v>0</v>
      </c>
      <c r="BT23" s="152">
        <f t="shared" si="44"/>
        <v>0</v>
      </c>
      <c r="BU23" s="152">
        <f t="shared" si="44"/>
        <v>0</v>
      </c>
      <c r="BV23" s="152">
        <f t="shared" si="44"/>
        <v>0</v>
      </c>
      <c r="BW23" s="152">
        <f t="shared" si="44"/>
        <v>0</v>
      </c>
      <c r="BX23" s="152">
        <f t="shared" si="44"/>
        <v>0</v>
      </c>
      <c r="BY23" s="152">
        <f t="shared" si="44"/>
        <v>0</v>
      </c>
      <c r="BZ23" s="152">
        <f t="shared" si="44"/>
        <v>0</v>
      </c>
      <c r="CA23" s="156">
        <f t="shared" si="44"/>
        <v>0</v>
      </c>
      <c r="CB23" s="151">
        <f t="shared" si="44"/>
        <v>0</v>
      </c>
      <c r="CC23" s="152">
        <f t="shared" si="44"/>
        <v>0</v>
      </c>
      <c r="CD23" s="152">
        <f t="shared" si="44"/>
        <v>0</v>
      </c>
      <c r="CE23" s="152">
        <f t="shared" si="44"/>
        <v>0</v>
      </c>
      <c r="CF23" s="152">
        <f t="shared" si="44"/>
        <v>0</v>
      </c>
      <c r="CG23" s="152">
        <f t="shared" si="44"/>
        <v>0</v>
      </c>
      <c r="CH23" s="156">
        <f t="shared" si="44"/>
        <v>0</v>
      </c>
      <c r="CI23" s="151">
        <f t="shared" ref="CI23:CM23" si="45">SUM(CI24:CI27)</f>
        <v>0</v>
      </c>
      <c r="CJ23" s="156">
        <f t="shared" si="45"/>
        <v>0</v>
      </c>
      <c r="CK23" s="151">
        <f t="shared" si="45"/>
        <v>0</v>
      </c>
      <c r="CL23" s="156">
        <f t="shared" si="45"/>
        <v>0</v>
      </c>
      <c r="CM23" s="157">
        <f t="shared" si="45"/>
        <v>0</v>
      </c>
      <c r="CN23" s="151">
        <f t="shared" ref="CN23:DO23" si="46">SUM(CN24:CN27)</f>
        <v>0</v>
      </c>
      <c r="CO23" s="152">
        <f t="shared" si="46"/>
        <v>0</v>
      </c>
      <c r="CP23" s="152">
        <f t="shared" si="46"/>
        <v>0</v>
      </c>
      <c r="CQ23" s="152">
        <f t="shared" si="46"/>
        <v>0</v>
      </c>
      <c r="CR23" s="152">
        <f t="shared" si="46"/>
        <v>0</v>
      </c>
      <c r="CS23" s="152">
        <f t="shared" si="46"/>
        <v>0</v>
      </c>
      <c r="CT23" s="156">
        <f t="shared" si="46"/>
        <v>0</v>
      </c>
      <c r="CU23" s="151">
        <f t="shared" si="46"/>
        <v>0</v>
      </c>
      <c r="CV23" s="152">
        <f t="shared" si="46"/>
        <v>0</v>
      </c>
      <c r="CW23" s="152">
        <f t="shared" si="46"/>
        <v>0</v>
      </c>
      <c r="CX23" s="152">
        <f t="shared" si="46"/>
        <v>0</v>
      </c>
      <c r="CY23" s="152">
        <f t="shared" si="46"/>
        <v>0</v>
      </c>
      <c r="CZ23" s="152">
        <f t="shared" si="46"/>
        <v>0</v>
      </c>
      <c r="DA23" s="152">
        <f t="shared" si="46"/>
        <v>0</v>
      </c>
      <c r="DB23" s="152">
        <f t="shared" si="46"/>
        <v>0</v>
      </c>
      <c r="DC23" s="156">
        <f t="shared" si="46"/>
        <v>0</v>
      </c>
      <c r="DD23" s="151">
        <f t="shared" si="46"/>
        <v>0</v>
      </c>
      <c r="DE23" s="152">
        <f t="shared" si="46"/>
        <v>0</v>
      </c>
      <c r="DF23" s="152">
        <f t="shared" si="46"/>
        <v>0</v>
      </c>
      <c r="DG23" s="152">
        <f t="shared" si="46"/>
        <v>0</v>
      </c>
      <c r="DH23" s="152">
        <f t="shared" si="46"/>
        <v>0</v>
      </c>
      <c r="DI23" s="152">
        <f t="shared" si="46"/>
        <v>0</v>
      </c>
      <c r="DJ23" s="153">
        <f t="shared" si="46"/>
        <v>0</v>
      </c>
      <c r="DK23" s="151">
        <f t="shared" si="46"/>
        <v>0</v>
      </c>
      <c r="DL23" s="156">
        <f t="shared" si="46"/>
        <v>0</v>
      </c>
      <c r="DM23" s="151">
        <f t="shared" si="46"/>
        <v>0</v>
      </c>
      <c r="DN23" s="156">
        <f t="shared" si="46"/>
        <v>0</v>
      </c>
      <c r="DO23" s="157">
        <f t="shared" si="46"/>
        <v>0</v>
      </c>
    </row>
    <row r="24" spans="1:119" s="60" customFormat="1" ht="51" x14ac:dyDescent="0.25">
      <c r="A24" s="84" t="s">
        <v>162</v>
      </c>
      <c r="B24" s="75"/>
      <c r="C24" s="227"/>
      <c r="D24" s="74"/>
      <c r="E24" s="74"/>
      <c r="F24" s="74"/>
      <c r="G24" s="74"/>
      <c r="H24" s="59">
        <v>30</v>
      </c>
      <c r="I24" s="146" t="s">
        <v>14</v>
      </c>
      <c r="J24" s="158"/>
      <c r="K24" s="159">
        <f t="shared" si="32"/>
        <v>0</v>
      </c>
      <c r="L24" s="160"/>
      <c r="M24" s="160"/>
      <c r="N24" s="160"/>
      <c r="O24" s="163" t="s">
        <v>24</v>
      </c>
      <c r="P24" s="163" t="s">
        <v>24</v>
      </c>
      <c r="Q24" s="175"/>
      <c r="R24" s="166">
        <f t="shared" si="14"/>
        <v>0</v>
      </c>
      <c r="S24" s="172">
        <f t="shared" si="15"/>
        <v>0</v>
      </c>
      <c r="T24" s="177"/>
      <c r="U24" s="170">
        <f>L24</f>
        <v>0</v>
      </c>
      <c r="V24" s="163" t="s">
        <v>24</v>
      </c>
      <c r="W24" s="164"/>
      <c r="X24" s="164"/>
      <c r="Y24" s="168"/>
      <c r="Z24" s="164"/>
      <c r="AA24" s="164"/>
      <c r="AB24" s="176"/>
      <c r="AC24" s="166">
        <f t="shared" si="18"/>
        <v>0</v>
      </c>
      <c r="AD24" s="167"/>
      <c r="AE24" s="167"/>
      <c r="AF24" s="167"/>
      <c r="AG24" s="167"/>
      <c r="AH24" s="245"/>
      <c r="AI24" s="170">
        <f>SUM(AJ24:AO24)</f>
        <v>0</v>
      </c>
      <c r="AJ24" s="257" t="s">
        <v>24</v>
      </c>
      <c r="AK24" s="257" t="s">
        <v>24</v>
      </c>
      <c r="AL24" s="159">
        <f>L24*7.6%*3</f>
        <v>0</v>
      </c>
      <c r="AM24" s="159">
        <f>(M24+Q24)*7.6%*3</f>
        <v>0</v>
      </c>
      <c r="AN24" s="159">
        <f>AM24/12*2</f>
        <v>0</v>
      </c>
      <c r="AO24" s="159">
        <f>(AL24+AM24)/12</f>
        <v>0</v>
      </c>
      <c r="AP24" s="266"/>
      <c r="AQ24" s="251"/>
      <c r="AR24" s="71"/>
      <c r="AS24" s="138">
        <f t="shared" si="33"/>
        <v>0</v>
      </c>
      <c r="AT24" s="71"/>
      <c r="AU24" s="71"/>
      <c r="AV24" s="71"/>
      <c r="AW24" s="71"/>
      <c r="AX24" s="71"/>
      <c r="AY24" s="72"/>
      <c r="AZ24" s="166">
        <f>SUM(BA24:BE24)</f>
        <v>0</v>
      </c>
      <c r="BA24" s="159">
        <f>SUM(L24*12+AT24+AL24)</f>
        <v>0</v>
      </c>
      <c r="BB24" s="159">
        <f>SUM(SUM(M24,O24,Q24)*12,T24,U24,V24,W24,X24,Y24,AB24,AU24,AN24,AM24)</f>
        <v>0</v>
      </c>
      <c r="BC24" s="169">
        <f>SUM(SUM(N24,P24)*12,AV24)</f>
        <v>0</v>
      </c>
      <c r="BD24" s="169">
        <f>SUM(AC24,AW24)</f>
        <v>0</v>
      </c>
      <c r="BE24" s="170">
        <f t="shared" ref="BE24:BF27" si="47">SUM(Z24,AX24,AO24)</f>
        <v>0</v>
      </c>
      <c r="BF24" s="171">
        <f t="shared" si="47"/>
        <v>0</v>
      </c>
      <c r="BG24" s="166">
        <f>SUM(J24,AQ24)</f>
        <v>0</v>
      </c>
      <c r="BH24" s="172">
        <f>SUM(J24,AR24)</f>
        <v>0</v>
      </c>
      <c r="BI24" s="166">
        <f t="shared" ref="BI24:BI27" si="48">(AZ24-BD24-BF24)*23%</f>
        <v>0</v>
      </c>
      <c r="BJ24" s="172">
        <f>(AZ24-BD24)*4.5%</f>
        <v>0</v>
      </c>
      <c r="BK24" s="173">
        <f t="shared" si="20"/>
        <v>0</v>
      </c>
      <c r="BL24" s="201">
        <f t="shared" si="36"/>
        <v>0</v>
      </c>
      <c r="BM24" s="71"/>
      <c r="BN24" s="71"/>
      <c r="BO24" s="71"/>
      <c r="BP24" s="71"/>
      <c r="BQ24" s="71"/>
      <c r="BR24" s="72"/>
      <c r="BS24" s="70"/>
      <c r="BT24" s="71"/>
      <c r="BU24" s="208">
        <f t="shared" si="21"/>
        <v>0</v>
      </c>
      <c r="BV24" s="71"/>
      <c r="BW24" s="71"/>
      <c r="BX24" s="71"/>
      <c r="BY24" s="71"/>
      <c r="BZ24" s="71"/>
      <c r="CA24" s="72"/>
      <c r="CB24" s="166">
        <f t="shared" si="22"/>
        <v>0</v>
      </c>
      <c r="CC24" s="159">
        <f t="shared" ref="CC24:CC27" si="49">SUM(BA24+BM24+BV24)</f>
        <v>0</v>
      </c>
      <c r="CD24" s="159">
        <f t="shared" ref="CD24:CH27" si="50">SUM(BB24,BN24,BW24)</f>
        <v>0</v>
      </c>
      <c r="CE24" s="159">
        <f t="shared" si="50"/>
        <v>0</v>
      </c>
      <c r="CF24" s="159">
        <f t="shared" si="50"/>
        <v>0</v>
      </c>
      <c r="CG24" s="159">
        <f t="shared" si="50"/>
        <v>0</v>
      </c>
      <c r="CH24" s="172">
        <f t="shared" si="50"/>
        <v>0</v>
      </c>
      <c r="CI24" s="166">
        <f t="shared" ref="CI24:CI27" si="51">SUM(BG24,BS24)</f>
        <v>0</v>
      </c>
      <c r="CJ24" s="172">
        <f t="shared" si="24"/>
        <v>0</v>
      </c>
      <c r="CK24" s="166">
        <f t="shared" ref="CK24:CK27" si="52">(CB24-CF24-CH24)*23%</f>
        <v>0</v>
      </c>
      <c r="CL24" s="172">
        <f>(CB24-CF24)*4.5%</f>
        <v>0</v>
      </c>
      <c r="CM24" s="173">
        <f t="shared" ref="CM24:CM27" si="53">SUM(CB24,CK24,CL24)</f>
        <v>0</v>
      </c>
      <c r="CN24" s="201">
        <f t="shared" ref="CN24:CN27" si="54">SUM(CO24:CS24)</f>
        <v>0</v>
      </c>
      <c r="CO24" s="71"/>
      <c r="CP24" s="71"/>
      <c r="CQ24" s="71"/>
      <c r="CR24" s="71"/>
      <c r="CS24" s="71"/>
      <c r="CT24" s="72"/>
      <c r="CU24" s="70"/>
      <c r="CV24" s="71"/>
      <c r="CW24" s="208">
        <f t="shared" ref="CW24:CW27" si="55">SUM(CX24:DB24)</f>
        <v>0</v>
      </c>
      <c r="CX24" s="71"/>
      <c r="CY24" s="71"/>
      <c r="CZ24" s="71"/>
      <c r="DA24" s="71"/>
      <c r="DB24" s="71"/>
      <c r="DC24" s="72"/>
      <c r="DD24" s="166">
        <f t="shared" si="27"/>
        <v>0</v>
      </c>
      <c r="DE24" s="159">
        <f t="shared" ref="DE24:DE27" si="56">SUM(CC24+CO24+CX24)</f>
        <v>0</v>
      </c>
      <c r="DF24" s="159">
        <f t="shared" ref="DF24:DJ27" si="57">SUM(CD24,CP24,CY24)</f>
        <v>0</v>
      </c>
      <c r="DG24" s="159">
        <f t="shared" si="57"/>
        <v>0</v>
      </c>
      <c r="DH24" s="159">
        <f t="shared" si="57"/>
        <v>0</v>
      </c>
      <c r="DI24" s="159">
        <f t="shared" si="57"/>
        <v>0</v>
      </c>
      <c r="DJ24" s="209">
        <f t="shared" si="57"/>
        <v>0</v>
      </c>
      <c r="DK24" s="166">
        <f t="shared" ref="DK24:DL27" si="58">SUM(CI24,CU24)</f>
        <v>0</v>
      </c>
      <c r="DL24" s="172">
        <f t="shared" si="58"/>
        <v>0</v>
      </c>
      <c r="DM24" s="166">
        <f t="shared" ref="DM24:DM27" si="59">(DD24-DH24-DJ24)*23%</f>
        <v>0</v>
      </c>
      <c r="DN24" s="172">
        <f>(DD24-DH24)*4.5%</f>
        <v>0</v>
      </c>
      <c r="DO24" s="173">
        <f t="shared" ref="DO24:DO27" si="60">SUM(DD24,DM24,DN24)</f>
        <v>0</v>
      </c>
    </row>
    <row r="25" spans="1:119" s="60" customFormat="1" ht="51" x14ac:dyDescent="0.25">
      <c r="A25" s="84" t="s">
        <v>163</v>
      </c>
      <c r="B25" s="75"/>
      <c r="C25" s="227"/>
      <c r="D25" s="74"/>
      <c r="E25" s="74"/>
      <c r="F25" s="74"/>
      <c r="G25" s="74"/>
      <c r="H25" s="59">
        <v>30</v>
      </c>
      <c r="I25" s="146" t="s">
        <v>15</v>
      </c>
      <c r="J25" s="158"/>
      <c r="K25" s="159">
        <f t="shared" si="32"/>
        <v>0</v>
      </c>
      <c r="L25" s="160"/>
      <c r="M25" s="160"/>
      <c r="N25" s="160"/>
      <c r="O25" s="163" t="s">
        <v>24</v>
      </c>
      <c r="P25" s="163" t="s">
        <v>24</v>
      </c>
      <c r="Q25" s="175"/>
      <c r="R25" s="166">
        <f t="shared" si="14"/>
        <v>0</v>
      </c>
      <c r="S25" s="172">
        <f t="shared" si="15"/>
        <v>0</v>
      </c>
      <c r="T25" s="177"/>
      <c r="U25" s="170">
        <f>L25</f>
        <v>0</v>
      </c>
      <c r="V25" s="163" t="s">
        <v>24</v>
      </c>
      <c r="W25" s="164"/>
      <c r="X25" s="164"/>
      <c r="Y25" s="168"/>
      <c r="Z25" s="164"/>
      <c r="AA25" s="164"/>
      <c r="AB25" s="176"/>
      <c r="AC25" s="166">
        <f t="shared" si="18"/>
        <v>0</v>
      </c>
      <c r="AD25" s="167"/>
      <c r="AE25" s="167"/>
      <c r="AF25" s="167"/>
      <c r="AG25" s="167"/>
      <c r="AH25" s="245"/>
      <c r="AI25" s="170">
        <f>SUM(AJ25:AO25)</f>
        <v>0</v>
      </c>
      <c r="AJ25" s="257" t="s">
        <v>24</v>
      </c>
      <c r="AK25" s="257" t="s">
        <v>24</v>
      </c>
      <c r="AL25" s="159">
        <f t="shared" ref="AL25:AL27" si="61">L25*7.6%*3</f>
        <v>0</v>
      </c>
      <c r="AM25" s="159">
        <f t="shared" ref="AM25:AM27" si="62">(M25+Q25)*7.6%*3</f>
        <v>0</v>
      </c>
      <c r="AN25" s="159">
        <f t="shared" ref="AN25:AN27" si="63">AM25/12*2</f>
        <v>0</v>
      </c>
      <c r="AO25" s="159">
        <f t="shared" ref="AO25:AO27" si="64">(AL25+AM25)/12</f>
        <v>0</v>
      </c>
      <c r="AP25" s="266"/>
      <c r="AQ25" s="251"/>
      <c r="AR25" s="71"/>
      <c r="AS25" s="138">
        <f t="shared" si="33"/>
        <v>0</v>
      </c>
      <c r="AT25" s="71"/>
      <c r="AU25" s="71"/>
      <c r="AV25" s="71"/>
      <c r="AW25" s="71"/>
      <c r="AX25" s="71"/>
      <c r="AY25" s="72"/>
      <c r="AZ25" s="166">
        <f>SUM(BA25:BE25)</f>
        <v>0</v>
      </c>
      <c r="BA25" s="159">
        <f>SUM(L25*12+AT25+AL25)</f>
        <v>0</v>
      </c>
      <c r="BB25" s="159">
        <f>SUM(SUM(M25,O25,Q25)*12,T25,U25,V25,W25,X25,Y25,AB25,AU25,AM25)</f>
        <v>0</v>
      </c>
      <c r="BC25" s="169">
        <f>SUM(SUM(N25,P25)*12,AV25)</f>
        <v>0</v>
      </c>
      <c r="BD25" s="169">
        <f>SUM(AC25,AW25)</f>
        <v>0</v>
      </c>
      <c r="BE25" s="170">
        <f t="shared" si="47"/>
        <v>0</v>
      </c>
      <c r="BF25" s="171">
        <f t="shared" si="47"/>
        <v>0</v>
      </c>
      <c r="BG25" s="166">
        <f>SUM(J25,AQ25)</f>
        <v>0</v>
      </c>
      <c r="BH25" s="172">
        <f>SUM(J25,AR25)</f>
        <v>0</v>
      </c>
      <c r="BI25" s="166">
        <f t="shared" si="48"/>
        <v>0</v>
      </c>
      <c r="BJ25" s="172">
        <f t="shared" ref="BJ25:BJ29" si="65">(AZ25-BD25)*4.5%</f>
        <v>0</v>
      </c>
      <c r="BK25" s="173">
        <f t="shared" si="20"/>
        <v>0</v>
      </c>
      <c r="BL25" s="201">
        <f t="shared" si="36"/>
        <v>0</v>
      </c>
      <c r="BM25" s="71"/>
      <c r="BN25" s="71"/>
      <c r="BO25" s="71"/>
      <c r="BP25" s="71"/>
      <c r="BQ25" s="71"/>
      <c r="BR25" s="72"/>
      <c r="BS25" s="70"/>
      <c r="BT25" s="71"/>
      <c r="BU25" s="208">
        <f t="shared" si="21"/>
        <v>0</v>
      </c>
      <c r="BV25" s="71"/>
      <c r="BW25" s="71"/>
      <c r="BX25" s="71"/>
      <c r="BY25" s="71"/>
      <c r="BZ25" s="71"/>
      <c r="CA25" s="72"/>
      <c r="CB25" s="166">
        <f t="shared" si="22"/>
        <v>0</v>
      </c>
      <c r="CC25" s="159">
        <f t="shared" si="49"/>
        <v>0</v>
      </c>
      <c r="CD25" s="159">
        <f t="shared" si="50"/>
        <v>0</v>
      </c>
      <c r="CE25" s="159">
        <f t="shared" si="50"/>
        <v>0</v>
      </c>
      <c r="CF25" s="159">
        <f t="shared" si="50"/>
        <v>0</v>
      </c>
      <c r="CG25" s="159">
        <f t="shared" si="50"/>
        <v>0</v>
      </c>
      <c r="CH25" s="172">
        <f t="shared" si="50"/>
        <v>0</v>
      </c>
      <c r="CI25" s="166">
        <f t="shared" si="51"/>
        <v>0</v>
      </c>
      <c r="CJ25" s="172">
        <f t="shared" si="24"/>
        <v>0</v>
      </c>
      <c r="CK25" s="166">
        <f t="shared" si="52"/>
        <v>0</v>
      </c>
      <c r="CL25" s="172">
        <f t="shared" ref="CL25:CL29" si="66">(CB25-CF25)*4.5%</f>
        <v>0</v>
      </c>
      <c r="CM25" s="173">
        <f t="shared" si="53"/>
        <v>0</v>
      </c>
      <c r="CN25" s="201">
        <f t="shared" si="54"/>
        <v>0</v>
      </c>
      <c r="CO25" s="71"/>
      <c r="CP25" s="71"/>
      <c r="CQ25" s="71"/>
      <c r="CR25" s="71"/>
      <c r="CS25" s="71"/>
      <c r="CT25" s="72"/>
      <c r="CU25" s="70"/>
      <c r="CV25" s="71"/>
      <c r="CW25" s="208">
        <f t="shared" si="55"/>
        <v>0</v>
      </c>
      <c r="CX25" s="71"/>
      <c r="CY25" s="71"/>
      <c r="CZ25" s="71"/>
      <c r="DA25" s="71"/>
      <c r="DB25" s="71"/>
      <c r="DC25" s="72"/>
      <c r="DD25" s="166">
        <f t="shared" si="27"/>
        <v>0</v>
      </c>
      <c r="DE25" s="159">
        <f t="shared" si="56"/>
        <v>0</v>
      </c>
      <c r="DF25" s="159">
        <f t="shared" si="57"/>
        <v>0</v>
      </c>
      <c r="DG25" s="159">
        <f t="shared" si="57"/>
        <v>0</v>
      </c>
      <c r="DH25" s="159">
        <f t="shared" si="57"/>
        <v>0</v>
      </c>
      <c r="DI25" s="159">
        <f>SUM(CG25,CS25,DB25)</f>
        <v>0</v>
      </c>
      <c r="DJ25" s="209">
        <f t="shared" si="57"/>
        <v>0</v>
      </c>
      <c r="DK25" s="166">
        <f t="shared" si="58"/>
        <v>0</v>
      </c>
      <c r="DL25" s="172">
        <f t="shared" si="58"/>
        <v>0</v>
      </c>
      <c r="DM25" s="166">
        <f t="shared" si="59"/>
        <v>0</v>
      </c>
      <c r="DN25" s="172">
        <f t="shared" ref="DN25:DN29" si="67">(DD25-DH25)*4.5%</f>
        <v>0</v>
      </c>
      <c r="DO25" s="173">
        <f t="shared" si="60"/>
        <v>0</v>
      </c>
    </row>
    <row r="26" spans="1:119" s="60" customFormat="1" ht="38.25" x14ac:dyDescent="0.25">
      <c r="A26" s="84" t="s">
        <v>164</v>
      </c>
      <c r="B26" s="75"/>
      <c r="C26" s="227"/>
      <c r="D26" s="74"/>
      <c r="E26" s="74"/>
      <c r="F26" s="74"/>
      <c r="G26" s="74"/>
      <c r="H26" s="59">
        <v>30</v>
      </c>
      <c r="I26" s="146" t="s">
        <v>16</v>
      </c>
      <c r="J26" s="158"/>
      <c r="K26" s="159">
        <f t="shared" si="32"/>
        <v>0</v>
      </c>
      <c r="L26" s="160"/>
      <c r="M26" s="160"/>
      <c r="N26" s="160"/>
      <c r="O26" s="163" t="s">
        <v>24</v>
      </c>
      <c r="P26" s="163" t="s">
        <v>24</v>
      </c>
      <c r="Q26" s="175"/>
      <c r="R26" s="166">
        <f t="shared" si="14"/>
        <v>0</v>
      </c>
      <c r="S26" s="172">
        <f t="shared" si="15"/>
        <v>0</v>
      </c>
      <c r="T26" s="177"/>
      <c r="U26" s="170">
        <f>L26</f>
        <v>0</v>
      </c>
      <c r="V26" s="163" t="s">
        <v>24</v>
      </c>
      <c r="W26" s="164"/>
      <c r="X26" s="164"/>
      <c r="Y26" s="168"/>
      <c r="Z26" s="164"/>
      <c r="AA26" s="164"/>
      <c r="AB26" s="176"/>
      <c r="AC26" s="166">
        <f t="shared" si="18"/>
        <v>0</v>
      </c>
      <c r="AD26" s="167"/>
      <c r="AE26" s="167"/>
      <c r="AF26" s="167"/>
      <c r="AG26" s="167"/>
      <c r="AH26" s="245"/>
      <c r="AI26" s="170">
        <f>SUM(AJ26:AO26)</f>
        <v>0</v>
      </c>
      <c r="AJ26" s="257" t="s">
        <v>24</v>
      </c>
      <c r="AK26" s="257" t="s">
        <v>24</v>
      </c>
      <c r="AL26" s="159">
        <f t="shared" si="61"/>
        <v>0</v>
      </c>
      <c r="AM26" s="159">
        <f t="shared" si="62"/>
        <v>0</v>
      </c>
      <c r="AN26" s="159">
        <f t="shared" si="63"/>
        <v>0</v>
      </c>
      <c r="AO26" s="159">
        <f t="shared" si="64"/>
        <v>0</v>
      </c>
      <c r="AP26" s="266"/>
      <c r="AQ26" s="251"/>
      <c r="AR26" s="71"/>
      <c r="AS26" s="138">
        <f t="shared" si="33"/>
        <v>0</v>
      </c>
      <c r="AT26" s="71"/>
      <c r="AU26" s="71"/>
      <c r="AV26" s="71"/>
      <c r="AW26" s="71"/>
      <c r="AX26" s="71"/>
      <c r="AY26" s="72"/>
      <c r="AZ26" s="166">
        <f>SUM(BA26:BE26)</f>
        <v>0</v>
      </c>
      <c r="BA26" s="159">
        <f>SUM(L26*12+AT26+AL26)</f>
        <v>0</v>
      </c>
      <c r="BB26" s="159">
        <f>SUM(SUM(M26,O26,Q26)*12,T26,U26,V26,W26,X26,Y26,AB26,AU26,AM26)</f>
        <v>0</v>
      </c>
      <c r="BC26" s="169">
        <f>SUM(SUM(N26,P26)*12,AV26)</f>
        <v>0</v>
      </c>
      <c r="BD26" s="169">
        <f>SUM(AC26,AW26)</f>
        <v>0</v>
      </c>
      <c r="BE26" s="170">
        <f t="shared" si="47"/>
        <v>0</v>
      </c>
      <c r="BF26" s="171">
        <f t="shared" si="47"/>
        <v>0</v>
      </c>
      <c r="BG26" s="166">
        <f>SUM(J26,AQ26)</f>
        <v>0</v>
      </c>
      <c r="BH26" s="172">
        <f>SUM(J26,AR26)</f>
        <v>0</v>
      </c>
      <c r="BI26" s="166">
        <f t="shared" si="48"/>
        <v>0</v>
      </c>
      <c r="BJ26" s="172">
        <f t="shared" si="65"/>
        <v>0</v>
      </c>
      <c r="BK26" s="173">
        <f t="shared" si="20"/>
        <v>0</v>
      </c>
      <c r="BL26" s="201">
        <f t="shared" si="36"/>
        <v>0</v>
      </c>
      <c r="BM26" s="71"/>
      <c r="BN26" s="71"/>
      <c r="BO26" s="71"/>
      <c r="BP26" s="71"/>
      <c r="BQ26" s="71"/>
      <c r="BR26" s="72"/>
      <c r="BS26" s="70"/>
      <c r="BT26" s="71"/>
      <c r="BU26" s="208">
        <f t="shared" si="21"/>
        <v>0</v>
      </c>
      <c r="BV26" s="71"/>
      <c r="BW26" s="71"/>
      <c r="BX26" s="71"/>
      <c r="BY26" s="71"/>
      <c r="BZ26" s="71"/>
      <c r="CA26" s="72"/>
      <c r="CB26" s="166">
        <f t="shared" si="22"/>
        <v>0</v>
      </c>
      <c r="CC26" s="159">
        <f t="shared" si="49"/>
        <v>0</v>
      </c>
      <c r="CD26" s="159">
        <f t="shared" si="50"/>
        <v>0</v>
      </c>
      <c r="CE26" s="159">
        <f t="shared" si="50"/>
        <v>0</v>
      </c>
      <c r="CF26" s="159">
        <f t="shared" si="50"/>
        <v>0</v>
      </c>
      <c r="CG26" s="159">
        <f t="shared" si="50"/>
        <v>0</v>
      </c>
      <c r="CH26" s="172">
        <f t="shared" si="50"/>
        <v>0</v>
      </c>
      <c r="CI26" s="166">
        <f t="shared" si="51"/>
        <v>0</v>
      </c>
      <c r="CJ26" s="172">
        <f t="shared" si="24"/>
        <v>0</v>
      </c>
      <c r="CK26" s="166">
        <f t="shared" si="52"/>
        <v>0</v>
      </c>
      <c r="CL26" s="172">
        <f t="shared" si="66"/>
        <v>0</v>
      </c>
      <c r="CM26" s="173">
        <f t="shared" si="53"/>
        <v>0</v>
      </c>
      <c r="CN26" s="201">
        <f t="shared" si="54"/>
        <v>0</v>
      </c>
      <c r="CO26" s="71"/>
      <c r="CP26" s="71"/>
      <c r="CQ26" s="71"/>
      <c r="CR26" s="71"/>
      <c r="CS26" s="71"/>
      <c r="CT26" s="72"/>
      <c r="CU26" s="70"/>
      <c r="CV26" s="71"/>
      <c r="CW26" s="208">
        <f t="shared" si="55"/>
        <v>0</v>
      </c>
      <c r="CX26" s="71"/>
      <c r="CY26" s="71"/>
      <c r="CZ26" s="71"/>
      <c r="DA26" s="71"/>
      <c r="DB26" s="71"/>
      <c r="DC26" s="72"/>
      <c r="DD26" s="166">
        <f t="shared" si="27"/>
        <v>0</v>
      </c>
      <c r="DE26" s="159">
        <f t="shared" si="56"/>
        <v>0</v>
      </c>
      <c r="DF26" s="159">
        <f t="shared" si="57"/>
        <v>0</v>
      </c>
      <c r="DG26" s="159">
        <f t="shared" si="57"/>
        <v>0</v>
      </c>
      <c r="DH26" s="159">
        <f t="shared" si="57"/>
        <v>0</v>
      </c>
      <c r="DI26" s="159">
        <f t="shared" si="57"/>
        <v>0</v>
      </c>
      <c r="DJ26" s="209">
        <f t="shared" si="57"/>
        <v>0</v>
      </c>
      <c r="DK26" s="166">
        <f t="shared" si="58"/>
        <v>0</v>
      </c>
      <c r="DL26" s="172">
        <f t="shared" si="58"/>
        <v>0</v>
      </c>
      <c r="DM26" s="166">
        <f t="shared" si="59"/>
        <v>0</v>
      </c>
      <c r="DN26" s="172">
        <f t="shared" si="67"/>
        <v>0</v>
      </c>
      <c r="DO26" s="173">
        <f t="shared" si="60"/>
        <v>0</v>
      </c>
    </row>
    <row r="27" spans="1:119" s="60" customFormat="1" ht="76.5" x14ac:dyDescent="0.25">
      <c r="A27" s="84" t="s">
        <v>165</v>
      </c>
      <c r="B27" s="75"/>
      <c r="C27" s="227"/>
      <c r="D27" s="74"/>
      <c r="E27" s="74"/>
      <c r="F27" s="74"/>
      <c r="G27" s="74"/>
      <c r="H27" s="59">
        <v>30</v>
      </c>
      <c r="I27" s="146" t="s">
        <v>17</v>
      </c>
      <c r="J27" s="158"/>
      <c r="K27" s="159">
        <f t="shared" si="32"/>
        <v>0</v>
      </c>
      <c r="L27" s="160"/>
      <c r="M27" s="160"/>
      <c r="N27" s="160"/>
      <c r="O27" s="178" t="s">
        <v>24</v>
      </c>
      <c r="P27" s="178" t="s">
        <v>24</v>
      </c>
      <c r="Q27" s="175"/>
      <c r="R27" s="166">
        <f t="shared" si="14"/>
        <v>0</v>
      </c>
      <c r="S27" s="172">
        <f t="shared" si="15"/>
        <v>0</v>
      </c>
      <c r="T27" s="177"/>
      <c r="U27" s="170">
        <f>L27</f>
        <v>0</v>
      </c>
      <c r="V27" s="163" t="s">
        <v>24</v>
      </c>
      <c r="W27" s="164"/>
      <c r="X27" s="164"/>
      <c r="Y27" s="168"/>
      <c r="Z27" s="164"/>
      <c r="AA27" s="164"/>
      <c r="AB27" s="176"/>
      <c r="AC27" s="166">
        <f t="shared" si="18"/>
        <v>0</v>
      </c>
      <c r="AD27" s="167"/>
      <c r="AE27" s="167"/>
      <c r="AF27" s="167"/>
      <c r="AG27" s="167"/>
      <c r="AH27" s="245"/>
      <c r="AI27" s="170">
        <f>SUM(AJ27:AO27)</f>
        <v>0</v>
      </c>
      <c r="AJ27" s="257" t="s">
        <v>24</v>
      </c>
      <c r="AK27" s="257" t="s">
        <v>24</v>
      </c>
      <c r="AL27" s="159">
        <f t="shared" si="61"/>
        <v>0</v>
      </c>
      <c r="AM27" s="159">
        <f t="shared" si="62"/>
        <v>0</v>
      </c>
      <c r="AN27" s="159">
        <f t="shared" si="63"/>
        <v>0</v>
      </c>
      <c r="AO27" s="159">
        <f t="shared" si="64"/>
        <v>0</v>
      </c>
      <c r="AP27" s="245"/>
      <c r="AQ27" s="70"/>
      <c r="AR27" s="71"/>
      <c r="AS27" s="138">
        <f t="shared" si="33"/>
        <v>0</v>
      </c>
      <c r="AT27" s="71"/>
      <c r="AU27" s="71"/>
      <c r="AV27" s="71"/>
      <c r="AW27" s="71"/>
      <c r="AX27" s="71"/>
      <c r="AY27" s="72"/>
      <c r="AZ27" s="166">
        <f t="shared" ref="AZ27:AZ32" si="68">SUM(BA27:BE27)</f>
        <v>0</v>
      </c>
      <c r="BA27" s="159">
        <f>SUM(L27*12+AT27+AL27)</f>
        <v>0</v>
      </c>
      <c r="BB27" s="159">
        <f>SUM(SUM(M27,O27,Q27)*12,T27,U27,V27,W27,X27,Y27,AB27,AU27,AM27)</f>
        <v>0</v>
      </c>
      <c r="BC27" s="169">
        <f>SUM(SUM(N27,P27)*12,AV27)</f>
        <v>0</v>
      </c>
      <c r="BD27" s="169">
        <f>SUM(AC27,AW27)</f>
        <v>0</v>
      </c>
      <c r="BE27" s="170">
        <f t="shared" si="47"/>
        <v>0</v>
      </c>
      <c r="BF27" s="171">
        <f t="shared" si="47"/>
        <v>0</v>
      </c>
      <c r="BG27" s="166">
        <f>SUM(J27,AQ27)</f>
        <v>0</v>
      </c>
      <c r="BH27" s="172">
        <f>SUM(J27,AR27)</f>
        <v>0</v>
      </c>
      <c r="BI27" s="166">
        <f t="shared" si="48"/>
        <v>0</v>
      </c>
      <c r="BJ27" s="172">
        <f t="shared" si="65"/>
        <v>0</v>
      </c>
      <c r="BK27" s="173">
        <f t="shared" si="20"/>
        <v>0</v>
      </c>
      <c r="BL27" s="201">
        <f t="shared" si="36"/>
        <v>0</v>
      </c>
      <c r="BM27" s="71"/>
      <c r="BN27" s="71"/>
      <c r="BO27" s="71"/>
      <c r="BP27" s="71"/>
      <c r="BQ27" s="71"/>
      <c r="BR27" s="72"/>
      <c r="BS27" s="70"/>
      <c r="BT27" s="71"/>
      <c r="BU27" s="208">
        <f t="shared" si="21"/>
        <v>0</v>
      </c>
      <c r="BV27" s="71"/>
      <c r="BW27" s="71"/>
      <c r="BX27" s="71"/>
      <c r="BY27" s="71"/>
      <c r="BZ27" s="71"/>
      <c r="CA27" s="72"/>
      <c r="CB27" s="166">
        <f t="shared" si="22"/>
        <v>0</v>
      </c>
      <c r="CC27" s="159">
        <f t="shared" si="49"/>
        <v>0</v>
      </c>
      <c r="CD27" s="159">
        <f t="shared" si="50"/>
        <v>0</v>
      </c>
      <c r="CE27" s="159">
        <f t="shared" si="50"/>
        <v>0</v>
      </c>
      <c r="CF27" s="159">
        <f t="shared" si="50"/>
        <v>0</v>
      </c>
      <c r="CG27" s="159">
        <f t="shared" si="50"/>
        <v>0</v>
      </c>
      <c r="CH27" s="172">
        <f t="shared" si="50"/>
        <v>0</v>
      </c>
      <c r="CI27" s="166">
        <f t="shared" si="51"/>
        <v>0</v>
      </c>
      <c r="CJ27" s="172">
        <f t="shared" si="24"/>
        <v>0</v>
      </c>
      <c r="CK27" s="166">
        <f t="shared" si="52"/>
        <v>0</v>
      </c>
      <c r="CL27" s="172">
        <f t="shared" si="66"/>
        <v>0</v>
      </c>
      <c r="CM27" s="173">
        <f t="shared" si="53"/>
        <v>0</v>
      </c>
      <c r="CN27" s="201">
        <f t="shared" si="54"/>
        <v>0</v>
      </c>
      <c r="CO27" s="71"/>
      <c r="CP27" s="71"/>
      <c r="CQ27" s="71"/>
      <c r="CR27" s="71"/>
      <c r="CS27" s="71"/>
      <c r="CT27" s="72"/>
      <c r="CU27" s="70"/>
      <c r="CV27" s="71"/>
      <c r="CW27" s="208">
        <f t="shared" si="55"/>
        <v>0</v>
      </c>
      <c r="CX27" s="71"/>
      <c r="CY27" s="71"/>
      <c r="CZ27" s="71"/>
      <c r="DA27" s="71"/>
      <c r="DB27" s="71"/>
      <c r="DC27" s="72"/>
      <c r="DD27" s="166">
        <f t="shared" si="27"/>
        <v>0</v>
      </c>
      <c r="DE27" s="159">
        <f t="shared" si="56"/>
        <v>0</v>
      </c>
      <c r="DF27" s="159">
        <f t="shared" si="57"/>
        <v>0</v>
      </c>
      <c r="DG27" s="159">
        <f t="shared" si="57"/>
        <v>0</v>
      </c>
      <c r="DH27" s="159">
        <f t="shared" si="57"/>
        <v>0</v>
      </c>
      <c r="DI27" s="159">
        <f t="shared" si="57"/>
        <v>0</v>
      </c>
      <c r="DJ27" s="209">
        <f t="shared" si="57"/>
        <v>0</v>
      </c>
      <c r="DK27" s="166">
        <f t="shared" si="58"/>
        <v>0</v>
      </c>
      <c r="DL27" s="172">
        <f t="shared" si="58"/>
        <v>0</v>
      </c>
      <c r="DM27" s="166">
        <f t="shared" si="59"/>
        <v>0</v>
      </c>
      <c r="DN27" s="172">
        <f t="shared" si="67"/>
        <v>0</v>
      </c>
      <c r="DO27" s="173">
        <f t="shared" si="60"/>
        <v>0</v>
      </c>
    </row>
    <row r="28" spans="1:119" s="62" customFormat="1" ht="39" x14ac:dyDescent="0.25">
      <c r="A28" s="94" t="s">
        <v>58</v>
      </c>
      <c r="B28" s="95"/>
      <c r="C28" s="228"/>
      <c r="D28" s="96"/>
      <c r="E28" s="96"/>
      <c r="F28" s="96"/>
      <c r="G28" s="96"/>
      <c r="H28" s="97">
        <v>40</v>
      </c>
      <c r="I28" s="147" t="s">
        <v>12</v>
      </c>
      <c r="J28" s="179">
        <f t="shared" ref="J28:T28" si="69">SUM(J29:J31)</f>
        <v>0</v>
      </c>
      <c r="K28" s="180">
        <f t="shared" si="69"/>
        <v>0</v>
      </c>
      <c r="L28" s="180">
        <f t="shared" si="69"/>
        <v>0</v>
      </c>
      <c r="M28" s="180">
        <f t="shared" si="69"/>
        <v>0</v>
      </c>
      <c r="N28" s="180">
        <f t="shared" si="69"/>
        <v>0</v>
      </c>
      <c r="O28" s="180">
        <f t="shared" si="69"/>
        <v>0</v>
      </c>
      <c r="P28" s="180">
        <f t="shared" si="69"/>
        <v>0</v>
      </c>
      <c r="Q28" s="181">
        <f t="shared" si="69"/>
        <v>0</v>
      </c>
      <c r="R28" s="179">
        <f t="shared" si="69"/>
        <v>0</v>
      </c>
      <c r="S28" s="181">
        <f t="shared" si="69"/>
        <v>0</v>
      </c>
      <c r="T28" s="179">
        <f t="shared" si="69"/>
        <v>0</v>
      </c>
      <c r="U28" s="180">
        <f>SUM(U29:U31)</f>
        <v>0</v>
      </c>
      <c r="V28" s="258" t="s">
        <v>24</v>
      </c>
      <c r="W28" s="180">
        <f t="shared" ref="W28:CO28" si="70">SUM(W29:W31)</f>
        <v>0</v>
      </c>
      <c r="X28" s="180">
        <f t="shared" si="70"/>
        <v>0</v>
      </c>
      <c r="Y28" s="180">
        <f t="shared" si="70"/>
        <v>0</v>
      </c>
      <c r="Z28" s="180">
        <f t="shared" si="70"/>
        <v>0</v>
      </c>
      <c r="AA28" s="180">
        <f t="shared" si="70"/>
        <v>0</v>
      </c>
      <c r="AB28" s="182">
        <f t="shared" si="70"/>
        <v>0</v>
      </c>
      <c r="AC28" s="179">
        <f t="shared" si="70"/>
        <v>0</v>
      </c>
      <c r="AD28" s="180">
        <f t="shared" si="70"/>
        <v>0</v>
      </c>
      <c r="AE28" s="180">
        <f t="shared" si="70"/>
        <v>0</v>
      </c>
      <c r="AF28" s="180">
        <f t="shared" si="70"/>
        <v>0</v>
      </c>
      <c r="AG28" s="180">
        <f t="shared" si="70"/>
        <v>0</v>
      </c>
      <c r="AH28" s="181">
        <f t="shared" si="70"/>
        <v>0</v>
      </c>
      <c r="AI28" s="259" t="s">
        <v>24</v>
      </c>
      <c r="AJ28" s="259" t="s">
        <v>24</v>
      </c>
      <c r="AK28" s="257" t="s">
        <v>24</v>
      </c>
      <c r="AL28" s="259" t="s">
        <v>24</v>
      </c>
      <c r="AM28" s="259" t="s">
        <v>24</v>
      </c>
      <c r="AN28" s="259" t="s">
        <v>24</v>
      </c>
      <c r="AO28" s="259" t="s">
        <v>24</v>
      </c>
      <c r="AP28" s="267" t="s">
        <v>24</v>
      </c>
      <c r="AQ28" s="253">
        <f t="shared" si="70"/>
        <v>0</v>
      </c>
      <c r="AR28" s="180">
        <f t="shared" si="70"/>
        <v>0</v>
      </c>
      <c r="AS28" s="138">
        <f t="shared" si="33"/>
        <v>0</v>
      </c>
      <c r="AT28" s="180">
        <f t="shared" si="70"/>
        <v>0</v>
      </c>
      <c r="AU28" s="180">
        <f t="shared" si="70"/>
        <v>0</v>
      </c>
      <c r="AV28" s="180">
        <f t="shared" si="70"/>
        <v>0</v>
      </c>
      <c r="AW28" s="180">
        <f t="shared" si="70"/>
        <v>0</v>
      </c>
      <c r="AX28" s="180">
        <f t="shared" si="70"/>
        <v>0</v>
      </c>
      <c r="AY28" s="182">
        <f t="shared" si="70"/>
        <v>0</v>
      </c>
      <c r="AZ28" s="179">
        <f t="shared" si="70"/>
        <v>0</v>
      </c>
      <c r="BA28" s="180">
        <f t="shared" si="70"/>
        <v>0</v>
      </c>
      <c r="BB28" s="180">
        <f t="shared" si="70"/>
        <v>0</v>
      </c>
      <c r="BC28" s="180">
        <f t="shared" si="70"/>
        <v>0</v>
      </c>
      <c r="BD28" s="180">
        <f t="shared" si="70"/>
        <v>0</v>
      </c>
      <c r="BE28" s="180">
        <f t="shared" si="70"/>
        <v>0</v>
      </c>
      <c r="BF28" s="180">
        <f t="shared" si="70"/>
        <v>0</v>
      </c>
      <c r="BG28" s="179">
        <f t="shared" si="70"/>
        <v>0</v>
      </c>
      <c r="BH28" s="182">
        <f t="shared" si="70"/>
        <v>0</v>
      </c>
      <c r="BI28" s="179">
        <f t="shared" si="70"/>
        <v>0</v>
      </c>
      <c r="BJ28" s="179">
        <f t="shared" si="70"/>
        <v>0</v>
      </c>
      <c r="BK28" s="183">
        <f>SUM(BK29:BK31)</f>
        <v>0</v>
      </c>
      <c r="BL28" s="179">
        <f t="shared" si="70"/>
        <v>0</v>
      </c>
      <c r="BM28" s="180">
        <f t="shared" si="70"/>
        <v>0</v>
      </c>
      <c r="BN28" s="180">
        <f t="shared" si="70"/>
        <v>0</v>
      </c>
      <c r="BO28" s="180">
        <f t="shared" si="70"/>
        <v>0</v>
      </c>
      <c r="BP28" s="180">
        <f t="shared" si="70"/>
        <v>0</v>
      </c>
      <c r="BQ28" s="180">
        <f t="shared" si="70"/>
        <v>0</v>
      </c>
      <c r="BR28" s="182">
        <f t="shared" si="70"/>
        <v>0</v>
      </c>
      <c r="BS28" s="179">
        <f t="shared" si="70"/>
        <v>0</v>
      </c>
      <c r="BT28" s="180">
        <f t="shared" si="70"/>
        <v>0</v>
      </c>
      <c r="BU28" s="180">
        <f t="shared" si="70"/>
        <v>0</v>
      </c>
      <c r="BV28" s="180">
        <f t="shared" si="70"/>
        <v>0</v>
      </c>
      <c r="BW28" s="180">
        <f t="shared" si="70"/>
        <v>0</v>
      </c>
      <c r="BX28" s="180">
        <f t="shared" si="70"/>
        <v>0</v>
      </c>
      <c r="BY28" s="180">
        <f t="shared" si="70"/>
        <v>0</v>
      </c>
      <c r="BZ28" s="180">
        <f t="shared" si="70"/>
        <v>0</v>
      </c>
      <c r="CA28" s="182">
        <f t="shared" si="70"/>
        <v>0</v>
      </c>
      <c r="CB28" s="179">
        <f t="shared" si="70"/>
        <v>0</v>
      </c>
      <c r="CC28" s="180">
        <f t="shared" si="70"/>
        <v>0</v>
      </c>
      <c r="CD28" s="180">
        <f t="shared" si="70"/>
        <v>0</v>
      </c>
      <c r="CE28" s="180">
        <f t="shared" si="70"/>
        <v>0</v>
      </c>
      <c r="CF28" s="180">
        <f t="shared" si="70"/>
        <v>0</v>
      </c>
      <c r="CG28" s="180">
        <f t="shared" si="70"/>
        <v>0</v>
      </c>
      <c r="CH28" s="182">
        <f t="shared" si="70"/>
        <v>0</v>
      </c>
      <c r="CI28" s="179">
        <f t="shared" si="70"/>
        <v>0</v>
      </c>
      <c r="CJ28" s="182">
        <f t="shared" si="70"/>
        <v>0</v>
      </c>
      <c r="CK28" s="179">
        <f t="shared" si="70"/>
        <v>0</v>
      </c>
      <c r="CL28" s="179">
        <f t="shared" si="70"/>
        <v>0</v>
      </c>
      <c r="CM28" s="183">
        <f t="shared" si="70"/>
        <v>0</v>
      </c>
      <c r="CN28" s="179">
        <f t="shared" si="70"/>
        <v>0</v>
      </c>
      <c r="CO28" s="180">
        <f t="shared" si="70"/>
        <v>0</v>
      </c>
      <c r="CP28" s="180">
        <f t="shared" ref="CP28:DO28" si="71">SUM(CP29:CP31)</f>
        <v>0</v>
      </c>
      <c r="CQ28" s="180">
        <f t="shared" si="71"/>
        <v>0</v>
      </c>
      <c r="CR28" s="180">
        <f t="shared" si="71"/>
        <v>0</v>
      </c>
      <c r="CS28" s="180">
        <f t="shared" si="71"/>
        <v>0</v>
      </c>
      <c r="CT28" s="182">
        <f t="shared" si="71"/>
        <v>0</v>
      </c>
      <c r="CU28" s="179">
        <f t="shared" si="71"/>
        <v>0</v>
      </c>
      <c r="CV28" s="180">
        <f t="shared" si="71"/>
        <v>0</v>
      </c>
      <c r="CW28" s="180">
        <f t="shared" si="71"/>
        <v>0</v>
      </c>
      <c r="CX28" s="180">
        <f t="shared" si="71"/>
        <v>0</v>
      </c>
      <c r="CY28" s="180">
        <f t="shared" si="71"/>
        <v>0</v>
      </c>
      <c r="CZ28" s="180">
        <f t="shared" si="71"/>
        <v>0</v>
      </c>
      <c r="DA28" s="180">
        <f t="shared" si="71"/>
        <v>0</v>
      </c>
      <c r="DB28" s="180">
        <f t="shared" si="71"/>
        <v>0</v>
      </c>
      <c r="DC28" s="182">
        <f t="shared" si="71"/>
        <v>0</v>
      </c>
      <c r="DD28" s="179">
        <f t="shared" si="71"/>
        <v>0</v>
      </c>
      <c r="DE28" s="180">
        <f t="shared" si="71"/>
        <v>0</v>
      </c>
      <c r="DF28" s="180">
        <f t="shared" si="71"/>
        <v>0</v>
      </c>
      <c r="DG28" s="180">
        <f t="shared" si="71"/>
        <v>0</v>
      </c>
      <c r="DH28" s="180">
        <f t="shared" si="71"/>
        <v>0</v>
      </c>
      <c r="DI28" s="180">
        <f t="shared" si="71"/>
        <v>0</v>
      </c>
      <c r="DJ28" s="181">
        <f t="shared" si="71"/>
        <v>0</v>
      </c>
      <c r="DK28" s="179">
        <f t="shared" si="71"/>
        <v>0</v>
      </c>
      <c r="DL28" s="182">
        <f t="shared" si="71"/>
        <v>0</v>
      </c>
      <c r="DM28" s="179">
        <f t="shared" si="71"/>
        <v>0</v>
      </c>
      <c r="DN28" s="179">
        <f t="shared" si="71"/>
        <v>0</v>
      </c>
      <c r="DO28" s="183">
        <f t="shared" si="71"/>
        <v>0</v>
      </c>
    </row>
    <row r="29" spans="1:119" s="60" customFormat="1" ht="25.5" x14ac:dyDescent="0.25">
      <c r="A29" s="85" t="s">
        <v>59</v>
      </c>
      <c r="B29" s="73"/>
      <c r="C29" s="225"/>
      <c r="D29" s="74"/>
      <c r="E29" s="74"/>
      <c r="F29" s="74"/>
      <c r="G29" s="74"/>
      <c r="H29" s="59">
        <v>41</v>
      </c>
      <c r="I29" s="149" t="s">
        <v>12</v>
      </c>
      <c r="J29" s="158"/>
      <c r="K29" s="159">
        <f t="shared" si="32"/>
        <v>0</v>
      </c>
      <c r="L29" s="160"/>
      <c r="M29" s="160"/>
      <c r="N29" s="160"/>
      <c r="O29" s="163" t="s">
        <v>24</v>
      </c>
      <c r="P29" s="163" t="s">
        <v>24</v>
      </c>
      <c r="Q29" s="175"/>
      <c r="R29" s="166">
        <f t="shared" si="14"/>
        <v>0</v>
      </c>
      <c r="S29" s="172">
        <f t="shared" si="15"/>
        <v>0</v>
      </c>
      <c r="T29" s="177"/>
      <c r="U29" s="170">
        <f>L29</f>
        <v>0</v>
      </c>
      <c r="V29" s="163" t="s">
        <v>24</v>
      </c>
      <c r="W29" s="164"/>
      <c r="X29" s="164"/>
      <c r="Y29" s="170">
        <f>SUM(T29,U29,V29,AB29)/12</f>
        <v>0</v>
      </c>
      <c r="Z29" s="164"/>
      <c r="AA29" s="164"/>
      <c r="AB29" s="176"/>
      <c r="AC29" s="166">
        <f t="shared" si="18"/>
        <v>0</v>
      </c>
      <c r="AD29" s="167"/>
      <c r="AE29" s="167"/>
      <c r="AF29" s="167"/>
      <c r="AG29" s="167"/>
      <c r="AH29" s="245"/>
      <c r="AI29" s="255" t="s">
        <v>24</v>
      </c>
      <c r="AJ29" s="255" t="s">
        <v>24</v>
      </c>
      <c r="AK29" s="257" t="s">
        <v>24</v>
      </c>
      <c r="AL29" s="257" t="s">
        <v>24</v>
      </c>
      <c r="AM29" s="257" t="s">
        <v>24</v>
      </c>
      <c r="AN29" s="257" t="s">
        <v>24</v>
      </c>
      <c r="AO29" s="257" t="s">
        <v>24</v>
      </c>
      <c r="AP29" s="268" t="s">
        <v>24</v>
      </c>
      <c r="AQ29" s="70"/>
      <c r="AR29" s="71"/>
      <c r="AS29" s="138">
        <f t="shared" si="33"/>
        <v>0</v>
      </c>
      <c r="AT29" s="71"/>
      <c r="AU29" s="71"/>
      <c r="AV29" s="71"/>
      <c r="AW29" s="71"/>
      <c r="AX29" s="71"/>
      <c r="AY29" s="72"/>
      <c r="AZ29" s="166">
        <f t="shared" si="68"/>
        <v>0</v>
      </c>
      <c r="BA29" s="184">
        <f>SUM(L29*12+AT29)</f>
        <v>0</v>
      </c>
      <c r="BB29" s="184">
        <f>SUM(SUM(M29,O29,Q29)*12,T29,U29,V29,W29,X29,Y29,AB29,AU29)</f>
        <v>0</v>
      </c>
      <c r="BC29" s="169">
        <f>SUM(SUM(N29,P29)*12,AV29)</f>
        <v>0</v>
      </c>
      <c r="BD29" s="169">
        <f>SUM(AC29,AW29)</f>
        <v>0</v>
      </c>
      <c r="BE29" s="170">
        <f t="shared" ref="BE29:BF31" si="72">SUM(Z29,AX29,AO29)</f>
        <v>0</v>
      </c>
      <c r="BF29" s="171">
        <f t="shared" si="72"/>
        <v>0</v>
      </c>
      <c r="BG29" s="166">
        <f>SUM(J29,AQ29)</f>
        <v>0</v>
      </c>
      <c r="BH29" s="172">
        <f>SUM(J29,AR29)</f>
        <v>0</v>
      </c>
      <c r="BI29" s="166">
        <f t="shared" ref="BI29" si="73">(AZ29-BD29-BF29)*23%</f>
        <v>0</v>
      </c>
      <c r="BJ29" s="172">
        <f t="shared" si="65"/>
        <v>0</v>
      </c>
      <c r="BK29" s="173">
        <f t="shared" si="20"/>
        <v>0</v>
      </c>
      <c r="BL29" s="201">
        <f t="shared" si="36"/>
        <v>0</v>
      </c>
      <c r="BM29" s="71"/>
      <c r="BN29" s="71"/>
      <c r="BO29" s="71"/>
      <c r="BP29" s="71"/>
      <c r="BQ29" s="71"/>
      <c r="BR29" s="72"/>
      <c r="BS29" s="70"/>
      <c r="BT29" s="71"/>
      <c r="BU29" s="208">
        <f t="shared" si="21"/>
        <v>0</v>
      </c>
      <c r="BV29" s="71"/>
      <c r="BW29" s="71"/>
      <c r="BX29" s="71"/>
      <c r="BY29" s="71"/>
      <c r="BZ29" s="71"/>
      <c r="CA29" s="72"/>
      <c r="CB29" s="166">
        <f t="shared" si="22"/>
        <v>0</v>
      </c>
      <c r="CC29" s="159">
        <f t="shared" ref="CC29:CC32" si="74">SUM(BA29+BM29+BV29)</f>
        <v>0</v>
      </c>
      <c r="CD29" s="159">
        <f t="shared" ref="CD29:CH32" si="75">SUM(BB29,BN29,BW29)</f>
        <v>0</v>
      </c>
      <c r="CE29" s="159">
        <f t="shared" si="75"/>
        <v>0</v>
      </c>
      <c r="CF29" s="159">
        <f t="shared" si="75"/>
        <v>0</v>
      </c>
      <c r="CG29" s="159">
        <f t="shared" si="75"/>
        <v>0</v>
      </c>
      <c r="CH29" s="172">
        <f t="shared" si="75"/>
        <v>0</v>
      </c>
      <c r="CI29" s="166">
        <f t="shared" ref="CI29:CI31" si="76">SUM(BG29,BS29)</f>
        <v>0</v>
      </c>
      <c r="CJ29" s="172">
        <f t="shared" si="24"/>
        <v>0</v>
      </c>
      <c r="CK29" s="166">
        <f t="shared" ref="CK29" si="77">(CB29-CF29-CH29)*23%</f>
        <v>0</v>
      </c>
      <c r="CL29" s="172">
        <f t="shared" si="66"/>
        <v>0</v>
      </c>
      <c r="CM29" s="173">
        <f t="shared" ref="CM29:CM32" si="78">SUM(CB29,CK29,CL29)</f>
        <v>0</v>
      </c>
      <c r="CN29" s="201">
        <f t="shared" ref="CN29:CN32" si="79">SUM(CO29:CS29)</f>
        <v>0</v>
      </c>
      <c r="CO29" s="71"/>
      <c r="CP29" s="71"/>
      <c r="CQ29" s="71"/>
      <c r="CR29" s="71"/>
      <c r="CS29" s="71"/>
      <c r="CT29" s="72"/>
      <c r="CU29" s="70"/>
      <c r="CV29" s="71"/>
      <c r="CW29" s="208">
        <f t="shared" ref="CW29:CW32" si="80">SUM(CX29:DB29)</f>
        <v>0</v>
      </c>
      <c r="CX29" s="71"/>
      <c r="CY29" s="71"/>
      <c r="CZ29" s="71"/>
      <c r="DA29" s="71"/>
      <c r="DB29" s="71"/>
      <c r="DC29" s="72"/>
      <c r="DD29" s="166">
        <f t="shared" si="27"/>
        <v>0</v>
      </c>
      <c r="DE29" s="159">
        <f t="shared" ref="DE29:DE32" si="81">SUM(CC29+CO29+CX29)</f>
        <v>0</v>
      </c>
      <c r="DF29" s="159">
        <f t="shared" ref="DF29:DJ32" si="82">SUM(CD29,CP29,CY29)</f>
        <v>0</v>
      </c>
      <c r="DG29" s="159">
        <f t="shared" si="82"/>
        <v>0</v>
      </c>
      <c r="DH29" s="159">
        <f t="shared" si="82"/>
        <v>0</v>
      </c>
      <c r="DI29" s="159">
        <f t="shared" si="82"/>
        <v>0</v>
      </c>
      <c r="DJ29" s="209">
        <f t="shared" si="82"/>
        <v>0</v>
      </c>
      <c r="DK29" s="166">
        <f t="shared" ref="DK29:DL31" si="83">SUM(CI29,CU29)</f>
        <v>0</v>
      </c>
      <c r="DL29" s="172">
        <f t="shared" si="83"/>
        <v>0</v>
      </c>
      <c r="DM29" s="166">
        <f t="shared" ref="DM29" si="84">(DD29-DH29-DJ29)*23%</f>
        <v>0</v>
      </c>
      <c r="DN29" s="172">
        <f t="shared" si="67"/>
        <v>0</v>
      </c>
      <c r="DO29" s="173">
        <f t="shared" ref="DO29:DO32" si="85">SUM(DD29,DM29,DN29)</f>
        <v>0</v>
      </c>
    </row>
    <row r="30" spans="1:119" s="60" customFormat="1" x14ac:dyDescent="0.25">
      <c r="A30" s="85" t="s">
        <v>18</v>
      </c>
      <c r="B30" s="73"/>
      <c r="C30" s="225"/>
      <c r="D30" s="74"/>
      <c r="E30" s="74"/>
      <c r="F30" s="74"/>
      <c r="G30" s="74"/>
      <c r="H30" s="59">
        <v>42</v>
      </c>
      <c r="I30" s="149" t="s">
        <v>12</v>
      </c>
      <c r="J30" s="158"/>
      <c r="K30" s="159">
        <f t="shared" si="32"/>
        <v>0</v>
      </c>
      <c r="L30" s="160"/>
      <c r="M30" s="160"/>
      <c r="N30" s="160"/>
      <c r="O30" s="160"/>
      <c r="P30" s="160"/>
      <c r="Q30" s="178" t="s">
        <v>24</v>
      </c>
      <c r="R30" s="166">
        <f t="shared" si="14"/>
        <v>0</v>
      </c>
      <c r="S30" s="172">
        <f t="shared" si="15"/>
        <v>0</v>
      </c>
      <c r="T30" s="162" t="s">
        <v>24</v>
      </c>
      <c r="U30" s="163" t="s">
        <v>24</v>
      </c>
      <c r="V30" s="163" t="s">
        <v>24</v>
      </c>
      <c r="W30" s="163" t="s">
        <v>24</v>
      </c>
      <c r="X30" s="163" t="s">
        <v>24</v>
      </c>
      <c r="Y30" s="163" t="s">
        <v>24</v>
      </c>
      <c r="Z30" s="174">
        <f>SUM(L30,M30,N30)</f>
        <v>0</v>
      </c>
      <c r="AA30" s="164"/>
      <c r="AB30" s="165" t="s">
        <v>24</v>
      </c>
      <c r="AC30" s="166">
        <f t="shared" si="18"/>
        <v>0</v>
      </c>
      <c r="AD30" s="167"/>
      <c r="AE30" s="167"/>
      <c r="AF30" s="167"/>
      <c r="AG30" s="167"/>
      <c r="AH30" s="245"/>
      <c r="AI30" s="255" t="s">
        <v>24</v>
      </c>
      <c r="AJ30" s="255" t="s">
        <v>24</v>
      </c>
      <c r="AK30" s="257" t="s">
        <v>24</v>
      </c>
      <c r="AL30" s="257" t="s">
        <v>24</v>
      </c>
      <c r="AM30" s="257" t="s">
        <v>24</v>
      </c>
      <c r="AN30" s="257" t="s">
        <v>24</v>
      </c>
      <c r="AO30" s="257" t="s">
        <v>24</v>
      </c>
      <c r="AP30" s="265" t="s">
        <v>24</v>
      </c>
      <c r="AQ30" s="251"/>
      <c r="AR30" s="71"/>
      <c r="AS30" s="138">
        <f t="shared" si="33"/>
        <v>0</v>
      </c>
      <c r="AT30" s="71"/>
      <c r="AU30" s="71"/>
      <c r="AV30" s="71"/>
      <c r="AW30" s="71"/>
      <c r="AX30" s="71"/>
      <c r="AY30" s="72"/>
      <c r="AZ30" s="166">
        <f t="shared" si="68"/>
        <v>0</v>
      </c>
      <c r="BA30" s="184">
        <f>SUM(L30*12+AT30)</f>
        <v>0</v>
      </c>
      <c r="BB30" s="184">
        <f>SUM(SUM(M30,O30,Q30)*12,T30,U30,V30,W30,X30,Y30,AB30,AU30)</f>
        <v>0</v>
      </c>
      <c r="BC30" s="169">
        <f>SUM(SUM(N30,P30)*12,AV30)</f>
        <v>0</v>
      </c>
      <c r="BD30" s="169">
        <f>SUM(AC30,AW30)</f>
        <v>0</v>
      </c>
      <c r="BE30" s="170">
        <f t="shared" si="72"/>
        <v>0</v>
      </c>
      <c r="BF30" s="171">
        <f t="shared" si="72"/>
        <v>0</v>
      </c>
      <c r="BG30" s="166">
        <f>SUM(J30,AQ30)</f>
        <v>0</v>
      </c>
      <c r="BH30" s="172">
        <f>SUM(J30,AR30)</f>
        <v>0</v>
      </c>
      <c r="BI30" s="231"/>
      <c r="BJ30" s="176"/>
      <c r="BK30" s="173">
        <f t="shared" si="20"/>
        <v>0</v>
      </c>
      <c r="BL30" s="201">
        <f t="shared" si="36"/>
        <v>0</v>
      </c>
      <c r="BM30" s="71"/>
      <c r="BN30" s="71"/>
      <c r="BO30" s="71"/>
      <c r="BP30" s="71"/>
      <c r="BQ30" s="71"/>
      <c r="BR30" s="72"/>
      <c r="BS30" s="70"/>
      <c r="BT30" s="71"/>
      <c r="BU30" s="208">
        <f t="shared" si="21"/>
        <v>0</v>
      </c>
      <c r="BV30" s="71"/>
      <c r="BW30" s="71"/>
      <c r="BX30" s="71"/>
      <c r="BY30" s="71"/>
      <c r="BZ30" s="71"/>
      <c r="CA30" s="72"/>
      <c r="CB30" s="166">
        <f t="shared" si="22"/>
        <v>0</v>
      </c>
      <c r="CC30" s="159">
        <f t="shared" si="74"/>
        <v>0</v>
      </c>
      <c r="CD30" s="159">
        <f t="shared" si="75"/>
        <v>0</v>
      </c>
      <c r="CE30" s="159">
        <f t="shared" si="75"/>
        <v>0</v>
      </c>
      <c r="CF30" s="159">
        <f t="shared" si="75"/>
        <v>0</v>
      </c>
      <c r="CG30" s="159">
        <f t="shared" si="75"/>
        <v>0</v>
      </c>
      <c r="CH30" s="172">
        <f t="shared" si="75"/>
        <v>0</v>
      </c>
      <c r="CI30" s="166">
        <f t="shared" si="76"/>
        <v>0</v>
      </c>
      <c r="CJ30" s="172">
        <f t="shared" si="24"/>
        <v>0</v>
      </c>
      <c r="CK30" s="231"/>
      <c r="CL30" s="176"/>
      <c r="CM30" s="173">
        <f t="shared" si="78"/>
        <v>0</v>
      </c>
      <c r="CN30" s="201">
        <f t="shared" si="79"/>
        <v>0</v>
      </c>
      <c r="CO30" s="71"/>
      <c r="CP30" s="71"/>
      <c r="CQ30" s="71"/>
      <c r="CR30" s="71"/>
      <c r="CS30" s="71"/>
      <c r="CT30" s="72"/>
      <c r="CU30" s="70"/>
      <c r="CV30" s="71"/>
      <c r="CW30" s="208">
        <f t="shared" si="80"/>
        <v>0</v>
      </c>
      <c r="CX30" s="71"/>
      <c r="CY30" s="71"/>
      <c r="CZ30" s="71"/>
      <c r="DA30" s="71"/>
      <c r="DB30" s="71"/>
      <c r="DC30" s="72"/>
      <c r="DD30" s="166">
        <f t="shared" si="27"/>
        <v>0</v>
      </c>
      <c r="DE30" s="159">
        <f t="shared" si="81"/>
        <v>0</v>
      </c>
      <c r="DF30" s="159">
        <f t="shared" si="82"/>
        <v>0</v>
      </c>
      <c r="DG30" s="159">
        <f t="shared" si="82"/>
        <v>0</v>
      </c>
      <c r="DH30" s="159">
        <f t="shared" si="82"/>
        <v>0</v>
      </c>
      <c r="DI30" s="159">
        <f t="shared" si="82"/>
        <v>0</v>
      </c>
      <c r="DJ30" s="209">
        <f t="shared" si="82"/>
        <v>0</v>
      </c>
      <c r="DK30" s="166">
        <f t="shared" si="83"/>
        <v>0</v>
      </c>
      <c r="DL30" s="172">
        <f t="shared" si="83"/>
        <v>0</v>
      </c>
      <c r="DM30" s="231"/>
      <c r="DN30" s="176"/>
      <c r="DO30" s="173">
        <f t="shared" si="85"/>
        <v>0</v>
      </c>
    </row>
    <row r="31" spans="1:119" s="60" customFormat="1" x14ac:dyDescent="0.25">
      <c r="A31" s="85" t="s">
        <v>57</v>
      </c>
      <c r="B31" s="76"/>
      <c r="C31" s="229"/>
      <c r="D31" s="74"/>
      <c r="E31" s="74"/>
      <c r="F31" s="74"/>
      <c r="G31" s="74"/>
      <c r="H31" s="59">
        <v>43</v>
      </c>
      <c r="I31" s="146" t="s">
        <v>12</v>
      </c>
      <c r="J31" s="158"/>
      <c r="K31" s="159">
        <f>SUM(L31:Q31)</f>
        <v>0</v>
      </c>
      <c r="L31" s="160"/>
      <c r="M31" s="160"/>
      <c r="N31" s="160"/>
      <c r="O31" s="178" t="s">
        <v>24</v>
      </c>
      <c r="P31" s="178" t="s">
        <v>24</v>
      </c>
      <c r="Q31" s="175"/>
      <c r="R31" s="166">
        <f t="shared" si="14"/>
        <v>0</v>
      </c>
      <c r="S31" s="172">
        <f t="shared" si="15"/>
        <v>0</v>
      </c>
      <c r="T31" s="177"/>
      <c r="U31" s="170">
        <f>L31</f>
        <v>0</v>
      </c>
      <c r="V31" s="163" t="s">
        <v>24</v>
      </c>
      <c r="W31" s="164"/>
      <c r="X31" s="164"/>
      <c r="Y31" s="170">
        <f>SUM(T31,U31,V31,AB31)/12</f>
        <v>0</v>
      </c>
      <c r="Z31" s="164"/>
      <c r="AA31" s="164"/>
      <c r="AB31" s="176"/>
      <c r="AC31" s="166">
        <f t="shared" si="18"/>
        <v>0</v>
      </c>
      <c r="AD31" s="167"/>
      <c r="AE31" s="167"/>
      <c r="AF31" s="167"/>
      <c r="AG31" s="167"/>
      <c r="AH31" s="245"/>
      <c r="AI31" s="255" t="s">
        <v>24</v>
      </c>
      <c r="AJ31" s="255" t="s">
        <v>24</v>
      </c>
      <c r="AK31" s="257" t="s">
        <v>24</v>
      </c>
      <c r="AL31" s="257" t="s">
        <v>24</v>
      </c>
      <c r="AM31" s="257" t="s">
        <v>24</v>
      </c>
      <c r="AN31" s="257" t="s">
        <v>24</v>
      </c>
      <c r="AO31" s="257" t="s">
        <v>24</v>
      </c>
      <c r="AP31" s="265" t="s">
        <v>24</v>
      </c>
      <c r="AQ31" s="251"/>
      <c r="AR31" s="71"/>
      <c r="AS31" s="138">
        <f t="shared" si="33"/>
        <v>0</v>
      </c>
      <c r="AT31" s="71"/>
      <c r="AU31" s="71"/>
      <c r="AV31" s="71"/>
      <c r="AW31" s="71"/>
      <c r="AX31" s="71"/>
      <c r="AY31" s="72"/>
      <c r="AZ31" s="166">
        <f t="shared" si="68"/>
        <v>0</v>
      </c>
      <c r="BA31" s="184">
        <f>SUM(L31*12+AT31)</f>
        <v>0</v>
      </c>
      <c r="BB31" s="184">
        <f>SUM(SUM(M31,O31,Q31)*12,T31,U31,V31,W31,X31,Y31,AB31,AU31)</f>
        <v>0</v>
      </c>
      <c r="BC31" s="169">
        <f>SUM(SUM(N31,P31)*12,AV31)</f>
        <v>0</v>
      </c>
      <c r="BD31" s="169">
        <f>SUM(AC31,AW31)</f>
        <v>0</v>
      </c>
      <c r="BE31" s="170">
        <f t="shared" si="72"/>
        <v>0</v>
      </c>
      <c r="BF31" s="171">
        <f t="shared" si="72"/>
        <v>0</v>
      </c>
      <c r="BG31" s="166">
        <f>SUM(J31,AQ31)</f>
        <v>0</v>
      </c>
      <c r="BH31" s="172">
        <f>SUM(J31,AR31)</f>
        <v>0</v>
      </c>
      <c r="BI31" s="166">
        <f t="shared" ref="BI31" si="86">(AZ31-BD31-BF31)*23%</f>
        <v>0</v>
      </c>
      <c r="BJ31" s="172">
        <f>(AZ31-BD31)*4.5%</f>
        <v>0</v>
      </c>
      <c r="BK31" s="173">
        <f t="shared" si="20"/>
        <v>0</v>
      </c>
      <c r="BL31" s="201">
        <f t="shared" si="36"/>
        <v>0</v>
      </c>
      <c r="BM31" s="71"/>
      <c r="BN31" s="71"/>
      <c r="BO31" s="71"/>
      <c r="BP31" s="71"/>
      <c r="BQ31" s="71"/>
      <c r="BR31" s="72"/>
      <c r="BS31" s="70"/>
      <c r="BT31" s="71"/>
      <c r="BU31" s="208">
        <f t="shared" si="21"/>
        <v>0</v>
      </c>
      <c r="BV31" s="71"/>
      <c r="BW31" s="71"/>
      <c r="BX31" s="71"/>
      <c r="BY31" s="71"/>
      <c r="BZ31" s="71"/>
      <c r="CA31" s="72"/>
      <c r="CB31" s="166">
        <f t="shared" si="22"/>
        <v>0</v>
      </c>
      <c r="CC31" s="159">
        <f t="shared" si="74"/>
        <v>0</v>
      </c>
      <c r="CD31" s="159">
        <f t="shared" si="75"/>
        <v>0</v>
      </c>
      <c r="CE31" s="159">
        <f t="shared" si="75"/>
        <v>0</v>
      </c>
      <c r="CF31" s="159">
        <f t="shared" si="75"/>
        <v>0</v>
      </c>
      <c r="CG31" s="159">
        <f t="shared" si="75"/>
        <v>0</v>
      </c>
      <c r="CH31" s="172">
        <f t="shared" si="75"/>
        <v>0</v>
      </c>
      <c r="CI31" s="166">
        <f t="shared" si="76"/>
        <v>0</v>
      </c>
      <c r="CJ31" s="172">
        <f t="shared" si="24"/>
        <v>0</v>
      </c>
      <c r="CK31" s="166">
        <f t="shared" ref="CK31" si="87">(CB31-CF31-CH31)*23%</f>
        <v>0</v>
      </c>
      <c r="CL31" s="172">
        <f>(CB31-CF31)*4.5%</f>
        <v>0</v>
      </c>
      <c r="CM31" s="173">
        <f t="shared" si="78"/>
        <v>0</v>
      </c>
      <c r="CN31" s="201">
        <f t="shared" si="79"/>
        <v>0</v>
      </c>
      <c r="CO31" s="71"/>
      <c r="CP31" s="71"/>
      <c r="CQ31" s="71"/>
      <c r="CR31" s="71"/>
      <c r="CS31" s="71"/>
      <c r="CT31" s="72"/>
      <c r="CU31" s="70"/>
      <c r="CV31" s="71"/>
      <c r="CW31" s="208">
        <f t="shared" si="80"/>
        <v>0</v>
      </c>
      <c r="CX31" s="71"/>
      <c r="CY31" s="71"/>
      <c r="CZ31" s="71"/>
      <c r="DA31" s="71"/>
      <c r="DB31" s="71"/>
      <c r="DC31" s="72"/>
      <c r="DD31" s="166">
        <f t="shared" si="27"/>
        <v>0</v>
      </c>
      <c r="DE31" s="159">
        <f t="shared" si="81"/>
        <v>0</v>
      </c>
      <c r="DF31" s="159">
        <f t="shared" si="82"/>
        <v>0</v>
      </c>
      <c r="DG31" s="159">
        <f t="shared" si="82"/>
        <v>0</v>
      </c>
      <c r="DH31" s="159">
        <f t="shared" si="82"/>
        <v>0</v>
      </c>
      <c r="DI31" s="159">
        <f t="shared" si="82"/>
        <v>0</v>
      </c>
      <c r="DJ31" s="209">
        <f t="shared" si="82"/>
        <v>0</v>
      </c>
      <c r="DK31" s="166">
        <f t="shared" si="83"/>
        <v>0</v>
      </c>
      <c r="DL31" s="172">
        <f t="shared" si="83"/>
        <v>0</v>
      </c>
      <c r="DM31" s="166">
        <f t="shared" ref="DM31" si="88">(DD31-DH31-DJ31)*23%</f>
        <v>0</v>
      </c>
      <c r="DN31" s="172">
        <f>(DD31-DH31)*4.5%</f>
        <v>0</v>
      </c>
      <c r="DO31" s="173">
        <f t="shared" si="85"/>
        <v>0</v>
      </c>
    </row>
    <row r="32" spans="1:119" s="62" customFormat="1" x14ac:dyDescent="0.25">
      <c r="A32" s="86" t="s">
        <v>22</v>
      </c>
      <c r="B32" s="77"/>
      <c r="C32" s="230"/>
      <c r="D32" s="78"/>
      <c r="E32" s="78"/>
      <c r="F32" s="78"/>
      <c r="G32" s="78"/>
      <c r="H32" s="63">
        <v>50</v>
      </c>
      <c r="I32" s="150" t="s">
        <v>12</v>
      </c>
      <c r="J32" s="185" t="s">
        <v>24</v>
      </c>
      <c r="K32" s="180">
        <f t="shared" si="32"/>
        <v>0</v>
      </c>
      <c r="L32" s="186"/>
      <c r="M32" s="186"/>
      <c r="N32" s="186"/>
      <c r="O32" s="187" t="s">
        <v>24</v>
      </c>
      <c r="P32" s="187" t="s">
        <v>24</v>
      </c>
      <c r="Q32" s="188"/>
      <c r="R32" s="189" t="s">
        <v>24</v>
      </c>
      <c r="S32" s="190" t="s">
        <v>24</v>
      </c>
      <c r="T32" s="134"/>
      <c r="U32" s="187" t="s">
        <v>24</v>
      </c>
      <c r="V32" s="187" t="s">
        <v>24</v>
      </c>
      <c r="W32" s="135"/>
      <c r="X32" s="187" t="s">
        <v>24</v>
      </c>
      <c r="Y32" s="187" t="s">
        <v>24</v>
      </c>
      <c r="Z32" s="191"/>
      <c r="AA32" s="191"/>
      <c r="AB32" s="192"/>
      <c r="AC32" s="179">
        <f t="shared" si="18"/>
        <v>0</v>
      </c>
      <c r="AD32" s="193"/>
      <c r="AE32" s="193"/>
      <c r="AF32" s="193"/>
      <c r="AG32" s="194"/>
      <c r="AH32" s="246"/>
      <c r="AI32" s="255" t="s">
        <v>24</v>
      </c>
      <c r="AJ32" s="255" t="s">
        <v>24</v>
      </c>
      <c r="AK32" s="257" t="s">
        <v>24</v>
      </c>
      <c r="AL32" s="257" t="s">
        <v>24</v>
      </c>
      <c r="AM32" s="257" t="s">
        <v>24</v>
      </c>
      <c r="AN32" s="257" t="s">
        <v>24</v>
      </c>
      <c r="AO32" s="257" t="s">
        <v>24</v>
      </c>
      <c r="AP32" s="265" t="s">
        <v>24</v>
      </c>
      <c r="AQ32" s="254" t="s">
        <v>24</v>
      </c>
      <c r="AR32" s="187" t="s">
        <v>24</v>
      </c>
      <c r="AS32" s="138">
        <f t="shared" si="33"/>
        <v>0</v>
      </c>
      <c r="AT32" s="135"/>
      <c r="AU32" s="135"/>
      <c r="AV32" s="135"/>
      <c r="AW32" s="135"/>
      <c r="AX32" s="135"/>
      <c r="AY32" s="136"/>
      <c r="AZ32" s="179">
        <f t="shared" si="68"/>
        <v>0</v>
      </c>
      <c r="BA32" s="196">
        <f>SUM(L32*12+AT32)</f>
        <v>0</v>
      </c>
      <c r="BB32" s="196">
        <f>SUM(SUM(M32,O32,Q32)*12,T32,U32,V32,W32,X32,Y32,AB32,AU32)</f>
        <v>0</v>
      </c>
      <c r="BC32" s="197">
        <f>SUM(SUM(N32,P32)*12,AV32)</f>
        <v>0</v>
      </c>
      <c r="BD32" s="197">
        <f>SUM(AC32,AW32)</f>
        <v>0</v>
      </c>
      <c r="BE32" s="198">
        <f>SUM(Z32,AX32)</f>
        <v>0</v>
      </c>
      <c r="BF32" s="171">
        <f>SUM(AA32,AY32,AP32)</f>
        <v>0</v>
      </c>
      <c r="BG32" s="215" t="s">
        <v>24</v>
      </c>
      <c r="BH32" s="216" t="s">
        <v>24</v>
      </c>
      <c r="BI32" s="212"/>
      <c r="BJ32" s="195"/>
      <c r="BK32" s="183">
        <f t="shared" si="20"/>
        <v>0</v>
      </c>
      <c r="BL32" s="213">
        <f t="shared" si="36"/>
        <v>0</v>
      </c>
      <c r="BM32" s="135"/>
      <c r="BN32" s="135"/>
      <c r="BO32" s="135"/>
      <c r="BP32" s="135"/>
      <c r="BQ32" s="135"/>
      <c r="BR32" s="136"/>
      <c r="BS32" s="215" t="s">
        <v>24</v>
      </c>
      <c r="BT32" s="216" t="s">
        <v>24</v>
      </c>
      <c r="BU32" s="214">
        <f t="shared" si="21"/>
        <v>0</v>
      </c>
      <c r="BV32" s="135"/>
      <c r="BW32" s="135"/>
      <c r="BX32" s="135"/>
      <c r="BY32" s="135"/>
      <c r="BZ32" s="135"/>
      <c r="CA32" s="136"/>
      <c r="CB32" s="179">
        <f t="shared" si="22"/>
        <v>0</v>
      </c>
      <c r="CC32" s="180">
        <f t="shared" si="74"/>
        <v>0</v>
      </c>
      <c r="CD32" s="180">
        <f t="shared" si="75"/>
        <v>0</v>
      </c>
      <c r="CE32" s="180">
        <f t="shared" si="75"/>
        <v>0</v>
      </c>
      <c r="CF32" s="180">
        <f t="shared" si="75"/>
        <v>0</v>
      </c>
      <c r="CG32" s="180">
        <f t="shared" si="75"/>
        <v>0</v>
      </c>
      <c r="CH32" s="182">
        <f t="shared" si="75"/>
        <v>0</v>
      </c>
      <c r="CI32" s="179" t="s">
        <v>24</v>
      </c>
      <c r="CJ32" s="182" t="s">
        <v>24</v>
      </c>
      <c r="CK32" s="212"/>
      <c r="CL32" s="195"/>
      <c r="CM32" s="183">
        <f t="shared" si="78"/>
        <v>0</v>
      </c>
      <c r="CN32" s="213">
        <f t="shared" si="79"/>
        <v>0</v>
      </c>
      <c r="CO32" s="135"/>
      <c r="CP32" s="135"/>
      <c r="CQ32" s="135"/>
      <c r="CR32" s="135"/>
      <c r="CS32" s="135"/>
      <c r="CT32" s="136"/>
      <c r="CU32" s="215" t="s">
        <v>24</v>
      </c>
      <c r="CV32" s="216" t="s">
        <v>24</v>
      </c>
      <c r="CW32" s="214">
        <f t="shared" si="80"/>
        <v>0</v>
      </c>
      <c r="CX32" s="135"/>
      <c r="CY32" s="135"/>
      <c r="CZ32" s="135"/>
      <c r="DA32" s="135"/>
      <c r="DB32" s="135"/>
      <c r="DC32" s="136"/>
      <c r="DD32" s="179">
        <f t="shared" si="27"/>
        <v>0</v>
      </c>
      <c r="DE32" s="180">
        <f t="shared" si="81"/>
        <v>0</v>
      </c>
      <c r="DF32" s="180">
        <f t="shared" si="82"/>
        <v>0</v>
      </c>
      <c r="DG32" s="180">
        <f t="shared" si="82"/>
        <v>0</v>
      </c>
      <c r="DH32" s="180">
        <f t="shared" si="82"/>
        <v>0</v>
      </c>
      <c r="DI32" s="180">
        <f t="shared" si="82"/>
        <v>0</v>
      </c>
      <c r="DJ32" s="181">
        <f t="shared" si="82"/>
        <v>0</v>
      </c>
      <c r="DK32" s="179" t="s">
        <v>24</v>
      </c>
      <c r="DL32" s="182" t="s">
        <v>24</v>
      </c>
      <c r="DM32" s="212"/>
      <c r="DN32" s="195"/>
      <c r="DO32" s="183">
        <f t="shared" si="85"/>
        <v>0</v>
      </c>
    </row>
    <row r="33" spans="1:114" ht="15.75" customHeight="1" x14ac:dyDescent="0.25">
      <c r="A33" s="66"/>
      <c r="B33" s="66"/>
      <c r="C33" s="66"/>
      <c r="D33" s="67"/>
      <c r="E33" s="67"/>
      <c r="F33" s="67"/>
      <c r="G33" s="67"/>
      <c r="H33" s="67"/>
      <c r="I33" s="64"/>
      <c r="J33" s="358"/>
      <c r="K33" s="358"/>
      <c r="L33" s="358"/>
      <c r="M33" s="358"/>
      <c r="N33" s="358"/>
      <c r="O33" s="358"/>
      <c r="P33" s="358"/>
      <c r="Q33" s="358"/>
      <c r="R33" s="65"/>
      <c r="S33" s="65"/>
      <c r="T33" s="79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Z33" s="31"/>
      <c r="BA33" s="31"/>
      <c r="BB33" s="31"/>
      <c r="BC33" s="31"/>
      <c r="BD33" s="31"/>
      <c r="BE33" s="31"/>
      <c r="CB33" s="31"/>
      <c r="CC33" s="31"/>
      <c r="CD33" s="31"/>
      <c r="CE33" s="31"/>
      <c r="CF33" s="31"/>
      <c r="CG33" s="31"/>
      <c r="DD33" s="31"/>
      <c r="DE33" s="31"/>
      <c r="DF33" s="31"/>
      <c r="DG33" s="31"/>
      <c r="DH33" s="31"/>
      <c r="DI33" s="31"/>
    </row>
    <row r="34" spans="1:114" s="206" customFormat="1" ht="25.5" customHeight="1" x14ac:dyDescent="0.2">
      <c r="A34" s="33"/>
      <c r="B34" s="33"/>
      <c r="C34" s="33"/>
      <c r="D34" s="33"/>
      <c r="E34" s="205"/>
      <c r="F34" s="205"/>
      <c r="G34" s="205"/>
      <c r="H34" s="205"/>
      <c r="I34" s="205"/>
      <c r="J34" s="359" t="s">
        <v>70</v>
      </c>
      <c r="K34" s="359"/>
      <c r="L34" s="359"/>
      <c r="M34" s="359"/>
      <c r="N34" s="360" t="s">
        <v>0</v>
      </c>
      <c r="O34" s="360"/>
      <c r="P34" s="360"/>
      <c r="Q34" s="361" t="s">
        <v>77</v>
      </c>
      <c r="R34" s="361"/>
      <c r="S34" s="36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Z34" s="1"/>
      <c r="BA34" s="1"/>
      <c r="BB34" s="1"/>
      <c r="BC34" s="1"/>
      <c r="BD34" s="1"/>
      <c r="BE34" s="1"/>
      <c r="BF34" s="1"/>
      <c r="CB34" s="1"/>
      <c r="CC34" s="1"/>
      <c r="CD34" s="1"/>
      <c r="CE34" s="1"/>
      <c r="CF34" s="1"/>
      <c r="CG34" s="1"/>
      <c r="CH34" s="1"/>
      <c r="DD34" s="1"/>
      <c r="DE34" s="1"/>
      <c r="DF34" s="1"/>
      <c r="DG34" s="1"/>
      <c r="DH34" s="1"/>
      <c r="DI34" s="1"/>
      <c r="DJ34" s="1"/>
    </row>
    <row r="35" spans="1:114" s="206" customFormat="1" ht="12.75" x14ac:dyDescent="0.2">
      <c r="A35" s="69"/>
      <c r="B35" s="69"/>
      <c r="C35" s="69"/>
      <c r="D35" s="69"/>
      <c r="E35" s="28"/>
      <c r="F35" s="28"/>
      <c r="G35" s="28"/>
      <c r="H35" s="28"/>
      <c r="I35" s="28"/>
      <c r="J35" s="202"/>
      <c r="N35" s="364" t="s">
        <v>71</v>
      </c>
      <c r="O35" s="364"/>
      <c r="P35" s="364"/>
      <c r="Q35" s="364" t="s">
        <v>72</v>
      </c>
      <c r="R35" s="364"/>
      <c r="S35" s="364"/>
    </row>
    <row r="36" spans="1:114" s="206" customFormat="1" ht="12.75" x14ac:dyDescent="0.2">
      <c r="A36" s="69"/>
      <c r="B36" s="69"/>
      <c r="C36" s="69"/>
      <c r="D36" s="69"/>
      <c r="E36" s="28"/>
      <c r="F36" s="28"/>
      <c r="G36" s="28"/>
      <c r="H36" s="28"/>
      <c r="I36" s="28"/>
      <c r="J36" s="203"/>
      <c r="N36" s="203"/>
      <c r="O36" s="203"/>
      <c r="P36" s="203"/>
      <c r="R36" s="203"/>
      <c r="S36" s="204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Z36" s="2"/>
      <c r="BA36" s="2"/>
      <c r="BB36" s="2"/>
      <c r="BC36" s="2"/>
      <c r="BD36" s="2"/>
      <c r="BE36" s="2"/>
      <c r="BF36" s="2"/>
      <c r="CB36" s="2"/>
      <c r="CC36" s="2"/>
      <c r="CD36" s="2"/>
      <c r="CE36" s="2"/>
      <c r="CF36" s="2"/>
      <c r="CG36" s="2"/>
      <c r="CH36" s="2"/>
      <c r="DD36" s="2"/>
      <c r="DE36" s="2"/>
      <c r="DF36" s="2"/>
      <c r="DG36" s="2"/>
      <c r="DH36" s="2"/>
      <c r="DI36" s="2"/>
      <c r="DJ36" s="2"/>
    </row>
    <row r="37" spans="1:114" s="206" customFormat="1" ht="24" customHeight="1" x14ac:dyDescent="0.2">
      <c r="A37" s="68"/>
      <c r="B37" s="68"/>
      <c r="C37" s="68"/>
      <c r="D37" s="69"/>
      <c r="E37" s="28"/>
      <c r="F37" s="28"/>
      <c r="G37" s="28"/>
      <c r="H37" s="28"/>
      <c r="I37" s="28"/>
      <c r="J37" s="359" t="s">
        <v>73</v>
      </c>
      <c r="K37" s="359"/>
      <c r="L37" s="359"/>
      <c r="M37" s="359"/>
      <c r="N37" s="360" t="s">
        <v>75</v>
      </c>
      <c r="O37" s="360"/>
      <c r="P37" s="360"/>
      <c r="Q37" s="361" t="s">
        <v>76</v>
      </c>
      <c r="R37" s="361"/>
      <c r="S37" s="361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Z37" s="68"/>
      <c r="BA37" s="68"/>
      <c r="BB37" s="68"/>
      <c r="BC37" s="68"/>
      <c r="BD37" s="68"/>
      <c r="BE37" s="68"/>
      <c r="BF37" s="68"/>
      <c r="CB37" s="68"/>
      <c r="CC37" s="68"/>
      <c r="CD37" s="68"/>
      <c r="CE37" s="68"/>
      <c r="CF37" s="68"/>
      <c r="CG37" s="68"/>
      <c r="CH37" s="68"/>
      <c r="DD37" s="68"/>
      <c r="DE37" s="68"/>
      <c r="DF37" s="68"/>
      <c r="DG37" s="68"/>
      <c r="DH37" s="68"/>
      <c r="DI37" s="68"/>
      <c r="DJ37" s="68"/>
    </row>
    <row r="38" spans="1:114" s="206" customFormat="1" ht="12.75" x14ac:dyDescent="0.2">
      <c r="A38" s="69"/>
      <c r="B38" s="69"/>
      <c r="C38" s="69"/>
      <c r="D38" s="28"/>
      <c r="E38" s="28"/>
      <c r="F38" s="28"/>
      <c r="G38" s="28"/>
      <c r="H38" s="28"/>
      <c r="I38" s="28"/>
      <c r="J38" s="202"/>
      <c r="N38" s="363" t="s">
        <v>71</v>
      </c>
      <c r="O38" s="363"/>
      <c r="P38" s="363"/>
      <c r="Q38" s="364" t="s">
        <v>72</v>
      </c>
      <c r="R38" s="364"/>
      <c r="S38" s="364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Z38" s="33"/>
      <c r="BA38" s="33"/>
      <c r="BB38" s="33"/>
      <c r="BC38" s="33"/>
      <c r="BD38" s="33"/>
      <c r="BE38" s="33"/>
      <c r="BF38" s="33"/>
      <c r="CB38" s="33"/>
      <c r="CC38" s="33"/>
      <c r="CD38" s="33"/>
      <c r="CE38" s="33"/>
      <c r="CF38" s="33"/>
      <c r="CG38" s="33"/>
      <c r="CH38" s="33"/>
      <c r="DD38" s="33"/>
      <c r="DE38" s="33"/>
      <c r="DF38" s="33"/>
      <c r="DG38" s="33"/>
      <c r="DH38" s="33"/>
      <c r="DI38" s="33"/>
      <c r="DJ38" s="33"/>
    </row>
    <row r="39" spans="1:114" s="206" customFormat="1" ht="12.75" x14ac:dyDescent="0.2">
      <c r="A39" s="69"/>
      <c r="B39" s="69"/>
      <c r="C39" s="69"/>
      <c r="D39" s="28"/>
      <c r="E39" s="28"/>
      <c r="F39" s="28"/>
      <c r="G39" s="28"/>
      <c r="H39" s="28"/>
      <c r="I39" s="28"/>
      <c r="J39" s="207"/>
      <c r="K39" s="207"/>
      <c r="L39" s="207"/>
      <c r="M39" s="207"/>
      <c r="N39" s="207"/>
      <c r="O39" s="207"/>
      <c r="P39" s="207"/>
      <c r="Q39" s="207"/>
      <c r="R39" s="33"/>
      <c r="S39" s="33"/>
      <c r="AC39" s="207"/>
      <c r="AD39" s="207"/>
      <c r="AE39" s="207"/>
      <c r="AF39" s="207"/>
      <c r="AG39" s="207"/>
      <c r="AH39" s="207"/>
      <c r="AI39" s="207"/>
      <c r="AJ39" s="207"/>
      <c r="AK39" s="207"/>
      <c r="AL39" s="207"/>
      <c r="AM39" s="207"/>
      <c r="AN39" s="207"/>
      <c r="AO39" s="207"/>
      <c r="AP39" s="207"/>
      <c r="AZ39" s="207"/>
      <c r="BA39" s="207"/>
      <c r="BB39" s="207"/>
      <c r="BC39" s="207"/>
      <c r="BD39" s="207"/>
      <c r="BE39" s="207"/>
      <c r="BF39" s="207"/>
      <c r="CB39" s="207"/>
      <c r="CC39" s="207"/>
      <c r="CD39" s="207"/>
      <c r="CE39" s="207"/>
      <c r="CF39" s="207"/>
      <c r="CG39" s="207"/>
      <c r="CH39" s="207"/>
      <c r="DD39" s="207"/>
      <c r="DE39" s="207"/>
      <c r="DF39" s="207"/>
      <c r="DG39" s="207"/>
      <c r="DH39" s="207"/>
      <c r="DI39" s="207"/>
      <c r="DJ39" s="207"/>
    </row>
    <row r="40" spans="1:114" s="206" customFormat="1" ht="25.5" customHeight="1" x14ac:dyDescent="0.2">
      <c r="J40" s="362" t="s">
        <v>74</v>
      </c>
      <c r="K40" s="362"/>
      <c r="L40" s="362"/>
      <c r="M40" s="362"/>
      <c r="N40" s="360" t="s">
        <v>75</v>
      </c>
      <c r="O40" s="360"/>
      <c r="P40" s="360"/>
      <c r="Q40" s="361" t="s">
        <v>76</v>
      </c>
      <c r="R40" s="361"/>
      <c r="S40" s="361"/>
      <c r="U40" s="361" t="s">
        <v>76</v>
      </c>
      <c r="V40" s="361"/>
      <c r="W40" s="361"/>
    </row>
    <row r="41" spans="1:114" s="206" customFormat="1" ht="12.75" x14ac:dyDescent="0.2">
      <c r="N41" s="363" t="s">
        <v>71</v>
      </c>
      <c r="O41" s="363"/>
      <c r="P41" s="363"/>
      <c r="Q41" s="364" t="s">
        <v>72</v>
      </c>
      <c r="R41" s="364"/>
      <c r="S41" s="364"/>
      <c r="U41" s="364" t="s">
        <v>78</v>
      </c>
      <c r="V41" s="364"/>
      <c r="W41" s="364"/>
    </row>
  </sheetData>
  <sheetProtection formatCells="0" formatColumns="0" formatRows="0" insertColumns="0" insertRows="0" deleteColumns="0" deleteRows="0"/>
  <mergeCells count="173">
    <mergeCell ref="J40:M40"/>
    <mergeCell ref="N40:P40"/>
    <mergeCell ref="Q40:S40"/>
    <mergeCell ref="U40:W40"/>
    <mergeCell ref="N41:P41"/>
    <mergeCell ref="Q41:S41"/>
    <mergeCell ref="U41:W41"/>
    <mergeCell ref="N35:P35"/>
    <mergeCell ref="Q35:S35"/>
    <mergeCell ref="J37:M37"/>
    <mergeCell ref="N37:P37"/>
    <mergeCell ref="Q37:S37"/>
    <mergeCell ref="N38:P38"/>
    <mergeCell ref="Q38:S38"/>
    <mergeCell ref="DK10:DK11"/>
    <mergeCell ref="DL10:DL11"/>
    <mergeCell ref="DM10:DM11"/>
    <mergeCell ref="DN10:DN11"/>
    <mergeCell ref="J33:Q33"/>
    <mergeCell ref="J34:M34"/>
    <mergeCell ref="N34:P34"/>
    <mergeCell ref="Q34:S34"/>
    <mergeCell ref="DA10:DA11"/>
    <mergeCell ref="DB10:DC10"/>
    <mergeCell ref="DE10:DE11"/>
    <mergeCell ref="DF10:DG10"/>
    <mergeCell ref="DH10:DH11"/>
    <mergeCell ref="DI10:DJ10"/>
    <mergeCell ref="CO10:CO11"/>
    <mergeCell ref="CP10:CQ10"/>
    <mergeCell ref="CR10:CR11"/>
    <mergeCell ref="CS10:CT10"/>
    <mergeCell ref="CX10:CX11"/>
    <mergeCell ref="CY10:CZ10"/>
    <mergeCell ref="CF10:CF11"/>
    <mergeCell ref="CG10:CH10"/>
    <mergeCell ref="CI10:CI11"/>
    <mergeCell ref="CJ10:CJ11"/>
    <mergeCell ref="CL10:CL11"/>
    <mergeCell ref="BM10:BM11"/>
    <mergeCell ref="BN10:BO10"/>
    <mergeCell ref="BP10:BP11"/>
    <mergeCell ref="BQ10:BR10"/>
    <mergeCell ref="BV10:BV11"/>
    <mergeCell ref="BW10:BX10"/>
    <mergeCell ref="BD10:BD11"/>
    <mergeCell ref="BE10:BF10"/>
    <mergeCell ref="BG10:BG11"/>
    <mergeCell ref="BH10:BH11"/>
    <mergeCell ref="BI10:BI11"/>
    <mergeCell ref="BJ10:BJ11"/>
    <mergeCell ref="CC10:CC11"/>
    <mergeCell ref="CD10:CE10"/>
    <mergeCell ref="AU10:AV10"/>
    <mergeCell ref="AW10:AW11"/>
    <mergeCell ref="AX10:AY10"/>
    <mergeCell ref="BA10:BA11"/>
    <mergeCell ref="BB10:BC10"/>
    <mergeCell ref="DD9:DD11"/>
    <mergeCell ref="DE9:DJ9"/>
    <mergeCell ref="L10:L11"/>
    <mergeCell ref="M10:N10"/>
    <mergeCell ref="O10:Q10"/>
    <mergeCell ref="T10:T11"/>
    <mergeCell ref="U10:U11"/>
    <mergeCell ref="Z10:Z11"/>
    <mergeCell ref="AA10:AA11"/>
    <mergeCell ref="AD10:AD11"/>
    <mergeCell ref="BU9:BU11"/>
    <mergeCell ref="BV9:CA9"/>
    <mergeCell ref="CB9:CB11"/>
    <mergeCell ref="CC9:CH9"/>
    <mergeCell ref="CN9:CN11"/>
    <mergeCell ref="CO9:CT9"/>
    <mergeCell ref="BY10:BY11"/>
    <mergeCell ref="BZ10:CA10"/>
    <mergeCell ref="CK10:CK11"/>
    <mergeCell ref="H9:H11"/>
    <mergeCell ref="I9:I11"/>
    <mergeCell ref="K9:K11"/>
    <mergeCell ref="L9:Q9"/>
    <mergeCell ref="T9:U9"/>
    <mergeCell ref="V9:V11"/>
    <mergeCell ref="DO7:DO11"/>
    <mergeCell ref="AQ8:AR8"/>
    <mergeCell ref="AS8:AY8"/>
    <mergeCell ref="BS8:BT8"/>
    <mergeCell ref="BU8:CA8"/>
    <mergeCell ref="CU8:CV8"/>
    <mergeCell ref="CW8:DC8"/>
    <mergeCell ref="AT9:AY9"/>
    <mergeCell ref="AZ9:AZ11"/>
    <mergeCell ref="BA9:BF9"/>
    <mergeCell ref="CM7:CM11"/>
    <mergeCell ref="CN7:CT8"/>
    <mergeCell ref="CU7:DC7"/>
    <mergeCell ref="DD7:DJ8"/>
    <mergeCell ref="DK7:DL9"/>
    <mergeCell ref="DM7:DN9"/>
    <mergeCell ref="CU9:CU11"/>
    <mergeCell ref="CV9:CV11"/>
    <mergeCell ref="Z9:AA9"/>
    <mergeCell ref="CW9:CW11"/>
    <mergeCell ref="CX9:DC9"/>
    <mergeCell ref="BK7:BK11"/>
    <mergeCell ref="BL7:BR8"/>
    <mergeCell ref="BS7:CA7"/>
    <mergeCell ref="CB7:CH8"/>
    <mergeCell ref="CI7:CJ9"/>
    <mergeCell ref="CK7:CL9"/>
    <mergeCell ref="BL9:BL11"/>
    <mergeCell ref="BM9:BR9"/>
    <mergeCell ref="BS9:BS11"/>
    <mergeCell ref="BT9:BT11"/>
    <mergeCell ref="AB9:AB11"/>
    <mergeCell ref="AC9:AC11"/>
    <mergeCell ref="AD9:AH9"/>
    <mergeCell ref="AQ9:AQ11"/>
    <mergeCell ref="AR9:AR11"/>
    <mergeCell ref="AS9:AS11"/>
    <mergeCell ref="AE10:AE11"/>
    <mergeCell ref="AF10:AF11"/>
    <mergeCell ref="AG10:AG11"/>
    <mergeCell ref="AH10:AH11"/>
    <mergeCell ref="AT10:AT11"/>
    <mergeCell ref="A6:A11"/>
    <mergeCell ref="B6:I6"/>
    <mergeCell ref="J6:BK6"/>
    <mergeCell ref="K7:Q8"/>
    <mergeCell ref="R7:S10"/>
    <mergeCell ref="BL6:CM6"/>
    <mergeCell ref="CN6:DO6"/>
    <mergeCell ref="B7:B11"/>
    <mergeCell ref="C7:C11"/>
    <mergeCell ref="D7:D11"/>
    <mergeCell ref="E7:E11"/>
    <mergeCell ref="F7:F11"/>
    <mergeCell ref="G7:G11"/>
    <mergeCell ref="H7:I8"/>
    <mergeCell ref="J7:J11"/>
    <mergeCell ref="T7:AB8"/>
    <mergeCell ref="AC7:AH8"/>
    <mergeCell ref="AQ7:AY7"/>
    <mergeCell ref="AZ7:BF8"/>
    <mergeCell ref="BG7:BH9"/>
    <mergeCell ref="BI7:BJ9"/>
    <mergeCell ref="W9:W11"/>
    <mergeCell ref="X9:X11"/>
    <mergeCell ref="Y9:Y11"/>
    <mergeCell ref="A1:F1"/>
    <mergeCell ref="G1:I1"/>
    <mergeCell ref="Z1:AA1"/>
    <mergeCell ref="BB1:BC1"/>
    <mergeCell ref="CK1:CL1"/>
    <mergeCell ref="DM1:DN1"/>
    <mergeCell ref="AI8:AI11"/>
    <mergeCell ref="AJ8:AP8"/>
    <mergeCell ref="AJ9:AK9"/>
    <mergeCell ref="AL9:AM9"/>
    <mergeCell ref="AN9:AN11"/>
    <mergeCell ref="AO9:AP9"/>
    <mergeCell ref="AJ10:AJ11"/>
    <mergeCell ref="AK10:AK11"/>
    <mergeCell ref="AL10:AL11"/>
    <mergeCell ref="AM10:AM11"/>
    <mergeCell ref="AO10:AO11"/>
    <mergeCell ref="AP10:AP11"/>
    <mergeCell ref="AI7:AP7"/>
    <mergeCell ref="A2:F2"/>
    <mergeCell ref="G2:I2"/>
    <mergeCell ref="J3:S3"/>
    <mergeCell ref="A4:I4"/>
    <mergeCell ref="J4:S4"/>
  </mergeCells>
  <dataValidations disablePrompts="1" count="2">
    <dataValidation type="custom" allowBlank="1" showInputMessage="1" showErrorMessage="1" error="Se planifica mijloace pentru formarea fondului de premiere si acordare a ajutorului material in marimea unui fond lunar de salarizare" sqref="Z24:Z27">
      <formula1>(Z24+AB24)&lt;=K24</formula1>
    </dataValidation>
    <dataValidation type="custom" allowBlank="1" showInputMessage="1" showErrorMessage="1" error="Se planifica mijloace pentru formarea fondului de premiere si acordare a ajutorului material in marimea unui fond lunar de salarizare" sqref="AB24:AB27">
      <formula1>(Z24+AB24)&lt;=K24</formula1>
    </dataValidation>
  </dataValidations>
  <pageMargins left="0.23622047244094491" right="0.23622047244094491" top="0.43307086614173229" bottom="0.39370078740157483" header="0.19685039370078741" footer="0.19685039370078741"/>
  <pageSetup paperSize="8" scale="70" orientation="landscape" r:id="rId1"/>
  <headerFooter>
    <oddFooter>&amp;R&amp;"+,Regular"&amp;8&amp;P</oddFooter>
  </headerFooter>
  <colBreaks count="3" manualBreakCount="3">
    <brk id="28" max="40" man="1"/>
    <brk id="50" max="40" man="1"/>
    <brk id="70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formularul nr.19</vt:lpstr>
      <vt:lpstr>'formularul nr.19'!Print_Area</vt:lpstr>
      <vt:lpstr>'formularul nr.19'!Print_Titles</vt:lpstr>
    </vt:vector>
  </TitlesOfParts>
  <Company>aaaa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borsirina1</dc:creator>
  <cp:lastModifiedBy>Natalia Tabacari</cp:lastModifiedBy>
  <cp:lastPrinted>2018-09-05T10:46:04Z</cp:lastPrinted>
  <dcterms:created xsi:type="dcterms:W3CDTF">2015-06-16T06:20:31Z</dcterms:created>
  <dcterms:modified xsi:type="dcterms:W3CDTF">2018-09-05T10:46:18Z</dcterms:modified>
</cp:coreProperties>
</file>