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"/>
    </mc:Choice>
  </mc:AlternateContent>
  <bookViews>
    <workbookView xWindow="0" yWindow="0" windowWidth="15360" windowHeight="7650" tabRatio="651"/>
  </bookViews>
  <sheets>
    <sheet name="Calcul transf 2019" sheetId="5" r:id="rId1"/>
    <sheet name="Calcul transf 2020" sheetId="6" r:id="rId2"/>
    <sheet name="Calcul transf 2021" sheetId="7" r:id="rId3"/>
    <sheet name="Sheet1" sheetId="8" r:id="rId4"/>
  </sheets>
  <definedNames>
    <definedName name="_xlnm.Print_Area" localSheetId="0">'Calcul transf 2019'!$A$1:$N$1025</definedName>
    <definedName name="_xlnm.Print_Area" localSheetId="1">'Calcul transf 2020'!$A$1:$N$1028</definedName>
    <definedName name="_xlnm.Print_Area" localSheetId="2">'Calcul transf 2021'!$A$1:$O$1026</definedName>
    <definedName name="_xlnm.Print_Titles" localSheetId="0">'Calcul transf 2019'!$13:$16</definedName>
    <definedName name="_xlnm.Print_Titles" localSheetId="1">'Calcul transf 2020'!$13:$16</definedName>
    <definedName name="_xlnm.Print_Titles" localSheetId="2">'Calcul transf 2021'!$13:$16</definedName>
  </definedNames>
  <calcPr calcId="162913"/>
</workbook>
</file>

<file path=xl/calcChain.xml><?xml version="1.0" encoding="utf-8"?>
<calcChain xmlns="http://schemas.openxmlformats.org/spreadsheetml/2006/main">
  <c r="E783" i="6" l="1"/>
  <c r="E782" i="6" s="1"/>
  <c r="P18" i="6" l="1"/>
  <c r="P17" i="6"/>
  <c r="P19" i="6" s="1"/>
  <c r="Q25" i="7" l="1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Q115" i="7"/>
  <c r="Q116" i="7"/>
  <c r="Q117" i="7"/>
  <c r="Q118" i="7"/>
  <c r="Q119" i="7"/>
  <c r="Q120" i="7"/>
  <c r="Q121" i="7"/>
  <c r="Q122" i="7"/>
  <c r="Q123" i="7"/>
  <c r="Q124" i="7"/>
  <c r="Q125" i="7"/>
  <c r="Q126" i="7"/>
  <c r="Q127" i="7"/>
  <c r="Q128" i="7"/>
  <c r="Q129" i="7"/>
  <c r="Q130" i="7"/>
  <c r="Q131" i="7"/>
  <c r="Q132" i="7"/>
  <c r="Q133" i="7"/>
  <c r="Q134" i="7"/>
  <c r="Q135" i="7"/>
  <c r="Q136" i="7"/>
  <c r="Q137" i="7"/>
  <c r="Q138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Q205" i="7"/>
  <c r="Q206" i="7"/>
  <c r="Q207" i="7"/>
  <c r="Q208" i="7"/>
  <c r="Q209" i="7"/>
  <c r="Q210" i="7"/>
  <c r="Q211" i="7"/>
  <c r="Q212" i="7"/>
  <c r="Q213" i="7"/>
  <c r="Q214" i="7"/>
  <c r="Q215" i="7"/>
  <c r="Q216" i="7"/>
  <c r="Q217" i="7"/>
  <c r="Q218" i="7"/>
  <c r="Q219" i="7"/>
  <c r="Q220" i="7"/>
  <c r="Q221" i="7"/>
  <c r="Q222" i="7"/>
  <c r="Q223" i="7"/>
  <c r="Q224" i="7"/>
  <c r="Q225" i="7"/>
  <c r="Q226" i="7"/>
  <c r="Q227" i="7"/>
  <c r="Q228" i="7"/>
  <c r="Q229" i="7"/>
  <c r="Q230" i="7"/>
  <c r="Q231" i="7"/>
  <c r="Q232" i="7"/>
  <c r="Q233" i="7"/>
  <c r="Q234" i="7"/>
  <c r="Q235" i="7"/>
  <c r="Q236" i="7"/>
  <c r="Q237" i="7"/>
  <c r="Q238" i="7"/>
  <c r="Q239" i="7"/>
  <c r="Q240" i="7"/>
  <c r="Q241" i="7"/>
  <c r="Q242" i="7"/>
  <c r="Q243" i="7"/>
  <c r="Q244" i="7"/>
  <c r="Q245" i="7"/>
  <c r="Q246" i="7"/>
  <c r="Q247" i="7"/>
  <c r="Q248" i="7"/>
  <c r="Q249" i="7"/>
  <c r="Q250" i="7"/>
  <c r="Q251" i="7"/>
  <c r="Q252" i="7"/>
  <c r="Q253" i="7"/>
  <c r="Q254" i="7"/>
  <c r="Q255" i="7"/>
  <c r="Q256" i="7"/>
  <c r="Q257" i="7"/>
  <c r="Q258" i="7"/>
  <c r="Q259" i="7"/>
  <c r="Q260" i="7"/>
  <c r="Q261" i="7"/>
  <c r="Q262" i="7"/>
  <c r="Q263" i="7"/>
  <c r="Q264" i="7"/>
  <c r="Q265" i="7"/>
  <c r="Q266" i="7"/>
  <c r="Q267" i="7"/>
  <c r="Q268" i="7"/>
  <c r="Q269" i="7"/>
  <c r="Q270" i="7"/>
  <c r="Q271" i="7"/>
  <c r="Q272" i="7"/>
  <c r="Q273" i="7"/>
  <c r="Q274" i="7"/>
  <c r="Q275" i="7"/>
  <c r="Q276" i="7"/>
  <c r="Q277" i="7"/>
  <c r="Q278" i="7"/>
  <c r="Q279" i="7"/>
  <c r="Q280" i="7"/>
  <c r="Q281" i="7"/>
  <c r="Q282" i="7"/>
  <c r="Q283" i="7"/>
  <c r="Q284" i="7"/>
  <c r="Q285" i="7"/>
  <c r="Q286" i="7"/>
  <c r="Q287" i="7"/>
  <c r="Q288" i="7"/>
  <c r="Q289" i="7"/>
  <c r="Q290" i="7"/>
  <c r="Q291" i="7"/>
  <c r="Q292" i="7"/>
  <c r="Q293" i="7"/>
  <c r="Q294" i="7"/>
  <c r="Q295" i="7"/>
  <c r="Q296" i="7"/>
  <c r="Q297" i="7"/>
  <c r="Q298" i="7"/>
  <c r="Q299" i="7"/>
  <c r="Q300" i="7"/>
  <c r="Q301" i="7"/>
  <c r="Q302" i="7"/>
  <c r="Q303" i="7"/>
  <c r="Q304" i="7"/>
  <c r="Q305" i="7"/>
  <c r="Q306" i="7"/>
  <c r="Q307" i="7"/>
  <c r="Q308" i="7"/>
  <c r="Q309" i="7"/>
  <c r="Q310" i="7"/>
  <c r="Q311" i="7"/>
  <c r="Q312" i="7"/>
  <c r="Q313" i="7"/>
  <c r="Q314" i="7"/>
  <c r="Q315" i="7"/>
  <c r="Q316" i="7"/>
  <c r="Q317" i="7"/>
  <c r="Q318" i="7"/>
  <c r="Q319" i="7"/>
  <c r="Q320" i="7"/>
  <c r="Q321" i="7"/>
  <c r="Q322" i="7"/>
  <c r="Q323" i="7"/>
  <c r="Q324" i="7"/>
  <c r="Q325" i="7"/>
  <c r="Q326" i="7"/>
  <c r="Q327" i="7"/>
  <c r="Q328" i="7"/>
  <c r="Q329" i="7"/>
  <c r="Q330" i="7"/>
  <c r="Q331" i="7"/>
  <c r="Q332" i="7"/>
  <c r="Q333" i="7"/>
  <c r="Q334" i="7"/>
  <c r="Q335" i="7"/>
  <c r="Q336" i="7"/>
  <c r="Q337" i="7"/>
  <c r="Q338" i="7"/>
  <c r="Q339" i="7"/>
  <c r="Q340" i="7"/>
  <c r="Q341" i="7"/>
  <c r="Q342" i="7"/>
  <c r="Q343" i="7"/>
  <c r="Q344" i="7"/>
  <c r="Q345" i="7"/>
  <c r="Q346" i="7"/>
  <c r="Q347" i="7"/>
  <c r="Q348" i="7"/>
  <c r="Q349" i="7"/>
  <c r="Q350" i="7"/>
  <c r="Q351" i="7"/>
  <c r="Q352" i="7"/>
  <c r="Q353" i="7"/>
  <c r="Q354" i="7"/>
  <c r="Q355" i="7"/>
  <c r="Q356" i="7"/>
  <c r="Q357" i="7"/>
  <c r="Q358" i="7"/>
  <c r="Q359" i="7"/>
  <c r="Q360" i="7"/>
  <c r="Q361" i="7"/>
  <c r="Q362" i="7"/>
  <c r="Q363" i="7"/>
  <c r="Q364" i="7"/>
  <c r="Q365" i="7"/>
  <c r="Q366" i="7"/>
  <c r="Q367" i="7"/>
  <c r="Q368" i="7"/>
  <c r="Q369" i="7"/>
  <c r="Q370" i="7"/>
  <c r="Q371" i="7"/>
  <c r="Q372" i="7"/>
  <c r="Q373" i="7"/>
  <c r="Q374" i="7"/>
  <c r="Q375" i="7"/>
  <c r="Q376" i="7"/>
  <c r="Q377" i="7"/>
  <c r="Q378" i="7"/>
  <c r="Q379" i="7"/>
  <c r="Q380" i="7"/>
  <c r="Q381" i="7"/>
  <c r="Q382" i="7"/>
  <c r="Q383" i="7"/>
  <c r="Q384" i="7"/>
  <c r="Q385" i="7"/>
  <c r="Q386" i="7"/>
  <c r="Q387" i="7"/>
  <c r="Q388" i="7"/>
  <c r="Q389" i="7"/>
  <c r="Q390" i="7"/>
  <c r="Q391" i="7"/>
  <c r="Q392" i="7"/>
  <c r="Q393" i="7"/>
  <c r="Q394" i="7"/>
  <c r="Q395" i="7"/>
  <c r="Q396" i="7"/>
  <c r="Q397" i="7"/>
  <c r="Q398" i="7"/>
  <c r="Q399" i="7"/>
  <c r="Q400" i="7"/>
  <c r="Q401" i="7"/>
  <c r="Q402" i="7"/>
  <c r="Q403" i="7"/>
  <c r="Q404" i="7"/>
  <c r="Q405" i="7"/>
  <c r="Q406" i="7"/>
  <c r="Q407" i="7"/>
  <c r="Q408" i="7"/>
  <c r="Q409" i="7"/>
  <c r="Q410" i="7"/>
  <c r="Q411" i="7"/>
  <c r="Q412" i="7"/>
  <c r="Q413" i="7"/>
  <c r="Q414" i="7"/>
  <c r="Q415" i="7"/>
  <c r="Q416" i="7"/>
  <c r="Q417" i="7"/>
  <c r="Q418" i="7"/>
  <c r="Q419" i="7"/>
  <c r="Q420" i="7"/>
  <c r="Q421" i="7"/>
  <c r="Q422" i="7"/>
  <c r="Q423" i="7"/>
  <c r="Q424" i="7"/>
  <c r="Q425" i="7"/>
  <c r="Q426" i="7"/>
  <c r="Q427" i="7"/>
  <c r="Q428" i="7"/>
  <c r="Q429" i="7"/>
  <c r="Q430" i="7"/>
  <c r="Q431" i="7"/>
  <c r="Q432" i="7"/>
  <c r="Q433" i="7"/>
  <c r="Q434" i="7"/>
  <c r="Q435" i="7"/>
  <c r="Q436" i="7"/>
  <c r="Q437" i="7"/>
  <c r="Q438" i="7"/>
  <c r="Q439" i="7"/>
  <c r="Q440" i="7"/>
  <c r="Q441" i="7"/>
  <c r="Q442" i="7"/>
  <c r="Q443" i="7"/>
  <c r="Q444" i="7"/>
  <c r="Q445" i="7"/>
  <c r="Q446" i="7"/>
  <c r="Q447" i="7"/>
  <c r="Q448" i="7"/>
  <c r="Q449" i="7"/>
  <c r="Q450" i="7"/>
  <c r="Q451" i="7"/>
  <c r="Q452" i="7"/>
  <c r="Q453" i="7"/>
  <c r="Q454" i="7"/>
  <c r="Q455" i="7"/>
  <c r="Q456" i="7"/>
  <c r="Q457" i="7"/>
  <c r="Q458" i="7"/>
  <c r="Q459" i="7"/>
  <c r="Q460" i="7"/>
  <c r="Q461" i="7"/>
  <c r="Q462" i="7"/>
  <c r="Q463" i="7"/>
  <c r="Q464" i="7"/>
  <c r="Q465" i="7"/>
  <c r="Q466" i="7"/>
  <c r="Q467" i="7"/>
  <c r="Q468" i="7"/>
  <c r="Q469" i="7"/>
  <c r="Q470" i="7"/>
  <c r="Q471" i="7"/>
  <c r="Q472" i="7"/>
  <c r="Q473" i="7"/>
  <c r="Q474" i="7"/>
  <c r="Q475" i="7"/>
  <c r="Q476" i="7"/>
  <c r="Q477" i="7"/>
  <c r="Q478" i="7"/>
  <c r="Q479" i="7"/>
  <c r="Q480" i="7"/>
  <c r="Q481" i="7"/>
  <c r="Q482" i="7"/>
  <c r="Q483" i="7"/>
  <c r="Q484" i="7"/>
  <c r="Q485" i="7"/>
  <c r="Q486" i="7"/>
  <c r="Q487" i="7"/>
  <c r="Q488" i="7"/>
  <c r="Q489" i="7"/>
  <c r="Q490" i="7"/>
  <c r="Q491" i="7"/>
  <c r="Q492" i="7"/>
  <c r="Q493" i="7"/>
  <c r="Q494" i="7"/>
  <c r="Q495" i="7"/>
  <c r="Q496" i="7"/>
  <c r="Q497" i="7"/>
  <c r="Q498" i="7"/>
  <c r="Q499" i="7"/>
  <c r="Q500" i="7"/>
  <c r="Q501" i="7"/>
  <c r="Q502" i="7"/>
  <c r="Q503" i="7"/>
  <c r="Q504" i="7"/>
  <c r="Q505" i="7"/>
  <c r="Q506" i="7"/>
  <c r="Q507" i="7"/>
  <c r="Q508" i="7"/>
  <c r="Q509" i="7"/>
  <c r="Q510" i="7"/>
  <c r="Q511" i="7"/>
  <c r="Q512" i="7"/>
  <c r="Q513" i="7"/>
  <c r="Q514" i="7"/>
  <c r="Q515" i="7"/>
  <c r="Q516" i="7"/>
  <c r="Q517" i="7"/>
  <c r="Q518" i="7"/>
  <c r="Q519" i="7"/>
  <c r="Q520" i="7"/>
  <c r="Q521" i="7"/>
  <c r="Q522" i="7"/>
  <c r="Q523" i="7"/>
  <c r="Q524" i="7"/>
  <c r="Q525" i="7"/>
  <c r="Q526" i="7"/>
  <c r="Q527" i="7"/>
  <c r="Q528" i="7"/>
  <c r="Q529" i="7"/>
  <c r="Q530" i="7"/>
  <c r="Q531" i="7"/>
  <c r="Q532" i="7"/>
  <c r="Q533" i="7"/>
  <c r="Q534" i="7"/>
  <c r="Q535" i="7"/>
  <c r="Q536" i="7"/>
  <c r="Q537" i="7"/>
  <c r="Q538" i="7"/>
  <c r="Q539" i="7"/>
  <c r="Q540" i="7"/>
  <c r="Q541" i="7"/>
  <c r="Q542" i="7"/>
  <c r="Q543" i="7"/>
  <c r="Q544" i="7"/>
  <c r="Q545" i="7"/>
  <c r="Q546" i="7"/>
  <c r="Q547" i="7"/>
  <c r="Q548" i="7"/>
  <c r="Q549" i="7"/>
  <c r="Q550" i="7"/>
  <c r="Q551" i="7"/>
  <c r="Q552" i="7"/>
  <c r="Q553" i="7"/>
  <c r="Q554" i="7"/>
  <c r="Q555" i="7"/>
  <c r="Q556" i="7"/>
  <c r="Q557" i="7"/>
  <c r="Q558" i="7"/>
  <c r="Q559" i="7"/>
  <c r="Q560" i="7"/>
  <c r="Q561" i="7"/>
  <c r="Q562" i="7"/>
  <c r="Q563" i="7"/>
  <c r="Q564" i="7"/>
  <c r="Q565" i="7"/>
  <c r="Q566" i="7"/>
  <c r="Q567" i="7"/>
  <c r="Q568" i="7"/>
  <c r="Q569" i="7"/>
  <c r="Q570" i="7"/>
  <c r="Q571" i="7"/>
  <c r="Q572" i="7"/>
  <c r="Q573" i="7"/>
  <c r="Q574" i="7"/>
  <c r="Q575" i="7"/>
  <c r="Q576" i="7"/>
  <c r="Q577" i="7"/>
  <c r="Q578" i="7"/>
  <c r="Q579" i="7"/>
  <c r="Q580" i="7"/>
  <c r="Q581" i="7"/>
  <c r="Q582" i="7"/>
  <c r="Q583" i="7"/>
  <c r="Q584" i="7"/>
  <c r="Q585" i="7"/>
  <c r="Q586" i="7"/>
  <c r="Q587" i="7"/>
  <c r="Q588" i="7"/>
  <c r="Q589" i="7"/>
  <c r="Q590" i="7"/>
  <c r="Q591" i="7"/>
  <c r="Q592" i="7"/>
  <c r="Q593" i="7"/>
  <c r="Q594" i="7"/>
  <c r="Q595" i="7"/>
  <c r="Q596" i="7"/>
  <c r="Q597" i="7"/>
  <c r="Q598" i="7"/>
  <c r="Q599" i="7"/>
  <c r="Q600" i="7"/>
  <c r="Q601" i="7"/>
  <c r="Q602" i="7"/>
  <c r="Q603" i="7"/>
  <c r="Q604" i="7"/>
  <c r="Q605" i="7"/>
  <c r="Q606" i="7"/>
  <c r="Q607" i="7"/>
  <c r="Q608" i="7"/>
  <c r="Q609" i="7"/>
  <c r="Q610" i="7"/>
  <c r="Q611" i="7"/>
  <c r="Q612" i="7"/>
  <c r="Q613" i="7"/>
  <c r="Q614" i="7"/>
  <c r="Q615" i="7"/>
  <c r="Q616" i="7"/>
  <c r="Q617" i="7"/>
  <c r="Q618" i="7"/>
  <c r="Q619" i="7"/>
  <c r="Q620" i="7"/>
  <c r="Q621" i="7"/>
  <c r="Q622" i="7"/>
  <c r="Q623" i="7"/>
  <c r="Q624" i="7"/>
  <c r="Q625" i="7"/>
  <c r="Q626" i="7"/>
  <c r="Q627" i="7"/>
  <c r="Q628" i="7"/>
  <c r="Q629" i="7"/>
  <c r="Q630" i="7"/>
  <c r="Q631" i="7"/>
  <c r="Q632" i="7"/>
  <c r="Q633" i="7"/>
  <c r="Q634" i="7"/>
  <c r="Q635" i="7"/>
  <c r="Q636" i="7"/>
  <c r="Q637" i="7"/>
  <c r="Q638" i="7"/>
  <c r="Q639" i="7"/>
  <c r="Q640" i="7"/>
  <c r="Q641" i="7"/>
  <c r="Q642" i="7"/>
  <c r="Q643" i="7"/>
  <c r="Q644" i="7"/>
  <c r="Q645" i="7"/>
  <c r="Q646" i="7"/>
  <c r="Q647" i="7"/>
  <c r="Q648" i="7"/>
  <c r="Q649" i="7"/>
  <c r="Q650" i="7"/>
  <c r="Q651" i="7"/>
  <c r="Q652" i="7"/>
  <c r="Q653" i="7"/>
  <c r="Q654" i="7"/>
  <c r="Q655" i="7"/>
  <c r="Q656" i="7"/>
  <c r="Q657" i="7"/>
  <c r="Q658" i="7"/>
  <c r="Q659" i="7"/>
  <c r="Q660" i="7"/>
  <c r="Q661" i="7"/>
  <c r="Q662" i="7"/>
  <c r="Q663" i="7"/>
  <c r="Q664" i="7"/>
  <c r="Q665" i="7"/>
  <c r="Q666" i="7"/>
  <c r="Q667" i="7"/>
  <c r="Q668" i="7"/>
  <c r="Q669" i="7"/>
  <c r="Q670" i="7"/>
  <c r="Q671" i="7"/>
  <c r="Q672" i="7"/>
  <c r="Q673" i="7"/>
  <c r="Q674" i="7"/>
  <c r="Q675" i="7"/>
  <c r="Q676" i="7"/>
  <c r="Q677" i="7"/>
  <c r="Q678" i="7"/>
  <c r="Q679" i="7"/>
  <c r="Q680" i="7"/>
  <c r="Q681" i="7"/>
  <c r="Q682" i="7"/>
  <c r="Q683" i="7"/>
  <c r="Q684" i="7"/>
  <c r="Q685" i="7"/>
  <c r="Q686" i="7"/>
  <c r="Q687" i="7"/>
  <c r="Q688" i="7"/>
  <c r="Q689" i="7"/>
  <c r="Q690" i="7"/>
  <c r="Q691" i="7"/>
  <c r="Q692" i="7"/>
  <c r="Q693" i="7"/>
  <c r="Q694" i="7"/>
  <c r="Q695" i="7"/>
  <c r="Q696" i="7"/>
  <c r="Q697" i="7"/>
  <c r="Q698" i="7"/>
  <c r="Q699" i="7"/>
  <c r="Q700" i="7"/>
  <c r="Q701" i="7"/>
  <c r="Q702" i="7"/>
  <c r="Q703" i="7"/>
  <c r="Q704" i="7"/>
  <c r="Q705" i="7"/>
  <c r="Q706" i="7"/>
  <c r="Q707" i="7"/>
  <c r="Q708" i="7"/>
  <c r="Q709" i="7"/>
  <c r="Q710" i="7"/>
  <c r="Q711" i="7"/>
  <c r="Q712" i="7"/>
  <c r="Q713" i="7"/>
  <c r="Q714" i="7"/>
  <c r="Q715" i="7"/>
  <c r="Q716" i="7"/>
  <c r="Q717" i="7"/>
  <c r="Q718" i="7"/>
  <c r="Q719" i="7"/>
  <c r="Q720" i="7"/>
  <c r="Q721" i="7"/>
  <c r="Q722" i="7"/>
  <c r="Q723" i="7"/>
  <c r="Q724" i="7"/>
  <c r="Q725" i="7"/>
  <c r="Q726" i="7"/>
  <c r="Q727" i="7"/>
  <c r="Q728" i="7"/>
  <c r="Q729" i="7"/>
  <c r="Q730" i="7"/>
  <c r="Q731" i="7"/>
  <c r="Q732" i="7"/>
  <c r="Q733" i="7"/>
  <c r="Q734" i="7"/>
  <c r="Q735" i="7"/>
  <c r="Q736" i="7"/>
  <c r="Q737" i="7"/>
  <c r="Q738" i="7"/>
  <c r="Q739" i="7"/>
  <c r="Q740" i="7"/>
  <c r="Q741" i="7"/>
  <c r="Q742" i="7"/>
  <c r="Q743" i="7"/>
  <c r="Q744" i="7"/>
  <c r="Q745" i="7"/>
  <c r="Q746" i="7"/>
  <c r="Q747" i="7"/>
  <c r="Q748" i="7"/>
  <c r="Q749" i="7"/>
  <c r="Q750" i="7"/>
  <c r="Q751" i="7"/>
  <c r="Q752" i="7"/>
  <c r="Q753" i="7"/>
  <c r="Q754" i="7"/>
  <c r="Q755" i="7"/>
  <c r="Q756" i="7"/>
  <c r="Q757" i="7"/>
  <c r="Q758" i="7"/>
  <c r="Q759" i="7"/>
  <c r="Q760" i="7"/>
  <c r="Q761" i="7"/>
  <c r="Q762" i="7"/>
  <c r="Q763" i="7"/>
  <c r="Q764" i="7"/>
  <c r="Q765" i="7"/>
  <c r="Q766" i="7"/>
  <c r="Q767" i="7"/>
  <c r="Q768" i="7"/>
  <c r="Q769" i="7"/>
  <c r="Q770" i="7"/>
  <c r="Q771" i="7"/>
  <c r="Q772" i="7"/>
  <c r="Q773" i="7"/>
  <c r="Q774" i="7"/>
  <c r="Q775" i="7"/>
  <c r="Q776" i="7"/>
  <c r="Q777" i="7"/>
  <c r="Q778" i="7"/>
  <c r="Q779" i="7"/>
  <c r="Q780" i="7"/>
  <c r="Q781" i="7"/>
  <c r="Q782" i="7"/>
  <c r="Q783" i="7"/>
  <c r="Q784" i="7"/>
  <c r="Q785" i="7"/>
  <c r="Q786" i="7"/>
  <c r="Q787" i="7"/>
  <c r="Q788" i="7"/>
  <c r="Q789" i="7"/>
  <c r="Q790" i="7"/>
  <c r="Q791" i="7"/>
  <c r="Q792" i="7"/>
  <c r="Q793" i="7"/>
  <c r="Q794" i="7"/>
  <c r="Q795" i="7"/>
  <c r="Q796" i="7"/>
  <c r="Q797" i="7"/>
  <c r="Q798" i="7"/>
  <c r="Q799" i="7"/>
  <c r="Q800" i="7"/>
  <c r="Q801" i="7"/>
  <c r="Q802" i="7"/>
  <c r="Q803" i="7"/>
  <c r="Q804" i="7"/>
  <c r="Q805" i="7"/>
  <c r="Q806" i="7"/>
  <c r="Q807" i="7"/>
  <c r="Q808" i="7"/>
  <c r="Q809" i="7"/>
  <c r="Q810" i="7"/>
  <c r="Q811" i="7"/>
  <c r="Q812" i="7"/>
  <c r="Q813" i="7"/>
  <c r="Q814" i="7"/>
  <c r="Q815" i="7"/>
  <c r="Q816" i="7"/>
  <c r="Q817" i="7"/>
  <c r="Q818" i="7"/>
  <c r="Q819" i="7"/>
  <c r="Q820" i="7"/>
  <c r="Q821" i="7"/>
  <c r="Q822" i="7"/>
  <c r="Q823" i="7"/>
  <c r="Q824" i="7"/>
  <c r="Q825" i="7"/>
  <c r="Q826" i="7"/>
  <c r="Q827" i="7"/>
  <c r="Q828" i="7"/>
  <c r="Q829" i="7"/>
  <c r="Q830" i="7"/>
  <c r="Q831" i="7"/>
  <c r="Q832" i="7"/>
  <c r="Q833" i="7"/>
  <c r="Q834" i="7"/>
  <c r="Q835" i="7"/>
  <c r="Q836" i="7"/>
  <c r="Q837" i="7"/>
  <c r="Q838" i="7"/>
  <c r="Q839" i="7"/>
  <c r="Q840" i="7"/>
  <c r="Q841" i="7"/>
  <c r="Q842" i="7"/>
  <c r="Q843" i="7"/>
  <c r="Q844" i="7"/>
  <c r="Q845" i="7"/>
  <c r="Q846" i="7"/>
  <c r="Q847" i="7"/>
  <c r="Q848" i="7"/>
  <c r="Q849" i="7"/>
  <c r="Q850" i="7"/>
  <c r="Q851" i="7"/>
  <c r="Q852" i="7"/>
  <c r="Q853" i="7"/>
  <c r="Q854" i="7"/>
  <c r="Q855" i="7"/>
  <c r="Q856" i="7"/>
  <c r="Q857" i="7"/>
  <c r="Q858" i="7"/>
  <c r="Q859" i="7"/>
  <c r="Q860" i="7"/>
  <c r="Q861" i="7"/>
  <c r="Q862" i="7"/>
  <c r="Q863" i="7"/>
  <c r="Q864" i="7"/>
  <c r="Q865" i="7"/>
  <c r="Q866" i="7"/>
  <c r="Q867" i="7"/>
  <c r="Q868" i="7"/>
  <c r="Q869" i="7"/>
  <c r="Q870" i="7"/>
  <c r="Q871" i="7"/>
  <c r="Q872" i="7"/>
  <c r="Q873" i="7"/>
  <c r="Q874" i="7"/>
  <c r="Q875" i="7"/>
  <c r="Q876" i="7"/>
  <c r="Q877" i="7"/>
  <c r="Q878" i="7"/>
  <c r="Q879" i="7"/>
  <c r="Q880" i="7"/>
  <c r="Q881" i="7"/>
  <c r="Q882" i="7"/>
  <c r="Q883" i="7"/>
  <c r="Q884" i="7"/>
  <c r="Q885" i="7"/>
  <c r="Q886" i="7"/>
  <c r="Q887" i="7"/>
  <c r="Q888" i="7"/>
  <c r="Q889" i="7"/>
  <c r="Q890" i="7"/>
  <c r="Q891" i="7"/>
  <c r="Q892" i="7"/>
  <c r="Q893" i="7"/>
  <c r="Q894" i="7"/>
  <c r="Q895" i="7"/>
  <c r="Q896" i="7"/>
  <c r="Q897" i="7"/>
  <c r="Q898" i="7"/>
  <c r="Q899" i="7"/>
  <c r="Q900" i="7"/>
  <c r="Q901" i="7"/>
  <c r="Q902" i="7"/>
  <c r="Q903" i="7"/>
  <c r="Q904" i="7"/>
  <c r="Q905" i="7"/>
  <c r="Q906" i="7"/>
  <c r="Q907" i="7"/>
  <c r="Q908" i="7"/>
  <c r="Q909" i="7"/>
  <c r="Q910" i="7"/>
  <c r="Q911" i="7"/>
  <c r="Q912" i="7"/>
  <c r="Q913" i="7"/>
  <c r="Q914" i="7"/>
  <c r="Q915" i="7"/>
  <c r="Q916" i="7"/>
  <c r="Q917" i="7"/>
  <c r="Q918" i="7"/>
  <c r="Q919" i="7"/>
  <c r="Q920" i="7"/>
  <c r="Q921" i="7"/>
  <c r="Q922" i="7"/>
  <c r="Q923" i="7"/>
  <c r="Q924" i="7"/>
  <c r="Q925" i="7"/>
  <c r="Q926" i="7"/>
  <c r="Q927" i="7"/>
  <c r="Q928" i="7"/>
  <c r="Q929" i="7"/>
  <c r="Q930" i="7"/>
  <c r="Q931" i="7"/>
  <c r="Q932" i="7"/>
  <c r="Q933" i="7"/>
  <c r="Q934" i="7"/>
  <c r="Q935" i="7"/>
  <c r="Q936" i="7"/>
  <c r="Q937" i="7"/>
  <c r="Q938" i="7"/>
  <c r="Q939" i="7"/>
  <c r="Q940" i="7"/>
  <c r="Q941" i="7"/>
  <c r="Q942" i="7"/>
  <c r="Q943" i="7"/>
  <c r="Q944" i="7"/>
  <c r="Q945" i="7"/>
  <c r="Q946" i="7"/>
  <c r="Q947" i="7"/>
  <c r="Q948" i="7"/>
  <c r="Q949" i="7"/>
  <c r="Q950" i="7"/>
  <c r="Q951" i="7"/>
  <c r="Q952" i="7"/>
  <c r="Q953" i="7"/>
  <c r="Q954" i="7"/>
  <c r="Q955" i="7"/>
  <c r="Q956" i="7"/>
  <c r="Q957" i="7"/>
  <c r="Q958" i="7"/>
  <c r="Q959" i="7"/>
  <c r="Q960" i="7"/>
  <c r="Q961" i="7"/>
  <c r="Q962" i="7"/>
  <c r="Q963" i="7"/>
  <c r="Q964" i="7"/>
  <c r="Q965" i="7"/>
  <c r="Q966" i="7"/>
  <c r="Q967" i="7"/>
  <c r="Q968" i="7"/>
  <c r="Q969" i="7"/>
  <c r="Q970" i="7"/>
  <c r="Q971" i="7"/>
  <c r="Q972" i="7"/>
  <c r="Q973" i="7"/>
  <c r="Q974" i="7"/>
  <c r="Q975" i="7"/>
  <c r="Q976" i="7"/>
  <c r="Q977" i="7"/>
  <c r="Q978" i="7"/>
  <c r="Q979" i="7"/>
  <c r="Q980" i="7"/>
  <c r="Q981" i="7"/>
  <c r="Q982" i="7"/>
  <c r="Q983" i="7"/>
  <c r="Q984" i="7"/>
  <c r="Q985" i="7"/>
  <c r="Q986" i="7"/>
  <c r="Q987" i="7"/>
  <c r="Q988" i="7"/>
  <c r="Q989" i="7"/>
  <c r="Q990" i="7"/>
  <c r="Q991" i="7"/>
  <c r="Q992" i="7"/>
  <c r="Q993" i="7"/>
  <c r="Q994" i="7"/>
  <c r="Q995" i="7"/>
  <c r="Q996" i="7"/>
  <c r="Q997" i="7"/>
  <c r="Q998" i="7"/>
  <c r="Q999" i="7"/>
  <c r="Q1000" i="7"/>
  <c r="Q1001" i="7"/>
  <c r="Q1002" i="7"/>
  <c r="Q1003" i="7"/>
  <c r="Q1004" i="7"/>
  <c r="Q1005" i="7"/>
  <c r="Q1006" i="7"/>
  <c r="Q1007" i="7"/>
  <c r="Q1008" i="7"/>
  <c r="Q1009" i="7"/>
  <c r="Q1010" i="7"/>
  <c r="Q1011" i="7"/>
  <c r="Q1012" i="7"/>
  <c r="Q1013" i="7"/>
  <c r="Q1014" i="7"/>
  <c r="Q1015" i="7"/>
  <c r="Q1016" i="7"/>
  <c r="Q1017" i="7"/>
  <c r="Q1018" i="7"/>
  <c r="Q1019" i="7"/>
  <c r="Q1020" i="7"/>
  <c r="Q1021" i="7"/>
  <c r="Q1022" i="7"/>
  <c r="Q1023" i="7"/>
  <c r="Q1024" i="7"/>
  <c r="Q1025" i="7"/>
  <c r="Q24" i="7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Q446" i="6"/>
  <c r="Q447" i="6"/>
  <c r="Q448" i="6"/>
  <c r="Q449" i="6"/>
  <c r="Q450" i="6"/>
  <c r="Q451" i="6"/>
  <c r="Q452" i="6"/>
  <c r="Q453" i="6"/>
  <c r="Q454" i="6"/>
  <c r="Q455" i="6"/>
  <c r="Q456" i="6"/>
  <c r="Q457" i="6"/>
  <c r="Q458" i="6"/>
  <c r="Q459" i="6"/>
  <c r="Q460" i="6"/>
  <c r="Q461" i="6"/>
  <c r="Q462" i="6"/>
  <c r="Q463" i="6"/>
  <c r="Q464" i="6"/>
  <c r="Q465" i="6"/>
  <c r="Q466" i="6"/>
  <c r="Q467" i="6"/>
  <c r="Q468" i="6"/>
  <c r="Q469" i="6"/>
  <c r="Q470" i="6"/>
  <c r="Q471" i="6"/>
  <c r="Q472" i="6"/>
  <c r="Q473" i="6"/>
  <c r="Q474" i="6"/>
  <c r="Q475" i="6"/>
  <c r="Q476" i="6"/>
  <c r="Q477" i="6"/>
  <c r="Q478" i="6"/>
  <c r="Q479" i="6"/>
  <c r="Q480" i="6"/>
  <c r="Q481" i="6"/>
  <c r="Q482" i="6"/>
  <c r="Q483" i="6"/>
  <c r="Q484" i="6"/>
  <c r="Q485" i="6"/>
  <c r="Q486" i="6"/>
  <c r="Q487" i="6"/>
  <c r="Q488" i="6"/>
  <c r="Q489" i="6"/>
  <c r="Q490" i="6"/>
  <c r="Q491" i="6"/>
  <c r="Q492" i="6"/>
  <c r="Q493" i="6"/>
  <c r="Q494" i="6"/>
  <c r="Q495" i="6"/>
  <c r="Q496" i="6"/>
  <c r="Q497" i="6"/>
  <c r="Q498" i="6"/>
  <c r="Q499" i="6"/>
  <c r="Q500" i="6"/>
  <c r="Q501" i="6"/>
  <c r="Q502" i="6"/>
  <c r="Q503" i="6"/>
  <c r="Q504" i="6"/>
  <c r="Q505" i="6"/>
  <c r="Q506" i="6"/>
  <c r="Q507" i="6"/>
  <c r="Q508" i="6"/>
  <c r="Q509" i="6"/>
  <c r="Q510" i="6"/>
  <c r="Q511" i="6"/>
  <c r="Q512" i="6"/>
  <c r="Q513" i="6"/>
  <c r="Q514" i="6"/>
  <c r="Q515" i="6"/>
  <c r="Q516" i="6"/>
  <c r="Q517" i="6"/>
  <c r="Q518" i="6"/>
  <c r="Q519" i="6"/>
  <c r="Q520" i="6"/>
  <c r="Q521" i="6"/>
  <c r="Q522" i="6"/>
  <c r="Q523" i="6"/>
  <c r="Q524" i="6"/>
  <c r="Q525" i="6"/>
  <c r="Q526" i="6"/>
  <c r="Q527" i="6"/>
  <c r="Q528" i="6"/>
  <c r="Q529" i="6"/>
  <c r="Q530" i="6"/>
  <c r="Q531" i="6"/>
  <c r="Q532" i="6"/>
  <c r="Q533" i="6"/>
  <c r="Q534" i="6"/>
  <c r="Q535" i="6"/>
  <c r="Q536" i="6"/>
  <c r="Q537" i="6"/>
  <c r="Q538" i="6"/>
  <c r="Q539" i="6"/>
  <c r="Q540" i="6"/>
  <c r="Q541" i="6"/>
  <c r="Q542" i="6"/>
  <c r="Q543" i="6"/>
  <c r="Q544" i="6"/>
  <c r="Q545" i="6"/>
  <c r="Q546" i="6"/>
  <c r="Q547" i="6"/>
  <c r="Q548" i="6"/>
  <c r="Q549" i="6"/>
  <c r="Q550" i="6"/>
  <c r="Q551" i="6"/>
  <c r="Q552" i="6"/>
  <c r="Q553" i="6"/>
  <c r="Q554" i="6"/>
  <c r="Q555" i="6"/>
  <c r="Q556" i="6"/>
  <c r="Q557" i="6"/>
  <c r="Q558" i="6"/>
  <c r="Q559" i="6"/>
  <c r="Q560" i="6"/>
  <c r="Q561" i="6"/>
  <c r="Q562" i="6"/>
  <c r="Q563" i="6"/>
  <c r="Q564" i="6"/>
  <c r="Q565" i="6"/>
  <c r="Q566" i="6"/>
  <c r="Q567" i="6"/>
  <c r="Q568" i="6"/>
  <c r="Q569" i="6"/>
  <c r="Q570" i="6"/>
  <c r="Q571" i="6"/>
  <c r="Q572" i="6"/>
  <c r="Q573" i="6"/>
  <c r="Q574" i="6"/>
  <c r="Q575" i="6"/>
  <c r="Q576" i="6"/>
  <c r="Q577" i="6"/>
  <c r="Q578" i="6"/>
  <c r="Q579" i="6"/>
  <c r="Q580" i="6"/>
  <c r="Q581" i="6"/>
  <c r="Q582" i="6"/>
  <c r="Q583" i="6"/>
  <c r="Q584" i="6"/>
  <c r="Q585" i="6"/>
  <c r="Q586" i="6"/>
  <c r="Q587" i="6"/>
  <c r="Q588" i="6"/>
  <c r="Q589" i="6"/>
  <c r="Q590" i="6"/>
  <c r="Q591" i="6"/>
  <c r="Q592" i="6"/>
  <c r="Q593" i="6"/>
  <c r="Q594" i="6"/>
  <c r="Q595" i="6"/>
  <c r="Q596" i="6"/>
  <c r="Q597" i="6"/>
  <c r="Q598" i="6"/>
  <c r="Q599" i="6"/>
  <c r="Q600" i="6"/>
  <c r="Q601" i="6"/>
  <c r="Q602" i="6"/>
  <c r="Q603" i="6"/>
  <c r="Q604" i="6"/>
  <c r="Q605" i="6"/>
  <c r="Q606" i="6"/>
  <c r="Q607" i="6"/>
  <c r="Q608" i="6"/>
  <c r="Q609" i="6"/>
  <c r="Q610" i="6"/>
  <c r="Q611" i="6"/>
  <c r="Q612" i="6"/>
  <c r="Q613" i="6"/>
  <c r="Q614" i="6"/>
  <c r="Q615" i="6"/>
  <c r="Q616" i="6"/>
  <c r="Q617" i="6"/>
  <c r="Q618" i="6"/>
  <c r="Q619" i="6"/>
  <c r="Q620" i="6"/>
  <c r="Q621" i="6"/>
  <c r="Q622" i="6"/>
  <c r="Q623" i="6"/>
  <c r="Q624" i="6"/>
  <c r="Q625" i="6"/>
  <c r="Q626" i="6"/>
  <c r="Q627" i="6"/>
  <c r="Q628" i="6"/>
  <c r="Q629" i="6"/>
  <c r="Q630" i="6"/>
  <c r="Q631" i="6"/>
  <c r="Q632" i="6"/>
  <c r="Q633" i="6"/>
  <c r="Q634" i="6"/>
  <c r="Q635" i="6"/>
  <c r="Q636" i="6"/>
  <c r="Q637" i="6"/>
  <c r="Q638" i="6"/>
  <c r="Q639" i="6"/>
  <c r="Q640" i="6"/>
  <c r="Q641" i="6"/>
  <c r="Q642" i="6"/>
  <c r="Q643" i="6"/>
  <c r="Q644" i="6"/>
  <c r="Q645" i="6"/>
  <c r="Q646" i="6"/>
  <c r="Q647" i="6"/>
  <c r="Q648" i="6"/>
  <c r="Q649" i="6"/>
  <c r="Q650" i="6"/>
  <c r="Q651" i="6"/>
  <c r="Q652" i="6"/>
  <c r="Q653" i="6"/>
  <c r="Q654" i="6"/>
  <c r="Q655" i="6"/>
  <c r="Q656" i="6"/>
  <c r="Q657" i="6"/>
  <c r="Q658" i="6"/>
  <c r="Q659" i="6"/>
  <c r="Q660" i="6"/>
  <c r="Q661" i="6"/>
  <c r="Q662" i="6"/>
  <c r="Q663" i="6"/>
  <c r="Q664" i="6"/>
  <c r="Q665" i="6"/>
  <c r="Q666" i="6"/>
  <c r="Q667" i="6"/>
  <c r="Q668" i="6"/>
  <c r="Q669" i="6"/>
  <c r="Q670" i="6"/>
  <c r="Q671" i="6"/>
  <c r="Q672" i="6"/>
  <c r="Q673" i="6"/>
  <c r="Q674" i="6"/>
  <c r="Q675" i="6"/>
  <c r="Q676" i="6"/>
  <c r="Q677" i="6"/>
  <c r="Q678" i="6"/>
  <c r="Q679" i="6"/>
  <c r="Q680" i="6"/>
  <c r="Q681" i="6"/>
  <c r="Q682" i="6"/>
  <c r="Q683" i="6"/>
  <c r="Q684" i="6"/>
  <c r="Q685" i="6"/>
  <c r="Q686" i="6"/>
  <c r="Q687" i="6"/>
  <c r="Q688" i="6"/>
  <c r="Q689" i="6"/>
  <c r="Q690" i="6"/>
  <c r="Q691" i="6"/>
  <c r="Q692" i="6"/>
  <c r="Q693" i="6"/>
  <c r="Q694" i="6"/>
  <c r="Q695" i="6"/>
  <c r="Q696" i="6"/>
  <c r="Q697" i="6"/>
  <c r="Q698" i="6"/>
  <c r="Q699" i="6"/>
  <c r="Q700" i="6"/>
  <c r="Q701" i="6"/>
  <c r="Q702" i="6"/>
  <c r="Q703" i="6"/>
  <c r="Q704" i="6"/>
  <c r="Q705" i="6"/>
  <c r="Q706" i="6"/>
  <c r="Q707" i="6"/>
  <c r="Q708" i="6"/>
  <c r="Q709" i="6"/>
  <c r="Q710" i="6"/>
  <c r="Q711" i="6"/>
  <c r="Q712" i="6"/>
  <c r="Q713" i="6"/>
  <c r="Q714" i="6"/>
  <c r="Q715" i="6"/>
  <c r="Q716" i="6"/>
  <c r="Q717" i="6"/>
  <c r="Q718" i="6"/>
  <c r="Q719" i="6"/>
  <c r="Q720" i="6"/>
  <c r="Q721" i="6"/>
  <c r="Q722" i="6"/>
  <c r="Q723" i="6"/>
  <c r="Q724" i="6"/>
  <c r="Q725" i="6"/>
  <c r="Q726" i="6"/>
  <c r="Q727" i="6"/>
  <c r="Q728" i="6"/>
  <c r="Q729" i="6"/>
  <c r="Q730" i="6"/>
  <c r="Q731" i="6"/>
  <c r="Q732" i="6"/>
  <c r="Q733" i="6"/>
  <c r="Q734" i="6"/>
  <c r="Q735" i="6"/>
  <c r="Q736" i="6"/>
  <c r="Q737" i="6"/>
  <c r="Q738" i="6"/>
  <c r="Q739" i="6"/>
  <c r="Q740" i="6"/>
  <c r="Q741" i="6"/>
  <c r="Q742" i="6"/>
  <c r="Q743" i="6"/>
  <c r="Q744" i="6"/>
  <c r="Q745" i="6"/>
  <c r="Q746" i="6"/>
  <c r="Q747" i="6"/>
  <c r="Q748" i="6"/>
  <c r="Q749" i="6"/>
  <c r="Q750" i="6"/>
  <c r="Q751" i="6"/>
  <c r="Q752" i="6"/>
  <c r="Q753" i="6"/>
  <c r="Q754" i="6"/>
  <c r="Q755" i="6"/>
  <c r="Q756" i="6"/>
  <c r="Q757" i="6"/>
  <c r="Q758" i="6"/>
  <c r="Q759" i="6"/>
  <c r="Q760" i="6"/>
  <c r="Q761" i="6"/>
  <c r="Q762" i="6"/>
  <c r="Q763" i="6"/>
  <c r="Q764" i="6"/>
  <c r="Q765" i="6"/>
  <c r="Q766" i="6"/>
  <c r="Q767" i="6"/>
  <c r="Q768" i="6"/>
  <c r="Q769" i="6"/>
  <c r="Q770" i="6"/>
  <c r="Q771" i="6"/>
  <c r="Q772" i="6"/>
  <c r="Q773" i="6"/>
  <c r="Q774" i="6"/>
  <c r="Q775" i="6"/>
  <c r="Q776" i="6"/>
  <c r="Q777" i="6"/>
  <c r="Q778" i="6"/>
  <c r="Q779" i="6"/>
  <c r="Q780" i="6"/>
  <c r="Q781" i="6"/>
  <c r="Q782" i="6"/>
  <c r="Q783" i="6"/>
  <c r="Q784" i="6"/>
  <c r="Q785" i="6"/>
  <c r="Q786" i="6"/>
  <c r="Q787" i="6"/>
  <c r="Q788" i="6"/>
  <c r="Q789" i="6"/>
  <c r="Q790" i="6"/>
  <c r="Q791" i="6"/>
  <c r="Q792" i="6"/>
  <c r="Q793" i="6"/>
  <c r="Q794" i="6"/>
  <c r="Q795" i="6"/>
  <c r="Q796" i="6"/>
  <c r="Q797" i="6"/>
  <c r="Q798" i="6"/>
  <c r="Q799" i="6"/>
  <c r="Q800" i="6"/>
  <c r="Q801" i="6"/>
  <c r="Q802" i="6"/>
  <c r="Q803" i="6"/>
  <c r="Q804" i="6"/>
  <c r="Q805" i="6"/>
  <c r="Q806" i="6"/>
  <c r="Q807" i="6"/>
  <c r="Q808" i="6"/>
  <c r="Q809" i="6"/>
  <c r="Q810" i="6"/>
  <c r="Q811" i="6"/>
  <c r="Q812" i="6"/>
  <c r="Q813" i="6"/>
  <c r="Q814" i="6"/>
  <c r="Q815" i="6"/>
  <c r="Q816" i="6"/>
  <c r="Q817" i="6"/>
  <c r="Q818" i="6"/>
  <c r="Q819" i="6"/>
  <c r="Q820" i="6"/>
  <c r="Q821" i="6"/>
  <c r="Q822" i="6"/>
  <c r="Q823" i="6"/>
  <c r="Q824" i="6"/>
  <c r="Q825" i="6"/>
  <c r="Q826" i="6"/>
  <c r="Q827" i="6"/>
  <c r="Q828" i="6"/>
  <c r="Q829" i="6"/>
  <c r="Q830" i="6"/>
  <c r="Q831" i="6"/>
  <c r="Q832" i="6"/>
  <c r="Q833" i="6"/>
  <c r="Q834" i="6"/>
  <c r="Q835" i="6"/>
  <c r="Q836" i="6"/>
  <c r="Q837" i="6"/>
  <c r="Q838" i="6"/>
  <c r="Q839" i="6"/>
  <c r="Q840" i="6"/>
  <c r="Q841" i="6"/>
  <c r="Q842" i="6"/>
  <c r="Q843" i="6"/>
  <c r="Q844" i="6"/>
  <c r="Q845" i="6"/>
  <c r="Q846" i="6"/>
  <c r="Q847" i="6"/>
  <c r="Q848" i="6"/>
  <c r="Q849" i="6"/>
  <c r="Q850" i="6"/>
  <c r="Q851" i="6"/>
  <c r="Q852" i="6"/>
  <c r="Q853" i="6"/>
  <c r="Q854" i="6"/>
  <c r="Q855" i="6"/>
  <c r="Q856" i="6"/>
  <c r="Q857" i="6"/>
  <c r="Q858" i="6"/>
  <c r="Q859" i="6"/>
  <c r="Q860" i="6"/>
  <c r="Q861" i="6"/>
  <c r="Q862" i="6"/>
  <c r="Q863" i="6"/>
  <c r="Q864" i="6"/>
  <c r="Q865" i="6"/>
  <c r="Q866" i="6"/>
  <c r="Q867" i="6"/>
  <c r="Q868" i="6"/>
  <c r="Q869" i="6"/>
  <c r="Q870" i="6"/>
  <c r="Q871" i="6"/>
  <c r="Q872" i="6"/>
  <c r="Q873" i="6"/>
  <c r="Q874" i="6"/>
  <c r="Q875" i="6"/>
  <c r="Q876" i="6"/>
  <c r="Q877" i="6"/>
  <c r="Q878" i="6"/>
  <c r="Q879" i="6"/>
  <c r="Q880" i="6"/>
  <c r="Q881" i="6"/>
  <c r="Q882" i="6"/>
  <c r="Q883" i="6"/>
  <c r="Q884" i="6"/>
  <c r="Q885" i="6"/>
  <c r="Q886" i="6"/>
  <c r="Q887" i="6"/>
  <c r="Q888" i="6"/>
  <c r="Q889" i="6"/>
  <c r="Q890" i="6"/>
  <c r="Q891" i="6"/>
  <c r="Q892" i="6"/>
  <c r="Q893" i="6"/>
  <c r="Q894" i="6"/>
  <c r="Q895" i="6"/>
  <c r="Q896" i="6"/>
  <c r="Q897" i="6"/>
  <c r="Q898" i="6"/>
  <c r="Q899" i="6"/>
  <c r="Q900" i="6"/>
  <c r="Q901" i="6"/>
  <c r="Q902" i="6"/>
  <c r="Q903" i="6"/>
  <c r="Q904" i="6"/>
  <c r="Q905" i="6"/>
  <c r="Q906" i="6"/>
  <c r="Q907" i="6"/>
  <c r="Q908" i="6"/>
  <c r="Q909" i="6"/>
  <c r="Q910" i="6"/>
  <c r="Q911" i="6"/>
  <c r="Q912" i="6"/>
  <c r="Q913" i="6"/>
  <c r="Q914" i="6"/>
  <c r="Q915" i="6"/>
  <c r="Q916" i="6"/>
  <c r="Q917" i="6"/>
  <c r="Q918" i="6"/>
  <c r="Q919" i="6"/>
  <c r="Q920" i="6"/>
  <c r="Q921" i="6"/>
  <c r="Q922" i="6"/>
  <c r="Q923" i="6"/>
  <c r="Q924" i="6"/>
  <c r="Q925" i="6"/>
  <c r="Q926" i="6"/>
  <c r="Q927" i="6"/>
  <c r="Q928" i="6"/>
  <c r="Q929" i="6"/>
  <c r="Q930" i="6"/>
  <c r="Q931" i="6"/>
  <c r="Q932" i="6"/>
  <c r="Q933" i="6"/>
  <c r="Q934" i="6"/>
  <c r="Q935" i="6"/>
  <c r="Q936" i="6"/>
  <c r="Q937" i="6"/>
  <c r="Q938" i="6"/>
  <c r="Q939" i="6"/>
  <c r="Q940" i="6"/>
  <c r="Q941" i="6"/>
  <c r="Q942" i="6"/>
  <c r="Q943" i="6"/>
  <c r="Q944" i="6"/>
  <c r="Q945" i="6"/>
  <c r="Q946" i="6"/>
  <c r="Q947" i="6"/>
  <c r="Q948" i="6"/>
  <c r="Q949" i="6"/>
  <c r="Q950" i="6"/>
  <c r="Q951" i="6"/>
  <c r="Q952" i="6"/>
  <c r="Q953" i="6"/>
  <c r="Q954" i="6"/>
  <c r="Q955" i="6"/>
  <c r="Q956" i="6"/>
  <c r="Q957" i="6"/>
  <c r="Q958" i="6"/>
  <c r="Q959" i="6"/>
  <c r="Q960" i="6"/>
  <c r="Q961" i="6"/>
  <c r="Q962" i="6"/>
  <c r="Q963" i="6"/>
  <c r="Q964" i="6"/>
  <c r="Q965" i="6"/>
  <c r="Q966" i="6"/>
  <c r="Q967" i="6"/>
  <c r="Q968" i="6"/>
  <c r="Q969" i="6"/>
  <c r="Q970" i="6"/>
  <c r="Q971" i="6"/>
  <c r="Q972" i="6"/>
  <c r="Q973" i="6"/>
  <c r="Q974" i="6"/>
  <c r="Q975" i="6"/>
  <c r="Q976" i="6"/>
  <c r="Q977" i="6"/>
  <c r="Q978" i="6"/>
  <c r="Q979" i="6"/>
  <c r="Q980" i="6"/>
  <c r="Q981" i="6"/>
  <c r="Q982" i="6"/>
  <c r="Q983" i="6"/>
  <c r="Q984" i="6"/>
  <c r="Q985" i="6"/>
  <c r="Q986" i="6"/>
  <c r="Q987" i="6"/>
  <c r="Q988" i="6"/>
  <c r="Q989" i="6"/>
  <c r="Q990" i="6"/>
  <c r="Q991" i="6"/>
  <c r="Q992" i="6"/>
  <c r="Q993" i="6"/>
  <c r="Q994" i="6"/>
  <c r="Q995" i="6"/>
  <c r="Q996" i="6"/>
  <c r="Q997" i="6"/>
  <c r="Q998" i="6"/>
  <c r="Q999" i="6"/>
  <c r="Q1000" i="6"/>
  <c r="Q1001" i="6"/>
  <c r="Q1002" i="6"/>
  <c r="Q1003" i="6"/>
  <c r="Q1004" i="6"/>
  <c r="Q1005" i="6"/>
  <c r="Q1006" i="6"/>
  <c r="Q1007" i="6"/>
  <c r="Q1008" i="6"/>
  <c r="Q1009" i="6"/>
  <c r="Q1010" i="6"/>
  <c r="Q1011" i="6"/>
  <c r="Q1012" i="6"/>
  <c r="Q1013" i="6"/>
  <c r="Q1014" i="6"/>
  <c r="Q1015" i="6"/>
  <c r="Q1016" i="6"/>
  <c r="Q1017" i="6"/>
  <c r="Q1018" i="6"/>
  <c r="Q1019" i="6"/>
  <c r="Q1020" i="6"/>
  <c r="Q1021" i="6"/>
  <c r="Q1022" i="6"/>
  <c r="Q1023" i="6"/>
  <c r="Q1024" i="6"/>
  <c r="Q1025" i="6"/>
  <c r="Q24" i="6"/>
  <c r="Q18" i="6" l="1"/>
  <c r="Q17" i="6"/>
  <c r="Q19" i="6" s="1"/>
  <c r="O42" i="7" l="1"/>
  <c r="O48" i="7"/>
  <c r="O78" i="7"/>
  <c r="O89" i="7"/>
  <c r="O121" i="7"/>
  <c r="O162" i="7"/>
  <c r="O193" i="7"/>
  <c r="O225" i="7"/>
  <c r="O256" i="7"/>
  <c r="O283" i="7"/>
  <c r="O312" i="7"/>
  <c r="O338" i="7"/>
  <c r="O370" i="7"/>
  <c r="O385" i="7"/>
  <c r="O421" i="7"/>
  <c r="O458" i="7"/>
  <c r="O502" i="7"/>
  <c r="O525" i="7"/>
  <c r="O568" i="7"/>
  <c r="O597" i="7"/>
  <c r="O626" i="7"/>
  <c r="O653" i="7"/>
  <c r="O678" i="7"/>
  <c r="O720" i="7"/>
  <c r="O749" i="7"/>
  <c r="O781" i="7"/>
  <c r="O811" i="7"/>
  <c r="O850" i="7"/>
  <c r="O881" i="7"/>
  <c r="O908" i="7"/>
  <c r="O935" i="7"/>
  <c r="O954" i="7"/>
  <c r="O989" i="7"/>
  <c r="O42" i="6"/>
  <c r="O48" i="6"/>
  <c r="O78" i="6"/>
  <c r="O89" i="6"/>
  <c r="O121" i="6"/>
  <c r="O162" i="6"/>
  <c r="O193" i="6"/>
  <c r="O225" i="6"/>
  <c r="O256" i="6"/>
  <c r="O283" i="6"/>
  <c r="O312" i="6"/>
  <c r="O338" i="6"/>
  <c r="O370" i="6"/>
  <c r="O385" i="6"/>
  <c r="O421" i="6"/>
  <c r="O458" i="6"/>
  <c r="O502" i="6"/>
  <c r="O525" i="6"/>
  <c r="O568" i="6"/>
  <c r="O597" i="6"/>
  <c r="O626" i="6"/>
  <c r="O653" i="6"/>
  <c r="O678" i="6"/>
  <c r="O720" i="6"/>
  <c r="O749" i="6"/>
  <c r="O781" i="6"/>
  <c r="O811" i="6"/>
  <c r="O850" i="6"/>
  <c r="O881" i="6"/>
  <c r="O908" i="6"/>
  <c r="O935" i="6"/>
  <c r="O954" i="6"/>
  <c r="O989" i="6"/>
  <c r="F813" i="6"/>
  <c r="D11" i="8"/>
  <c r="C11" i="8"/>
  <c r="B11" i="8" l="1"/>
  <c r="J1025" i="7"/>
  <c r="H1025" i="7"/>
  <c r="J1024" i="7"/>
  <c r="H1024" i="7"/>
  <c r="J1023" i="7"/>
  <c r="H1023" i="7"/>
  <c r="J1022" i="7"/>
  <c r="H1022" i="7"/>
  <c r="J1021" i="7"/>
  <c r="H1021" i="7"/>
  <c r="J1020" i="7"/>
  <c r="H1020" i="7"/>
  <c r="J1019" i="7"/>
  <c r="H1019" i="7"/>
  <c r="J1018" i="7"/>
  <c r="H1018" i="7"/>
  <c r="J1017" i="7"/>
  <c r="H1017" i="7"/>
  <c r="J1016" i="7"/>
  <c r="H1016" i="7"/>
  <c r="J1015" i="7"/>
  <c r="H1015" i="7"/>
  <c r="J1014" i="7"/>
  <c r="H1014" i="7"/>
  <c r="J1013" i="7"/>
  <c r="H1013" i="7"/>
  <c r="J1012" i="7"/>
  <c r="H1012" i="7"/>
  <c r="J1011" i="7"/>
  <c r="H1011" i="7"/>
  <c r="J1010" i="7"/>
  <c r="H1010" i="7"/>
  <c r="J1009" i="7"/>
  <c r="H1009" i="7"/>
  <c r="J1008" i="7"/>
  <c r="H1008" i="7"/>
  <c r="J1007" i="7"/>
  <c r="H1007" i="7"/>
  <c r="J1006" i="7"/>
  <c r="H1006" i="7"/>
  <c r="J1005" i="7"/>
  <c r="H1005" i="7"/>
  <c r="J1004" i="7"/>
  <c r="H1004" i="7"/>
  <c r="J1003" i="7"/>
  <c r="H1003" i="7"/>
  <c r="J1002" i="7"/>
  <c r="H1002" i="7"/>
  <c r="J1001" i="7"/>
  <c r="H1001" i="7"/>
  <c r="J1000" i="7"/>
  <c r="H1000" i="7"/>
  <c r="J999" i="7"/>
  <c r="H999" i="7"/>
  <c r="J998" i="7"/>
  <c r="H998" i="7"/>
  <c r="J997" i="7"/>
  <c r="H997" i="7"/>
  <c r="J996" i="7"/>
  <c r="H996" i="7"/>
  <c r="J995" i="7"/>
  <c r="H995" i="7"/>
  <c r="J994" i="7"/>
  <c r="H994" i="7"/>
  <c r="J993" i="7"/>
  <c r="H993" i="7"/>
  <c r="I995" i="7" l="1"/>
  <c r="I997" i="7"/>
  <c r="I999" i="7"/>
  <c r="I1001" i="7"/>
  <c r="I1003" i="7"/>
  <c r="I1005" i="7"/>
  <c r="I1007" i="7"/>
  <c r="I1009" i="7"/>
  <c r="I1011" i="7"/>
  <c r="I1013" i="7"/>
  <c r="I1015" i="7"/>
  <c r="I1017" i="7"/>
  <c r="I1019" i="7"/>
  <c r="I1021" i="7"/>
  <c r="I1023" i="7"/>
  <c r="I1025" i="7"/>
  <c r="I993" i="7"/>
  <c r="H991" i="7"/>
  <c r="I994" i="7"/>
  <c r="I996" i="7"/>
  <c r="I998" i="7"/>
  <c r="I1000" i="7"/>
  <c r="I1002" i="7"/>
  <c r="I1004" i="7"/>
  <c r="I1006" i="7"/>
  <c r="I1008" i="7"/>
  <c r="I1010" i="7"/>
  <c r="I1012" i="7"/>
  <c r="I1014" i="7"/>
  <c r="I1016" i="7"/>
  <c r="I1018" i="7"/>
  <c r="I1020" i="7"/>
  <c r="I1022" i="7"/>
  <c r="I1024" i="7"/>
  <c r="F991" i="7"/>
  <c r="H992" i="7" s="1"/>
  <c r="I991" i="7" l="1"/>
  <c r="E991" i="7"/>
  <c r="H990" i="7"/>
  <c r="J988" i="7"/>
  <c r="H988" i="7"/>
  <c r="J987" i="7"/>
  <c r="I987" i="7" s="1"/>
  <c r="H987" i="7"/>
  <c r="J986" i="7"/>
  <c r="H986" i="7"/>
  <c r="J985" i="7"/>
  <c r="I985" i="7" s="1"/>
  <c r="H985" i="7"/>
  <c r="J984" i="7"/>
  <c r="H984" i="7"/>
  <c r="J983" i="7"/>
  <c r="I983" i="7" s="1"/>
  <c r="H983" i="7"/>
  <c r="J982" i="7"/>
  <c r="H982" i="7"/>
  <c r="J981" i="7"/>
  <c r="I981" i="7" s="1"/>
  <c r="H981" i="7"/>
  <c r="J980" i="7"/>
  <c r="H980" i="7"/>
  <c r="J979" i="7"/>
  <c r="I979" i="7" s="1"/>
  <c r="H979" i="7"/>
  <c r="J978" i="7"/>
  <c r="H978" i="7"/>
  <c r="J977" i="7"/>
  <c r="I977" i="7" s="1"/>
  <c r="H977" i="7"/>
  <c r="J976" i="7"/>
  <c r="H976" i="7"/>
  <c r="J975" i="7"/>
  <c r="I975" i="7" s="1"/>
  <c r="H975" i="7"/>
  <c r="J974" i="7"/>
  <c r="H974" i="7"/>
  <c r="J973" i="7"/>
  <c r="I973" i="7" s="1"/>
  <c r="H973" i="7"/>
  <c r="J972" i="7"/>
  <c r="H972" i="7"/>
  <c r="J971" i="7"/>
  <c r="H971" i="7"/>
  <c r="I971" i="7" s="1"/>
  <c r="J970" i="7"/>
  <c r="H970" i="7"/>
  <c r="J969" i="7"/>
  <c r="H969" i="7"/>
  <c r="J968" i="7"/>
  <c r="H968" i="7"/>
  <c r="J967" i="7"/>
  <c r="H967" i="7"/>
  <c r="J966" i="7"/>
  <c r="H966" i="7"/>
  <c r="J965" i="7"/>
  <c r="H965" i="7"/>
  <c r="J964" i="7"/>
  <c r="H964" i="7"/>
  <c r="J963" i="7"/>
  <c r="H963" i="7"/>
  <c r="J962" i="7"/>
  <c r="H962" i="7"/>
  <c r="J961" i="7"/>
  <c r="H961" i="7"/>
  <c r="J960" i="7"/>
  <c r="H960" i="7"/>
  <c r="J959" i="7"/>
  <c r="H959" i="7"/>
  <c r="J958" i="7"/>
  <c r="H958" i="7"/>
  <c r="E990" i="7" l="1"/>
  <c r="I972" i="7"/>
  <c r="I974" i="7"/>
  <c r="I976" i="7"/>
  <c r="I978" i="7"/>
  <c r="I980" i="7"/>
  <c r="I982" i="7"/>
  <c r="I984" i="7"/>
  <c r="I986" i="7"/>
  <c r="I988" i="7"/>
  <c r="H989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H956" i="7"/>
  <c r="F956" i="7"/>
  <c r="H957" i="7" s="1"/>
  <c r="H955" i="7" s="1"/>
  <c r="E955" i="7" s="1"/>
  <c r="E956" i="7"/>
  <c r="J953" i="7"/>
  <c r="H953" i="7"/>
  <c r="J952" i="7"/>
  <c r="H952" i="7"/>
  <c r="J951" i="7"/>
  <c r="H951" i="7"/>
  <c r="J950" i="7"/>
  <c r="H950" i="7"/>
  <c r="J949" i="7"/>
  <c r="H949" i="7"/>
  <c r="J948" i="7"/>
  <c r="H948" i="7"/>
  <c r="J947" i="7"/>
  <c r="H947" i="7"/>
  <c r="J946" i="7"/>
  <c r="H946" i="7"/>
  <c r="J945" i="7"/>
  <c r="H945" i="7"/>
  <c r="J944" i="7"/>
  <c r="H944" i="7"/>
  <c r="J943" i="7"/>
  <c r="H943" i="7"/>
  <c r="J942" i="7"/>
  <c r="H942" i="7"/>
  <c r="J941" i="7"/>
  <c r="H941" i="7"/>
  <c r="J940" i="7"/>
  <c r="H940" i="7"/>
  <c r="J939" i="7"/>
  <c r="H939" i="7"/>
  <c r="F937" i="7"/>
  <c r="H938" i="7" s="1"/>
  <c r="H936" i="7" s="1"/>
  <c r="E937" i="7"/>
  <c r="J934" i="7"/>
  <c r="H934" i="7"/>
  <c r="J933" i="7"/>
  <c r="H933" i="7"/>
  <c r="J932" i="7"/>
  <c r="H932" i="7"/>
  <c r="J931" i="7"/>
  <c r="H931" i="7"/>
  <c r="J930" i="7"/>
  <c r="H930" i="7"/>
  <c r="J929" i="7"/>
  <c r="H929" i="7"/>
  <c r="J928" i="7"/>
  <c r="H928" i="7"/>
  <c r="J927" i="7"/>
  <c r="H927" i="7"/>
  <c r="J926" i="7"/>
  <c r="H926" i="7"/>
  <c r="J925" i="7"/>
  <c r="H925" i="7"/>
  <c r="J924" i="7"/>
  <c r="H924" i="7"/>
  <c r="J923" i="7"/>
  <c r="H923" i="7"/>
  <c r="J922" i="7"/>
  <c r="H922" i="7"/>
  <c r="J921" i="7"/>
  <c r="H921" i="7"/>
  <c r="J920" i="7"/>
  <c r="H920" i="7"/>
  <c r="J919" i="7"/>
  <c r="H919" i="7"/>
  <c r="J918" i="7"/>
  <c r="I918" i="7" s="1"/>
  <c r="H918" i="7"/>
  <c r="J917" i="7"/>
  <c r="I917" i="7" s="1"/>
  <c r="H917" i="7"/>
  <c r="J916" i="7"/>
  <c r="I916" i="7" s="1"/>
  <c r="H916" i="7"/>
  <c r="J915" i="7"/>
  <c r="I915" i="7" s="1"/>
  <c r="H915" i="7"/>
  <c r="J914" i="7"/>
  <c r="I914" i="7" s="1"/>
  <c r="H914" i="7"/>
  <c r="J913" i="7"/>
  <c r="I913" i="7" s="1"/>
  <c r="H913" i="7"/>
  <c r="J912" i="7"/>
  <c r="I912" i="7" s="1"/>
  <c r="H912" i="7"/>
  <c r="F910" i="7"/>
  <c r="H911" i="7" s="1"/>
  <c r="H909" i="7" s="1"/>
  <c r="E910" i="7"/>
  <c r="J907" i="7"/>
  <c r="H907" i="7"/>
  <c r="J906" i="7"/>
  <c r="H906" i="7"/>
  <c r="J905" i="7"/>
  <c r="H905" i="7"/>
  <c r="J904" i="7"/>
  <c r="H904" i="7"/>
  <c r="J903" i="7"/>
  <c r="H903" i="7"/>
  <c r="J902" i="7"/>
  <c r="H902" i="7"/>
  <c r="J901" i="7"/>
  <c r="H901" i="7"/>
  <c r="J900" i="7"/>
  <c r="H900" i="7"/>
  <c r="J899" i="7"/>
  <c r="H899" i="7"/>
  <c r="J898" i="7"/>
  <c r="H898" i="7"/>
  <c r="J897" i="7"/>
  <c r="H897" i="7"/>
  <c r="J896" i="7"/>
  <c r="H896" i="7"/>
  <c r="J895" i="7"/>
  <c r="H895" i="7"/>
  <c r="J894" i="7"/>
  <c r="H894" i="7"/>
  <c r="J893" i="7"/>
  <c r="H893" i="7"/>
  <c r="J892" i="7"/>
  <c r="H892" i="7"/>
  <c r="J891" i="7"/>
  <c r="H891" i="7"/>
  <c r="J890" i="7"/>
  <c r="H890" i="7"/>
  <c r="J889" i="7"/>
  <c r="H889" i="7"/>
  <c r="J888" i="7"/>
  <c r="H888" i="7"/>
  <c r="J887" i="7"/>
  <c r="H887" i="7"/>
  <c r="J886" i="7"/>
  <c r="H886" i="7"/>
  <c r="J885" i="7"/>
  <c r="H885" i="7"/>
  <c r="F883" i="7"/>
  <c r="H884" i="7" s="1"/>
  <c r="H882" i="7" s="1"/>
  <c r="E883" i="7"/>
  <c r="J880" i="7"/>
  <c r="H880" i="7"/>
  <c r="J879" i="7"/>
  <c r="H879" i="7"/>
  <c r="J878" i="7"/>
  <c r="H878" i="7"/>
  <c r="J877" i="7"/>
  <c r="H877" i="7"/>
  <c r="J876" i="7"/>
  <c r="H876" i="7"/>
  <c r="J875" i="7"/>
  <c r="H875" i="7"/>
  <c r="J874" i="7"/>
  <c r="H874" i="7"/>
  <c r="J873" i="7"/>
  <c r="H873" i="7"/>
  <c r="J872" i="7"/>
  <c r="H872" i="7"/>
  <c r="J871" i="7"/>
  <c r="H871" i="7"/>
  <c r="J870" i="7"/>
  <c r="H870" i="7"/>
  <c r="J869" i="7"/>
  <c r="H869" i="7"/>
  <c r="J868" i="7"/>
  <c r="H868" i="7"/>
  <c r="J867" i="7"/>
  <c r="H867" i="7"/>
  <c r="J866" i="7"/>
  <c r="H866" i="7"/>
  <c r="J865" i="7"/>
  <c r="H865" i="7"/>
  <c r="J864" i="7"/>
  <c r="H864" i="7"/>
  <c r="J863" i="7"/>
  <c r="H863" i="7"/>
  <c r="J862" i="7"/>
  <c r="H862" i="7"/>
  <c r="J861" i="7"/>
  <c r="H861" i="7"/>
  <c r="J860" i="7"/>
  <c r="H860" i="7"/>
  <c r="J859" i="7"/>
  <c r="H859" i="7"/>
  <c r="J858" i="7"/>
  <c r="H858" i="7"/>
  <c r="J857" i="7"/>
  <c r="H857" i="7"/>
  <c r="J856" i="7"/>
  <c r="H856" i="7"/>
  <c r="J855" i="7"/>
  <c r="H855" i="7"/>
  <c r="J854" i="7"/>
  <c r="H854" i="7"/>
  <c r="F852" i="7"/>
  <c r="H853" i="7" s="1"/>
  <c r="H851" i="7" s="1"/>
  <c r="E852" i="7"/>
  <c r="J849" i="7"/>
  <c r="H849" i="7"/>
  <c r="J848" i="7"/>
  <c r="H848" i="7"/>
  <c r="J847" i="7"/>
  <c r="H847" i="7"/>
  <c r="J846" i="7"/>
  <c r="H846" i="7"/>
  <c r="J845" i="7"/>
  <c r="H845" i="7"/>
  <c r="J844" i="7"/>
  <c r="H844" i="7"/>
  <c r="J843" i="7"/>
  <c r="H843" i="7"/>
  <c r="J842" i="7"/>
  <c r="H842" i="7"/>
  <c r="J841" i="7"/>
  <c r="H841" i="7"/>
  <c r="J840" i="7"/>
  <c r="H840" i="7"/>
  <c r="J839" i="7"/>
  <c r="H839" i="7"/>
  <c r="J838" i="7"/>
  <c r="H838" i="7"/>
  <c r="J837" i="7"/>
  <c r="H837" i="7"/>
  <c r="J836" i="7"/>
  <c r="H836" i="7"/>
  <c r="J835" i="7"/>
  <c r="H835" i="7"/>
  <c r="J834" i="7"/>
  <c r="H834" i="7"/>
  <c r="J833" i="7"/>
  <c r="H833" i="7"/>
  <c r="J832" i="7"/>
  <c r="H832" i="7"/>
  <c r="J831" i="7"/>
  <c r="H831" i="7"/>
  <c r="J830" i="7"/>
  <c r="H830" i="7"/>
  <c r="J829" i="7"/>
  <c r="H829" i="7"/>
  <c r="J828" i="7"/>
  <c r="H828" i="7"/>
  <c r="J827" i="7"/>
  <c r="H827" i="7"/>
  <c r="J826" i="7"/>
  <c r="H826" i="7"/>
  <c r="J825" i="7"/>
  <c r="H825" i="7"/>
  <c r="J824" i="7"/>
  <c r="H824" i="7"/>
  <c r="J823" i="7"/>
  <c r="H823" i="7"/>
  <c r="J822" i="7"/>
  <c r="H822" i="7"/>
  <c r="J821" i="7"/>
  <c r="H821" i="7"/>
  <c r="J820" i="7"/>
  <c r="H820" i="7"/>
  <c r="J819" i="7"/>
  <c r="H819" i="7"/>
  <c r="J818" i="7"/>
  <c r="H818" i="7"/>
  <c r="J817" i="7"/>
  <c r="H817" i="7"/>
  <c r="J816" i="7"/>
  <c r="H816" i="7"/>
  <c r="J815" i="7"/>
  <c r="H815" i="7"/>
  <c r="F813" i="7"/>
  <c r="H814" i="7" s="1"/>
  <c r="H812" i="7" s="1"/>
  <c r="E813" i="7"/>
  <c r="J810" i="7"/>
  <c r="H810" i="7"/>
  <c r="J809" i="7"/>
  <c r="H809" i="7"/>
  <c r="J808" i="7"/>
  <c r="H808" i="7"/>
  <c r="J807" i="7"/>
  <c r="H807" i="7"/>
  <c r="J806" i="7"/>
  <c r="H806" i="7"/>
  <c r="J805" i="7"/>
  <c r="H805" i="7"/>
  <c r="J804" i="7"/>
  <c r="H804" i="7"/>
  <c r="J803" i="7"/>
  <c r="H803" i="7"/>
  <c r="J802" i="7"/>
  <c r="H802" i="7"/>
  <c r="J801" i="7"/>
  <c r="H801" i="7"/>
  <c r="J800" i="7"/>
  <c r="H800" i="7"/>
  <c r="J799" i="7"/>
  <c r="H799" i="7"/>
  <c r="J798" i="7"/>
  <c r="H798" i="7"/>
  <c r="J797" i="7"/>
  <c r="H797" i="7"/>
  <c r="J796" i="7"/>
  <c r="H796" i="7"/>
  <c r="J795" i="7"/>
  <c r="H795" i="7"/>
  <c r="J794" i="7"/>
  <c r="H794" i="7"/>
  <c r="J793" i="7"/>
  <c r="H793" i="7"/>
  <c r="J792" i="7"/>
  <c r="H792" i="7"/>
  <c r="J791" i="7"/>
  <c r="H791" i="7"/>
  <c r="J790" i="7"/>
  <c r="H790" i="7"/>
  <c r="J789" i="7"/>
  <c r="H789" i="7"/>
  <c r="J788" i="7"/>
  <c r="H788" i="7"/>
  <c r="J787" i="7"/>
  <c r="H787" i="7"/>
  <c r="J786" i="7"/>
  <c r="H786" i="7"/>
  <c r="I786" i="7" s="1"/>
  <c r="J785" i="7"/>
  <c r="H785" i="7"/>
  <c r="F783" i="7"/>
  <c r="H784" i="7" s="1"/>
  <c r="E783" i="7"/>
  <c r="J780" i="7"/>
  <c r="H780" i="7"/>
  <c r="J779" i="7"/>
  <c r="H779" i="7"/>
  <c r="J778" i="7"/>
  <c r="H778" i="7"/>
  <c r="J777" i="7"/>
  <c r="H777" i="7"/>
  <c r="J776" i="7"/>
  <c r="H776" i="7"/>
  <c r="J775" i="7"/>
  <c r="H775" i="7"/>
  <c r="J774" i="7"/>
  <c r="H774" i="7"/>
  <c r="J773" i="7"/>
  <c r="H773" i="7"/>
  <c r="J772" i="7"/>
  <c r="H772" i="7"/>
  <c r="J771" i="7"/>
  <c r="H771" i="7"/>
  <c r="J770" i="7"/>
  <c r="H770" i="7"/>
  <c r="J769" i="7"/>
  <c r="H769" i="7"/>
  <c r="J768" i="7"/>
  <c r="H768" i="7"/>
  <c r="J767" i="7"/>
  <c r="H767" i="7"/>
  <c r="J766" i="7"/>
  <c r="H766" i="7"/>
  <c r="J765" i="7"/>
  <c r="H765" i="7"/>
  <c r="J764" i="7"/>
  <c r="H764" i="7"/>
  <c r="J763" i="7"/>
  <c r="H763" i="7"/>
  <c r="J762" i="7"/>
  <c r="H762" i="7"/>
  <c r="J761" i="7"/>
  <c r="H761" i="7"/>
  <c r="J760" i="7"/>
  <c r="H760" i="7"/>
  <c r="J759" i="7"/>
  <c r="H759" i="7"/>
  <c r="J758" i="7"/>
  <c r="H758" i="7"/>
  <c r="J757" i="7"/>
  <c r="H757" i="7"/>
  <c r="J756" i="7"/>
  <c r="H756" i="7"/>
  <c r="J755" i="7"/>
  <c r="H755" i="7"/>
  <c r="J754" i="7"/>
  <c r="H754" i="7"/>
  <c r="I754" i="7" s="1"/>
  <c r="J753" i="7"/>
  <c r="H753" i="7"/>
  <c r="F751" i="7"/>
  <c r="H752" i="7" s="1"/>
  <c r="E751" i="7"/>
  <c r="J748" i="7"/>
  <c r="H748" i="7"/>
  <c r="J747" i="7"/>
  <c r="H747" i="7"/>
  <c r="J746" i="7"/>
  <c r="H746" i="7"/>
  <c r="J745" i="7"/>
  <c r="H745" i="7"/>
  <c r="J744" i="7"/>
  <c r="H744" i="7"/>
  <c r="J743" i="7"/>
  <c r="H743" i="7"/>
  <c r="J742" i="7"/>
  <c r="H742" i="7"/>
  <c r="J741" i="7"/>
  <c r="H741" i="7"/>
  <c r="J740" i="7"/>
  <c r="H740" i="7"/>
  <c r="J739" i="7"/>
  <c r="H739" i="7"/>
  <c r="J738" i="7"/>
  <c r="H738" i="7"/>
  <c r="J737" i="7"/>
  <c r="H737" i="7"/>
  <c r="J736" i="7"/>
  <c r="H736" i="7"/>
  <c r="J735" i="7"/>
  <c r="H735" i="7"/>
  <c r="J734" i="7"/>
  <c r="H734" i="7"/>
  <c r="J733" i="7"/>
  <c r="H733" i="7"/>
  <c r="J732" i="7"/>
  <c r="H732" i="7"/>
  <c r="J731" i="7"/>
  <c r="H731" i="7"/>
  <c r="J730" i="7"/>
  <c r="H730" i="7"/>
  <c r="J729" i="7"/>
  <c r="H729" i="7"/>
  <c r="J728" i="7"/>
  <c r="H728" i="7"/>
  <c r="J727" i="7"/>
  <c r="H727" i="7"/>
  <c r="J726" i="7"/>
  <c r="H726" i="7"/>
  <c r="J725" i="7"/>
  <c r="H725" i="7"/>
  <c r="J724" i="7"/>
  <c r="H724" i="7"/>
  <c r="F722" i="7"/>
  <c r="H723" i="7" s="1"/>
  <c r="H721" i="7" s="1"/>
  <c r="E722" i="7"/>
  <c r="J719" i="7"/>
  <c r="H719" i="7"/>
  <c r="J718" i="7"/>
  <c r="H718" i="7"/>
  <c r="J717" i="7"/>
  <c r="H717" i="7"/>
  <c r="J716" i="7"/>
  <c r="H716" i="7"/>
  <c r="J715" i="7"/>
  <c r="H715" i="7"/>
  <c r="J714" i="7"/>
  <c r="H714" i="7"/>
  <c r="J713" i="7"/>
  <c r="H713" i="7"/>
  <c r="J712" i="7"/>
  <c r="H712" i="7"/>
  <c r="J711" i="7"/>
  <c r="H711" i="7"/>
  <c r="J710" i="7"/>
  <c r="H710" i="7"/>
  <c r="J709" i="7"/>
  <c r="H709" i="7"/>
  <c r="J708" i="7"/>
  <c r="H708" i="7"/>
  <c r="J707" i="7"/>
  <c r="H707" i="7"/>
  <c r="J706" i="7"/>
  <c r="H706" i="7"/>
  <c r="J705" i="7"/>
  <c r="H705" i="7"/>
  <c r="J704" i="7"/>
  <c r="H704" i="7"/>
  <c r="J703" i="7"/>
  <c r="H703" i="7"/>
  <c r="J702" i="7"/>
  <c r="H702" i="7"/>
  <c r="J701" i="7"/>
  <c r="H701" i="7"/>
  <c r="J700" i="7"/>
  <c r="H700" i="7"/>
  <c r="J699" i="7"/>
  <c r="H699" i="7"/>
  <c r="J698" i="7"/>
  <c r="H698" i="7"/>
  <c r="J697" i="7"/>
  <c r="H697" i="7"/>
  <c r="J696" i="7"/>
  <c r="H696" i="7"/>
  <c r="J695" i="7"/>
  <c r="H695" i="7"/>
  <c r="J694" i="7"/>
  <c r="H694" i="7"/>
  <c r="J693" i="7"/>
  <c r="H693" i="7"/>
  <c r="J692" i="7"/>
  <c r="H692" i="7"/>
  <c r="J691" i="7"/>
  <c r="H691" i="7"/>
  <c r="J690" i="7"/>
  <c r="H690" i="7"/>
  <c r="J689" i="7"/>
  <c r="H689" i="7"/>
  <c r="J688" i="7"/>
  <c r="H688" i="7"/>
  <c r="J687" i="7"/>
  <c r="H687" i="7"/>
  <c r="J686" i="7"/>
  <c r="H686" i="7"/>
  <c r="J685" i="7"/>
  <c r="H685" i="7"/>
  <c r="J684" i="7"/>
  <c r="H684" i="7"/>
  <c r="J683" i="7"/>
  <c r="H683" i="7"/>
  <c r="J682" i="7"/>
  <c r="H682" i="7"/>
  <c r="F680" i="7"/>
  <c r="H681" i="7" s="1"/>
  <c r="H679" i="7" s="1"/>
  <c r="E680" i="7"/>
  <c r="J677" i="7"/>
  <c r="H677" i="7"/>
  <c r="J676" i="7"/>
  <c r="H676" i="7"/>
  <c r="J675" i="7"/>
  <c r="H675" i="7"/>
  <c r="J674" i="7"/>
  <c r="H674" i="7"/>
  <c r="J673" i="7"/>
  <c r="H673" i="7"/>
  <c r="J672" i="7"/>
  <c r="H672" i="7"/>
  <c r="J671" i="7"/>
  <c r="H671" i="7"/>
  <c r="J670" i="7"/>
  <c r="H670" i="7"/>
  <c r="J669" i="7"/>
  <c r="H669" i="7"/>
  <c r="J668" i="7"/>
  <c r="H668" i="7"/>
  <c r="J667" i="7"/>
  <c r="H667" i="7"/>
  <c r="J666" i="7"/>
  <c r="H666" i="7"/>
  <c r="J665" i="7"/>
  <c r="H665" i="7"/>
  <c r="J664" i="7"/>
  <c r="H664" i="7"/>
  <c r="J663" i="7"/>
  <c r="H663" i="7"/>
  <c r="J662" i="7"/>
  <c r="H662" i="7"/>
  <c r="J661" i="7"/>
  <c r="H661" i="7"/>
  <c r="J660" i="7"/>
  <c r="H660" i="7"/>
  <c r="J659" i="7"/>
  <c r="H659" i="7"/>
  <c r="J658" i="7"/>
  <c r="H658" i="7"/>
  <c r="J657" i="7"/>
  <c r="H657" i="7"/>
  <c r="F655" i="7"/>
  <c r="H656" i="7" s="1"/>
  <c r="H654" i="7" s="1"/>
  <c r="E655" i="7"/>
  <c r="J652" i="7"/>
  <c r="H652" i="7"/>
  <c r="J651" i="7"/>
  <c r="H651" i="7"/>
  <c r="J650" i="7"/>
  <c r="H650" i="7"/>
  <c r="J649" i="7"/>
  <c r="H649" i="7"/>
  <c r="J648" i="7"/>
  <c r="H648" i="7"/>
  <c r="J647" i="7"/>
  <c r="H647" i="7"/>
  <c r="J646" i="7"/>
  <c r="H646" i="7"/>
  <c r="J645" i="7"/>
  <c r="H645" i="7"/>
  <c r="J644" i="7"/>
  <c r="H644" i="7"/>
  <c r="J643" i="7"/>
  <c r="H643" i="7"/>
  <c r="J642" i="7"/>
  <c r="H642" i="7"/>
  <c r="J641" i="7"/>
  <c r="H641" i="7"/>
  <c r="J640" i="7"/>
  <c r="H640" i="7"/>
  <c r="J639" i="7"/>
  <c r="H639" i="7"/>
  <c r="J638" i="7"/>
  <c r="H638" i="7"/>
  <c r="J637" i="7"/>
  <c r="H637" i="7"/>
  <c r="J636" i="7"/>
  <c r="H636" i="7"/>
  <c r="J635" i="7"/>
  <c r="H635" i="7"/>
  <c r="J634" i="7"/>
  <c r="H634" i="7"/>
  <c r="J633" i="7"/>
  <c r="H633" i="7"/>
  <c r="J632" i="7"/>
  <c r="H632" i="7"/>
  <c r="J631" i="7"/>
  <c r="H631" i="7"/>
  <c r="J630" i="7"/>
  <c r="H630" i="7"/>
  <c r="F628" i="7"/>
  <c r="H629" i="7" s="1"/>
  <c r="H627" i="7" s="1"/>
  <c r="E628" i="7"/>
  <c r="J625" i="7"/>
  <c r="H625" i="7"/>
  <c r="J624" i="7"/>
  <c r="H624" i="7"/>
  <c r="J623" i="7"/>
  <c r="H623" i="7"/>
  <c r="J622" i="7"/>
  <c r="H622" i="7"/>
  <c r="J621" i="7"/>
  <c r="H621" i="7"/>
  <c r="J620" i="7"/>
  <c r="H620" i="7"/>
  <c r="J619" i="7"/>
  <c r="H619" i="7"/>
  <c r="J618" i="7"/>
  <c r="H618" i="7"/>
  <c r="J617" i="7"/>
  <c r="H617" i="7"/>
  <c r="J616" i="7"/>
  <c r="H616" i="7"/>
  <c r="J615" i="7"/>
  <c r="H615" i="7"/>
  <c r="J614" i="7"/>
  <c r="H614" i="7"/>
  <c r="J613" i="7"/>
  <c r="H613" i="7"/>
  <c r="J612" i="7"/>
  <c r="H612" i="7"/>
  <c r="J611" i="7"/>
  <c r="H611" i="7"/>
  <c r="J610" i="7"/>
  <c r="H610" i="7"/>
  <c r="J609" i="7"/>
  <c r="H609" i="7"/>
  <c r="J608" i="7"/>
  <c r="H608" i="7"/>
  <c r="J607" i="7"/>
  <c r="H607" i="7"/>
  <c r="J606" i="7"/>
  <c r="H606" i="7"/>
  <c r="J605" i="7"/>
  <c r="H605" i="7"/>
  <c r="J604" i="7"/>
  <c r="H604" i="7"/>
  <c r="J603" i="7"/>
  <c r="H603" i="7"/>
  <c r="J602" i="7"/>
  <c r="H602" i="7"/>
  <c r="J601" i="7"/>
  <c r="H601" i="7"/>
  <c r="F599" i="7"/>
  <c r="H600" i="7" s="1"/>
  <c r="H598" i="7" s="1"/>
  <c r="E598" i="7" s="1"/>
  <c r="E599" i="7"/>
  <c r="J596" i="7"/>
  <c r="H596" i="7"/>
  <c r="J595" i="7"/>
  <c r="H595" i="7"/>
  <c r="J594" i="7"/>
  <c r="H594" i="7"/>
  <c r="J593" i="7"/>
  <c r="H593" i="7"/>
  <c r="J592" i="7"/>
  <c r="H592" i="7"/>
  <c r="J591" i="7"/>
  <c r="H591" i="7"/>
  <c r="J590" i="7"/>
  <c r="H590" i="7"/>
  <c r="J589" i="7"/>
  <c r="H589" i="7"/>
  <c r="J588" i="7"/>
  <c r="H588" i="7"/>
  <c r="J587" i="7"/>
  <c r="H587" i="7"/>
  <c r="J586" i="7"/>
  <c r="H586" i="7"/>
  <c r="J585" i="7"/>
  <c r="H585" i="7"/>
  <c r="J584" i="7"/>
  <c r="H584" i="7"/>
  <c r="J583" i="7"/>
  <c r="H583" i="7"/>
  <c r="J582" i="7"/>
  <c r="H582" i="7"/>
  <c r="J581" i="7"/>
  <c r="H581" i="7"/>
  <c r="J580" i="7"/>
  <c r="H580" i="7"/>
  <c r="J579" i="7"/>
  <c r="H579" i="7"/>
  <c r="J578" i="7"/>
  <c r="H578" i="7"/>
  <c r="J577" i="7"/>
  <c r="H577" i="7"/>
  <c r="J576" i="7"/>
  <c r="H576" i="7"/>
  <c r="J575" i="7"/>
  <c r="H575" i="7"/>
  <c r="J574" i="7"/>
  <c r="H574" i="7"/>
  <c r="J573" i="7"/>
  <c r="H573" i="7"/>
  <c r="I573" i="7" s="1"/>
  <c r="J572" i="7"/>
  <c r="H572" i="7"/>
  <c r="F570" i="7"/>
  <c r="H571" i="7" s="1"/>
  <c r="E570" i="7"/>
  <c r="J567" i="7"/>
  <c r="H567" i="7"/>
  <c r="J566" i="7"/>
  <c r="H566" i="7"/>
  <c r="J565" i="7"/>
  <c r="I565" i="7" s="1"/>
  <c r="H565" i="7"/>
  <c r="J564" i="7"/>
  <c r="H564" i="7"/>
  <c r="J563" i="7"/>
  <c r="H563" i="7"/>
  <c r="J562" i="7"/>
  <c r="H562" i="7"/>
  <c r="J561" i="7"/>
  <c r="H561" i="7"/>
  <c r="J560" i="7"/>
  <c r="H560" i="7"/>
  <c r="J559" i="7"/>
  <c r="H559" i="7"/>
  <c r="J558" i="7"/>
  <c r="H558" i="7"/>
  <c r="J557" i="7"/>
  <c r="H557" i="7"/>
  <c r="J556" i="7"/>
  <c r="H556" i="7"/>
  <c r="J555" i="7"/>
  <c r="H555" i="7"/>
  <c r="J554" i="7"/>
  <c r="H554" i="7"/>
  <c r="J553" i="7"/>
  <c r="H553" i="7"/>
  <c r="J552" i="7"/>
  <c r="H552" i="7"/>
  <c r="J551" i="7"/>
  <c r="I551" i="7" s="1"/>
  <c r="H551" i="7"/>
  <c r="J550" i="7"/>
  <c r="H550" i="7"/>
  <c r="J549" i="7"/>
  <c r="H549" i="7"/>
  <c r="J548" i="7"/>
  <c r="H548" i="7"/>
  <c r="J547" i="7"/>
  <c r="H547" i="7"/>
  <c r="J546" i="7"/>
  <c r="H546" i="7"/>
  <c r="J545" i="7"/>
  <c r="H545" i="7"/>
  <c r="J544" i="7"/>
  <c r="H544" i="7"/>
  <c r="J543" i="7"/>
  <c r="H543" i="7"/>
  <c r="J542" i="7"/>
  <c r="H542" i="7"/>
  <c r="J541" i="7"/>
  <c r="H541" i="7"/>
  <c r="J540" i="7"/>
  <c r="H540" i="7"/>
  <c r="J539" i="7"/>
  <c r="H539" i="7"/>
  <c r="J538" i="7"/>
  <c r="H538" i="7"/>
  <c r="J537" i="7"/>
  <c r="H537" i="7"/>
  <c r="J536" i="7"/>
  <c r="H536" i="7"/>
  <c r="J535" i="7"/>
  <c r="H535" i="7"/>
  <c r="J534" i="7"/>
  <c r="H534" i="7"/>
  <c r="J533" i="7"/>
  <c r="H533" i="7"/>
  <c r="J532" i="7"/>
  <c r="H532" i="7"/>
  <c r="J531" i="7"/>
  <c r="H531" i="7"/>
  <c r="J530" i="7"/>
  <c r="H530" i="7"/>
  <c r="J529" i="7"/>
  <c r="H529" i="7"/>
  <c r="F527" i="7"/>
  <c r="H528" i="7" s="1"/>
  <c r="H526" i="7" s="1"/>
  <c r="E527" i="7"/>
  <c r="J524" i="7"/>
  <c r="H524" i="7"/>
  <c r="J523" i="7"/>
  <c r="H523" i="7"/>
  <c r="J522" i="7"/>
  <c r="H522" i="7"/>
  <c r="J521" i="7"/>
  <c r="H521" i="7"/>
  <c r="J520" i="7"/>
  <c r="H520" i="7"/>
  <c r="J519" i="7"/>
  <c r="H519" i="7"/>
  <c r="J518" i="7"/>
  <c r="H518" i="7"/>
  <c r="J517" i="7"/>
  <c r="H517" i="7"/>
  <c r="J516" i="7"/>
  <c r="H516" i="7"/>
  <c r="J515" i="7"/>
  <c r="H515" i="7"/>
  <c r="J514" i="7"/>
  <c r="H514" i="7"/>
  <c r="J513" i="7"/>
  <c r="H513" i="7"/>
  <c r="J512" i="7"/>
  <c r="H512" i="7"/>
  <c r="J511" i="7"/>
  <c r="H511" i="7"/>
  <c r="J510" i="7"/>
  <c r="H510" i="7"/>
  <c r="J509" i="7"/>
  <c r="H509" i="7"/>
  <c r="J508" i="7"/>
  <c r="H508" i="7"/>
  <c r="J507" i="7"/>
  <c r="H507" i="7"/>
  <c r="J506" i="7"/>
  <c r="H506" i="7"/>
  <c r="F504" i="7"/>
  <c r="H505" i="7" s="1"/>
  <c r="H503" i="7" s="1"/>
  <c r="E504" i="7"/>
  <c r="J501" i="7"/>
  <c r="I501" i="7" s="1"/>
  <c r="H501" i="7"/>
  <c r="J500" i="7"/>
  <c r="I500" i="7" s="1"/>
  <c r="H500" i="7"/>
  <c r="J499" i="7"/>
  <c r="H499" i="7"/>
  <c r="J498" i="7"/>
  <c r="I498" i="7" s="1"/>
  <c r="H498" i="7"/>
  <c r="J497" i="7"/>
  <c r="H497" i="7"/>
  <c r="J496" i="7"/>
  <c r="I496" i="7" s="1"/>
  <c r="H496" i="7"/>
  <c r="J495" i="7"/>
  <c r="H495" i="7"/>
  <c r="J494" i="7"/>
  <c r="I494" i="7" s="1"/>
  <c r="H494" i="7"/>
  <c r="J493" i="7"/>
  <c r="H493" i="7"/>
  <c r="J492" i="7"/>
  <c r="I492" i="7" s="1"/>
  <c r="H492" i="7"/>
  <c r="J491" i="7"/>
  <c r="H491" i="7"/>
  <c r="J490" i="7"/>
  <c r="I490" i="7" s="1"/>
  <c r="H490" i="7"/>
  <c r="J489" i="7"/>
  <c r="H489" i="7"/>
  <c r="J488" i="7"/>
  <c r="I488" i="7" s="1"/>
  <c r="H488" i="7"/>
  <c r="J487" i="7"/>
  <c r="H487" i="7"/>
  <c r="J486" i="7"/>
  <c r="I486" i="7" s="1"/>
  <c r="H486" i="7"/>
  <c r="J485" i="7"/>
  <c r="I485" i="7" s="1"/>
  <c r="H485" i="7"/>
  <c r="J484" i="7"/>
  <c r="I484" i="7" s="1"/>
  <c r="H484" i="7"/>
  <c r="J483" i="7"/>
  <c r="I483" i="7" s="1"/>
  <c r="H483" i="7"/>
  <c r="J482" i="7"/>
  <c r="I482" i="7" s="1"/>
  <c r="H482" i="7"/>
  <c r="J481" i="7"/>
  <c r="H481" i="7"/>
  <c r="J480" i="7"/>
  <c r="I480" i="7" s="1"/>
  <c r="H480" i="7"/>
  <c r="J479" i="7"/>
  <c r="H479" i="7"/>
  <c r="J478" i="7"/>
  <c r="I478" i="7" s="1"/>
  <c r="H478" i="7"/>
  <c r="J477" i="7"/>
  <c r="H477" i="7"/>
  <c r="J476" i="7"/>
  <c r="I476" i="7" s="1"/>
  <c r="H476" i="7"/>
  <c r="J475" i="7"/>
  <c r="H475" i="7"/>
  <c r="J474" i="7"/>
  <c r="I474" i="7" s="1"/>
  <c r="H474" i="7"/>
  <c r="J473" i="7"/>
  <c r="H473" i="7"/>
  <c r="J472" i="7"/>
  <c r="I472" i="7" s="1"/>
  <c r="H472" i="7"/>
  <c r="J471" i="7"/>
  <c r="H471" i="7"/>
  <c r="J470" i="7"/>
  <c r="I470" i="7" s="1"/>
  <c r="H470" i="7"/>
  <c r="J469" i="7"/>
  <c r="H469" i="7"/>
  <c r="J468" i="7"/>
  <c r="I468" i="7" s="1"/>
  <c r="H468" i="7"/>
  <c r="J467" i="7"/>
  <c r="H467" i="7"/>
  <c r="J466" i="7"/>
  <c r="I466" i="7" s="1"/>
  <c r="H466" i="7"/>
  <c r="J465" i="7"/>
  <c r="H465" i="7"/>
  <c r="J464" i="7"/>
  <c r="I464" i="7" s="1"/>
  <c r="H464" i="7"/>
  <c r="J463" i="7"/>
  <c r="H463" i="7"/>
  <c r="J462" i="7"/>
  <c r="I462" i="7" s="1"/>
  <c r="H462" i="7"/>
  <c r="F460" i="7"/>
  <c r="H461" i="7" s="1"/>
  <c r="H459" i="7" s="1"/>
  <c r="E460" i="7"/>
  <c r="J457" i="7"/>
  <c r="H457" i="7"/>
  <c r="J456" i="7"/>
  <c r="H456" i="7"/>
  <c r="J455" i="7"/>
  <c r="H455" i="7"/>
  <c r="J454" i="7"/>
  <c r="H454" i="7"/>
  <c r="J453" i="7"/>
  <c r="H453" i="7"/>
  <c r="J452" i="7"/>
  <c r="H452" i="7"/>
  <c r="J451" i="7"/>
  <c r="H451" i="7"/>
  <c r="J450" i="7"/>
  <c r="H450" i="7"/>
  <c r="J449" i="7"/>
  <c r="H449" i="7"/>
  <c r="J448" i="7"/>
  <c r="H448" i="7"/>
  <c r="J447" i="7"/>
  <c r="H447" i="7"/>
  <c r="J446" i="7"/>
  <c r="H446" i="7"/>
  <c r="J445" i="7"/>
  <c r="H445" i="7"/>
  <c r="J444" i="7"/>
  <c r="H444" i="7"/>
  <c r="J443" i="7"/>
  <c r="H443" i="7"/>
  <c r="J442" i="7"/>
  <c r="H442" i="7"/>
  <c r="J441" i="7"/>
  <c r="H441" i="7"/>
  <c r="J440" i="7"/>
  <c r="H440" i="7"/>
  <c r="J439" i="7"/>
  <c r="H439" i="7"/>
  <c r="J438" i="7"/>
  <c r="H438" i="7"/>
  <c r="J437" i="7"/>
  <c r="H437" i="7"/>
  <c r="J436" i="7"/>
  <c r="H436" i="7"/>
  <c r="J435" i="7"/>
  <c r="H435" i="7"/>
  <c r="J434" i="7"/>
  <c r="H434" i="7"/>
  <c r="J433" i="7"/>
  <c r="H433" i="7"/>
  <c r="J432" i="7"/>
  <c r="H432" i="7"/>
  <c r="J431" i="7"/>
  <c r="H431" i="7"/>
  <c r="J430" i="7"/>
  <c r="H430" i="7"/>
  <c r="J429" i="7"/>
  <c r="H429" i="7"/>
  <c r="J428" i="7"/>
  <c r="H428" i="7"/>
  <c r="J427" i="7"/>
  <c r="H427" i="7"/>
  <c r="J426" i="7"/>
  <c r="H426" i="7"/>
  <c r="J425" i="7"/>
  <c r="H425" i="7"/>
  <c r="F423" i="7"/>
  <c r="H424" i="7" s="1"/>
  <c r="H422" i="7" s="1"/>
  <c r="E423" i="7"/>
  <c r="J420" i="7"/>
  <c r="H420" i="7"/>
  <c r="J419" i="7"/>
  <c r="H419" i="7"/>
  <c r="J418" i="7"/>
  <c r="H418" i="7"/>
  <c r="J417" i="7"/>
  <c r="H417" i="7"/>
  <c r="J416" i="7"/>
  <c r="H416" i="7"/>
  <c r="J415" i="7"/>
  <c r="H415" i="7"/>
  <c r="J414" i="7"/>
  <c r="H414" i="7"/>
  <c r="J413" i="7"/>
  <c r="H413" i="7"/>
  <c r="J412" i="7"/>
  <c r="H412" i="7"/>
  <c r="J411" i="7"/>
  <c r="H411" i="7"/>
  <c r="J410" i="7"/>
  <c r="H410" i="7"/>
  <c r="J409" i="7"/>
  <c r="H409" i="7"/>
  <c r="J408" i="7"/>
  <c r="H408" i="7"/>
  <c r="J407" i="7"/>
  <c r="H407" i="7"/>
  <c r="J406" i="7"/>
  <c r="H406" i="7"/>
  <c r="J405" i="7"/>
  <c r="H405" i="7"/>
  <c r="J404" i="7"/>
  <c r="H404" i="7"/>
  <c r="J403" i="7"/>
  <c r="H403" i="7"/>
  <c r="J402" i="7"/>
  <c r="H402" i="7"/>
  <c r="J401" i="7"/>
  <c r="H401" i="7"/>
  <c r="J400" i="7"/>
  <c r="H400" i="7"/>
  <c r="J399" i="7"/>
  <c r="H399" i="7"/>
  <c r="J398" i="7"/>
  <c r="H398" i="7"/>
  <c r="J397" i="7"/>
  <c r="H397" i="7"/>
  <c r="J396" i="7"/>
  <c r="H396" i="7"/>
  <c r="J395" i="7"/>
  <c r="H395" i="7"/>
  <c r="J394" i="7"/>
  <c r="H394" i="7"/>
  <c r="J393" i="7"/>
  <c r="H393" i="7"/>
  <c r="J392" i="7"/>
  <c r="H392" i="7"/>
  <c r="J391" i="7"/>
  <c r="H391" i="7"/>
  <c r="J390" i="7"/>
  <c r="H390" i="7"/>
  <c r="J389" i="7"/>
  <c r="H389" i="7"/>
  <c r="F387" i="7"/>
  <c r="H388" i="7" s="1"/>
  <c r="H386" i="7" s="1"/>
  <c r="E387" i="7"/>
  <c r="J384" i="7"/>
  <c r="H384" i="7"/>
  <c r="J383" i="7"/>
  <c r="H383" i="7"/>
  <c r="J382" i="7"/>
  <c r="H382" i="7"/>
  <c r="J381" i="7"/>
  <c r="H381" i="7"/>
  <c r="J380" i="7"/>
  <c r="H380" i="7"/>
  <c r="J379" i="7"/>
  <c r="H379" i="7"/>
  <c r="J378" i="7"/>
  <c r="H378" i="7"/>
  <c r="J377" i="7"/>
  <c r="H377" i="7"/>
  <c r="J376" i="7"/>
  <c r="H376" i="7"/>
  <c r="J375" i="7"/>
  <c r="H375" i="7"/>
  <c r="J374" i="7"/>
  <c r="H374" i="7"/>
  <c r="F372" i="7"/>
  <c r="H373" i="7" s="1"/>
  <c r="H371" i="7" s="1"/>
  <c r="E372" i="7"/>
  <c r="J369" i="7"/>
  <c r="H369" i="7"/>
  <c r="J368" i="7"/>
  <c r="H368" i="7"/>
  <c r="J367" i="7"/>
  <c r="H367" i="7"/>
  <c r="J366" i="7"/>
  <c r="H366" i="7"/>
  <c r="J365" i="7"/>
  <c r="H365" i="7"/>
  <c r="J364" i="7"/>
  <c r="H364" i="7"/>
  <c r="J363" i="7"/>
  <c r="H363" i="7"/>
  <c r="J362" i="7"/>
  <c r="H362" i="7"/>
  <c r="J361" i="7"/>
  <c r="H361" i="7"/>
  <c r="J360" i="7"/>
  <c r="H360" i="7"/>
  <c r="J359" i="7"/>
  <c r="H359" i="7"/>
  <c r="J358" i="7"/>
  <c r="H358" i="7"/>
  <c r="J357" i="7"/>
  <c r="H357" i="7"/>
  <c r="J356" i="7"/>
  <c r="H356" i="7"/>
  <c r="J355" i="7"/>
  <c r="H355" i="7"/>
  <c r="J354" i="7"/>
  <c r="H354" i="7"/>
  <c r="J353" i="7"/>
  <c r="H353" i="7"/>
  <c r="J352" i="7"/>
  <c r="H352" i="7"/>
  <c r="J351" i="7"/>
  <c r="H351" i="7"/>
  <c r="J350" i="7"/>
  <c r="H350" i="7"/>
  <c r="J349" i="7"/>
  <c r="H349" i="7"/>
  <c r="J348" i="7"/>
  <c r="H348" i="7"/>
  <c r="J347" i="7"/>
  <c r="H347" i="7"/>
  <c r="J346" i="7"/>
  <c r="H346" i="7"/>
  <c r="J345" i="7"/>
  <c r="H345" i="7"/>
  <c r="J344" i="7"/>
  <c r="H344" i="7"/>
  <c r="J343" i="7"/>
  <c r="H343" i="7"/>
  <c r="I343" i="7" s="1"/>
  <c r="J342" i="7"/>
  <c r="H342" i="7"/>
  <c r="F340" i="7"/>
  <c r="H341" i="7" s="1"/>
  <c r="E340" i="7"/>
  <c r="J337" i="7"/>
  <c r="H337" i="7"/>
  <c r="J336" i="7"/>
  <c r="H336" i="7"/>
  <c r="J335" i="7"/>
  <c r="H335" i="7"/>
  <c r="J334" i="7"/>
  <c r="H334" i="7"/>
  <c r="J333" i="7"/>
  <c r="H333" i="7"/>
  <c r="J332" i="7"/>
  <c r="H332" i="7"/>
  <c r="J331" i="7"/>
  <c r="H331" i="7"/>
  <c r="J330" i="7"/>
  <c r="H330" i="7"/>
  <c r="J329" i="7"/>
  <c r="H329" i="7"/>
  <c r="J328" i="7"/>
  <c r="H328" i="7"/>
  <c r="J327" i="7"/>
  <c r="H327" i="7"/>
  <c r="J326" i="7"/>
  <c r="H326" i="7"/>
  <c r="J325" i="7"/>
  <c r="H325" i="7"/>
  <c r="J324" i="7"/>
  <c r="H324" i="7"/>
  <c r="J323" i="7"/>
  <c r="H323" i="7"/>
  <c r="J322" i="7"/>
  <c r="I322" i="7" s="1"/>
  <c r="H322" i="7"/>
  <c r="J321" i="7"/>
  <c r="H321" i="7"/>
  <c r="J320" i="7"/>
  <c r="I320" i="7" s="1"/>
  <c r="H320" i="7"/>
  <c r="J319" i="7"/>
  <c r="H319" i="7"/>
  <c r="J318" i="7"/>
  <c r="I318" i="7" s="1"/>
  <c r="H318" i="7"/>
  <c r="J317" i="7"/>
  <c r="H317" i="7"/>
  <c r="J316" i="7"/>
  <c r="I316" i="7" s="1"/>
  <c r="H316" i="7"/>
  <c r="F314" i="7"/>
  <c r="H315" i="7" s="1"/>
  <c r="H313" i="7" s="1"/>
  <c r="E313" i="7" s="1"/>
  <c r="E314" i="7"/>
  <c r="J311" i="7"/>
  <c r="H311" i="7"/>
  <c r="J310" i="7"/>
  <c r="I310" i="7" s="1"/>
  <c r="H310" i="7"/>
  <c r="J309" i="7"/>
  <c r="I309" i="7" s="1"/>
  <c r="H309" i="7"/>
  <c r="J308" i="7"/>
  <c r="I308" i="7" s="1"/>
  <c r="H308" i="7"/>
  <c r="J307" i="7"/>
  <c r="I307" i="7" s="1"/>
  <c r="H307" i="7"/>
  <c r="J306" i="7"/>
  <c r="I306" i="7" s="1"/>
  <c r="H306" i="7"/>
  <c r="J305" i="7"/>
  <c r="I305" i="7" s="1"/>
  <c r="H305" i="7"/>
  <c r="J304" i="7"/>
  <c r="I304" i="7" s="1"/>
  <c r="H304" i="7"/>
  <c r="J303" i="7"/>
  <c r="I303" i="7" s="1"/>
  <c r="H303" i="7"/>
  <c r="J302" i="7"/>
  <c r="I302" i="7" s="1"/>
  <c r="H302" i="7"/>
  <c r="J301" i="7"/>
  <c r="I301" i="7" s="1"/>
  <c r="H301" i="7"/>
  <c r="J300" i="7"/>
  <c r="I300" i="7" s="1"/>
  <c r="H300" i="7"/>
  <c r="J299" i="7"/>
  <c r="I299" i="7" s="1"/>
  <c r="H299" i="7"/>
  <c r="J298" i="7"/>
  <c r="I298" i="7" s="1"/>
  <c r="H298" i="7"/>
  <c r="J297" i="7"/>
  <c r="I297" i="7" s="1"/>
  <c r="H297" i="7"/>
  <c r="J296" i="7"/>
  <c r="I296" i="7" s="1"/>
  <c r="H296" i="7"/>
  <c r="J295" i="7"/>
  <c r="I295" i="7" s="1"/>
  <c r="H295" i="7"/>
  <c r="J294" i="7"/>
  <c r="I294" i="7" s="1"/>
  <c r="H294" i="7"/>
  <c r="J293" i="7"/>
  <c r="I293" i="7" s="1"/>
  <c r="H293" i="7"/>
  <c r="J292" i="7"/>
  <c r="I292" i="7" s="1"/>
  <c r="H292" i="7"/>
  <c r="J291" i="7"/>
  <c r="I291" i="7" s="1"/>
  <c r="H291" i="7"/>
  <c r="J290" i="7"/>
  <c r="I290" i="7" s="1"/>
  <c r="H290" i="7"/>
  <c r="J289" i="7"/>
  <c r="I289" i="7" s="1"/>
  <c r="H289" i="7"/>
  <c r="J288" i="7"/>
  <c r="I288" i="7" s="1"/>
  <c r="H288" i="7"/>
  <c r="J287" i="7"/>
  <c r="I287" i="7" s="1"/>
  <c r="H287" i="7"/>
  <c r="F285" i="7"/>
  <c r="H286" i="7" s="1"/>
  <c r="H284" i="7" s="1"/>
  <c r="E285" i="7"/>
  <c r="J282" i="7"/>
  <c r="H282" i="7"/>
  <c r="J281" i="7"/>
  <c r="H281" i="7"/>
  <c r="J280" i="7"/>
  <c r="H280" i="7"/>
  <c r="J279" i="7"/>
  <c r="H279" i="7"/>
  <c r="J278" i="7"/>
  <c r="H278" i="7"/>
  <c r="J277" i="7"/>
  <c r="H277" i="7"/>
  <c r="J276" i="7"/>
  <c r="H276" i="7"/>
  <c r="J275" i="7"/>
  <c r="H275" i="7"/>
  <c r="J274" i="7"/>
  <c r="H274" i="7"/>
  <c r="J273" i="7"/>
  <c r="H273" i="7"/>
  <c r="J272" i="7"/>
  <c r="H272" i="7"/>
  <c r="J271" i="7"/>
  <c r="H271" i="7"/>
  <c r="J270" i="7"/>
  <c r="H270" i="7"/>
  <c r="J269" i="7"/>
  <c r="H269" i="7"/>
  <c r="J268" i="7"/>
  <c r="H268" i="7"/>
  <c r="J267" i="7"/>
  <c r="H267" i="7"/>
  <c r="J266" i="7"/>
  <c r="H266" i="7"/>
  <c r="J265" i="7"/>
  <c r="H265" i="7"/>
  <c r="J264" i="7"/>
  <c r="H264" i="7"/>
  <c r="J263" i="7"/>
  <c r="H263" i="7"/>
  <c r="J262" i="7"/>
  <c r="H262" i="7"/>
  <c r="J261" i="7"/>
  <c r="H261" i="7"/>
  <c r="J260" i="7"/>
  <c r="H260" i="7"/>
  <c r="F258" i="7"/>
  <c r="H259" i="7" s="1"/>
  <c r="H257" i="7" s="1"/>
  <c r="E258" i="7"/>
  <c r="J255" i="7"/>
  <c r="H255" i="7"/>
  <c r="J254" i="7"/>
  <c r="H254" i="7"/>
  <c r="J253" i="7"/>
  <c r="H253" i="7"/>
  <c r="J252" i="7"/>
  <c r="H252" i="7"/>
  <c r="J251" i="7"/>
  <c r="H251" i="7"/>
  <c r="J250" i="7"/>
  <c r="H250" i="7"/>
  <c r="J249" i="7"/>
  <c r="H249" i="7"/>
  <c r="J248" i="7"/>
  <c r="H248" i="7"/>
  <c r="J247" i="7"/>
  <c r="H247" i="7"/>
  <c r="J246" i="7"/>
  <c r="H246" i="7"/>
  <c r="J245" i="7"/>
  <c r="H245" i="7"/>
  <c r="J244" i="7"/>
  <c r="H244" i="7"/>
  <c r="J243" i="7"/>
  <c r="H243" i="7"/>
  <c r="J242" i="7"/>
  <c r="H242" i="7"/>
  <c r="J241" i="7"/>
  <c r="H241" i="7"/>
  <c r="J240" i="7"/>
  <c r="H240" i="7"/>
  <c r="J239" i="7"/>
  <c r="H239" i="7"/>
  <c r="J238" i="7"/>
  <c r="H238" i="7"/>
  <c r="D238" i="7"/>
  <c r="J237" i="7"/>
  <c r="H237" i="7"/>
  <c r="J236" i="7"/>
  <c r="H236" i="7"/>
  <c r="J235" i="7"/>
  <c r="H235" i="7"/>
  <c r="J234" i="7"/>
  <c r="H234" i="7"/>
  <c r="J233" i="7"/>
  <c r="H233" i="7"/>
  <c r="J232" i="7"/>
  <c r="H232" i="7"/>
  <c r="J231" i="7"/>
  <c r="H231" i="7"/>
  <c r="J230" i="7"/>
  <c r="H230" i="7"/>
  <c r="D230" i="7"/>
  <c r="J229" i="7"/>
  <c r="H229" i="7"/>
  <c r="D229" i="7"/>
  <c r="F227" i="7"/>
  <c r="H228" i="7" s="1"/>
  <c r="H226" i="7" s="1"/>
  <c r="E227" i="7"/>
  <c r="J224" i="7"/>
  <c r="H224" i="7"/>
  <c r="J223" i="7"/>
  <c r="H223" i="7"/>
  <c r="J222" i="7"/>
  <c r="H222" i="7"/>
  <c r="J221" i="7"/>
  <c r="H221" i="7"/>
  <c r="J220" i="7"/>
  <c r="H220" i="7"/>
  <c r="J219" i="7"/>
  <c r="H219" i="7"/>
  <c r="J218" i="7"/>
  <c r="H218" i="7"/>
  <c r="J217" i="7"/>
  <c r="H217" i="7"/>
  <c r="J216" i="7"/>
  <c r="H216" i="7"/>
  <c r="J215" i="7"/>
  <c r="H215" i="7"/>
  <c r="J214" i="7"/>
  <c r="H214" i="7"/>
  <c r="J213" i="7"/>
  <c r="H213" i="7"/>
  <c r="J212" i="7"/>
  <c r="H212" i="7"/>
  <c r="J211" i="7"/>
  <c r="H211" i="7"/>
  <c r="J210" i="7"/>
  <c r="H210" i="7"/>
  <c r="J209" i="7"/>
  <c r="H209" i="7"/>
  <c r="J208" i="7"/>
  <c r="H208" i="7"/>
  <c r="J207" i="7"/>
  <c r="H207" i="7"/>
  <c r="J206" i="7"/>
  <c r="H206" i="7"/>
  <c r="J205" i="7"/>
  <c r="H205" i="7"/>
  <c r="J204" i="7"/>
  <c r="H204" i="7"/>
  <c r="J203" i="7"/>
  <c r="H203" i="7"/>
  <c r="J202" i="7"/>
  <c r="H202" i="7"/>
  <c r="J201" i="7"/>
  <c r="H201" i="7"/>
  <c r="J200" i="7"/>
  <c r="H200" i="7"/>
  <c r="J199" i="7"/>
  <c r="H199" i="7"/>
  <c r="J198" i="7"/>
  <c r="H198" i="7"/>
  <c r="J197" i="7"/>
  <c r="H197" i="7"/>
  <c r="F195" i="7"/>
  <c r="H196" i="7" s="1"/>
  <c r="H194" i="7" s="1"/>
  <c r="E195" i="7"/>
  <c r="J192" i="7"/>
  <c r="H192" i="7"/>
  <c r="J191" i="7"/>
  <c r="H191" i="7"/>
  <c r="J190" i="7"/>
  <c r="H190" i="7"/>
  <c r="J189" i="7"/>
  <c r="H189" i="7"/>
  <c r="J188" i="7"/>
  <c r="H188" i="7"/>
  <c r="J187" i="7"/>
  <c r="H187" i="7"/>
  <c r="J186" i="7"/>
  <c r="H186" i="7"/>
  <c r="J185" i="7"/>
  <c r="H185" i="7"/>
  <c r="J184" i="7"/>
  <c r="H184" i="7"/>
  <c r="J183" i="7"/>
  <c r="H183" i="7"/>
  <c r="J182" i="7"/>
  <c r="H182" i="7"/>
  <c r="J181" i="7"/>
  <c r="H181" i="7"/>
  <c r="J180" i="7"/>
  <c r="H180" i="7"/>
  <c r="J179" i="7"/>
  <c r="H179" i="7"/>
  <c r="J178" i="7"/>
  <c r="H178" i="7"/>
  <c r="J177" i="7"/>
  <c r="H177" i="7"/>
  <c r="J176" i="7"/>
  <c r="H176" i="7"/>
  <c r="J175" i="7"/>
  <c r="H175" i="7"/>
  <c r="J174" i="7"/>
  <c r="H174" i="7"/>
  <c r="J173" i="7"/>
  <c r="H173" i="7"/>
  <c r="J172" i="7"/>
  <c r="H172" i="7"/>
  <c r="J171" i="7"/>
  <c r="H171" i="7"/>
  <c r="J170" i="7"/>
  <c r="H170" i="7"/>
  <c r="J169" i="7"/>
  <c r="H169" i="7"/>
  <c r="J168" i="7"/>
  <c r="H168" i="7"/>
  <c r="J167" i="7"/>
  <c r="H167" i="7"/>
  <c r="J166" i="7"/>
  <c r="H166" i="7"/>
  <c r="F164" i="7"/>
  <c r="H165" i="7" s="1"/>
  <c r="H163" i="7" s="1"/>
  <c r="E164" i="7"/>
  <c r="J161" i="7"/>
  <c r="H161" i="7"/>
  <c r="J160" i="7"/>
  <c r="H160" i="7"/>
  <c r="J159" i="7"/>
  <c r="H159" i="7"/>
  <c r="J158" i="7"/>
  <c r="H158" i="7"/>
  <c r="J157" i="7"/>
  <c r="H157" i="7"/>
  <c r="J156" i="7"/>
  <c r="H156" i="7"/>
  <c r="J155" i="7"/>
  <c r="H155" i="7"/>
  <c r="J154" i="7"/>
  <c r="H154" i="7"/>
  <c r="J153" i="7"/>
  <c r="H153" i="7"/>
  <c r="J152" i="7"/>
  <c r="H152" i="7"/>
  <c r="J151" i="7"/>
  <c r="H151" i="7"/>
  <c r="J150" i="7"/>
  <c r="H150" i="7"/>
  <c r="J149" i="7"/>
  <c r="H149" i="7"/>
  <c r="J148" i="7"/>
  <c r="H148" i="7"/>
  <c r="J147" i="7"/>
  <c r="H147" i="7"/>
  <c r="J146" i="7"/>
  <c r="H146" i="7"/>
  <c r="J145" i="7"/>
  <c r="H145" i="7"/>
  <c r="J144" i="7"/>
  <c r="H144" i="7"/>
  <c r="J143" i="7"/>
  <c r="H143" i="7"/>
  <c r="J142" i="7"/>
  <c r="H142" i="7"/>
  <c r="J141" i="7"/>
  <c r="H141" i="7"/>
  <c r="J140" i="7"/>
  <c r="H140" i="7"/>
  <c r="J139" i="7"/>
  <c r="H139" i="7"/>
  <c r="J138" i="7"/>
  <c r="H138" i="7"/>
  <c r="J137" i="7"/>
  <c r="H137" i="7"/>
  <c r="J136" i="7"/>
  <c r="H136" i="7"/>
  <c r="J135" i="7"/>
  <c r="H135" i="7"/>
  <c r="J134" i="7"/>
  <c r="H134" i="7"/>
  <c r="J133" i="7"/>
  <c r="H133" i="7"/>
  <c r="J132" i="7"/>
  <c r="H132" i="7"/>
  <c r="J131" i="7"/>
  <c r="H131" i="7"/>
  <c r="J130" i="7"/>
  <c r="H130" i="7"/>
  <c r="J129" i="7"/>
  <c r="H129" i="7"/>
  <c r="J128" i="7"/>
  <c r="H128" i="7"/>
  <c r="J127" i="7"/>
  <c r="H127" i="7"/>
  <c r="J126" i="7"/>
  <c r="H126" i="7"/>
  <c r="J125" i="7"/>
  <c r="H125" i="7"/>
  <c r="F123" i="7"/>
  <c r="H124" i="7" s="1"/>
  <c r="H122" i="7" s="1"/>
  <c r="E123" i="7"/>
  <c r="J120" i="7"/>
  <c r="H120" i="7"/>
  <c r="J119" i="7"/>
  <c r="H119" i="7"/>
  <c r="J118" i="7"/>
  <c r="H118" i="7"/>
  <c r="J117" i="7"/>
  <c r="H117" i="7"/>
  <c r="J116" i="7"/>
  <c r="H116" i="7"/>
  <c r="J115" i="7"/>
  <c r="H115" i="7"/>
  <c r="J114" i="7"/>
  <c r="H114" i="7"/>
  <c r="J113" i="7"/>
  <c r="H113" i="7"/>
  <c r="J112" i="7"/>
  <c r="H112" i="7"/>
  <c r="J111" i="7"/>
  <c r="H111" i="7"/>
  <c r="J110" i="7"/>
  <c r="H110" i="7"/>
  <c r="J109" i="7"/>
  <c r="H109" i="7"/>
  <c r="J108" i="7"/>
  <c r="H108" i="7"/>
  <c r="J107" i="7"/>
  <c r="H107" i="7"/>
  <c r="J106" i="7"/>
  <c r="H106" i="7"/>
  <c r="J105" i="7"/>
  <c r="H105" i="7"/>
  <c r="J104" i="7"/>
  <c r="H104" i="7"/>
  <c r="J103" i="7"/>
  <c r="H103" i="7"/>
  <c r="J102" i="7"/>
  <c r="H102" i="7"/>
  <c r="J101" i="7"/>
  <c r="H101" i="7"/>
  <c r="J100" i="7"/>
  <c r="H100" i="7"/>
  <c r="J99" i="7"/>
  <c r="H99" i="7"/>
  <c r="J98" i="7"/>
  <c r="H98" i="7"/>
  <c r="J97" i="7"/>
  <c r="H97" i="7"/>
  <c r="J96" i="7"/>
  <c r="H96" i="7"/>
  <c r="J95" i="7"/>
  <c r="H95" i="7"/>
  <c r="J94" i="7"/>
  <c r="H94" i="7"/>
  <c r="J93" i="7"/>
  <c r="H93" i="7"/>
  <c r="F91" i="7"/>
  <c r="H92" i="7" s="1"/>
  <c r="H90" i="7" s="1"/>
  <c r="E91" i="7"/>
  <c r="J88" i="7"/>
  <c r="H88" i="7"/>
  <c r="J87" i="7"/>
  <c r="H87" i="7"/>
  <c r="J86" i="7"/>
  <c r="H86" i="7"/>
  <c r="J85" i="7"/>
  <c r="H85" i="7"/>
  <c r="J84" i="7"/>
  <c r="H84" i="7"/>
  <c r="J83" i="7"/>
  <c r="H83" i="7"/>
  <c r="J82" i="7"/>
  <c r="H82" i="7"/>
  <c r="F80" i="7"/>
  <c r="H81" i="7" s="1"/>
  <c r="H79" i="7" s="1"/>
  <c r="E80" i="7"/>
  <c r="J77" i="7"/>
  <c r="H77" i="7"/>
  <c r="J76" i="7"/>
  <c r="H76" i="7"/>
  <c r="J75" i="7"/>
  <c r="H75" i="7"/>
  <c r="J74" i="7"/>
  <c r="H74" i="7"/>
  <c r="J73" i="7"/>
  <c r="H73" i="7"/>
  <c r="J72" i="7"/>
  <c r="H72" i="7"/>
  <c r="J71" i="7"/>
  <c r="H71" i="7"/>
  <c r="J70" i="7"/>
  <c r="H70" i="7"/>
  <c r="J69" i="7"/>
  <c r="H69" i="7"/>
  <c r="J68" i="7"/>
  <c r="H68" i="7"/>
  <c r="J67" i="7"/>
  <c r="H67" i="7"/>
  <c r="J66" i="7"/>
  <c r="H66" i="7"/>
  <c r="J65" i="7"/>
  <c r="H65" i="7"/>
  <c r="J64" i="7"/>
  <c r="H64" i="7"/>
  <c r="H954" i="7" l="1"/>
  <c r="H910" i="7"/>
  <c r="H628" i="7"/>
  <c r="H626" i="7" s="1"/>
  <c r="H599" i="7"/>
  <c r="H597" i="7" s="1"/>
  <c r="I596" i="7"/>
  <c r="I594" i="7"/>
  <c r="I592" i="7"/>
  <c r="I590" i="7"/>
  <c r="I588" i="7"/>
  <c r="I586" i="7"/>
  <c r="I584" i="7"/>
  <c r="I582" i="7"/>
  <c r="I580" i="7"/>
  <c r="I578" i="7"/>
  <c r="I576" i="7"/>
  <c r="I574" i="7"/>
  <c r="I567" i="7"/>
  <c r="I563" i="7"/>
  <c r="I561" i="7"/>
  <c r="I559" i="7"/>
  <c r="I557" i="7"/>
  <c r="I555" i="7"/>
  <c r="I553" i="7"/>
  <c r="I549" i="7"/>
  <c r="I545" i="7"/>
  <c r="I543" i="7"/>
  <c r="I541" i="7"/>
  <c r="I539" i="7"/>
  <c r="I537" i="7"/>
  <c r="I535" i="7"/>
  <c r="I533" i="7"/>
  <c r="I531" i="7"/>
  <c r="I529" i="7"/>
  <c r="H504" i="7"/>
  <c r="I499" i="7"/>
  <c r="I497" i="7"/>
  <c r="I495" i="7"/>
  <c r="I493" i="7"/>
  <c r="I491" i="7"/>
  <c r="I489" i="7"/>
  <c r="I487" i="7"/>
  <c r="I481" i="7"/>
  <c r="I479" i="7"/>
  <c r="I477" i="7"/>
  <c r="I475" i="7"/>
  <c r="I473" i="7"/>
  <c r="I471" i="7"/>
  <c r="I469" i="7"/>
  <c r="I467" i="7"/>
  <c r="I465" i="7"/>
  <c r="I463" i="7"/>
  <c r="H460" i="7"/>
  <c r="H458" i="7" s="1"/>
  <c r="H340" i="7"/>
  <c r="H314" i="7"/>
  <c r="H285" i="7"/>
  <c r="H164" i="7"/>
  <c r="I87" i="7"/>
  <c r="I127" i="7"/>
  <c r="I129" i="7"/>
  <c r="I131" i="7"/>
  <c r="I135" i="7"/>
  <c r="I139" i="7"/>
  <c r="I141" i="7"/>
  <c r="I143" i="7"/>
  <c r="I145" i="7"/>
  <c r="I147" i="7"/>
  <c r="I149" i="7"/>
  <c r="I151" i="7"/>
  <c r="I153" i="7"/>
  <c r="I155" i="7"/>
  <c r="I157" i="7"/>
  <c r="I159" i="7"/>
  <c r="I161" i="7"/>
  <c r="I261" i="7"/>
  <c r="I133" i="7"/>
  <c r="D227" i="7"/>
  <c r="D226" i="7" s="1"/>
  <c r="I239" i="7"/>
  <c r="I241" i="7"/>
  <c r="I243" i="7"/>
  <c r="I245" i="7"/>
  <c r="I247" i="7"/>
  <c r="I249" i="7"/>
  <c r="I251" i="7"/>
  <c r="I253" i="7"/>
  <c r="I255" i="7"/>
  <c r="H258" i="7"/>
  <c r="H195" i="7"/>
  <c r="H193" i="7" s="1"/>
  <c r="I83" i="7"/>
  <c r="I85" i="7"/>
  <c r="I125" i="7"/>
  <c r="I137" i="7"/>
  <c r="H80" i="7"/>
  <c r="H78" i="7" s="1"/>
  <c r="H91" i="7"/>
  <c r="I82" i="7"/>
  <c r="I84" i="7"/>
  <c r="I126" i="7"/>
  <c r="I128" i="7"/>
  <c r="I130" i="7"/>
  <c r="I132" i="7"/>
  <c r="I134" i="7"/>
  <c r="I136" i="7"/>
  <c r="I138" i="7"/>
  <c r="I140" i="7"/>
  <c r="I142" i="7"/>
  <c r="I144" i="7"/>
  <c r="I146" i="7"/>
  <c r="I148" i="7"/>
  <c r="I150" i="7"/>
  <c r="I152" i="7"/>
  <c r="I154" i="7"/>
  <c r="I156" i="7"/>
  <c r="I158" i="7"/>
  <c r="I160" i="7"/>
  <c r="E194" i="7"/>
  <c r="I198" i="7"/>
  <c r="I200" i="7"/>
  <c r="I317" i="7"/>
  <c r="I319" i="7"/>
  <c r="I321" i="7"/>
  <c r="I323" i="7"/>
  <c r="I325" i="7"/>
  <c r="I327" i="7"/>
  <c r="I329" i="7"/>
  <c r="I331" i="7"/>
  <c r="I333" i="7"/>
  <c r="I335" i="7"/>
  <c r="I337" i="7"/>
  <c r="I344" i="7"/>
  <c r="I346" i="7"/>
  <c r="I348" i="7"/>
  <c r="I350" i="7"/>
  <c r="I352" i="7"/>
  <c r="I354" i="7"/>
  <c r="I356" i="7"/>
  <c r="I358" i="7"/>
  <c r="I360" i="7"/>
  <c r="I362" i="7"/>
  <c r="I364" i="7"/>
  <c r="I366" i="7"/>
  <c r="I368" i="7"/>
  <c r="I390" i="7"/>
  <c r="I392" i="7"/>
  <c r="I394" i="7"/>
  <c r="I396" i="7"/>
  <c r="I398" i="7"/>
  <c r="I400" i="7"/>
  <c r="I404" i="7"/>
  <c r="I406" i="7"/>
  <c r="I408" i="7"/>
  <c r="I410" i="7"/>
  <c r="I601" i="7"/>
  <c r="I603" i="7"/>
  <c r="I605" i="7"/>
  <c r="I607" i="7"/>
  <c r="I609" i="7"/>
  <c r="I611" i="7"/>
  <c r="I613" i="7"/>
  <c r="I615" i="7"/>
  <c r="I617" i="7"/>
  <c r="I619" i="7"/>
  <c r="I621" i="7"/>
  <c r="I623" i="7"/>
  <c r="I625" i="7"/>
  <c r="E721" i="7"/>
  <c r="E851" i="7"/>
  <c r="E882" i="7"/>
  <c r="I311" i="7"/>
  <c r="H372" i="7"/>
  <c r="H370" i="7" s="1"/>
  <c r="H387" i="7"/>
  <c r="H385" i="7" s="1"/>
  <c r="I263" i="7"/>
  <c r="I265" i="7"/>
  <c r="I267" i="7"/>
  <c r="I269" i="7"/>
  <c r="I271" i="7"/>
  <c r="I273" i="7"/>
  <c r="I275" i="7"/>
  <c r="I277" i="7"/>
  <c r="I279" i="7"/>
  <c r="I281" i="7"/>
  <c r="I324" i="7"/>
  <c r="I326" i="7"/>
  <c r="I328" i="7"/>
  <c r="I330" i="7"/>
  <c r="I332" i="7"/>
  <c r="I334" i="7"/>
  <c r="I336" i="7"/>
  <c r="I345" i="7"/>
  <c r="I347" i="7"/>
  <c r="I349" i="7"/>
  <c r="I351" i="7"/>
  <c r="I353" i="7"/>
  <c r="I355" i="7"/>
  <c r="I357" i="7"/>
  <c r="I359" i="7"/>
  <c r="I361" i="7"/>
  <c r="I363" i="7"/>
  <c r="I365" i="7"/>
  <c r="I602" i="7"/>
  <c r="I604" i="7"/>
  <c r="I606" i="7"/>
  <c r="I608" i="7"/>
  <c r="I610" i="7"/>
  <c r="I612" i="7"/>
  <c r="I614" i="7"/>
  <c r="I616" i="7"/>
  <c r="I618" i="7"/>
  <c r="I620" i="7"/>
  <c r="I622" i="7"/>
  <c r="I624" i="7"/>
  <c r="I631" i="7"/>
  <c r="I633" i="7"/>
  <c r="I635" i="7"/>
  <c r="I637" i="7"/>
  <c r="I639" i="7"/>
  <c r="I641" i="7"/>
  <c r="I643" i="7"/>
  <c r="I645" i="7"/>
  <c r="I647" i="7"/>
  <c r="I649" i="7"/>
  <c r="I651" i="7"/>
  <c r="I658" i="7"/>
  <c r="I660" i="7"/>
  <c r="I662" i="7"/>
  <c r="I664" i="7"/>
  <c r="I666" i="7"/>
  <c r="I668" i="7"/>
  <c r="I670" i="7"/>
  <c r="I672" i="7"/>
  <c r="I674" i="7"/>
  <c r="I676" i="7"/>
  <c r="I755" i="7"/>
  <c r="I757" i="7"/>
  <c r="I759" i="7"/>
  <c r="I761" i="7"/>
  <c r="I763" i="7"/>
  <c r="I765" i="7"/>
  <c r="I767" i="7"/>
  <c r="I769" i="7"/>
  <c r="I771" i="7"/>
  <c r="I775" i="7"/>
  <c r="I777" i="7"/>
  <c r="I779" i="7"/>
  <c r="I788" i="7"/>
  <c r="I790" i="7"/>
  <c r="I792" i="7"/>
  <c r="I794" i="7"/>
  <c r="I796" i="7"/>
  <c r="I798" i="7"/>
  <c r="I800" i="7"/>
  <c r="I802" i="7"/>
  <c r="I804" i="7"/>
  <c r="I806" i="7"/>
  <c r="I808" i="7"/>
  <c r="H852" i="7"/>
  <c r="H850" i="7" s="1"/>
  <c r="H813" i="7"/>
  <c r="H811" i="7" s="1"/>
  <c r="I787" i="7"/>
  <c r="I789" i="7"/>
  <c r="I791" i="7"/>
  <c r="I793" i="7"/>
  <c r="I795" i="7"/>
  <c r="I797" i="7"/>
  <c r="I799" i="7"/>
  <c r="I801" i="7"/>
  <c r="I803" i="7"/>
  <c r="I805" i="7"/>
  <c r="I807" i="7"/>
  <c r="I809" i="7"/>
  <c r="H783" i="7"/>
  <c r="I773" i="7"/>
  <c r="I756" i="7"/>
  <c r="I758" i="7"/>
  <c r="I760" i="7"/>
  <c r="I762" i="7"/>
  <c r="I764" i="7"/>
  <c r="I766" i="7"/>
  <c r="I768" i="7"/>
  <c r="I770" i="7"/>
  <c r="I772" i="7"/>
  <c r="I774" i="7"/>
  <c r="I776" i="7"/>
  <c r="I778" i="7"/>
  <c r="I780" i="7"/>
  <c r="H751" i="7"/>
  <c r="H722" i="7"/>
  <c r="H720" i="7" s="1"/>
  <c r="H680" i="7"/>
  <c r="H678" i="7" s="1"/>
  <c r="H655" i="7"/>
  <c r="H653" i="7" s="1"/>
  <c r="I657" i="7"/>
  <c r="I659" i="7"/>
  <c r="I661" i="7"/>
  <c r="I663" i="7"/>
  <c r="I665" i="7"/>
  <c r="I667" i="7"/>
  <c r="I669" i="7"/>
  <c r="I630" i="7"/>
  <c r="I632" i="7"/>
  <c r="I634" i="7"/>
  <c r="I636" i="7"/>
  <c r="I638" i="7"/>
  <c r="I640" i="7"/>
  <c r="I642" i="7"/>
  <c r="I644" i="7"/>
  <c r="I646" i="7"/>
  <c r="I648" i="7"/>
  <c r="I650" i="7"/>
  <c r="I652" i="7"/>
  <c r="I575" i="7"/>
  <c r="I577" i="7"/>
  <c r="I579" i="7"/>
  <c r="I581" i="7"/>
  <c r="I583" i="7"/>
  <c r="I585" i="7"/>
  <c r="I587" i="7"/>
  <c r="I589" i="7"/>
  <c r="I591" i="7"/>
  <c r="I593" i="7"/>
  <c r="I595" i="7"/>
  <c r="H570" i="7"/>
  <c r="H527" i="7"/>
  <c r="H525" i="7" s="1"/>
  <c r="I547" i="7"/>
  <c r="I530" i="7"/>
  <c r="I532" i="7"/>
  <c r="I534" i="7"/>
  <c r="I536" i="7"/>
  <c r="I538" i="7"/>
  <c r="I540" i="7"/>
  <c r="I542" i="7"/>
  <c r="I544" i="7"/>
  <c r="I546" i="7"/>
  <c r="I548" i="7"/>
  <c r="I550" i="7"/>
  <c r="I552" i="7"/>
  <c r="I554" i="7"/>
  <c r="I556" i="7"/>
  <c r="I558" i="7"/>
  <c r="I560" i="7"/>
  <c r="I562" i="7"/>
  <c r="I564" i="7"/>
  <c r="I566" i="7"/>
  <c r="H423" i="7"/>
  <c r="I402" i="7"/>
  <c r="I389" i="7"/>
  <c r="I393" i="7"/>
  <c r="I399" i="7"/>
  <c r="I403" i="7"/>
  <c r="I407" i="7"/>
  <c r="I411" i="7"/>
  <c r="I415" i="7"/>
  <c r="I419" i="7"/>
  <c r="I395" i="7"/>
  <c r="I391" i="7"/>
  <c r="I397" i="7"/>
  <c r="I401" i="7"/>
  <c r="I405" i="7"/>
  <c r="I409" i="7"/>
  <c r="I413" i="7"/>
  <c r="I417" i="7"/>
  <c r="I285" i="7"/>
  <c r="I260" i="7"/>
  <c r="I262" i="7"/>
  <c r="I264" i="7"/>
  <c r="I266" i="7"/>
  <c r="I268" i="7"/>
  <c r="I270" i="7"/>
  <c r="I272" i="7"/>
  <c r="I274" i="7"/>
  <c r="I276" i="7"/>
  <c r="I278" i="7"/>
  <c r="I280" i="7"/>
  <c r="I282" i="7"/>
  <c r="I229" i="7"/>
  <c r="I238" i="7"/>
  <c r="I240" i="7"/>
  <c r="I242" i="7"/>
  <c r="I244" i="7"/>
  <c r="I246" i="7"/>
  <c r="I248" i="7"/>
  <c r="I250" i="7"/>
  <c r="I252" i="7"/>
  <c r="I254" i="7"/>
  <c r="H227" i="7"/>
  <c r="H123" i="7"/>
  <c r="H121" i="7" s="1"/>
  <c r="I367" i="7"/>
  <c r="I369" i="7"/>
  <c r="I412" i="7"/>
  <c r="I414" i="7"/>
  <c r="I416" i="7"/>
  <c r="I418" i="7"/>
  <c r="I420" i="7"/>
  <c r="I671" i="7"/>
  <c r="I673" i="7"/>
  <c r="I675" i="7"/>
  <c r="H937" i="7"/>
  <c r="H935" i="7" s="1"/>
  <c r="E226" i="7"/>
  <c r="I86" i="7"/>
  <c r="I88" i="7"/>
  <c r="I810" i="7"/>
  <c r="E909" i="7"/>
  <c r="I197" i="7"/>
  <c r="I199" i="7"/>
  <c r="H883" i="7"/>
  <c r="H881" i="7" s="1"/>
  <c r="E936" i="7"/>
  <c r="I956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E812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H782" i="7"/>
  <c r="I784" i="7"/>
  <c r="I785" i="7"/>
  <c r="H750" i="7"/>
  <c r="E750" i="7" s="1"/>
  <c r="I752" i="7"/>
  <c r="I75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E679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E654" i="7"/>
  <c r="I677" i="7"/>
  <c r="E627" i="7"/>
  <c r="H569" i="7"/>
  <c r="I571" i="7"/>
  <c r="I572" i="7"/>
  <c r="E526" i="7"/>
  <c r="E503" i="7"/>
  <c r="H502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E459" i="7"/>
  <c r="E422" i="7"/>
  <c r="H421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E386" i="7"/>
  <c r="E371" i="7"/>
  <c r="I374" i="7"/>
  <c r="I375" i="7"/>
  <c r="I376" i="7"/>
  <c r="I377" i="7"/>
  <c r="I378" i="7"/>
  <c r="I379" i="7"/>
  <c r="I380" i="7"/>
  <c r="I381" i="7"/>
  <c r="I382" i="7"/>
  <c r="I383" i="7"/>
  <c r="I384" i="7"/>
  <c r="H339" i="7"/>
  <c r="I341" i="7"/>
  <c r="I342" i="7"/>
  <c r="E284" i="7"/>
  <c r="H283" i="7"/>
  <c r="E257" i="7"/>
  <c r="H256" i="7"/>
  <c r="I230" i="7"/>
  <c r="I231" i="7"/>
  <c r="I232" i="7"/>
  <c r="I233" i="7"/>
  <c r="I234" i="7"/>
  <c r="I235" i="7"/>
  <c r="I236" i="7"/>
  <c r="I237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E163" i="7"/>
  <c r="H162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E122" i="7"/>
  <c r="E90" i="7"/>
  <c r="H89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E79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J63" i="7"/>
  <c r="H63" i="7"/>
  <c r="J62" i="7"/>
  <c r="H62" i="7"/>
  <c r="J61" i="7"/>
  <c r="H61" i="7"/>
  <c r="J60" i="7"/>
  <c r="H60" i="7"/>
  <c r="J59" i="7"/>
  <c r="H59" i="7"/>
  <c r="J58" i="7"/>
  <c r="H58" i="7"/>
  <c r="J57" i="7"/>
  <c r="H57" i="7"/>
  <c r="J56" i="7"/>
  <c r="H56" i="7"/>
  <c r="J55" i="7"/>
  <c r="H55" i="7"/>
  <c r="J54" i="7"/>
  <c r="H54" i="7"/>
  <c r="J53" i="7"/>
  <c r="H53" i="7"/>
  <c r="J52" i="7"/>
  <c r="H52" i="7"/>
  <c r="F50" i="7"/>
  <c r="H51" i="7" s="1"/>
  <c r="H49" i="7" s="1"/>
  <c r="E50" i="7"/>
  <c r="J47" i="7"/>
  <c r="H47" i="7"/>
  <c r="J46" i="7"/>
  <c r="H46" i="7"/>
  <c r="N45" i="7"/>
  <c r="H45" i="7"/>
  <c r="H43" i="7" s="1"/>
  <c r="F44" i="7"/>
  <c r="E44" i="7"/>
  <c r="M43" i="7"/>
  <c r="F43" i="7"/>
  <c r="H908" i="7" l="1"/>
  <c r="I599" i="7"/>
  <c r="I460" i="7"/>
  <c r="I314" i="7"/>
  <c r="I123" i="7"/>
  <c r="I46" i="7"/>
  <c r="H44" i="7"/>
  <c r="E43" i="7"/>
  <c r="F42" i="7"/>
  <c r="I387" i="7"/>
  <c r="I258" i="7"/>
  <c r="I527" i="7"/>
  <c r="I655" i="7"/>
  <c r="I628" i="7"/>
  <c r="I80" i="7"/>
  <c r="I227" i="7"/>
  <c r="N43" i="7"/>
  <c r="O43" i="7" s="1"/>
  <c r="I45" i="7"/>
  <c r="O45" i="7"/>
  <c r="I47" i="7"/>
  <c r="H50" i="7"/>
  <c r="H48" i="7" s="1"/>
  <c r="I937" i="7"/>
  <c r="I910" i="7"/>
  <c r="I883" i="7"/>
  <c r="I852" i="7"/>
  <c r="I813" i="7"/>
  <c r="E782" i="7"/>
  <c r="H781" i="7"/>
  <c r="I722" i="7"/>
  <c r="I680" i="7"/>
  <c r="E569" i="7"/>
  <c r="H568" i="7"/>
  <c r="I504" i="7"/>
  <c r="I423" i="7"/>
  <c r="I372" i="7"/>
  <c r="E339" i="7"/>
  <c r="H338" i="7"/>
  <c r="I195" i="7"/>
  <c r="I164" i="7"/>
  <c r="I91" i="7"/>
  <c r="E49" i="7"/>
  <c r="I52" i="7"/>
  <c r="I53" i="7"/>
  <c r="I54" i="7"/>
  <c r="I55" i="7"/>
  <c r="I56" i="7"/>
  <c r="I57" i="7"/>
  <c r="I58" i="7"/>
  <c r="I59" i="7"/>
  <c r="I60" i="7"/>
  <c r="I61" i="7"/>
  <c r="I62" i="7"/>
  <c r="I63" i="7"/>
  <c r="I43" i="7"/>
  <c r="J41" i="7"/>
  <c r="H41" i="7"/>
  <c r="J40" i="7"/>
  <c r="H40" i="7"/>
  <c r="J39" i="7"/>
  <c r="H39" i="7"/>
  <c r="J38" i="7"/>
  <c r="H38" i="7"/>
  <c r="J37" i="7"/>
  <c r="H37" i="7"/>
  <c r="J36" i="7"/>
  <c r="H36" i="7"/>
  <c r="J35" i="7"/>
  <c r="H35" i="7"/>
  <c r="J34" i="7"/>
  <c r="H34" i="7"/>
  <c r="J33" i="7"/>
  <c r="H33" i="7"/>
  <c r="J32" i="7"/>
  <c r="H32" i="7"/>
  <c r="J31" i="7"/>
  <c r="H31" i="7"/>
  <c r="J30" i="7"/>
  <c r="H30" i="7"/>
  <c r="J29" i="7"/>
  <c r="H29" i="7"/>
  <c r="J28" i="7"/>
  <c r="H28" i="7"/>
  <c r="J27" i="7"/>
  <c r="H27" i="7"/>
  <c r="J26" i="7"/>
  <c r="H26" i="7"/>
  <c r="J25" i="7"/>
  <c r="H25" i="7"/>
  <c r="J24" i="7"/>
  <c r="H24" i="7"/>
  <c r="N23" i="7"/>
  <c r="O23" i="7" s="1"/>
  <c r="H23" i="7"/>
  <c r="H21" i="7" s="1"/>
  <c r="F22" i="7"/>
  <c r="E22" i="7"/>
  <c r="M21" i="7"/>
  <c r="F21" i="7"/>
  <c r="M19" i="7"/>
  <c r="H22" i="7" l="1"/>
  <c r="H19" i="7" s="1"/>
  <c r="N21" i="7"/>
  <c r="E21" i="7"/>
  <c r="F20" i="7"/>
  <c r="H1027" i="7"/>
  <c r="H1029" i="7" s="1"/>
  <c r="I26" i="7"/>
  <c r="I28" i="7"/>
  <c r="I30" i="7"/>
  <c r="I32" i="7"/>
  <c r="I34" i="7"/>
  <c r="I36" i="7"/>
  <c r="I38" i="7"/>
  <c r="I40" i="7"/>
  <c r="I25" i="7"/>
  <c r="I27" i="7"/>
  <c r="I29" i="7"/>
  <c r="I31" i="7"/>
  <c r="I33" i="7"/>
  <c r="I35" i="7"/>
  <c r="I37" i="7"/>
  <c r="I39" i="7"/>
  <c r="I41" i="7"/>
  <c r="I50" i="7"/>
  <c r="I23" i="7"/>
  <c r="I21" i="7" s="1"/>
  <c r="I24" i="7"/>
  <c r="F19" i="7"/>
  <c r="E19" i="7"/>
  <c r="D19" i="7"/>
  <c r="L18" i="7"/>
  <c r="H18" i="7"/>
  <c r="F18" i="7"/>
  <c r="E18" i="7"/>
  <c r="D18" i="7" s="1"/>
  <c r="H1026" i="6"/>
  <c r="J1025" i="6"/>
  <c r="H1025" i="6"/>
  <c r="J1024" i="6"/>
  <c r="H1024" i="6"/>
  <c r="J1023" i="6"/>
  <c r="H1023" i="6"/>
  <c r="J1022" i="6"/>
  <c r="H1022" i="6"/>
  <c r="J1021" i="6"/>
  <c r="H1021" i="6"/>
  <c r="J1020" i="6"/>
  <c r="H1020" i="6"/>
  <c r="J1019" i="6"/>
  <c r="H1019" i="6"/>
  <c r="J1018" i="6"/>
  <c r="H1018" i="6"/>
  <c r="J1017" i="6"/>
  <c r="H1017" i="6"/>
  <c r="J1016" i="6"/>
  <c r="H1016" i="6"/>
  <c r="J1015" i="6"/>
  <c r="H1015" i="6"/>
  <c r="J1014" i="6"/>
  <c r="H1014" i="6"/>
  <c r="J1013" i="6"/>
  <c r="H1013" i="6"/>
  <c r="J1012" i="6"/>
  <c r="H1012" i="6"/>
  <c r="J1011" i="6"/>
  <c r="H1011" i="6"/>
  <c r="J1010" i="6"/>
  <c r="H1010" i="6"/>
  <c r="J1009" i="6"/>
  <c r="H1009" i="6"/>
  <c r="J1008" i="6"/>
  <c r="H1008" i="6"/>
  <c r="J1007" i="6"/>
  <c r="H1007" i="6"/>
  <c r="J1006" i="6"/>
  <c r="H1006" i="6"/>
  <c r="J1005" i="6"/>
  <c r="H1005" i="6"/>
  <c r="J1004" i="6"/>
  <c r="H1004" i="6"/>
  <c r="J1003" i="6"/>
  <c r="H1003" i="6"/>
  <c r="J1002" i="6"/>
  <c r="H1002" i="6"/>
  <c r="J1001" i="6"/>
  <c r="H1001" i="6"/>
  <c r="J1000" i="6"/>
  <c r="H1000" i="6"/>
  <c r="J999" i="6"/>
  <c r="H999" i="6"/>
  <c r="J998" i="6"/>
  <c r="H998" i="6"/>
  <c r="J997" i="6"/>
  <c r="H997" i="6"/>
  <c r="J996" i="6"/>
  <c r="H996" i="6"/>
  <c r="J995" i="6"/>
  <c r="H995" i="6"/>
  <c r="J994" i="6"/>
  <c r="H994" i="6"/>
  <c r="J993" i="6"/>
  <c r="H993" i="6"/>
  <c r="F991" i="6"/>
  <c r="H992" i="6" s="1"/>
  <c r="H990" i="6" s="1"/>
  <c r="E990" i="6" s="1"/>
  <c r="E991" i="6"/>
  <c r="J988" i="6"/>
  <c r="H988" i="6"/>
  <c r="I988" i="6" s="1"/>
  <c r="J987" i="6"/>
  <c r="H987" i="6"/>
  <c r="I987" i="6" s="1"/>
  <c r="J986" i="6"/>
  <c r="H986" i="6"/>
  <c r="I986" i="6" s="1"/>
  <c r="J985" i="6"/>
  <c r="H985" i="6"/>
  <c r="I985" i="6" s="1"/>
  <c r="J984" i="6"/>
  <c r="H984" i="6"/>
  <c r="I984" i="6" s="1"/>
  <c r="J983" i="6"/>
  <c r="H983" i="6"/>
  <c r="I983" i="6" s="1"/>
  <c r="J982" i="6"/>
  <c r="H982" i="6"/>
  <c r="I982" i="6" s="1"/>
  <c r="J981" i="6"/>
  <c r="H981" i="6"/>
  <c r="I981" i="6" s="1"/>
  <c r="J980" i="6"/>
  <c r="H980" i="6"/>
  <c r="I980" i="6" s="1"/>
  <c r="J979" i="6"/>
  <c r="H979" i="6"/>
  <c r="I979" i="6" s="1"/>
  <c r="J978" i="6"/>
  <c r="H978" i="6"/>
  <c r="I978" i="6" s="1"/>
  <c r="J977" i="6"/>
  <c r="H977" i="6"/>
  <c r="I977" i="6" s="1"/>
  <c r="J976" i="6"/>
  <c r="H976" i="6"/>
  <c r="I976" i="6" s="1"/>
  <c r="J975" i="6"/>
  <c r="H975" i="6"/>
  <c r="I975" i="6" s="1"/>
  <c r="J974" i="6"/>
  <c r="H974" i="6"/>
  <c r="I974" i="6" s="1"/>
  <c r="J973" i="6"/>
  <c r="H973" i="6"/>
  <c r="I973" i="6" s="1"/>
  <c r="J972" i="6"/>
  <c r="H972" i="6"/>
  <c r="I972" i="6" s="1"/>
  <c r="J971" i="6"/>
  <c r="H971" i="6"/>
  <c r="I971" i="6" s="1"/>
  <c r="J970" i="6"/>
  <c r="H970" i="6"/>
  <c r="I970" i="6" s="1"/>
  <c r="J969" i="6"/>
  <c r="H969" i="6"/>
  <c r="I969" i="6" s="1"/>
  <c r="J968" i="6"/>
  <c r="H968" i="6"/>
  <c r="I968" i="6" s="1"/>
  <c r="J967" i="6"/>
  <c r="H967" i="6"/>
  <c r="I967" i="6" s="1"/>
  <c r="J966" i="6"/>
  <c r="H966" i="6"/>
  <c r="I966" i="6" s="1"/>
  <c r="J965" i="6"/>
  <c r="H965" i="6"/>
  <c r="I965" i="6" s="1"/>
  <c r="J964" i="6"/>
  <c r="H964" i="6"/>
  <c r="I964" i="6" s="1"/>
  <c r="J963" i="6"/>
  <c r="H963" i="6"/>
  <c r="I963" i="6" s="1"/>
  <c r="J962" i="6"/>
  <c r="H962" i="6"/>
  <c r="I962" i="6" s="1"/>
  <c r="J961" i="6"/>
  <c r="H961" i="6"/>
  <c r="I961" i="6" s="1"/>
  <c r="J960" i="6"/>
  <c r="H960" i="6"/>
  <c r="I960" i="6" s="1"/>
  <c r="J959" i="6"/>
  <c r="H959" i="6"/>
  <c r="I959" i="6" s="1"/>
  <c r="J958" i="6"/>
  <c r="H958" i="6"/>
  <c r="I958" i="6" s="1"/>
  <c r="F956" i="6"/>
  <c r="H957" i="6" s="1"/>
  <c r="H955" i="6" s="1"/>
  <c r="E956" i="6"/>
  <c r="J953" i="6"/>
  <c r="H953" i="6"/>
  <c r="I953" i="6" s="1"/>
  <c r="J952" i="6"/>
  <c r="H952" i="6"/>
  <c r="I952" i="6" s="1"/>
  <c r="J951" i="6"/>
  <c r="H951" i="6"/>
  <c r="I951" i="6" s="1"/>
  <c r="J950" i="6"/>
  <c r="H950" i="6"/>
  <c r="I950" i="6" s="1"/>
  <c r="J949" i="6"/>
  <c r="H949" i="6"/>
  <c r="I949" i="6" s="1"/>
  <c r="J948" i="6"/>
  <c r="H948" i="6"/>
  <c r="I948" i="6" s="1"/>
  <c r="J947" i="6"/>
  <c r="H947" i="6"/>
  <c r="I947" i="6" s="1"/>
  <c r="J946" i="6"/>
  <c r="H946" i="6"/>
  <c r="I946" i="6" s="1"/>
  <c r="J945" i="6"/>
  <c r="H945" i="6"/>
  <c r="I945" i="6" s="1"/>
  <c r="J944" i="6"/>
  <c r="H944" i="6"/>
  <c r="I944" i="6" s="1"/>
  <c r="J943" i="6"/>
  <c r="H943" i="6"/>
  <c r="I943" i="6" s="1"/>
  <c r="J942" i="6"/>
  <c r="H942" i="6"/>
  <c r="I942" i="6" s="1"/>
  <c r="J941" i="6"/>
  <c r="H941" i="6"/>
  <c r="I941" i="6" s="1"/>
  <c r="J940" i="6"/>
  <c r="I22" i="7" l="1"/>
  <c r="H991" i="6"/>
  <c r="E955" i="6"/>
  <c r="J19" i="7"/>
  <c r="K869" i="7" s="1"/>
  <c r="I956" i="6"/>
  <c r="H956" i="6"/>
  <c r="L10" i="7"/>
  <c r="H17" i="7"/>
  <c r="F17" i="7"/>
  <c r="I993" i="6"/>
  <c r="I995" i="6"/>
  <c r="I997" i="6"/>
  <c r="I999" i="6"/>
  <c r="I1001" i="6"/>
  <c r="I1003" i="6"/>
  <c r="I1005" i="6"/>
  <c r="I1007" i="6"/>
  <c r="I1009" i="6"/>
  <c r="I1011" i="6"/>
  <c r="I1013" i="6"/>
  <c r="I1015" i="6"/>
  <c r="I1017" i="6"/>
  <c r="I1019" i="6"/>
  <c r="I1021" i="6"/>
  <c r="I1023" i="6"/>
  <c r="I994" i="6"/>
  <c r="I996" i="6"/>
  <c r="I998" i="6"/>
  <c r="I1000" i="6"/>
  <c r="I1002" i="6"/>
  <c r="I1004" i="6"/>
  <c r="I1006" i="6"/>
  <c r="I1008" i="6"/>
  <c r="I1010" i="6"/>
  <c r="I1012" i="6"/>
  <c r="I1014" i="6"/>
  <c r="I1016" i="6"/>
  <c r="I1018" i="6"/>
  <c r="I1020" i="6"/>
  <c r="I1022" i="6"/>
  <c r="I1024" i="6"/>
  <c r="I1025" i="6"/>
  <c r="H1028" i="6"/>
  <c r="H940" i="6"/>
  <c r="I940" i="6" s="1"/>
  <c r="J939" i="6"/>
  <c r="H939" i="6"/>
  <c r="F937" i="6"/>
  <c r="H938" i="6" s="1"/>
  <c r="H936" i="6" s="1"/>
  <c r="E937" i="6"/>
  <c r="J934" i="6"/>
  <c r="H934" i="6"/>
  <c r="J933" i="6"/>
  <c r="H933" i="6"/>
  <c r="J932" i="6"/>
  <c r="H932" i="6"/>
  <c r="J931" i="6"/>
  <c r="H931" i="6"/>
  <c r="J930" i="6"/>
  <c r="H930" i="6"/>
  <c r="J929" i="6"/>
  <c r="H929" i="6"/>
  <c r="J928" i="6"/>
  <c r="H928" i="6"/>
  <c r="J927" i="6"/>
  <c r="H927" i="6"/>
  <c r="J926" i="6"/>
  <c r="H926" i="6"/>
  <c r="J925" i="6"/>
  <c r="H925" i="6"/>
  <c r="J924" i="6"/>
  <c r="H924" i="6"/>
  <c r="J923" i="6"/>
  <c r="H923" i="6"/>
  <c r="J922" i="6"/>
  <c r="H922" i="6"/>
  <c r="J921" i="6"/>
  <c r="H921" i="6"/>
  <c r="J920" i="6"/>
  <c r="H920" i="6"/>
  <c r="J919" i="6"/>
  <c r="H919" i="6"/>
  <c r="J918" i="6"/>
  <c r="H918" i="6"/>
  <c r="J917" i="6"/>
  <c r="H917" i="6"/>
  <c r="J916" i="6"/>
  <c r="H916" i="6"/>
  <c r="J915" i="6"/>
  <c r="H915" i="6"/>
  <c r="J914" i="6"/>
  <c r="H914" i="6"/>
  <c r="J913" i="6"/>
  <c r="H913" i="6"/>
  <c r="J912" i="6"/>
  <c r="H912" i="6"/>
  <c r="F910" i="6"/>
  <c r="H911" i="6" s="1"/>
  <c r="H909" i="6" s="1"/>
  <c r="E910" i="6"/>
  <c r="J907" i="6"/>
  <c r="H907" i="6"/>
  <c r="J906" i="6"/>
  <c r="H906" i="6"/>
  <c r="J905" i="6"/>
  <c r="H905" i="6"/>
  <c r="J904" i="6"/>
  <c r="H904" i="6"/>
  <c r="J903" i="6"/>
  <c r="H903" i="6"/>
  <c r="J902" i="6"/>
  <c r="H902" i="6"/>
  <c r="J901" i="6"/>
  <c r="H901" i="6"/>
  <c r="J900" i="6"/>
  <c r="H900" i="6"/>
  <c r="J899" i="6"/>
  <c r="H899" i="6"/>
  <c r="J898" i="6"/>
  <c r="H898" i="6"/>
  <c r="J897" i="6"/>
  <c r="H897" i="6"/>
  <c r="J896" i="6"/>
  <c r="H896" i="6"/>
  <c r="J895" i="6"/>
  <c r="H895" i="6"/>
  <c r="J894" i="6"/>
  <c r="H894" i="6"/>
  <c r="J893" i="6"/>
  <c r="H893" i="6"/>
  <c r="J892" i="6"/>
  <c r="H892" i="6"/>
  <c r="J891" i="6"/>
  <c r="H891" i="6"/>
  <c r="J890" i="6"/>
  <c r="H890" i="6"/>
  <c r="J889" i="6"/>
  <c r="H889" i="6"/>
  <c r="J888" i="6"/>
  <c r="H888" i="6"/>
  <c r="J887" i="6"/>
  <c r="H887" i="6"/>
  <c r="J886" i="6"/>
  <c r="H886" i="6"/>
  <c r="J885" i="6"/>
  <c r="H885" i="6"/>
  <c r="F883" i="6"/>
  <c r="H884" i="6" s="1"/>
  <c r="H882" i="6" s="1"/>
  <c r="E883" i="6"/>
  <c r="J880" i="6"/>
  <c r="H880" i="6"/>
  <c r="J879" i="6"/>
  <c r="H879" i="6"/>
  <c r="J878" i="6"/>
  <c r="H878" i="6"/>
  <c r="J877" i="6"/>
  <c r="H877" i="6"/>
  <c r="J876" i="6"/>
  <c r="H876" i="6"/>
  <c r="J875" i="6"/>
  <c r="H875" i="6"/>
  <c r="J874" i="6"/>
  <c r="H874" i="6"/>
  <c r="J873" i="6"/>
  <c r="H873" i="6"/>
  <c r="J872" i="6"/>
  <c r="H872" i="6"/>
  <c r="J871" i="6"/>
  <c r="H871" i="6"/>
  <c r="J870" i="6"/>
  <c r="H870" i="6"/>
  <c r="J869" i="6"/>
  <c r="H869" i="6"/>
  <c r="J868" i="6"/>
  <c r="H868" i="6"/>
  <c r="J867" i="6"/>
  <c r="H867" i="6"/>
  <c r="J866" i="6"/>
  <c r="H866" i="6"/>
  <c r="J865" i="6"/>
  <c r="H865" i="6"/>
  <c r="J864" i="6"/>
  <c r="H864" i="6"/>
  <c r="J863" i="6"/>
  <c r="H863" i="6"/>
  <c r="J862" i="6"/>
  <c r="H862" i="6"/>
  <c r="J861" i="6"/>
  <c r="I861" i="6" s="1"/>
  <c r="H861" i="6"/>
  <c r="J860" i="6"/>
  <c r="H860" i="6"/>
  <c r="J859" i="6"/>
  <c r="H859" i="6"/>
  <c r="J858" i="6"/>
  <c r="H858" i="6"/>
  <c r="J857" i="6"/>
  <c r="H857" i="6"/>
  <c r="J856" i="6"/>
  <c r="H856" i="6"/>
  <c r="J855" i="6"/>
  <c r="H855" i="6"/>
  <c r="J854" i="6"/>
  <c r="H854" i="6"/>
  <c r="F852" i="6"/>
  <c r="H853" i="6" s="1"/>
  <c r="H851" i="6" s="1"/>
  <c r="E851" i="6" s="1"/>
  <c r="E852" i="6"/>
  <c r="J849" i="6"/>
  <c r="H849" i="6"/>
  <c r="J848" i="6"/>
  <c r="H848" i="6"/>
  <c r="J847" i="6"/>
  <c r="H847" i="6"/>
  <c r="J846" i="6"/>
  <c r="H846" i="6"/>
  <c r="J845" i="6"/>
  <c r="H845" i="6"/>
  <c r="J844" i="6"/>
  <c r="H844" i="6"/>
  <c r="J843" i="6"/>
  <c r="H843" i="6"/>
  <c r="J842" i="6"/>
  <c r="H842" i="6"/>
  <c r="J841" i="6"/>
  <c r="H841" i="6"/>
  <c r="J840" i="6"/>
  <c r="H840" i="6"/>
  <c r="J839" i="6"/>
  <c r="H839" i="6"/>
  <c r="J838" i="6"/>
  <c r="H838" i="6"/>
  <c r="J837" i="6"/>
  <c r="H837" i="6"/>
  <c r="J836" i="6"/>
  <c r="H836" i="6"/>
  <c r="J835" i="6"/>
  <c r="H835" i="6"/>
  <c r="J834" i="6"/>
  <c r="H834" i="6"/>
  <c r="J833" i="6"/>
  <c r="H833" i="6"/>
  <c r="J832" i="6"/>
  <c r="H832" i="6"/>
  <c r="J831" i="6"/>
  <c r="H831" i="6"/>
  <c r="J830" i="6"/>
  <c r="H830" i="6"/>
  <c r="J829" i="6"/>
  <c r="H829" i="6"/>
  <c r="J828" i="6"/>
  <c r="H828" i="6"/>
  <c r="J827" i="6"/>
  <c r="H827" i="6"/>
  <c r="J826" i="6"/>
  <c r="H826" i="6"/>
  <c r="J825" i="6"/>
  <c r="H825" i="6"/>
  <c r="J824" i="6"/>
  <c r="H824" i="6"/>
  <c r="J823" i="6"/>
  <c r="H823" i="6"/>
  <c r="J822" i="6"/>
  <c r="H822" i="6"/>
  <c r="J821" i="6"/>
  <c r="H821" i="6"/>
  <c r="J820" i="6"/>
  <c r="H820" i="6"/>
  <c r="J819" i="6"/>
  <c r="H819" i="6"/>
  <c r="J818" i="6"/>
  <c r="H818" i="6"/>
  <c r="J817" i="6"/>
  <c r="H817" i="6"/>
  <c r="J816" i="6"/>
  <c r="H816" i="6"/>
  <c r="J815" i="6"/>
  <c r="H815" i="6"/>
  <c r="H814" i="6"/>
  <c r="H812" i="6" s="1"/>
  <c r="E813" i="6"/>
  <c r="J810" i="6"/>
  <c r="H810" i="6"/>
  <c r="J809" i="6"/>
  <c r="H809" i="6"/>
  <c r="J808" i="6"/>
  <c r="H808" i="6"/>
  <c r="J807" i="6"/>
  <c r="H807" i="6"/>
  <c r="J806" i="6"/>
  <c r="H806" i="6"/>
  <c r="J805" i="6"/>
  <c r="H805" i="6"/>
  <c r="J804" i="6"/>
  <c r="H804" i="6"/>
  <c r="J803" i="6"/>
  <c r="H803" i="6"/>
  <c r="J802" i="6"/>
  <c r="H802" i="6"/>
  <c r="J801" i="6"/>
  <c r="H801" i="6"/>
  <c r="J800" i="6"/>
  <c r="H800" i="6"/>
  <c r="J799" i="6"/>
  <c r="H799" i="6"/>
  <c r="J798" i="6"/>
  <c r="H798" i="6"/>
  <c r="J797" i="6"/>
  <c r="H797" i="6"/>
  <c r="J796" i="6"/>
  <c r="H796" i="6"/>
  <c r="J795" i="6"/>
  <c r="H795" i="6"/>
  <c r="J794" i="6"/>
  <c r="H794" i="6"/>
  <c r="J793" i="6"/>
  <c r="H793" i="6"/>
  <c r="J792" i="6"/>
  <c r="H792" i="6"/>
  <c r="J791" i="6"/>
  <c r="H791" i="6"/>
  <c r="J790" i="6"/>
  <c r="H790" i="6"/>
  <c r="J789" i="6"/>
  <c r="H789" i="6"/>
  <c r="J788" i="6"/>
  <c r="H788" i="6"/>
  <c r="J787" i="6"/>
  <c r="H787" i="6"/>
  <c r="J786" i="6"/>
  <c r="H786" i="6"/>
  <c r="J785" i="6"/>
  <c r="H785" i="6"/>
  <c r="F783" i="6"/>
  <c r="H784" i="6" s="1"/>
  <c r="H782" i="6" s="1"/>
  <c r="J780" i="6"/>
  <c r="H780" i="6"/>
  <c r="J779" i="6"/>
  <c r="H779" i="6"/>
  <c r="J778" i="6"/>
  <c r="H778" i="6"/>
  <c r="J777" i="6"/>
  <c r="H777" i="6"/>
  <c r="J776" i="6"/>
  <c r="H776" i="6"/>
  <c r="J775" i="6"/>
  <c r="H775" i="6"/>
  <c r="J774" i="6"/>
  <c r="H774" i="6"/>
  <c r="J773" i="6"/>
  <c r="H773" i="6"/>
  <c r="J772" i="6"/>
  <c r="H772" i="6"/>
  <c r="J771" i="6"/>
  <c r="H771" i="6"/>
  <c r="J770" i="6"/>
  <c r="H770" i="6"/>
  <c r="J769" i="6"/>
  <c r="H769" i="6"/>
  <c r="J768" i="6"/>
  <c r="H768" i="6"/>
  <c r="J767" i="6"/>
  <c r="H767" i="6"/>
  <c r="J766" i="6"/>
  <c r="H766" i="6"/>
  <c r="J765" i="6"/>
  <c r="H765" i="6"/>
  <c r="J764" i="6"/>
  <c r="H764" i="6"/>
  <c r="J763" i="6"/>
  <c r="H763" i="6"/>
  <c r="J762" i="6"/>
  <c r="H762" i="6"/>
  <c r="J761" i="6"/>
  <c r="H761" i="6"/>
  <c r="J760" i="6"/>
  <c r="H760" i="6"/>
  <c r="J759" i="6"/>
  <c r="H759" i="6"/>
  <c r="J758" i="6"/>
  <c r="H758" i="6"/>
  <c r="J757" i="6"/>
  <c r="H757" i="6"/>
  <c r="J756" i="6"/>
  <c r="H756" i="6"/>
  <c r="J755" i="6"/>
  <c r="H755" i="6"/>
  <c r="J754" i="6"/>
  <c r="H754" i="6"/>
  <c r="J753" i="6"/>
  <c r="H753" i="6"/>
  <c r="F751" i="6"/>
  <c r="H752" i="6" s="1"/>
  <c r="H750" i="6" s="1"/>
  <c r="E751" i="6"/>
  <c r="J748" i="6"/>
  <c r="H748" i="6"/>
  <c r="J747" i="6"/>
  <c r="H747" i="6"/>
  <c r="J746" i="6"/>
  <c r="H746" i="6"/>
  <c r="J745" i="6"/>
  <c r="H745" i="6"/>
  <c r="J744" i="6"/>
  <c r="H744" i="6"/>
  <c r="J743" i="6"/>
  <c r="H743" i="6"/>
  <c r="J742" i="6"/>
  <c r="H742" i="6"/>
  <c r="J741" i="6"/>
  <c r="H741" i="6"/>
  <c r="J740" i="6"/>
  <c r="H740" i="6"/>
  <c r="J739" i="6"/>
  <c r="H739" i="6"/>
  <c r="J738" i="6"/>
  <c r="H738" i="6"/>
  <c r="J737" i="6"/>
  <c r="H737" i="6"/>
  <c r="J736" i="6"/>
  <c r="H736" i="6"/>
  <c r="J735" i="6"/>
  <c r="H735" i="6"/>
  <c r="J734" i="6"/>
  <c r="H734" i="6"/>
  <c r="J733" i="6"/>
  <c r="H733" i="6"/>
  <c r="J732" i="6"/>
  <c r="H732" i="6"/>
  <c r="J731" i="6"/>
  <c r="H731" i="6"/>
  <c r="J730" i="6"/>
  <c r="H730" i="6"/>
  <c r="J729" i="6"/>
  <c r="H729" i="6"/>
  <c r="J728" i="6"/>
  <c r="H728" i="6"/>
  <c r="J727" i="6"/>
  <c r="H727" i="6"/>
  <c r="J726" i="6"/>
  <c r="H726" i="6"/>
  <c r="J725" i="6"/>
  <c r="H725" i="6"/>
  <c r="J724" i="6"/>
  <c r="H724" i="6"/>
  <c r="F722" i="6"/>
  <c r="H723" i="6" s="1"/>
  <c r="H721" i="6" s="1"/>
  <c r="E722" i="6"/>
  <c r="J719" i="6"/>
  <c r="H719" i="6"/>
  <c r="J718" i="6"/>
  <c r="H718" i="6"/>
  <c r="J717" i="6"/>
  <c r="H717" i="6"/>
  <c r="J716" i="6"/>
  <c r="H716" i="6"/>
  <c r="J715" i="6"/>
  <c r="H715" i="6"/>
  <c r="J714" i="6"/>
  <c r="H714" i="6"/>
  <c r="J713" i="6"/>
  <c r="H713" i="6"/>
  <c r="J712" i="6"/>
  <c r="H712" i="6"/>
  <c r="J711" i="6"/>
  <c r="H711" i="6"/>
  <c r="J710" i="6"/>
  <c r="H710" i="6"/>
  <c r="J709" i="6"/>
  <c r="H709" i="6"/>
  <c r="J708" i="6"/>
  <c r="H708" i="6"/>
  <c r="J707" i="6"/>
  <c r="H707" i="6"/>
  <c r="J706" i="6"/>
  <c r="H706" i="6"/>
  <c r="J705" i="6"/>
  <c r="H705" i="6"/>
  <c r="J704" i="6"/>
  <c r="H704" i="6"/>
  <c r="J703" i="6"/>
  <c r="H703" i="6"/>
  <c r="J702" i="6"/>
  <c r="H702" i="6"/>
  <c r="J701" i="6"/>
  <c r="H701" i="6"/>
  <c r="J700" i="6"/>
  <c r="H700" i="6"/>
  <c r="J699" i="6"/>
  <c r="H699" i="6"/>
  <c r="J698" i="6"/>
  <c r="H698" i="6"/>
  <c r="J697" i="6"/>
  <c r="H697" i="6"/>
  <c r="J696" i="6"/>
  <c r="H696" i="6"/>
  <c r="J695" i="6"/>
  <c r="H695" i="6"/>
  <c r="J694" i="6"/>
  <c r="H694" i="6"/>
  <c r="J693" i="6"/>
  <c r="H693" i="6"/>
  <c r="J692" i="6"/>
  <c r="H692" i="6"/>
  <c r="J691" i="6"/>
  <c r="H691" i="6"/>
  <c r="J690" i="6"/>
  <c r="H690" i="6"/>
  <c r="J689" i="6"/>
  <c r="H689" i="6"/>
  <c r="J688" i="6"/>
  <c r="H688" i="6"/>
  <c r="J687" i="6"/>
  <c r="H687" i="6"/>
  <c r="J686" i="6"/>
  <c r="H686" i="6"/>
  <c r="J685" i="6"/>
  <c r="H685" i="6"/>
  <c r="J684" i="6"/>
  <c r="H684" i="6"/>
  <c r="J683" i="6"/>
  <c r="H683" i="6"/>
  <c r="J682" i="6"/>
  <c r="H682" i="6"/>
  <c r="F680" i="6"/>
  <c r="H681" i="6" s="1"/>
  <c r="H679" i="6" s="1"/>
  <c r="E680" i="6"/>
  <c r="J677" i="6"/>
  <c r="H677" i="6"/>
  <c r="J676" i="6"/>
  <c r="H676" i="6"/>
  <c r="J675" i="6"/>
  <c r="H675" i="6"/>
  <c r="J674" i="6"/>
  <c r="H674" i="6"/>
  <c r="J673" i="6"/>
  <c r="H673" i="6"/>
  <c r="J672" i="6"/>
  <c r="H672" i="6"/>
  <c r="J671" i="6"/>
  <c r="H671" i="6"/>
  <c r="J670" i="6"/>
  <c r="H670" i="6"/>
  <c r="J669" i="6"/>
  <c r="H669" i="6"/>
  <c r="J668" i="6"/>
  <c r="H668" i="6"/>
  <c r="J667" i="6"/>
  <c r="H667" i="6"/>
  <c r="J666" i="6"/>
  <c r="H666" i="6"/>
  <c r="J665" i="6"/>
  <c r="H665" i="6"/>
  <c r="J664" i="6"/>
  <c r="H664" i="6"/>
  <c r="J663" i="6"/>
  <c r="H663" i="6"/>
  <c r="J662" i="6"/>
  <c r="H662" i="6"/>
  <c r="J661" i="6"/>
  <c r="H661" i="6"/>
  <c r="J660" i="6"/>
  <c r="H660" i="6"/>
  <c r="J659" i="6"/>
  <c r="H659" i="6"/>
  <c r="J658" i="6"/>
  <c r="H658" i="6"/>
  <c r="J657" i="6"/>
  <c r="H657" i="6"/>
  <c r="F655" i="6"/>
  <c r="H656" i="6" s="1"/>
  <c r="H654" i="6" s="1"/>
  <c r="E655" i="6"/>
  <c r="J652" i="6"/>
  <c r="H652" i="6"/>
  <c r="J651" i="6"/>
  <c r="H651" i="6"/>
  <c r="J650" i="6"/>
  <c r="H650" i="6"/>
  <c r="J649" i="6"/>
  <c r="H649" i="6"/>
  <c r="J648" i="6"/>
  <c r="H648" i="6"/>
  <c r="J647" i="6"/>
  <c r="H647" i="6"/>
  <c r="J646" i="6"/>
  <c r="H646" i="6"/>
  <c r="J645" i="6"/>
  <c r="H645" i="6"/>
  <c r="J644" i="6"/>
  <c r="H644" i="6"/>
  <c r="J643" i="6"/>
  <c r="H643" i="6"/>
  <c r="J642" i="6"/>
  <c r="H642" i="6"/>
  <c r="J641" i="6"/>
  <c r="H641" i="6"/>
  <c r="J640" i="6"/>
  <c r="H640" i="6"/>
  <c r="J639" i="6"/>
  <c r="H639" i="6"/>
  <c r="J638" i="6"/>
  <c r="H638" i="6"/>
  <c r="J637" i="6"/>
  <c r="H637" i="6"/>
  <c r="J636" i="6"/>
  <c r="H636" i="6"/>
  <c r="J635" i="6"/>
  <c r="H635" i="6"/>
  <c r="J634" i="6"/>
  <c r="H634" i="6"/>
  <c r="J633" i="6"/>
  <c r="H633" i="6"/>
  <c r="J632" i="6"/>
  <c r="H632" i="6"/>
  <c r="J631" i="6"/>
  <c r="H631" i="6"/>
  <c r="J630" i="6"/>
  <c r="H630" i="6"/>
  <c r="F628" i="6"/>
  <c r="H629" i="6" s="1"/>
  <c r="H627" i="6" s="1"/>
  <c r="E628" i="6"/>
  <c r="J625" i="6"/>
  <c r="H625" i="6"/>
  <c r="J624" i="6"/>
  <c r="H624" i="6"/>
  <c r="J623" i="6"/>
  <c r="H623" i="6"/>
  <c r="J622" i="6"/>
  <c r="H622" i="6"/>
  <c r="J621" i="6"/>
  <c r="H621" i="6"/>
  <c r="J620" i="6"/>
  <c r="H620" i="6"/>
  <c r="J619" i="6"/>
  <c r="H619" i="6"/>
  <c r="J618" i="6"/>
  <c r="H618" i="6"/>
  <c r="J617" i="6"/>
  <c r="H617" i="6"/>
  <c r="J616" i="6"/>
  <c r="H616" i="6"/>
  <c r="J615" i="6"/>
  <c r="H615" i="6"/>
  <c r="J614" i="6"/>
  <c r="H614" i="6"/>
  <c r="J613" i="6"/>
  <c r="H613" i="6"/>
  <c r="J612" i="6"/>
  <c r="H612" i="6"/>
  <c r="J611" i="6"/>
  <c r="H611" i="6"/>
  <c r="J610" i="6"/>
  <c r="H610" i="6"/>
  <c r="J609" i="6"/>
  <c r="H609" i="6"/>
  <c r="J608" i="6"/>
  <c r="H608" i="6"/>
  <c r="J607" i="6"/>
  <c r="H607" i="6"/>
  <c r="J606" i="6"/>
  <c r="H606" i="6"/>
  <c r="J605" i="6"/>
  <c r="H605" i="6"/>
  <c r="J604" i="6"/>
  <c r="H604" i="6"/>
  <c r="J603" i="6"/>
  <c r="H603" i="6"/>
  <c r="J602" i="6"/>
  <c r="H602" i="6"/>
  <c r="J601" i="6"/>
  <c r="H601" i="6"/>
  <c r="F599" i="6"/>
  <c r="H600" i="6" s="1"/>
  <c r="H598" i="6" s="1"/>
  <c r="E599" i="6"/>
  <c r="J596" i="6"/>
  <c r="H596" i="6"/>
  <c r="J595" i="6"/>
  <c r="H595" i="6"/>
  <c r="J594" i="6"/>
  <c r="H594" i="6"/>
  <c r="J593" i="6"/>
  <c r="H593" i="6"/>
  <c r="J592" i="6"/>
  <c r="H592" i="6"/>
  <c r="J591" i="6"/>
  <c r="H591" i="6"/>
  <c r="J590" i="6"/>
  <c r="H590" i="6"/>
  <c r="J589" i="6"/>
  <c r="H589" i="6"/>
  <c r="J588" i="6"/>
  <c r="H588" i="6"/>
  <c r="J587" i="6"/>
  <c r="H587" i="6"/>
  <c r="J586" i="6"/>
  <c r="H586" i="6"/>
  <c r="J585" i="6"/>
  <c r="H585" i="6"/>
  <c r="J584" i="6"/>
  <c r="H584" i="6"/>
  <c r="J583" i="6"/>
  <c r="H583" i="6"/>
  <c r="J582" i="6"/>
  <c r="H582" i="6"/>
  <c r="J581" i="6"/>
  <c r="H581" i="6"/>
  <c r="J580" i="6"/>
  <c r="H580" i="6"/>
  <c r="J579" i="6"/>
  <c r="H579" i="6"/>
  <c r="J578" i="6"/>
  <c r="H578" i="6"/>
  <c r="J577" i="6"/>
  <c r="H577" i="6"/>
  <c r="J576" i="6"/>
  <c r="H576" i="6"/>
  <c r="J575" i="6"/>
  <c r="H575" i="6"/>
  <c r="J574" i="6"/>
  <c r="H574" i="6"/>
  <c r="J573" i="6"/>
  <c r="H573" i="6"/>
  <c r="J572" i="6"/>
  <c r="H572" i="6"/>
  <c r="F570" i="6"/>
  <c r="H571" i="6" s="1"/>
  <c r="H569" i="6" s="1"/>
  <c r="E570" i="6"/>
  <c r="J567" i="6"/>
  <c r="H567" i="6"/>
  <c r="J566" i="6"/>
  <c r="H566" i="6"/>
  <c r="J565" i="6"/>
  <c r="H565" i="6"/>
  <c r="J564" i="6"/>
  <c r="H564" i="6"/>
  <c r="J563" i="6"/>
  <c r="H563" i="6"/>
  <c r="J562" i="6"/>
  <c r="H562" i="6"/>
  <c r="J561" i="6"/>
  <c r="H561" i="6"/>
  <c r="J560" i="6"/>
  <c r="H560" i="6"/>
  <c r="J559" i="6"/>
  <c r="H559" i="6"/>
  <c r="J558" i="6"/>
  <c r="H558" i="6"/>
  <c r="J557" i="6"/>
  <c r="H557" i="6"/>
  <c r="J556" i="6"/>
  <c r="H556" i="6"/>
  <c r="J555" i="6"/>
  <c r="H555" i="6"/>
  <c r="J554" i="6"/>
  <c r="H554" i="6"/>
  <c r="J553" i="6"/>
  <c r="H553" i="6"/>
  <c r="J552" i="6"/>
  <c r="H552" i="6"/>
  <c r="J551" i="6"/>
  <c r="H551" i="6"/>
  <c r="J550" i="6"/>
  <c r="H550" i="6"/>
  <c r="J549" i="6"/>
  <c r="H549" i="6"/>
  <c r="J548" i="6"/>
  <c r="H548" i="6"/>
  <c r="J547" i="6"/>
  <c r="H547" i="6"/>
  <c r="J546" i="6"/>
  <c r="H546" i="6"/>
  <c r="J545" i="6"/>
  <c r="H545" i="6"/>
  <c r="J544" i="6"/>
  <c r="H544" i="6"/>
  <c r="J543" i="6"/>
  <c r="H543" i="6"/>
  <c r="J542" i="6"/>
  <c r="H542" i="6"/>
  <c r="J541" i="6"/>
  <c r="H541" i="6"/>
  <c r="J540" i="6"/>
  <c r="H540" i="6"/>
  <c r="J539" i="6"/>
  <c r="H539" i="6"/>
  <c r="J538" i="6"/>
  <c r="H538" i="6"/>
  <c r="J537" i="6"/>
  <c r="H537" i="6"/>
  <c r="J536" i="6"/>
  <c r="H536" i="6"/>
  <c r="J535" i="6"/>
  <c r="H535" i="6"/>
  <c r="J534" i="6"/>
  <c r="H534" i="6"/>
  <c r="J533" i="6"/>
  <c r="H533" i="6"/>
  <c r="J532" i="6"/>
  <c r="H532" i="6"/>
  <c r="J531" i="6"/>
  <c r="H531" i="6"/>
  <c r="J530" i="6"/>
  <c r="H530" i="6"/>
  <c r="J529" i="6"/>
  <c r="H529" i="6"/>
  <c r="F527" i="6"/>
  <c r="H528" i="6" s="1"/>
  <c r="H526" i="6" s="1"/>
  <c r="E527" i="6"/>
  <c r="J524" i="6"/>
  <c r="H524" i="6"/>
  <c r="J523" i="6"/>
  <c r="I523" i="6" s="1"/>
  <c r="H523" i="6"/>
  <c r="J522" i="6"/>
  <c r="H522" i="6"/>
  <c r="J521" i="6"/>
  <c r="I521" i="6" s="1"/>
  <c r="H521" i="6"/>
  <c r="J520" i="6"/>
  <c r="H520" i="6"/>
  <c r="J519" i="6"/>
  <c r="I519" i="6" s="1"/>
  <c r="H519" i="6"/>
  <c r="J518" i="6"/>
  <c r="H518" i="6"/>
  <c r="J517" i="6"/>
  <c r="I517" i="6" s="1"/>
  <c r="H517" i="6"/>
  <c r="J516" i="6"/>
  <c r="H516" i="6"/>
  <c r="J515" i="6"/>
  <c r="I515" i="6" s="1"/>
  <c r="H515" i="6"/>
  <c r="J514" i="6"/>
  <c r="H514" i="6"/>
  <c r="J513" i="6"/>
  <c r="I513" i="6" s="1"/>
  <c r="H513" i="6"/>
  <c r="J512" i="6"/>
  <c r="H512" i="6"/>
  <c r="J511" i="6"/>
  <c r="I511" i="6" s="1"/>
  <c r="H511" i="6"/>
  <c r="J510" i="6"/>
  <c r="H510" i="6"/>
  <c r="J509" i="6"/>
  <c r="I509" i="6" s="1"/>
  <c r="H509" i="6"/>
  <c r="J508" i="6"/>
  <c r="H508" i="6"/>
  <c r="J507" i="6"/>
  <c r="I507" i="6" s="1"/>
  <c r="H507" i="6"/>
  <c r="J506" i="6"/>
  <c r="H506" i="6"/>
  <c r="F504" i="6"/>
  <c r="H505" i="6" s="1"/>
  <c r="H503" i="6" s="1"/>
  <c r="E503" i="6" s="1"/>
  <c r="E504" i="6"/>
  <c r="J501" i="6"/>
  <c r="H501" i="6"/>
  <c r="J500" i="6"/>
  <c r="H500" i="6"/>
  <c r="J499" i="6"/>
  <c r="H499" i="6"/>
  <c r="J498" i="6"/>
  <c r="H498" i="6"/>
  <c r="J497" i="6"/>
  <c r="H497" i="6"/>
  <c r="J496" i="6"/>
  <c r="H496" i="6"/>
  <c r="J495" i="6"/>
  <c r="H495" i="6"/>
  <c r="J494" i="6"/>
  <c r="H494" i="6"/>
  <c r="J493" i="6"/>
  <c r="H493" i="6"/>
  <c r="J492" i="6"/>
  <c r="H492" i="6"/>
  <c r="J491" i="6"/>
  <c r="H491" i="6"/>
  <c r="J490" i="6"/>
  <c r="H490" i="6"/>
  <c r="J489" i="6"/>
  <c r="H489" i="6"/>
  <c r="J488" i="6"/>
  <c r="H488" i="6"/>
  <c r="J487" i="6"/>
  <c r="H487" i="6"/>
  <c r="J486" i="6"/>
  <c r="H486" i="6"/>
  <c r="J485" i="6"/>
  <c r="H485" i="6"/>
  <c r="J484" i="6"/>
  <c r="H484" i="6"/>
  <c r="J483" i="6"/>
  <c r="H483" i="6"/>
  <c r="J482" i="6"/>
  <c r="H482" i="6"/>
  <c r="J481" i="6"/>
  <c r="H481" i="6"/>
  <c r="J480" i="6"/>
  <c r="H480" i="6"/>
  <c r="J479" i="6"/>
  <c r="H479" i="6"/>
  <c r="J478" i="6"/>
  <c r="H478" i="6"/>
  <c r="J477" i="6"/>
  <c r="H477" i="6"/>
  <c r="J476" i="6"/>
  <c r="H476" i="6"/>
  <c r="J475" i="6"/>
  <c r="H475" i="6"/>
  <c r="J474" i="6"/>
  <c r="H474" i="6"/>
  <c r="J473" i="6"/>
  <c r="H473" i="6"/>
  <c r="J472" i="6"/>
  <c r="H472" i="6"/>
  <c r="J471" i="6"/>
  <c r="H471" i="6"/>
  <c r="J470" i="6"/>
  <c r="H470" i="6"/>
  <c r="J469" i="6"/>
  <c r="H469" i="6"/>
  <c r="J468" i="6"/>
  <c r="H468" i="6"/>
  <c r="J467" i="6"/>
  <c r="H467" i="6"/>
  <c r="J466" i="6"/>
  <c r="H466" i="6"/>
  <c r="J465" i="6"/>
  <c r="H465" i="6"/>
  <c r="J464" i="6"/>
  <c r="H464" i="6"/>
  <c r="J463" i="6"/>
  <c r="H463" i="6"/>
  <c r="J462" i="6"/>
  <c r="H462" i="6"/>
  <c r="F460" i="6"/>
  <c r="H461" i="6" s="1"/>
  <c r="H459" i="6" s="1"/>
  <c r="E459" i="6" s="1"/>
  <c r="E460" i="6"/>
  <c r="J457" i="6"/>
  <c r="H457" i="6"/>
  <c r="J456" i="6"/>
  <c r="H456" i="6"/>
  <c r="J455" i="6"/>
  <c r="H455" i="6"/>
  <c r="J454" i="6"/>
  <c r="H454" i="6"/>
  <c r="J453" i="6"/>
  <c r="H453" i="6"/>
  <c r="J452" i="6"/>
  <c r="H452" i="6"/>
  <c r="J451" i="6"/>
  <c r="H451" i="6"/>
  <c r="J450" i="6"/>
  <c r="H450" i="6"/>
  <c r="J449" i="6"/>
  <c r="H449" i="6"/>
  <c r="J448" i="6"/>
  <c r="H448" i="6"/>
  <c r="J447" i="6"/>
  <c r="H447" i="6"/>
  <c r="J446" i="6"/>
  <c r="H446" i="6"/>
  <c r="J445" i="6"/>
  <c r="H445" i="6"/>
  <c r="J444" i="6"/>
  <c r="H444" i="6"/>
  <c r="J443" i="6"/>
  <c r="H443" i="6"/>
  <c r="J442" i="6"/>
  <c r="H442" i="6"/>
  <c r="J441" i="6"/>
  <c r="H441" i="6"/>
  <c r="J440" i="6"/>
  <c r="H440" i="6"/>
  <c r="J439" i="6"/>
  <c r="H439" i="6"/>
  <c r="J438" i="6"/>
  <c r="H438" i="6"/>
  <c r="J437" i="6"/>
  <c r="H437" i="6"/>
  <c r="J436" i="6"/>
  <c r="H436" i="6"/>
  <c r="J435" i="6"/>
  <c r="H435" i="6"/>
  <c r="J434" i="6"/>
  <c r="H434" i="6"/>
  <c r="J433" i="6"/>
  <c r="H433" i="6"/>
  <c r="J432" i="6"/>
  <c r="H432" i="6"/>
  <c r="J431" i="6"/>
  <c r="H431" i="6"/>
  <c r="J430" i="6"/>
  <c r="H430" i="6"/>
  <c r="J429" i="6"/>
  <c r="H429" i="6"/>
  <c r="J428" i="6"/>
  <c r="H428" i="6"/>
  <c r="J427" i="6"/>
  <c r="H427" i="6"/>
  <c r="J426" i="6"/>
  <c r="H426" i="6"/>
  <c r="J425" i="6"/>
  <c r="H425" i="6"/>
  <c r="F423" i="6"/>
  <c r="H424" i="6" s="1"/>
  <c r="H422" i="6" s="1"/>
  <c r="E422" i="6" s="1"/>
  <c r="E423" i="6"/>
  <c r="J420" i="6"/>
  <c r="H420" i="6"/>
  <c r="J419" i="6"/>
  <c r="H419" i="6"/>
  <c r="J418" i="6"/>
  <c r="H418" i="6"/>
  <c r="J417" i="6"/>
  <c r="H417" i="6"/>
  <c r="J416" i="6"/>
  <c r="H416" i="6"/>
  <c r="J415" i="6"/>
  <c r="H415" i="6"/>
  <c r="J414" i="6"/>
  <c r="H414" i="6"/>
  <c r="J413" i="6"/>
  <c r="H413" i="6"/>
  <c r="J412" i="6"/>
  <c r="H412" i="6"/>
  <c r="J411" i="6"/>
  <c r="H411" i="6"/>
  <c r="J410" i="6"/>
  <c r="H410" i="6"/>
  <c r="J409" i="6"/>
  <c r="H409" i="6"/>
  <c r="J408" i="6"/>
  <c r="H408" i="6"/>
  <c r="J407" i="6"/>
  <c r="H407" i="6"/>
  <c r="J406" i="6"/>
  <c r="H406" i="6"/>
  <c r="J405" i="6"/>
  <c r="H405" i="6"/>
  <c r="J404" i="6"/>
  <c r="H404" i="6"/>
  <c r="J403" i="6"/>
  <c r="H403" i="6"/>
  <c r="J402" i="6"/>
  <c r="H402" i="6"/>
  <c r="J401" i="6"/>
  <c r="H401" i="6"/>
  <c r="J400" i="6"/>
  <c r="H400" i="6"/>
  <c r="J399" i="6"/>
  <c r="H399" i="6"/>
  <c r="J398" i="6"/>
  <c r="H398" i="6"/>
  <c r="J397" i="6"/>
  <c r="H397" i="6"/>
  <c r="J396" i="6"/>
  <c r="H396" i="6"/>
  <c r="J395" i="6"/>
  <c r="H395" i="6"/>
  <c r="J394" i="6"/>
  <c r="H394" i="6"/>
  <c r="J393" i="6"/>
  <c r="H393" i="6"/>
  <c r="J392" i="6"/>
  <c r="H392" i="6"/>
  <c r="J391" i="6"/>
  <c r="H391" i="6"/>
  <c r="J390" i="6"/>
  <c r="H390" i="6"/>
  <c r="J389" i="6"/>
  <c r="H389" i="6"/>
  <c r="F387" i="6"/>
  <c r="H388" i="6" s="1"/>
  <c r="E387" i="6"/>
  <c r="J384" i="6"/>
  <c r="H384" i="6"/>
  <c r="J383" i="6"/>
  <c r="H383" i="6"/>
  <c r="J382" i="6"/>
  <c r="H382" i="6"/>
  <c r="J381" i="6"/>
  <c r="H381" i="6"/>
  <c r="J380" i="6"/>
  <c r="H380" i="6"/>
  <c r="J379" i="6"/>
  <c r="H379" i="6"/>
  <c r="J378" i="6"/>
  <c r="H378" i="6"/>
  <c r="J377" i="6"/>
  <c r="H377" i="6"/>
  <c r="J376" i="6"/>
  <c r="H376" i="6"/>
  <c r="J375" i="6"/>
  <c r="H375" i="6"/>
  <c r="J374" i="6"/>
  <c r="H374" i="6"/>
  <c r="F372" i="6"/>
  <c r="H373" i="6" s="1"/>
  <c r="H371" i="6" s="1"/>
  <c r="E372" i="6"/>
  <c r="J369" i="6"/>
  <c r="H369" i="6"/>
  <c r="J368" i="6"/>
  <c r="H368" i="6"/>
  <c r="J367" i="6"/>
  <c r="H367" i="6"/>
  <c r="J366" i="6"/>
  <c r="H366" i="6"/>
  <c r="J365" i="6"/>
  <c r="H365" i="6"/>
  <c r="J364" i="6"/>
  <c r="H364" i="6"/>
  <c r="J363" i="6"/>
  <c r="H363" i="6"/>
  <c r="J362" i="6"/>
  <c r="H362" i="6"/>
  <c r="J361" i="6"/>
  <c r="H361" i="6"/>
  <c r="J360" i="6"/>
  <c r="H360" i="6"/>
  <c r="J359" i="6"/>
  <c r="H359" i="6"/>
  <c r="J358" i="6"/>
  <c r="H358" i="6"/>
  <c r="J357" i="6"/>
  <c r="H357" i="6"/>
  <c r="J356" i="6"/>
  <c r="H356" i="6"/>
  <c r="J355" i="6"/>
  <c r="H355" i="6"/>
  <c r="J354" i="6"/>
  <c r="H354" i="6"/>
  <c r="J353" i="6"/>
  <c r="H353" i="6"/>
  <c r="J352" i="6"/>
  <c r="H352" i="6"/>
  <c r="J351" i="6"/>
  <c r="H351" i="6"/>
  <c r="J350" i="6"/>
  <c r="H350" i="6"/>
  <c r="J349" i="6"/>
  <c r="H349" i="6"/>
  <c r="J348" i="6"/>
  <c r="H348" i="6"/>
  <c r="J347" i="6"/>
  <c r="H347" i="6"/>
  <c r="J346" i="6"/>
  <c r="H346" i="6"/>
  <c r="J345" i="6"/>
  <c r="H345" i="6"/>
  <c r="J344" i="6"/>
  <c r="H344" i="6"/>
  <c r="J343" i="6"/>
  <c r="H343" i="6"/>
  <c r="J342" i="6"/>
  <c r="H342" i="6"/>
  <c r="F340" i="6"/>
  <c r="H341" i="6" s="1"/>
  <c r="H339" i="6" s="1"/>
  <c r="E339" i="6" s="1"/>
  <c r="E340" i="6"/>
  <c r="J337" i="6"/>
  <c r="H337" i="6"/>
  <c r="J336" i="6"/>
  <c r="H336" i="6"/>
  <c r="J335" i="6"/>
  <c r="H335" i="6"/>
  <c r="J334" i="6"/>
  <c r="H334" i="6"/>
  <c r="J333" i="6"/>
  <c r="H333" i="6"/>
  <c r="J332" i="6"/>
  <c r="H332" i="6"/>
  <c r="J331" i="6"/>
  <c r="H331" i="6"/>
  <c r="J330" i="6"/>
  <c r="H330" i="6"/>
  <c r="J329" i="6"/>
  <c r="H329" i="6"/>
  <c r="J328" i="6"/>
  <c r="H328" i="6"/>
  <c r="J327" i="6"/>
  <c r="H327" i="6"/>
  <c r="J326" i="6"/>
  <c r="H326" i="6"/>
  <c r="J325" i="6"/>
  <c r="H325" i="6"/>
  <c r="J324" i="6"/>
  <c r="H324" i="6"/>
  <c r="J323" i="6"/>
  <c r="H323" i="6"/>
  <c r="J322" i="6"/>
  <c r="H322" i="6"/>
  <c r="J321" i="6"/>
  <c r="H321" i="6"/>
  <c r="J320" i="6"/>
  <c r="H320" i="6"/>
  <c r="J319" i="6"/>
  <c r="H319" i="6"/>
  <c r="J318" i="6"/>
  <c r="H318" i="6"/>
  <c r="J317" i="6"/>
  <c r="H317" i="6"/>
  <c r="J316" i="6"/>
  <c r="H316" i="6"/>
  <c r="F314" i="6"/>
  <c r="H315" i="6" s="1"/>
  <c r="H313" i="6" s="1"/>
  <c r="E314" i="6"/>
  <c r="J311" i="6"/>
  <c r="H311" i="6"/>
  <c r="J310" i="6"/>
  <c r="H310" i="6"/>
  <c r="J309" i="6"/>
  <c r="H309" i="6"/>
  <c r="J308" i="6"/>
  <c r="H308" i="6"/>
  <c r="J307" i="6"/>
  <c r="H307" i="6"/>
  <c r="J306" i="6"/>
  <c r="H306" i="6"/>
  <c r="J305" i="6"/>
  <c r="H305" i="6"/>
  <c r="J304" i="6"/>
  <c r="H304" i="6"/>
  <c r="J303" i="6"/>
  <c r="H303" i="6"/>
  <c r="J302" i="6"/>
  <c r="H302" i="6"/>
  <c r="J301" i="6"/>
  <c r="H301" i="6"/>
  <c r="J300" i="6"/>
  <c r="H300" i="6"/>
  <c r="J299" i="6"/>
  <c r="H299" i="6"/>
  <c r="J298" i="6"/>
  <c r="H298" i="6"/>
  <c r="J297" i="6"/>
  <c r="H297" i="6"/>
  <c r="J296" i="6"/>
  <c r="H296" i="6"/>
  <c r="J295" i="6"/>
  <c r="H295" i="6"/>
  <c r="J294" i="6"/>
  <c r="H294" i="6"/>
  <c r="J293" i="6"/>
  <c r="H293" i="6"/>
  <c r="J292" i="6"/>
  <c r="H292" i="6"/>
  <c r="J291" i="6"/>
  <c r="H291" i="6"/>
  <c r="J290" i="6"/>
  <c r="H290" i="6"/>
  <c r="J289" i="6"/>
  <c r="H289" i="6"/>
  <c r="J288" i="6"/>
  <c r="H288" i="6"/>
  <c r="I288" i="6" s="1"/>
  <c r="J287" i="6"/>
  <c r="H287" i="6"/>
  <c r="F285" i="6"/>
  <c r="H286" i="6" s="1"/>
  <c r="I286" i="6" s="1"/>
  <c r="E285" i="6"/>
  <c r="J282" i="6"/>
  <c r="H282" i="6"/>
  <c r="J281" i="6"/>
  <c r="H281" i="6"/>
  <c r="J280" i="6"/>
  <c r="H280" i="6"/>
  <c r="J279" i="6"/>
  <c r="H279" i="6"/>
  <c r="J278" i="6"/>
  <c r="H278" i="6"/>
  <c r="J277" i="6"/>
  <c r="H277" i="6"/>
  <c r="J276" i="6"/>
  <c r="H276" i="6"/>
  <c r="J275" i="6"/>
  <c r="H275" i="6"/>
  <c r="J274" i="6"/>
  <c r="H274" i="6"/>
  <c r="J273" i="6"/>
  <c r="H273" i="6"/>
  <c r="J272" i="6"/>
  <c r="H272" i="6"/>
  <c r="J271" i="6"/>
  <c r="H271" i="6"/>
  <c r="J270" i="6"/>
  <c r="H270" i="6"/>
  <c r="J269" i="6"/>
  <c r="H269" i="6"/>
  <c r="J268" i="6"/>
  <c r="H268" i="6"/>
  <c r="J267" i="6"/>
  <c r="H267" i="6"/>
  <c r="J266" i="6"/>
  <c r="H266" i="6"/>
  <c r="J265" i="6"/>
  <c r="H265" i="6"/>
  <c r="J264" i="6"/>
  <c r="H264" i="6"/>
  <c r="J263" i="6"/>
  <c r="H263" i="6"/>
  <c r="J262" i="6"/>
  <c r="H262" i="6"/>
  <c r="J261" i="6"/>
  <c r="H261" i="6"/>
  <c r="J260" i="6"/>
  <c r="H260" i="6"/>
  <c r="F258" i="6"/>
  <c r="H259" i="6" s="1"/>
  <c r="H257" i="6" s="1"/>
  <c r="E258" i="6"/>
  <c r="J255" i="6"/>
  <c r="I255" i="6" s="1"/>
  <c r="H255" i="6"/>
  <c r="J254" i="6"/>
  <c r="H254" i="6"/>
  <c r="J253" i="6"/>
  <c r="I253" i="6" s="1"/>
  <c r="H253" i="6"/>
  <c r="J252" i="6"/>
  <c r="H252" i="6"/>
  <c r="J251" i="6"/>
  <c r="H251" i="6"/>
  <c r="J250" i="6"/>
  <c r="H250" i="6"/>
  <c r="J249" i="6"/>
  <c r="I249" i="6" s="1"/>
  <c r="H249" i="6"/>
  <c r="J248" i="6"/>
  <c r="H248" i="6"/>
  <c r="J247" i="6"/>
  <c r="I247" i="6" s="1"/>
  <c r="H247" i="6"/>
  <c r="J246" i="6"/>
  <c r="H246" i="6"/>
  <c r="J245" i="6"/>
  <c r="I245" i="6" s="1"/>
  <c r="H245" i="6"/>
  <c r="J244" i="6"/>
  <c r="H244" i="6"/>
  <c r="J243" i="6"/>
  <c r="I243" i="6" s="1"/>
  <c r="H243" i="6"/>
  <c r="J242" i="6"/>
  <c r="H242" i="6"/>
  <c r="J241" i="6"/>
  <c r="I241" i="6" s="1"/>
  <c r="H241" i="6"/>
  <c r="J240" i="6"/>
  <c r="H240" i="6"/>
  <c r="J239" i="6"/>
  <c r="I239" i="6" s="1"/>
  <c r="H239" i="6"/>
  <c r="J238" i="6"/>
  <c r="H238" i="6"/>
  <c r="D238" i="6"/>
  <c r="J237" i="6"/>
  <c r="H237" i="6"/>
  <c r="J236" i="6"/>
  <c r="H236" i="6"/>
  <c r="J235" i="6"/>
  <c r="H235" i="6"/>
  <c r="J234" i="6"/>
  <c r="H234" i="6"/>
  <c r="J233" i="6"/>
  <c r="H233" i="6"/>
  <c r="J232" i="6"/>
  <c r="H232" i="6"/>
  <c r="J231" i="6"/>
  <c r="H231" i="6"/>
  <c r="J230" i="6"/>
  <c r="H230" i="6"/>
  <c r="D230" i="6"/>
  <c r="J229" i="6"/>
  <c r="H229" i="6"/>
  <c r="D229" i="6"/>
  <c r="D227" i="6" s="1"/>
  <c r="F227" i="6"/>
  <c r="H228" i="6" s="1"/>
  <c r="H226" i="6" s="1"/>
  <c r="E227" i="6"/>
  <c r="K115" i="7" l="1"/>
  <c r="K189" i="7"/>
  <c r="K474" i="7"/>
  <c r="K223" i="7"/>
  <c r="K30" i="7"/>
  <c r="K265" i="7"/>
  <c r="K136" i="7"/>
  <c r="K276" i="7"/>
  <c r="K548" i="7"/>
  <c r="K54" i="7"/>
  <c r="K73" i="7"/>
  <c r="K152" i="7"/>
  <c r="K305" i="7"/>
  <c r="K795" i="7"/>
  <c r="K204" i="7"/>
  <c r="K99" i="7"/>
  <c r="K173" i="7"/>
  <c r="K400" i="7"/>
  <c r="K34" i="7"/>
  <c r="K58" i="7"/>
  <c r="K208" i="7"/>
  <c r="K241" i="7"/>
  <c r="K273" i="7"/>
  <c r="K77" i="7"/>
  <c r="K103" i="7"/>
  <c r="K119" i="7"/>
  <c r="K140" i="7"/>
  <c r="K156" i="7"/>
  <c r="K177" i="7"/>
  <c r="K197" i="7"/>
  <c r="K220" i="7"/>
  <c r="K342" i="7"/>
  <c r="K416" i="7"/>
  <c r="K490" i="7"/>
  <c r="K260" i="7"/>
  <c r="K794" i="7"/>
  <c r="K38" i="7"/>
  <c r="K62" i="7"/>
  <c r="K212" i="7"/>
  <c r="K246" i="7"/>
  <c r="K65" i="7"/>
  <c r="K86" i="7"/>
  <c r="K107" i="7"/>
  <c r="K128" i="7"/>
  <c r="K144" i="7"/>
  <c r="K160" i="7"/>
  <c r="K181" i="7"/>
  <c r="K233" i="7"/>
  <c r="K289" i="7"/>
  <c r="K358" i="7"/>
  <c r="K437" i="7"/>
  <c r="K511" i="7"/>
  <c r="K579" i="7"/>
  <c r="K899" i="7"/>
  <c r="K26" i="7"/>
  <c r="K47" i="7"/>
  <c r="K166" i="7"/>
  <c r="K218" i="7"/>
  <c r="K252" i="7"/>
  <c r="K69" i="7"/>
  <c r="K95" i="7"/>
  <c r="K111" i="7"/>
  <c r="K132" i="7"/>
  <c r="K148" i="7"/>
  <c r="K169" i="7"/>
  <c r="K185" i="7"/>
  <c r="K255" i="7"/>
  <c r="K297" i="7"/>
  <c r="K379" i="7"/>
  <c r="K453" i="7"/>
  <c r="K532" i="7"/>
  <c r="K652" i="7"/>
  <c r="K27" i="7"/>
  <c r="K31" i="7"/>
  <c r="K35" i="7"/>
  <c r="K39" i="7"/>
  <c r="K52" i="7"/>
  <c r="K55" i="7"/>
  <c r="K59" i="7"/>
  <c r="K63" i="7"/>
  <c r="K198" i="7"/>
  <c r="K205" i="7"/>
  <c r="K209" i="7"/>
  <c r="K213" i="7"/>
  <c r="K219" i="7"/>
  <c r="K238" i="7"/>
  <c r="K243" i="7"/>
  <c r="K247" i="7"/>
  <c r="K254" i="7"/>
  <c r="K267" i="7"/>
  <c r="K275" i="7"/>
  <c r="K66" i="7"/>
  <c r="K70" i="7"/>
  <c r="K74" i="7"/>
  <c r="K83" i="7"/>
  <c r="K87" i="7"/>
  <c r="K96" i="7"/>
  <c r="K100" i="7"/>
  <c r="K104" i="7"/>
  <c r="K108" i="7"/>
  <c r="K112" i="7"/>
  <c r="K116" i="7"/>
  <c r="K120" i="7"/>
  <c r="K129" i="7"/>
  <c r="K133" i="7"/>
  <c r="K137" i="7"/>
  <c r="K141" i="7"/>
  <c r="K145" i="7"/>
  <c r="K149" i="7"/>
  <c r="K153" i="7"/>
  <c r="K157" i="7"/>
  <c r="K161" i="7"/>
  <c r="K170" i="7"/>
  <c r="K174" i="7"/>
  <c r="K178" i="7"/>
  <c r="K182" i="7"/>
  <c r="K186" i="7"/>
  <c r="K190" i="7"/>
  <c r="K229" i="7"/>
  <c r="K236" i="7"/>
  <c r="K266" i="7"/>
  <c r="K199" i="7"/>
  <c r="K279" i="7"/>
  <c r="K292" i="7"/>
  <c r="K300" i="7"/>
  <c r="K308" i="7"/>
  <c r="K346" i="7"/>
  <c r="K362" i="7"/>
  <c r="K383" i="7"/>
  <c r="K404" i="7"/>
  <c r="K420" i="7"/>
  <c r="K441" i="7"/>
  <c r="K457" i="7"/>
  <c r="K478" i="7"/>
  <c r="K494" i="7"/>
  <c r="K515" i="7"/>
  <c r="K536" i="7"/>
  <c r="K552" i="7"/>
  <c r="K323" i="7"/>
  <c r="K565" i="7"/>
  <c r="K673" i="7"/>
  <c r="K733" i="7"/>
  <c r="K816" i="7"/>
  <c r="K946" i="7"/>
  <c r="K24" i="7"/>
  <c r="K28" i="7"/>
  <c r="K32" i="7"/>
  <c r="K36" i="7"/>
  <c r="K40" i="7"/>
  <c r="K46" i="7"/>
  <c r="K56" i="7"/>
  <c r="K60" i="7"/>
  <c r="K93" i="7"/>
  <c r="K202" i="7"/>
  <c r="K206" i="7"/>
  <c r="K210" i="7"/>
  <c r="K215" i="7"/>
  <c r="K221" i="7"/>
  <c r="K239" i="7"/>
  <c r="K244" i="7"/>
  <c r="K248" i="7"/>
  <c r="K261" i="7"/>
  <c r="K269" i="7"/>
  <c r="K277" i="7"/>
  <c r="K67" i="7"/>
  <c r="K71" i="7"/>
  <c r="K75" i="7"/>
  <c r="K84" i="7"/>
  <c r="K88" i="7"/>
  <c r="K97" i="7"/>
  <c r="K101" i="7"/>
  <c r="K105" i="7"/>
  <c r="K109" i="7"/>
  <c r="K113" i="7"/>
  <c r="K117" i="7"/>
  <c r="K126" i="7"/>
  <c r="K130" i="7"/>
  <c r="K134" i="7"/>
  <c r="K138" i="7"/>
  <c r="K142" i="7"/>
  <c r="K146" i="7"/>
  <c r="K150" i="7"/>
  <c r="K154" i="7"/>
  <c r="K158" i="7"/>
  <c r="K167" i="7"/>
  <c r="K171" i="7"/>
  <c r="K175" i="7"/>
  <c r="K179" i="7"/>
  <c r="K183" i="7"/>
  <c r="K187" i="7"/>
  <c r="K191" i="7"/>
  <c r="K230" i="7"/>
  <c r="K237" i="7"/>
  <c r="K268" i="7"/>
  <c r="K200" i="7"/>
  <c r="K280" i="7"/>
  <c r="K293" i="7"/>
  <c r="K301" i="7"/>
  <c r="K309" i="7"/>
  <c r="K350" i="7"/>
  <c r="K366" i="7"/>
  <c r="K392" i="7"/>
  <c r="K408" i="7"/>
  <c r="K429" i="7"/>
  <c r="K445" i="7"/>
  <c r="K466" i="7"/>
  <c r="K482" i="7"/>
  <c r="K498" i="7"/>
  <c r="K519" i="7"/>
  <c r="K540" i="7"/>
  <c r="K556" i="7"/>
  <c r="K331" i="7"/>
  <c r="K615" i="7"/>
  <c r="K694" i="7"/>
  <c r="K753" i="7"/>
  <c r="K832" i="7"/>
  <c r="K1024" i="7"/>
  <c r="K914" i="7"/>
  <c r="K875" i="7"/>
  <c r="K867" i="7"/>
  <c r="K859" i="7"/>
  <c r="K953" i="7"/>
  <c r="K949" i="7"/>
  <c r="K945" i="7"/>
  <c r="K941" i="7"/>
  <c r="K906" i="7"/>
  <c r="K902" i="7"/>
  <c r="K898" i="7"/>
  <c r="K894" i="7"/>
  <c r="K890" i="7"/>
  <c r="K886" i="7"/>
  <c r="K847" i="7"/>
  <c r="K843" i="7"/>
  <c r="K839" i="7"/>
  <c r="K835" i="7"/>
  <c r="K831" i="7"/>
  <c r="K827" i="7"/>
  <c r="K823" i="7"/>
  <c r="K819" i="7"/>
  <c r="K810" i="7"/>
  <c r="K806" i="7"/>
  <c r="K802" i="7"/>
  <c r="K798" i="7"/>
  <c r="K792" i="7"/>
  <c r="K780" i="7"/>
  <c r="K776" i="7"/>
  <c r="K772" i="7"/>
  <c r="K768" i="7"/>
  <c r="K764" i="7"/>
  <c r="K760" i="7"/>
  <c r="K756" i="7"/>
  <c r="K748" i="7"/>
  <c r="K744" i="7"/>
  <c r="K740" i="7"/>
  <c r="K736" i="7"/>
  <c r="K732" i="7"/>
  <c r="K728" i="7"/>
  <c r="K682" i="7"/>
  <c r="K596" i="7"/>
  <c r="K793" i="7"/>
  <c r="K785" i="7"/>
  <c r="K717" i="7"/>
  <c r="K713" i="7"/>
  <c r="K709" i="7"/>
  <c r="K705" i="7"/>
  <c r="K701" i="7"/>
  <c r="K697" i="7"/>
  <c r="K693" i="7"/>
  <c r="K689" i="7"/>
  <c r="K685" i="7"/>
  <c r="K676" i="7"/>
  <c r="K672" i="7"/>
  <c r="K668" i="7"/>
  <c r="K664" i="7"/>
  <c r="K660" i="7"/>
  <c r="K651" i="7"/>
  <c r="K647" i="7"/>
  <c r="K643" i="7"/>
  <c r="K639" i="7"/>
  <c r="K635" i="7"/>
  <c r="K631" i="7"/>
  <c r="K622" i="7"/>
  <c r="K618" i="7"/>
  <c r="K614" i="7"/>
  <c r="K610" i="7"/>
  <c r="K606" i="7"/>
  <c r="K602" i="7"/>
  <c r="K564" i="7"/>
  <c r="K560" i="7"/>
  <c r="K591" i="7"/>
  <c r="K583" i="7"/>
  <c r="K575" i="7"/>
  <c r="K462" i="7"/>
  <c r="K337" i="7"/>
  <c r="K333" i="7"/>
  <c r="K329" i="7"/>
  <c r="K325" i="7"/>
  <c r="K321" i="7"/>
  <c r="K317" i="7"/>
  <c r="K590" i="7"/>
  <c r="K582" i="7"/>
  <c r="K574" i="7"/>
  <c r="K1025" i="7"/>
  <c r="K885" i="7"/>
  <c r="K873" i="7"/>
  <c r="K865" i="7"/>
  <c r="K857" i="7"/>
  <c r="K952" i="7"/>
  <c r="K948" i="7"/>
  <c r="K944" i="7"/>
  <c r="K940" i="7"/>
  <c r="K905" i="7"/>
  <c r="K901" i="7"/>
  <c r="K897" i="7"/>
  <c r="K893" i="7"/>
  <c r="K889" i="7"/>
  <c r="K854" i="7"/>
  <c r="K846" i="7"/>
  <c r="K842" i="7"/>
  <c r="K838" i="7"/>
  <c r="K834" i="7"/>
  <c r="K830" i="7"/>
  <c r="K826" i="7"/>
  <c r="K822" i="7"/>
  <c r="K818" i="7"/>
  <c r="K809" i="7"/>
  <c r="K805" i="7"/>
  <c r="K801" i="7"/>
  <c r="K797" i="7"/>
  <c r="K790" i="7"/>
  <c r="K779" i="7"/>
  <c r="K775" i="7"/>
  <c r="K771" i="7"/>
  <c r="K767" i="7"/>
  <c r="K763" i="7"/>
  <c r="K759" i="7"/>
  <c r="K755" i="7"/>
  <c r="K747" i="7"/>
  <c r="K743" i="7"/>
  <c r="K739" i="7"/>
  <c r="K735" i="7"/>
  <c r="K731" i="7"/>
  <c r="K727" i="7"/>
  <c r="K657" i="7"/>
  <c r="K595" i="7"/>
  <c r="K791" i="7"/>
  <c r="K724" i="7"/>
  <c r="K716" i="7"/>
  <c r="K712" i="7"/>
  <c r="K708" i="7"/>
  <c r="K704" i="7"/>
  <c r="K700" i="7"/>
  <c r="K696" i="7"/>
  <c r="K692" i="7"/>
  <c r="K688" i="7"/>
  <c r="K684" i="7"/>
  <c r="K675" i="7"/>
  <c r="K671" i="7"/>
  <c r="K667" i="7"/>
  <c r="K663" i="7"/>
  <c r="K659" i="7"/>
  <c r="K650" i="7"/>
  <c r="K646" i="7"/>
  <c r="K642" i="7"/>
  <c r="K638" i="7"/>
  <c r="K634" i="7"/>
  <c r="K625" i="7"/>
  <c r="K621" i="7"/>
  <c r="K617" i="7"/>
  <c r="K613" i="7"/>
  <c r="K609" i="7"/>
  <c r="K605" i="7"/>
  <c r="K567" i="7"/>
  <c r="K563" i="7"/>
  <c r="K559" i="7"/>
  <c r="K589" i="7"/>
  <c r="K581" i="7"/>
  <c r="K573" i="7"/>
  <c r="K425" i="7"/>
  <c r="K336" i="7"/>
  <c r="K332" i="7"/>
  <c r="K328" i="7"/>
  <c r="K324" i="7"/>
  <c r="K320" i="7"/>
  <c r="K287" i="7"/>
  <c r="K588" i="7"/>
  <c r="K580" i="7"/>
  <c r="K918" i="7"/>
  <c r="K879" i="7"/>
  <c r="K871" i="7"/>
  <c r="K863" i="7"/>
  <c r="K855" i="7"/>
  <c r="K951" i="7"/>
  <c r="K947" i="7"/>
  <c r="K943" i="7"/>
  <c r="K912" i="7"/>
  <c r="K904" i="7"/>
  <c r="K900" i="7"/>
  <c r="K896" i="7"/>
  <c r="K892" i="7"/>
  <c r="K888" i="7"/>
  <c r="K849" i="7"/>
  <c r="K845" i="7"/>
  <c r="K841" i="7"/>
  <c r="K837" i="7"/>
  <c r="K833" i="7"/>
  <c r="K829" i="7"/>
  <c r="K825" i="7"/>
  <c r="K821" i="7"/>
  <c r="K817" i="7"/>
  <c r="K808" i="7"/>
  <c r="K804" i="7"/>
  <c r="K800" i="7"/>
  <c r="K796" i="7"/>
  <c r="K788" i="7"/>
  <c r="K778" i="7"/>
  <c r="K774" i="7"/>
  <c r="K770" i="7"/>
  <c r="K766" i="7"/>
  <c r="K762" i="7"/>
  <c r="K758" i="7"/>
  <c r="K754" i="7"/>
  <c r="K746" i="7"/>
  <c r="K742" i="7"/>
  <c r="K738" i="7"/>
  <c r="K734" i="7"/>
  <c r="K730" i="7"/>
  <c r="K726" i="7"/>
  <c r="K630" i="7"/>
  <c r="K594" i="7"/>
  <c r="K789" i="7"/>
  <c r="K719" i="7"/>
  <c r="K715" i="7"/>
  <c r="K711" i="7"/>
  <c r="K707" i="7"/>
  <c r="K703" i="7"/>
  <c r="K699" i="7"/>
  <c r="K695" i="7"/>
  <c r="K691" i="7"/>
  <c r="K687" i="7"/>
  <c r="K683" i="7"/>
  <c r="K674" i="7"/>
  <c r="K670" i="7"/>
  <c r="K666" i="7"/>
  <c r="K662" i="7"/>
  <c r="K658" i="7"/>
  <c r="K649" i="7"/>
  <c r="K645" i="7"/>
  <c r="K641" i="7"/>
  <c r="K637" i="7"/>
  <c r="K633" i="7"/>
  <c r="K624" i="7"/>
  <c r="K620" i="7"/>
  <c r="K616" i="7"/>
  <c r="K612" i="7"/>
  <c r="K608" i="7"/>
  <c r="K604" i="7"/>
  <c r="K566" i="7"/>
  <c r="K562" i="7"/>
  <c r="K558" i="7"/>
  <c r="K587" i="7"/>
  <c r="K861" i="7"/>
  <c r="K942" i="7"/>
  <c r="K895" i="7"/>
  <c r="K844" i="7"/>
  <c r="K828" i="7"/>
  <c r="K807" i="7"/>
  <c r="K786" i="7"/>
  <c r="K765" i="7"/>
  <c r="K745" i="7"/>
  <c r="K729" i="7"/>
  <c r="K787" i="7"/>
  <c r="K706" i="7"/>
  <c r="K690" i="7"/>
  <c r="K669" i="7"/>
  <c r="K648" i="7"/>
  <c r="K632" i="7"/>
  <c r="K611" i="7"/>
  <c r="K561" i="7"/>
  <c r="K577" i="7"/>
  <c r="K374" i="7"/>
  <c r="K330" i="7"/>
  <c r="K322" i="7"/>
  <c r="K592" i="7"/>
  <c r="K576" i="7"/>
  <c r="K555" i="7"/>
  <c r="K551" i="7"/>
  <c r="K547" i="7"/>
  <c r="K543" i="7"/>
  <c r="K539" i="7"/>
  <c r="K535" i="7"/>
  <c r="K531" i="7"/>
  <c r="K522" i="7"/>
  <c r="K518" i="7"/>
  <c r="K514" i="7"/>
  <c r="K510" i="7"/>
  <c r="K501" i="7"/>
  <c r="K497" i="7"/>
  <c r="K493" i="7"/>
  <c r="K489" i="7"/>
  <c r="K485" i="7"/>
  <c r="K481" i="7"/>
  <c r="K477" i="7"/>
  <c r="K473" i="7"/>
  <c r="K469" i="7"/>
  <c r="K465" i="7"/>
  <c r="K456" i="7"/>
  <c r="K452" i="7"/>
  <c r="K448" i="7"/>
  <c r="K444" i="7"/>
  <c r="K440" i="7"/>
  <c r="K436" i="7"/>
  <c r="K432" i="7"/>
  <c r="K428" i="7"/>
  <c r="K419" i="7"/>
  <c r="K415" i="7"/>
  <c r="K411" i="7"/>
  <c r="K407" i="7"/>
  <c r="K403" i="7"/>
  <c r="K399" i="7"/>
  <c r="K395" i="7"/>
  <c r="K391" i="7"/>
  <c r="K382" i="7"/>
  <c r="K378" i="7"/>
  <c r="K369" i="7"/>
  <c r="K365" i="7"/>
  <c r="K361" i="7"/>
  <c r="K357" i="7"/>
  <c r="K353" i="7"/>
  <c r="K349" i="7"/>
  <c r="K345" i="7"/>
  <c r="K916" i="7"/>
  <c r="K815" i="7"/>
  <c r="K907" i="7"/>
  <c r="K891" i="7"/>
  <c r="K840" i="7"/>
  <c r="K824" i="7"/>
  <c r="K803" i="7"/>
  <c r="K777" i="7"/>
  <c r="K761" i="7"/>
  <c r="K741" i="7"/>
  <c r="K725" i="7"/>
  <c r="K718" i="7"/>
  <c r="K702" i="7"/>
  <c r="K686" i="7"/>
  <c r="K665" i="7"/>
  <c r="K644" i="7"/>
  <c r="K623" i="7"/>
  <c r="K607" i="7"/>
  <c r="K593" i="7"/>
  <c r="K529" i="7"/>
  <c r="K335" i="7"/>
  <c r="K327" i="7"/>
  <c r="K319" i="7"/>
  <c r="K586" i="7"/>
  <c r="K572" i="7"/>
  <c r="K554" i="7"/>
  <c r="K550" i="7"/>
  <c r="K546" i="7"/>
  <c r="K542" i="7"/>
  <c r="K538" i="7"/>
  <c r="K534" i="7"/>
  <c r="K530" i="7"/>
  <c r="K521" i="7"/>
  <c r="K517" i="7"/>
  <c r="K513" i="7"/>
  <c r="K509" i="7"/>
  <c r="K500" i="7"/>
  <c r="K496" i="7"/>
  <c r="K492" i="7"/>
  <c r="K488" i="7"/>
  <c r="K484" i="7"/>
  <c r="K480" i="7"/>
  <c r="K476" i="7"/>
  <c r="K472" i="7"/>
  <c r="K468" i="7"/>
  <c r="K464" i="7"/>
  <c r="K455" i="7"/>
  <c r="K451" i="7"/>
  <c r="K447" i="7"/>
  <c r="K443" i="7"/>
  <c r="K439" i="7"/>
  <c r="K435" i="7"/>
  <c r="K431" i="7"/>
  <c r="K427" i="7"/>
  <c r="K418" i="7"/>
  <c r="K414" i="7"/>
  <c r="K410" i="7"/>
  <c r="K406" i="7"/>
  <c r="K402" i="7"/>
  <c r="K398" i="7"/>
  <c r="K394" i="7"/>
  <c r="K390" i="7"/>
  <c r="K381" i="7"/>
  <c r="K377" i="7"/>
  <c r="K368" i="7"/>
  <c r="K364" i="7"/>
  <c r="K360" i="7"/>
  <c r="K356" i="7"/>
  <c r="K352" i="7"/>
  <c r="K348" i="7"/>
  <c r="K344" i="7"/>
  <c r="K311" i="7"/>
  <c r="K307" i="7"/>
  <c r="K303" i="7"/>
  <c r="K299" i="7"/>
  <c r="K295" i="7"/>
  <c r="K291" i="7"/>
  <c r="K282" i="7"/>
  <c r="K242" i="7"/>
  <c r="K214" i="7"/>
  <c r="K82" i="7"/>
  <c r="K272" i="7"/>
  <c r="K264" i="7"/>
  <c r="K251" i="7"/>
  <c r="K235" i="7"/>
  <c r="K231" i="7"/>
  <c r="K877" i="7"/>
  <c r="K950" i="7"/>
  <c r="K903" i="7"/>
  <c r="K887" i="7"/>
  <c r="K836" i="7"/>
  <c r="K820" i="7"/>
  <c r="K799" i="7"/>
  <c r="K773" i="7"/>
  <c r="K757" i="7"/>
  <c r="K737" i="7"/>
  <c r="K601" i="7"/>
  <c r="K714" i="7"/>
  <c r="K698" i="7"/>
  <c r="K677" i="7"/>
  <c r="K661" i="7"/>
  <c r="K640" i="7"/>
  <c r="K619" i="7"/>
  <c r="K603" i="7"/>
  <c r="K585" i="7"/>
  <c r="K506" i="7"/>
  <c r="K334" i="7"/>
  <c r="K326" i="7"/>
  <c r="K318" i="7"/>
  <c r="K584" i="7"/>
  <c r="K557" i="7"/>
  <c r="K553" i="7"/>
  <c r="K549" i="7"/>
  <c r="K545" i="7"/>
  <c r="K541" i="7"/>
  <c r="K537" i="7"/>
  <c r="K533" i="7"/>
  <c r="K524" i="7"/>
  <c r="K520" i="7"/>
  <c r="K516" i="7"/>
  <c r="K512" i="7"/>
  <c r="K508" i="7"/>
  <c r="K499" i="7"/>
  <c r="K495" i="7"/>
  <c r="K491" i="7"/>
  <c r="K487" i="7"/>
  <c r="K483" i="7"/>
  <c r="K479" i="7"/>
  <c r="K475" i="7"/>
  <c r="K471" i="7"/>
  <c r="K467" i="7"/>
  <c r="K463" i="7"/>
  <c r="K454" i="7"/>
  <c r="K450" i="7"/>
  <c r="K446" i="7"/>
  <c r="K442" i="7"/>
  <c r="K438" i="7"/>
  <c r="K434" i="7"/>
  <c r="K430" i="7"/>
  <c r="K426" i="7"/>
  <c r="K417" i="7"/>
  <c r="K413" i="7"/>
  <c r="K409" i="7"/>
  <c r="K405" i="7"/>
  <c r="K401" i="7"/>
  <c r="K397" i="7"/>
  <c r="K393" i="7"/>
  <c r="K384" i="7"/>
  <c r="K380" i="7"/>
  <c r="K376" i="7"/>
  <c r="K367" i="7"/>
  <c r="K363" i="7"/>
  <c r="K359" i="7"/>
  <c r="K355" i="7"/>
  <c r="K351" i="7"/>
  <c r="K347" i="7"/>
  <c r="K343" i="7"/>
  <c r="K310" i="7"/>
  <c r="K306" i="7"/>
  <c r="K302" i="7"/>
  <c r="K298" i="7"/>
  <c r="K294" i="7"/>
  <c r="K290" i="7"/>
  <c r="K281" i="7"/>
  <c r="K224" i="7"/>
  <c r="K201" i="7"/>
  <c r="K278" i="7"/>
  <c r="K270" i="7"/>
  <c r="K262" i="7"/>
  <c r="K249" i="7"/>
  <c r="K234" i="7"/>
  <c r="K25" i="7"/>
  <c r="K29" i="7"/>
  <c r="K33" i="7"/>
  <c r="K37" i="7"/>
  <c r="K41" i="7"/>
  <c r="K53" i="7"/>
  <c r="K57" i="7"/>
  <c r="K61" i="7"/>
  <c r="K125" i="7"/>
  <c r="K203" i="7"/>
  <c r="K207" i="7"/>
  <c r="K211" i="7"/>
  <c r="K217" i="7"/>
  <c r="K222" i="7"/>
  <c r="K240" i="7"/>
  <c r="K245" i="7"/>
  <c r="K250" i="7"/>
  <c r="K263" i="7"/>
  <c r="K271" i="7"/>
  <c r="K64" i="7"/>
  <c r="K68" i="7"/>
  <c r="K72" i="7"/>
  <c r="K76" i="7"/>
  <c r="K85" i="7"/>
  <c r="K94" i="7"/>
  <c r="K98" i="7"/>
  <c r="K102" i="7"/>
  <c r="K106" i="7"/>
  <c r="K110" i="7"/>
  <c r="K114" i="7"/>
  <c r="K118" i="7"/>
  <c r="K127" i="7"/>
  <c r="K131" i="7"/>
  <c r="K135" i="7"/>
  <c r="K139" i="7"/>
  <c r="K143" i="7"/>
  <c r="K147" i="7"/>
  <c r="K151" i="7"/>
  <c r="K155" i="7"/>
  <c r="K159" i="7"/>
  <c r="K168" i="7"/>
  <c r="K172" i="7"/>
  <c r="K176" i="7"/>
  <c r="K180" i="7"/>
  <c r="K184" i="7"/>
  <c r="K188" i="7"/>
  <c r="K192" i="7"/>
  <c r="K232" i="7"/>
  <c r="K253" i="7"/>
  <c r="K274" i="7"/>
  <c r="K216" i="7"/>
  <c r="K288" i="7"/>
  <c r="K296" i="7"/>
  <c r="K304" i="7"/>
  <c r="K316" i="7"/>
  <c r="K354" i="7"/>
  <c r="K375" i="7"/>
  <c r="K396" i="7"/>
  <c r="K412" i="7"/>
  <c r="K433" i="7"/>
  <c r="K449" i="7"/>
  <c r="K470" i="7"/>
  <c r="K486" i="7"/>
  <c r="K507" i="7"/>
  <c r="K523" i="7"/>
  <c r="K544" i="7"/>
  <c r="K578" i="7"/>
  <c r="K389" i="7"/>
  <c r="K636" i="7"/>
  <c r="K710" i="7"/>
  <c r="K769" i="7"/>
  <c r="K848" i="7"/>
  <c r="I877" i="6"/>
  <c r="I875" i="6"/>
  <c r="I873" i="6"/>
  <c r="I871" i="6"/>
  <c r="I869" i="6"/>
  <c r="I867" i="6"/>
  <c r="I865" i="6"/>
  <c r="I863" i="6"/>
  <c r="I859" i="6"/>
  <c r="I857" i="6"/>
  <c r="I855" i="6"/>
  <c r="H852" i="6"/>
  <c r="H813" i="6"/>
  <c r="H527" i="6"/>
  <c r="H340" i="6"/>
  <c r="H285" i="6"/>
  <c r="K858" i="7"/>
  <c r="K862" i="7"/>
  <c r="K866" i="7"/>
  <c r="K870" i="7"/>
  <c r="K874" i="7"/>
  <c r="K878" i="7"/>
  <c r="K913" i="7"/>
  <c r="K917" i="7"/>
  <c r="K856" i="7"/>
  <c r="K860" i="7"/>
  <c r="K864" i="7"/>
  <c r="K868" i="7"/>
  <c r="K872" i="7"/>
  <c r="K876" i="7"/>
  <c r="K880" i="7"/>
  <c r="K915" i="7"/>
  <c r="K920" i="7"/>
  <c r="K919" i="7"/>
  <c r="K922" i="7"/>
  <c r="K921" i="7"/>
  <c r="K925" i="7"/>
  <c r="K923" i="7"/>
  <c r="K929" i="7"/>
  <c r="K927" i="7"/>
  <c r="K958" i="7"/>
  <c r="K926" i="7"/>
  <c r="K932" i="7"/>
  <c r="K924" i="7"/>
  <c r="K928" i="7"/>
  <c r="K962" i="7"/>
  <c r="K930" i="7"/>
  <c r="K960" i="7"/>
  <c r="K934" i="7"/>
  <c r="K966" i="7"/>
  <c r="K964" i="7"/>
  <c r="K970" i="7"/>
  <c r="K968" i="7"/>
  <c r="K973" i="7"/>
  <c r="K933" i="7"/>
  <c r="K959" i="7"/>
  <c r="K963" i="7"/>
  <c r="K967" i="7"/>
  <c r="K972" i="7"/>
  <c r="K931" i="7"/>
  <c r="K939" i="7"/>
  <c r="K961" i="7"/>
  <c r="K965" i="7"/>
  <c r="K969" i="7"/>
  <c r="K976" i="7"/>
  <c r="K974" i="7"/>
  <c r="K978" i="7"/>
  <c r="K977" i="7"/>
  <c r="K971" i="7"/>
  <c r="K975" i="7"/>
  <c r="K980" i="7"/>
  <c r="K979" i="7"/>
  <c r="K982" i="7"/>
  <c r="K981" i="7"/>
  <c r="K984" i="7"/>
  <c r="K983" i="7"/>
  <c r="K988" i="7"/>
  <c r="E526" i="6"/>
  <c r="K986" i="7"/>
  <c r="K1012" i="7"/>
  <c r="K985" i="7"/>
  <c r="K993" i="7"/>
  <c r="K987" i="7"/>
  <c r="K1014" i="7"/>
  <c r="K1013" i="7"/>
  <c r="K1017" i="7"/>
  <c r="K1015" i="7"/>
  <c r="K1019" i="7"/>
  <c r="K1018" i="7"/>
  <c r="K995" i="7"/>
  <c r="K1016" i="7"/>
  <c r="K994" i="7"/>
  <c r="K997" i="7"/>
  <c r="K996" i="7"/>
  <c r="K999" i="7"/>
  <c r="K998" i="7"/>
  <c r="K1001" i="7"/>
  <c r="K1000" i="7"/>
  <c r="K1004" i="7"/>
  <c r="K1002" i="7"/>
  <c r="K1006" i="7"/>
  <c r="K1003" i="7"/>
  <c r="K1005" i="7"/>
  <c r="K1008" i="7"/>
  <c r="K1007" i="7"/>
  <c r="K1009" i="7"/>
  <c r="K1021" i="7"/>
  <c r="K1010" i="7"/>
  <c r="K1023" i="7"/>
  <c r="K1022" i="7"/>
  <c r="K1020" i="7"/>
  <c r="I603" i="6"/>
  <c r="I605" i="6"/>
  <c r="I607" i="6"/>
  <c r="I609" i="6"/>
  <c r="I611" i="6"/>
  <c r="I613" i="6"/>
  <c r="I615" i="6"/>
  <c r="I617" i="6"/>
  <c r="I619" i="6"/>
  <c r="I621" i="6"/>
  <c r="I623" i="6"/>
  <c r="I625" i="6"/>
  <c r="I657" i="6"/>
  <c r="I659" i="6"/>
  <c r="I661" i="6"/>
  <c r="I663" i="6"/>
  <c r="I665" i="6"/>
  <c r="I667" i="6"/>
  <c r="I669" i="6"/>
  <c r="I671" i="6"/>
  <c r="I673" i="6"/>
  <c r="I675" i="6"/>
  <c r="I677" i="6"/>
  <c r="I682" i="6"/>
  <c r="I684" i="6"/>
  <c r="I686" i="6"/>
  <c r="I688" i="6"/>
  <c r="I690" i="6"/>
  <c r="I692" i="6"/>
  <c r="I694" i="6"/>
  <c r="I696" i="6"/>
  <c r="I698" i="6"/>
  <c r="I700" i="6"/>
  <c r="I704" i="6"/>
  <c r="I706" i="6"/>
  <c r="E721" i="6"/>
  <c r="I725" i="6"/>
  <c r="I727" i="6"/>
  <c r="I729" i="6"/>
  <c r="E226" i="6"/>
  <c r="H655" i="6"/>
  <c r="H722" i="6"/>
  <c r="E882" i="6"/>
  <c r="E909" i="6"/>
  <c r="E936" i="6"/>
  <c r="I251" i="6"/>
  <c r="H883" i="6"/>
  <c r="H910" i="6"/>
  <c r="L11" i="7"/>
  <c r="D11" i="7"/>
  <c r="I939" i="6"/>
  <c r="H751" i="6"/>
  <c r="I702" i="6"/>
  <c r="H680" i="6"/>
  <c r="I601" i="6"/>
  <c r="H504" i="6"/>
  <c r="I463" i="6"/>
  <c r="I465" i="6"/>
  <c r="I467" i="6"/>
  <c r="I469" i="6"/>
  <c r="I471" i="6"/>
  <c r="I473" i="6"/>
  <c r="I475" i="6"/>
  <c r="I477" i="6"/>
  <c r="I479" i="6"/>
  <c r="I481" i="6"/>
  <c r="I483" i="6"/>
  <c r="I485" i="6"/>
  <c r="I487" i="6"/>
  <c r="I489" i="6"/>
  <c r="I491" i="6"/>
  <c r="I493" i="6"/>
  <c r="I495" i="6"/>
  <c r="I497" i="6"/>
  <c r="I499" i="6"/>
  <c r="I501" i="6"/>
  <c r="H460" i="6"/>
  <c r="H423" i="6"/>
  <c r="I389" i="6"/>
  <c r="I391" i="6"/>
  <c r="I393" i="6"/>
  <c r="I395" i="6"/>
  <c r="I397" i="6"/>
  <c r="I399" i="6"/>
  <c r="I401" i="6"/>
  <c r="I403" i="6"/>
  <c r="I405" i="6"/>
  <c r="I407" i="6"/>
  <c r="I409" i="6"/>
  <c r="I411" i="6"/>
  <c r="I413" i="6"/>
  <c r="I415" i="6"/>
  <c r="I417" i="6"/>
  <c r="I419" i="6"/>
  <c r="H387" i="6"/>
  <c r="H599" i="6"/>
  <c r="I230" i="6"/>
  <c r="I292" i="6"/>
  <c r="I296" i="6"/>
  <c r="I300" i="6"/>
  <c r="I304" i="6"/>
  <c r="I306" i="6"/>
  <c r="I308" i="6"/>
  <c r="I310" i="6"/>
  <c r="I530" i="6"/>
  <c r="I532" i="6"/>
  <c r="I534" i="6"/>
  <c r="I536" i="6"/>
  <c r="I538" i="6"/>
  <c r="I540" i="6"/>
  <c r="I542" i="6"/>
  <c r="I544" i="6"/>
  <c r="I546" i="6"/>
  <c r="I548" i="6"/>
  <c r="I550" i="6"/>
  <c r="I552" i="6"/>
  <c r="I554" i="6"/>
  <c r="I556" i="6"/>
  <c r="I558" i="6"/>
  <c r="I560" i="6"/>
  <c r="I562" i="6"/>
  <c r="I564" i="6"/>
  <c r="I566" i="6"/>
  <c r="E569" i="6"/>
  <c r="E598" i="6"/>
  <c r="E627" i="6"/>
  <c r="E654" i="6"/>
  <c r="E679" i="6"/>
  <c r="I753" i="6"/>
  <c r="I755" i="6"/>
  <c r="I757" i="6"/>
  <c r="I759" i="6"/>
  <c r="I761" i="6"/>
  <c r="I763" i="6"/>
  <c r="I765" i="6"/>
  <c r="I767" i="6"/>
  <c r="I769" i="6"/>
  <c r="I771" i="6"/>
  <c r="I773" i="6"/>
  <c r="I775" i="6"/>
  <c r="I777" i="6"/>
  <c r="I779" i="6"/>
  <c r="H937" i="6"/>
  <c r="I232" i="6"/>
  <c r="I234" i="6"/>
  <c r="I236" i="6"/>
  <c r="H284" i="6"/>
  <c r="E284" i="6" s="1"/>
  <c r="I290" i="6"/>
  <c r="I294" i="6"/>
  <c r="I298" i="6"/>
  <c r="I302" i="6"/>
  <c r="E313" i="6"/>
  <c r="I229" i="6"/>
  <c r="H227" i="6"/>
  <c r="E257" i="6"/>
  <c r="I261" i="6"/>
  <c r="I263" i="6"/>
  <c r="I265" i="6"/>
  <c r="I267" i="6"/>
  <c r="I269" i="6"/>
  <c r="I271" i="6"/>
  <c r="I273" i="6"/>
  <c r="I275" i="6"/>
  <c r="I277" i="6"/>
  <c r="I279" i="6"/>
  <c r="I281" i="6"/>
  <c r="H314" i="6"/>
  <c r="I342" i="6"/>
  <c r="I344" i="6"/>
  <c r="I346" i="6"/>
  <c r="I348" i="6"/>
  <c r="I350" i="6"/>
  <c r="I352" i="6"/>
  <c r="I354" i="6"/>
  <c r="I356" i="6"/>
  <c r="I358" i="6"/>
  <c r="I360" i="6"/>
  <c r="I362" i="6"/>
  <c r="I364" i="6"/>
  <c r="I366" i="6"/>
  <c r="I368" i="6"/>
  <c r="E371" i="6"/>
  <c r="H570" i="6"/>
  <c r="I731" i="6"/>
  <c r="I733" i="6"/>
  <c r="I735" i="6"/>
  <c r="I737" i="6"/>
  <c r="I739" i="6"/>
  <c r="I741" i="6"/>
  <c r="I743" i="6"/>
  <c r="I745" i="6"/>
  <c r="I747" i="6"/>
  <c r="E750" i="6"/>
  <c r="H783" i="6"/>
  <c r="I815" i="6"/>
  <c r="I817" i="6"/>
  <c r="I819" i="6"/>
  <c r="I821" i="6"/>
  <c r="I823" i="6"/>
  <c r="I825" i="6"/>
  <c r="I827" i="6"/>
  <c r="I829" i="6"/>
  <c r="I831" i="6"/>
  <c r="I833" i="6"/>
  <c r="I835" i="6"/>
  <c r="I837" i="6"/>
  <c r="I839" i="6"/>
  <c r="I841" i="6"/>
  <c r="I843" i="6"/>
  <c r="I845" i="6"/>
  <c r="I847" i="6"/>
  <c r="I849" i="6"/>
  <c r="D226" i="6"/>
  <c r="H258" i="6"/>
  <c r="H372" i="6"/>
  <c r="E812" i="6"/>
  <c r="I937" i="6"/>
  <c r="I991" i="6"/>
  <c r="I913" i="6"/>
  <c r="I915" i="6"/>
  <c r="I917" i="6"/>
  <c r="I919" i="6"/>
  <c r="I921" i="6"/>
  <c r="I923" i="6"/>
  <c r="I925" i="6"/>
  <c r="I927" i="6"/>
  <c r="I933" i="6"/>
  <c r="I885" i="6"/>
  <c r="I887" i="6"/>
  <c r="I889" i="6"/>
  <c r="I891" i="6"/>
  <c r="I893" i="6"/>
  <c r="I895" i="6"/>
  <c r="I897" i="6"/>
  <c r="I899" i="6"/>
  <c r="I901" i="6"/>
  <c r="I903" i="6"/>
  <c r="I905" i="6"/>
  <c r="I907" i="6"/>
  <c r="I879" i="6"/>
  <c r="I785" i="6"/>
  <c r="I787" i="6"/>
  <c r="I789" i="6"/>
  <c r="I791" i="6"/>
  <c r="I793" i="6"/>
  <c r="I795" i="6"/>
  <c r="I797" i="6"/>
  <c r="I799" i="6"/>
  <c r="I801" i="6"/>
  <c r="I803" i="6"/>
  <c r="I805" i="6"/>
  <c r="I807" i="6"/>
  <c r="I809" i="6"/>
  <c r="I708" i="6"/>
  <c r="I710" i="6"/>
  <c r="I712" i="6"/>
  <c r="I714" i="6"/>
  <c r="I716" i="6"/>
  <c r="I718" i="6"/>
  <c r="I630" i="6"/>
  <c r="H628" i="6"/>
  <c r="I632" i="6"/>
  <c r="I634" i="6"/>
  <c r="I636" i="6"/>
  <c r="I638" i="6"/>
  <c r="I640" i="6"/>
  <c r="I642" i="6"/>
  <c r="I644" i="6"/>
  <c r="I646" i="6"/>
  <c r="I648" i="6"/>
  <c r="I650" i="6"/>
  <c r="I652" i="6"/>
  <c r="I572" i="6"/>
  <c r="I574" i="6"/>
  <c r="I576" i="6"/>
  <c r="I578" i="6"/>
  <c r="I580" i="6"/>
  <c r="I582" i="6"/>
  <c r="I584" i="6"/>
  <c r="I586" i="6"/>
  <c r="I588" i="6"/>
  <c r="I590" i="6"/>
  <c r="I592" i="6"/>
  <c r="I594" i="6"/>
  <c r="I596" i="6"/>
  <c r="I425" i="6"/>
  <c r="I427" i="6"/>
  <c r="I429" i="6"/>
  <c r="I431" i="6"/>
  <c r="I433" i="6"/>
  <c r="I435" i="6"/>
  <c r="I437" i="6"/>
  <c r="I439" i="6"/>
  <c r="I441" i="6"/>
  <c r="I443" i="6"/>
  <c r="I445" i="6"/>
  <c r="I447" i="6"/>
  <c r="I449" i="6"/>
  <c r="I451" i="6"/>
  <c r="I453" i="6"/>
  <c r="I455" i="6"/>
  <c r="I457" i="6"/>
  <c r="I374" i="6"/>
  <c r="I376" i="6"/>
  <c r="I378" i="6"/>
  <c r="I380" i="6"/>
  <c r="I382" i="6"/>
  <c r="I384" i="6"/>
  <c r="I316" i="6"/>
  <c r="I318" i="6"/>
  <c r="I320" i="6"/>
  <c r="I322" i="6"/>
  <c r="I324" i="6"/>
  <c r="I326" i="6"/>
  <c r="I328" i="6"/>
  <c r="I330" i="6"/>
  <c r="I332" i="6"/>
  <c r="I334" i="6"/>
  <c r="I336" i="6"/>
  <c r="I287" i="6"/>
  <c r="I388" i="6"/>
  <c r="H386" i="6"/>
  <c r="E386" i="6" s="1"/>
  <c r="I231" i="6"/>
  <c r="I233" i="6"/>
  <c r="I235" i="6"/>
  <c r="I237" i="6"/>
  <c r="I238" i="6"/>
  <c r="I240" i="6"/>
  <c r="I242" i="6"/>
  <c r="I244" i="6"/>
  <c r="I246" i="6"/>
  <c r="I248" i="6"/>
  <c r="I250" i="6"/>
  <c r="I252" i="6"/>
  <c r="I254" i="6"/>
  <c r="I260" i="6"/>
  <c r="I262" i="6"/>
  <c r="I264" i="6"/>
  <c r="I266" i="6"/>
  <c r="I268" i="6"/>
  <c r="I270" i="6"/>
  <c r="I272" i="6"/>
  <c r="I274" i="6"/>
  <c r="I276" i="6"/>
  <c r="I278" i="6"/>
  <c r="I280" i="6"/>
  <c r="I282" i="6"/>
  <c r="I289" i="6"/>
  <c r="I291" i="6"/>
  <c r="I293" i="6"/>
  <c r="I295" i="6"/>
  <c r="I297" i="6"/>
  <c r="I299" i="6"/>
  <c r="I301" i="6"/>
  <c r="I303" i="6"/>
  <c r="I305" i="6"/>
  <c r="I307" i="6"/>
  <c r="I309" i="6"/>
  <c r="I311" i="6"/>
  <c r="I317" i="6"/>
  <c r="I319" i="6"/>
  <c r="I321" i="6"/>
  <c r="I323" i="6"/>
  <c r="I325" i="6"/>
  <c r="I327" i="6"/>
  <c r="I329" i="6"/>
  <c r="I331" i="6"/>
  <c r="I333" i="6"/>
  <c r="I335" i="6"/>
  <c r="I337" i="6"/>
  <c r="I343" i="6"/>
  <c r="I345" i="6"/>
  <c r="I347" i="6"/>
  <c r="I349" i="6"/>
  <c r="I351" i="6"/>
  <c r="I353" i="6"/>
  <c r="I355" i="6"/>
  <c r="I357" i="6"/>
  <c r="I359" i="6"/>
  <c r="I361" i="6"/>
  <c r="I363" i="6"/>
  <c r="I365" i="6"/>
  <c r="I367" i="6"/>
  <c r="I369" i="6"/>
  <c r="I375" i="6"/>
  <c r="I377" i="6"/>
  <c r="I379" i="6"/>
  <c r="I381" i="6"/>
  <c r="I383" i="6"/>
  <c r="I390" i="6"/>
  <c r="I392" i="6"/>
  <c r="I394" i="6"/>
  <c r="I396" i="6"/>
  <c r="I398" i="6"/>
  <c r="I400" i="6"/>
  <c r="I402" i="6"/>
  <c r="I404" i="6"/>
  <c r="I406" i="6"/>
  <c r="I408" i="6"/>
  <c r="I410" i="6"/>
  <c r="I412" i="6"/>
  <c r="I414" i="6"/>
  <c r="I416" i="6"/>
  <c r="I418" i="6"/>
  <c r="I420" i="6"/>
  <c r="I426" i="6"/>
  <c r="I428" i="6"/>
  <c r="I430" i="6"/>
  <c r="I432" i="6"/>
  <c r="I434" i="6"/>
  <c r="I436" i="6"/>
  <c r="I438" i="6"/>
  <c r="I440" i="6"/>
  <c r="I442" i="6"/>
  <c r="I444" i="6"/>
  <c r="I446" i="6"/>
  <c r="I448" i="6"/>
  <c r="I450" i="6"/>
  <c r="I452" i="6"/>
  <c r="I454" i="6"/>
  <c r="I456" i="6"/>
  <c r="I462" i="6"/>
  <c r="I464" i="6"/>
  <c r="I466" i="6"/>
  <c r="I468" i="6"/>
  <c r="I470" i="6"/>
  <c r="I472" i="6"/>
  <c r="I474" i="6"/>
  <c r="I476" i="6"/>
  <c r="I478" i="6"/>
  <c r="I480" i="6"/>
  <c r="I482" i="6"/>
  <c r="I484" i="6"/>
  <c r="I486" i="6"/>
  <c r="I488" i="6"/>
  <c r="I490" i="6"/>
  <c r="I492" i="6"/>
  <c r="I494" i="6"/>
  <c r="I496" i="6"/>
  <c r="I498" i="6"/>
  <c r="I500" i="6"/>
  <c r="I506" i="6"/>
  <c r="I508" i="6"/>
  <c r="I510" i="6"/>
  <c r="I512" i="6"/>
  <c r="I514" i="6"/>
  <c r="I516" i="6"/>
  <c r="I518" i="6"/>
  <c r="I520" i="6"/>
  <c r="I522" i="6"/>
  <c r="I524" i="6"/>
  <c r="I529" i="6"/>
  <c r="I531" i="6"/>
  <c r="I533" i="6"/>
  <c r="I535" i="6"/>
  <c r="I537" i="6"/>
  <c r="I539" i="6"/>
  <c r="I541" i="6"/>
  <c r="I543" i="6"/>
  <c r="I545" i="6"/>
  <c r="I547" i="6"/>
  <c r="I549" i="6"/>
  <c r="I551" i="6"/>
  <c r="I553" i="6"/>
  <c r="I555" i="6"/>
  <c r="I557" i="6"/>
  <c r="I559" i="6"/>
  <c r="I561" i="6"/>
  <c r="I563" i="6"/>
  <c r="I565" i="6"/>
  <c r="I567" i="6"/>
  <c r="I573" i="6"/>
  <c r="I575" i="6"/>
  <c r="I577" i="6"/>
  <c r="I579" i="6"/>
  <c r="I581" i="6"/>
  <c r="I583" i="6"/>
  <c r="I585" i="6"/>
  <c r="I587" i="6"/>
  <c r="I589" i="6"/>
  <c r="I591" i="6"/>
  <c r="I593" i="6"/>
  <c r="I595" i="6"/>
  <c r="I602" i="6"/>
  <c r="I604" i="6"/>
  <c r="I606" i="6"/>
  <c r="I608" i="6"/>
  <c r="I610" i="6"/>
  <c r="I612" i="6"/>
  <c r="I614" i="6"/>
  <c r="I616" i="6"/>
  <c r="I618" i="6"/>
  <c r="I620" i="6"/>
  <c r="I622" i="6"/>
  <c r="I624" i="6"/>
  <c r="I631" i="6"/>
  <c r="I633" i="6"/>
  <c r="I635" i="6"/>
  <c r="I637" i="6"/>
  <c r="I639" i="6"/>
  <c r="I641" i="6"/>
  <c r="I643" i="6"/>
  <c r="I645" i="6"/>
  <c r="I647" i="6"/>
  <c r="I649" i="6"/>
  <c r="I651" i="6"/>
  <c r="I658" i="6"/>
  <c r="I660" i="6"/>
  <c r="I662" i="6"/>
  <c r="I664" i="6"/>
  <c r="I666" i="6"/>
  <c r="I668" i="6"/>
  <c r="I670" i="6"/>
  <c r="I672" i="6"/>
  <c r="I674" i="6"/>
  <c r="I676" i="6"/>
  <c r="I683" i="6"/>
  <c r="I685" i="6"/>
  <c r="I687" i="6"/>
  <c r="I689" i="6"/>
  <c r="I691" i="6"/>
  <c r="I693" i="6"/>
  <c r="I695" i="6"/>
  <c r="I697" i="6"/>
  <c r="I699" i="6"/>
  <c r="I701" i="6"/>
  <c r="I703" i="6"/>
  <c r="I705" i="6"/>
  <c r="I707" i="6"/>
  <c r="I709" i="6"/>
  <c r="I711" i="6"/>
  <c r="I713" i="6"/>
  <c r="I715" i="6"/>
  <c r="I717" i="6"/>
  <c r="I719" i="6"/>
  <c r="I724" i="6"/>
  <c r="I726" i="6"/>
  <c r="I728" i="6"/>
  <c r="I730" i="6"/>
  <c r="I732" i="6"/>
  <c r="I734" i="6"/>
  <c r="I736" i="6"/>
  <c r="I738" i="6"/>
  <c r="I740" i="6"/>
  <c r="I742" i="6"/>
  <c r="I744" i="6"/>
  <c r="I746" i="6"/>
  <c r="I748" i="6"/>
  <c r="I754" i="6"/>
  <c r="I756" i="6"/>
  <c r="I758" i="6"/>
  <c r="I760" i="6"/>
  <c r="I762" i="6"/>
  <c r="I764" i="6"/>
  <c r="I766" i="6"/>
  <c r="I768" i="6"/>
  <c r="I770" i="6"/>
  <c r="I772" i="6"/>
  <c r="I774" i="6"/>
  <c r="I776" i="6"/>
  <c r="I778" i="6"/>
  <c r="I780" i="6"/>
  <c r="I786" i="6"/>
  <c r="I788" i="6"/>
  <c r="I790" i="6"/>
  <c r="I792" i="6"/>
  <c r="I794" i="6"/>
  <c r="I796" i="6"/>
  <c r="I798" i="6"/>
  <c r="I800" i="6"/>
  <c r="I802" i="6"/>
  <c r="I804" i="6"/>
  <c r="I806" i="6"/>
  <c r="I808" i="6"/>
  <c r="I810" i="6"/>
  <c r="I816" i="6"/>
  <c r="I818" i="6"/>
  <c r="I820" i="6"/>
  <c r="I822" i="6"/>
  <c r="I824" i="6"/>
  <c r="I826" i="6"/>
  <c r="I828" i="6"/>
  <c r="I830" i="6"/>
  <c r="I832" i="6"/>
  <c r="I834" i="6"/>
  <c r="I836" i="6"/>
  <c r="I838" i="6"/>
  <c r="I840" i="6"/>
  <c r="I842" i="6"/>
  <c r="I844" i="6"/>
  <c r="I846" i="6"/>
  <c r="I848" i="6"/>
  <c r="I854" i="6"/>
  <c r="I856" i="6"/>
  <c r="I858" i="6"/>
  <c r="I860" i="6"/>
  <c r="I862" i="6"/>
  <c r="I864" i="6"/>
  <c r="I866" i="6"/>
  <c r="I868" i="6"/>
  <c r="I870" i="6"/>
  <c r="I872" i="6"/>
  <c r="I874" i="6"/>
  <c r="I876" i="6"/>
  <c r="I878" i="6"/>
  <c r="I880" i="6"/>
  <c r="I886" i="6"/>
  <c r="I888" i="6"/>
  <c r="I890" i="6"/>
  <c r="I892" i="6"/>
  <c r="I894" i="6"/>
  <c r="I896" i="6"/>
  <c r="I898" i="6"/>
  <c r="I900" i="6"/>
  <c r="I902" i="6"/>
  <c r="I904" i="6"/>
  <c r="I906" i="6"/>
  <c r="I912" i="6"/>
  <c r="I914" i="6"/>
  <c r="I916" i="6"/>
  <c r="I918" i="6"/>
  <c r="I920" i="6"/>
  <c r="I922" i="6"/>
  <c r="I924" i="6"/>
  <c r="I926" i="6"/>
  <c r="I928" i="6"/>
  <c r="I930" i="6"/>
  <c r="I932" i="6"/>
  <c r="I934" i="6"/>
  <c r="I929" i="6"/>
  <c r="I931" i="6"/>
  <c r="G225" i="6"/>
  <c r="J224" i="6"/>
  <c r="H224" i="6"/>
  <c r="J223" i="6"/>
  <c r="H223" i="6"/>
  <c r="J222" i="6"/>
  <c r="H222" i="6"/>
  <c r="J221" i="6"/>
  <c r="H221" i="6"/>
  <c r="J220" i="6"/>
  <c r="H220" i="6"/>
  <c r="J219" i="6"/>
  <c r="H219" i="6"/>
  <c r="J218" i="6"/>
  <c r="H218" i="6"/>
  <c r="J217" i="6"/>
  <c r="H217" i="6"/>
  <c r="J216" i="6"/>
  <c r="H216" i="6"/>
  <c r="J215" i="6"/>
  <c r="H215" i="6"/>
  <c r="J214" i="6"/>
  <c r="H214" i="6"/>
  <c r="J213" i="6"/>
  <c r="H213" i="6"/>
  <c r="J212" i="6"/>
  <c r="H212" i="6"/>
  <c r="J211" i="6"/>
  <c r="H211" i="6"/>
  <c r="J210" i="6"/>
  <c r="H210" i="6"/>
  <c r="J209" i="6"/>
  <c r="H209" i="6"/>
  <c r="J208" i="6"/>
  <c r="H208" i="6"/>
  <c r="J207" i="6"/>
  <c r="H207" i="6"/>
  <c r="J206" i="6"/>
  <c r="H206" i="6"/>
  <c r="J205" i="6"/>
  <c r="H205" i="6"/>
  <c r="J204" i="6"/>
  <c r="H204" i="6"/>
  <c r="J203" i="6"/>
  <c r="H203" i="6"/>
  <c r="J202" i="6"/>
  <c r="H202" i="6"/>
  <c r="J201" i="6"/>
  <c r="H201" i="6"/>
  <c r="J200" i="6"/>
  <c r="H200" i="6"/>
  <c r="J199" i="6"/>
  <c r="H199" i="6"/>
  <c r="J198" i="6"/>
  <c r="H198" i="6"/>
  <c r="I198" i="6" s="1"/>
  <c r="J197" i="6"/>
  <c r="H197" i="6"/>
  <c r="F195" i="6"/>
  <c r="H196" i="6" s="1"/>
  <c r="E195" i="6"/>
  <c r="I883" i="6" l="1"/>
  <c r="I813" i="6"/>
  <c r="I783" i="6"/>
  <c r="I751" i="6"/>
  <c r="I570" i="6"/>
  <c r="I423" i="6"/>
  <c r="I372" i="6"/>
  <c r="I340" i="6"/>
  <c r="I314" i="6"/>
  <c r="H195" i="6"/>
  <c r="I199" i="6"/>
  <c r="I201" i="6"/>
  <c r="I203" i="6"/>
  <c r="I205" i="6"/>
  <c r="I207" i="6"/>
  <c r="I209" i="6"/>
  <c r="I211" i="6"/>
  <c r="I213" i="6"/>
  <c r="I215" i="6"/>
  <c r="I217" i="6"/>
  <c r="I219" i="6"/>
  <c r="I221" i="6"/>
  <c r="I223" i="6"/>
  <c r="I197" i="6"/>
  <c r="I200" i="6"/>
  <c r="I202" i="6"/>
  <c r="I204" i="6"/>
  <c r="I206" i="6"/>
  <c r="I208" i="6"/>
  <c r="I210" i="6"/>
  <c r="I212" i="6"/>
  <c r="I214" i="6"/>
  <c r="I216" i="6"/>
  <c r="I218" i="6"/>
  <c r="I220" i="6"/>
  <c r="I222" i="6"/>
  <c r="I224" i="6"/>
  <c r="I910" i="6"/>
  <c r="I504" i="6"/>
  <c r="I460" i="6"/>
  <c r="I227" i="6"/>
  <c r="I852" i="6"/>
  <c r="I387" i="6"/>
  <c r="I258" i="6"/>
  <c r="H194" i="6"/>
  <c r="E194" i="6" s="1"/>
  <c r="J192" i="6"/>
  <c r="H192" i="6"/>
  <c r="J191" i="6"/>
  <c r="H191" i="6"/>
  <c r="J190" i="6"/>
  <c r="H190" i="6"/>
  <c r="J189" i="6"/>
  <c r="H189" i="6"/>
  <c r="J188" i="6"/>
  <c r="H188" i="6"/>
  <c r="J187" i="6"/>
  <c r="H187" i="6"/>
  <c r="J186" i="6"/>
  <c r="H186" i="6"/>
  <c r="J185" i="6"/>
  <c r="H185" i="6"/>
  <c r="J184" i="6"/>
  <c r="H184" i="6"/>
  <c r="J183" i="6"/>
  <c r="H183" i="6"/>
  <c r="J182" i="6"/>
  <c r="H182" i="6"/>
  <c r="J181" i="6"/>
  <c r="H181" i="6"/>
  <c r="J180" i="6"/>
  <c r="H180" i="6"/>
  <c r="J179" i="6"/>
  <c r="H179" i="6"/>
  <c r="J178" i="6"/>
  <c r="H178" i="6"/>
  <c r="J177" i="6"/>
  <c r="H177" i="6"/>
  <c r="J176" i="6"/>
  <c r="H176" i="6"/>
  <c r="J175" i="6"/>
  <c r="H175" i="6"/>
  <c r="J174" i="6"/>
  <c r="H174" i="6"/>
  <c r="J173" i="6"/>
  <c r="H173" i="6"/>
  <c r="J172" i="6"/>
  <c r="H172" i="6"/>
  <c r="J171" i="6"/>
  <c r="H171" i="6"/>
  <c r="J170" i="6"/>
  <c r="H170" i="6"/>
  <c r="J169" i="6"/>
  <c r="H169" i="6"/>
  <c r="J168" i="6"/>
  <c r="H168" i="6"/>
  <c r="J167" i="6"/>
  <c r="H167" i="6"/>
  <c r="J166" i="6"/>
  <c r="H166" i="6"/>
  <c r="F164" i="6"/>
  <c r="H165" i="6" s="1"/>
  <c r="E164" i="6"/>
  <c r="H164" i="6" l="1"/>
  <c r="I166" i="6"/>
  <c r="I168" i="6"/>
  <c r="I170" i="6"/>
  <c r="I172" i="6"/>
  <c r="I174" i="6"/>
  <c r="I176" i="6"/>
  <c r="I178" i="6"/>
  <c r="I180" i="6"/>
  <c r="I182" i="6"/>
  <c r="I184" i="6"/>
  <c r="I186" i="6"/>
  <c r="I188" i="6"/>
  <c r="I190" i="6"/>
  <c r="I192" i="6"/>
  <c r="I167" i="6"/>
  <c r="I169" i="6"/>
  <c r="I171" i="6"/>
  <c r="I173" i="6"/>
  <c r="I175" i="6"/>
  <c r="I177" i="6"/>
  <c r="I179" i="6"/>
  <c r="I181" i="6"/>
  <c r="I183" i="6"/>
  <c r="I185" i="6"/>
  <c r="I187" i="6"/>
  <c r="I189" i="6"/>
  <c r="I191" i="6"/>
  <c r="H163" i="6"/>
  <c r="E163" i="6" s="1"/>
  <c r="J161" i="6"/>
  <c r="H161" i="6"/>
  <c r="J160" i="6"/>
  <c r="H160" i="6"/>
  <c r="J159" i="6"/>
  <c r="H159" i="6"/>
  <c r="J158" i="6"/>
  <c r="H158" i="6"/>
  <c r="J157" i="6"/>
  <c r="H157" i="6"/>
  <c r="J156" i="6"/>
  <c r="H156" i="6"/>
  <c r="J155" i="6"/>
  <c r="H155" i="6"/>
  <c r="J154" i="6"/>
  <c r="H154" i="6"/>
  <c r="J153" i="6"/>
  <c r="H153" i="6"/>
  <c r="J152" i="6"/>
  <c r="H152" i="6"/>
  <c r="J151" i="6"/>
  <c r="H151" i="6"/>
  <c r="J150" i="6"/>
  <c r="H150" i="6"/>
  <c r="J149" i="6"/>
  <c r="H149" i="6"/>
  <c r="J148" i="6"/>
  <c r="H148" i="6"/>
  <c r="J147" i="6"/>
  <c r="H147" i="6"/>
  <c r="J146" i="6"/>
  <c r="H146" i="6"/>
  <c r="J145" i="6"/>
  <c r="H145" i="6"/>
  <c r="J144" i="6"/>
  <c r="H144" i="6"/>
  <c r="J143" i="6"/>
  <c r="H143" i="6"/>
  <c r="J142" i="6"/>
  <c r="H142" i="6"/>
  <c r="J141" i="6"/>
  <c r="H141" i="6"/>
  <c r="J140" i="6"/>
  <c r="H140" i="6"/>
  <c r="J139" i="6"/>
  <c r="H139" i="6"/>
  <c r="J138" i="6"/>
  <c r="H138" i="6"/>
  <c r="J137" i="6"/>
  <c r="H137" i="6"/>
  <c r="J136" i="6"/>
  <c r="H136" i="6"/>
  <c r="J135" i="6"/>
  <c r="H135" i="6"/>
  <c r="J134" i="6"/>
  <c r="H134" i="6"/>
  <c r="J133" i="6"/>
  <c r="H133" i="6"/>
  <c r="J132" i="6"/>
  <c r="H132" i="6"/>
  <c r="J131" i="6"/>
  <c r="H131" i="6"/>
  <c r="J130" i="6"/>
  <c r="H130" i="6"/>
  <c r="J129" i="6"/>
  <c r="H129" i="6"/>
  <c r="J128" i="6"/>
  <c r="H128" i="6"/>
  <c r="J127" i="6"/>
  <c r="H127" i="6"/>
  <c r="J126" i="6"/>
  <c r="H126" i="6"/>
  <c r="J125" i="6"/>
  <c r="H125" i="6"/>
  <c r="F123" i="6"/>
  <c r="H124" i="6" s="1"/>
  <c r="H122" i="6" s="1"/>
  <c r="E122" i="6" s="1"/>
  <c r="E123" i="6"/>
  <c r="J120" i="6"/>
  <c r="H120" i="6"/>
  <c r="J119" i="6"/>
  <c r="H119" i="6"/>
  <c r="J118" i="6"/>
  <c r="H118" i="6"/>
  <c r="J117" i="6"/>
  <c r="H117" i="6"/>
  <c r="J116" i="6"/>
  <c r="H116" i="6"/>
  <c r="J115" i="6"/>
  <c r="H115" i="6"/>
  <c r="J114" i="6"/>
  <c r="H114" i="6"/>
  <c r="J113" i="6"/>
  <c r="H113" i="6"/>
  <c r="J112" i="6"/>
  <c r="H112" i="6"/>
  <c r="J111" i="6"/>
  <c r="H111" i="6"/>
  <c r="J110" i="6"/>
  <c r="H110" i="6"/>
  <c r="J109" i="6"/>
  <c r="H109" i="6"/>
  <c r="J108" i="6"/>
  <c r="H108" i="6"/>
  <c r="J107" i="6"/>
  <c r="H107" i="6"/>
  <c r="J106" i="6"/>
  <c r="H106" i="6"/>
  <c r="J105" i="6"/>
  <c r="H105" i="6"/>
  <c r="J104" i="6"/>
  <c r="H104" i="6"/>
  <c r="J103" i="6"/>
  <c r="H103" i="6"/>
  <c r="J102" i="6"/>
  <c r="H102" i="6"/>
  <c r="J101" i="6"/>
  <c r="H101" i="6"/>
  <c r="J100" i="6"/>
  <c r="H100" i="6"/>
  <c r="J99" i="6"/>
  <c r="H99" i="6"/>
  <c r="J98" i="6"/>
  <c r="H98" i="6"/>
  <c r="J97" i="6"/>
  <c r="H97" i="6"/>
  <c r="J96" i="6"/>
  <c r="H96" i="6"/>
  <c r="J95" i="6"/>
  <c r="H95" i="6"/>
  <c r="J94" i="6"/>
  <c r="H94" i="6"/>
  <c r="J93" i="6"/>
  <c r="H93" i="6"/>
  <c r="F91" i="6"/>
  <c r="H92" i="6" s="1"/>
  <c r="H90" i="6" s="1"/>
  <c r="E91" i="6"/>
  <c r="J88" i="6"/>
  <c r="H88" i="6"/>
  <c r="J87" i="6"/>
  <c r="H87" i="6"/>
  <c r="J86" i="6"/>
  <c r="H86" i="6"/>
  <c r="J85" i="6"/>
  <c r="H85" i="6"/>
  <c r="J84" i="6"/>
  <c r="H84" i="6"/>
  <c r="J83" i="6"/>
  <c r="H83" i="6"/>
  <c r="J82" i="6"/>
  <c r="H82" i="6"/>
  <c r="H80" i="6" s="1"/>
  <c r="F80" i="6"/>
  <c r="H81" i="6" s="1"/>
  <c r="E80" i="6"/>
  <c r="J77" i="6"/>
  <c r="H77" i="6"/>
  <c r="J76" i="6"/>
  <c r="H76" i="6"/>
  <c r="J75" i="6"/>
  <c r="H75" i="6"/>
  <c r="J74" i="6"/>
  <c r="H74" i="6"/>
  <c r="J73" i="6"/>
  <c r="H73" i="6"/>
  <c r="J72" i="6"/>
  <c r="H72" i="6"/>
  <c r="J71" i="6"/>
  <c r="H71" i="6"/>
  <c r="J70" i="6"/>
  <c r="H70" i="6"/>
  <c r="J69" i="6"/>
  <c r="H69" i="6"/>
  <c r="J68" i="6"/>
  <c r="H68" i="6"/>
  <c r="J67" i="6"/>
  <c r="H67" i="6"/>
  <c r="J66" i="6"/>
  <c r="H66" i="6"/>
  <c r="J65" i="6"/>
  <c r="H65" i="6"/>
  <c r="J64" i="6"/>
  <c r="H64" i="6"/>
  <c r="J63" i="6"/>
  <c r="H63" i="6"/>
  <c r="J62" i="6"/>
  <c r="H62" i="6"/>
  <c r="J61" i="6"/>
  <c r="H61" i="6"/>
  <c r="J60" i="6"/>
  <c r="I60" i="6" s="1"/>
  <c r="H60" i="6"/>
  <c r="J59" i="6"/>
  <c r="H59" i="6"/>
  <c r="J58" i="6"/>
  <c r="I58" i="6" s="1"/>
  <c r="H58" i="6"/>
  <c r="J57" i="6"/>
  <c r="H57" i="6"/>
  <c r="J56" i="6"/>
  <c r="I56" i="6" s="1"/>
  <c r="H56" i="6"/>
  <c r="J55" i="6"/>
  <c r="H55" i="6"/>
  <c r="J54" i="6"/>
  <c r="I54" i="6" s="1"/>
  <c r="H54" i="6"/>
  <c r="J53" i="6"/>
  <c r="H53" i="6"/>
  <c r="J52" i="6"/>
  <c r="I52" i="6" s="1"/>
  <c r="H52" i="6"/>
  <c r="F50" i="6"/>
  <c r="H51" i="6" s="1"/>
  <c r="H49" i="6" s="1"/>
  <c r="E50" i="6"/>
  <c r="J47" i="6"/>
  <c r="H47" i="6"/>
  <c r="J46" i="6"/>
  <c r="H46" i="6"/>
  <c r="N45" i="6"/>
  <c r="H45" i="6"/>
  <c r="H91" i="6" l="1"/>
  <c r="H50" i="6"/>
  <c r="I46" i="6"/>
  <c r="H123" i="6"/>
  <c r="I93" i="6"/>
  <c r="I95" i="6"/>
  <c r="I97" i="6"/>
  <c r="I99" i="6"/>
  <c r="I101" i="6"/>
  <c r="I103" i="6"/>
  <c r="I105" i="6"/>
  <c r="I107" i="6"/>
  <c r="I109" i="6"/>
  <c r="I111" i="6"/>
  <c r="I113" i="6"/>
  <c r="I115" i="6"/>
  <c r="I117" i="6"/>
  <c r="I119" i="6"/>
  <c r="E49" i="6"/>
  <c r="E90" i="6"/>
  <c r="I45" i="6"/>
  <c r="O45" i="6"/>
  <c r="I47" i="6"/>
  <c r="I164" i="6"/>
  <c r="I125" i="6"/>
  <c r="I127" i="6"/>
  <c r="I129" i="6"/>
  <c r="I131" i="6"/>
  <c r="I133" i="6"/>
  <c r="I135" i="6"/>
  <c r="I137" i="6"/>
  <c r="I139" i="6"/>
  <c r="I141" i="6"/>
  <c r="I143" i="6"/>
  <c r="I145" i="6"/>
  <c r="I147" i="6"/>
  <c r="I149" i="6"/>
  <c r="I151" i="6"/>
  <c r="I153" i="6"/>
  <c r="I155" i="6"/>
  <c r="I157" i="6"/>
  <c r="I159" i="6"/>
  <c r="I161" i="6"/>
  <c r="I83" i="6"/>
  <c r="I85" i="6"/>
  <c r="I87" i="6"/>
  <c r="I62" i="6"/>
  <c r="I64" i="6"/>
  <c r="I66" i="6"/>
  <c r="I68" i="6"/>
  <c r="I70" i="6"/>
  <c r="I72" i="6"/>
  <c r="I74" i="6"/>
  <c r="I76" i="6"/>
  <c r="I81" i="6"/>
  <c r="H79" i="6"/>
  <c r="E79" i="6" s="1"/>
  <c r="I53" i="6"/>
  <c r="I55" i="6"/>
  <c r="I57" i="6"/>
  <c r="I59" i="6"/>
  <c r="I61" i="6"/>
  <c r="I63" i="6"/>
  <c r="I65" i="6"/>
  <c r="I67" i="6"/>
  <c r="I69" i="6"/>
  <c r="I71" i="6"/>
  <c r="I73" i="6"/>
  <c r="I75" i="6"/>
  <c r="I77" i="6"/>
  <c r="I82" i="6"/>
  <c r="I84" i="6"/>
  <c r="I86" i="6"/>
  <c r="I88" i="6"/>
  <c r="I94" i="6"/>
  <c r="I96" i="6"/>
  <c r="I98" i="6"/>
  <c r="I100" i="6"/>
  <c r="I102" i="6"/>
  <c r="I104" i="6"/>
  <c r="I106" i="6"/>
  <c r="I108" i="6"/>
  <c r="I110" i="6"/>
  <c r="I112" i="6"/>
  <c r="I114" i="6"/>
  <c r="I116" i="6"/>
  <c r="I118" i="6"/>
  <c r="I120" i="6"/>
  <c r="I126" i="6"/>
  <c r="I128" i="6"/>
  <c r="I130" i="6"/>
  <c r="I132" i="6"/>
  <c r="I134" i="6"/>
  <c r="I136" i="6"/>
  <c r="I138" i="6"/>
  <c r="I140" i="6"/>
  <c r="I142" i="6"/>
  <c r="I144" i="6"/>
  <c r="I146" i="6"/>
  <c r="I148" i="6"/>
  <c r="I150" i="6"/>
  <c r="I152" i="6"/>
  <c r="I154" i="6"/>
  <c r="I156" i="6"/>
  <c r="I158" i="6"/>
  <c r="I160" i="6"/>
  <c r="H44" i="6"/>
  <c r="F44" i="6"/>
  <c r="E44" i="6"/>
  <c r="M43" i="6"/>
  <c r="H43" i="6"/>
  <c r="F43" i="6"/>
  <c r="F42" i="6" s="1"/>
  <c r="I44" i="6" l="1"/>
  <c r="I43" i="6"/>
  <c r="N43" i="6"/>
  <c r="O43" i="6" s="1"/>
  <c r="I123" i="6"/>
  <c r="I91" i="6"/>
  <c r="I50" i="6"/>
  <c r="E43" i="6"/>
  <c r="I80" i="6"/>
  <c r="G42" i="6"/>
  <c r="J41" i="6"/>
  <c r="H41" i="6"/>
  <c r="J40" i="6"/>
  <c r="H40" i="6"/>
  <c r="J39" i="6"/>
  <c r="H39" i="6"/>
  <c r="J38" i="6"/>
  <c r="H38" i="6"/>
  <c r="J37" i="6"/>
  <c r="H37" i="6"/>
  <c r="J36" i="6"/>
  <c r="H36" i="6"/>
  <c r="J35" i="6"/>
  <c r="H35" i="6"/>
  <c r="J34" i="6"/>
  <c r="H34" i="6"/>
  <c r="J33" i="6"/>
  <c r="H33" i="6"/>
  <c r="J32" i="6"/>
  <c r="H32" i="6"/>
  <c r="J31" i="6"/>
  <c r="H31" i="6"/>
  <c r="J30" i="6"/>
  <c r="H30" i="6"/>
  <c r="J29" i="6"/>
  <c r="H29" i="6"/>
  <c r="J28" i="6"/>
  <c r="H28" i="6"/>
  <c r="I28" i="6" l="1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J27" i="6"/>
  <c r="H27" i="6" l="1"/>
  <c r="I27" i="6" s="1"/>
  <c r="J26" i="6"/>
  <c r="H26" i="6"/>
  <c r="J25" i="6"/>
  <c r="H25" i="6"/>
  <c r="J24" i="6"/>
  <c r="H24" i="6"/>
  <c r="N23" i="6"/>
  <c r="O23" i="6" s="1"/>
  <c r="H23" i="6"/>
  <c r="F22" i="6"/>
  <c r="E22" i="6"/>
  <c r="M21" i="6"/>
  <c r="F21" i="6"/>
  <c r="M19" i="6"/>
  <c r="F20" i="6" l="1"/>
  <c r="N21" i="6"/>
  <c r="H22" i="6"/>
  <c r="H19" i="6" s="1"/>
  <c r="F19" i="6" s="1"/>
  <c r="E21" i="6"/>
  <c r="E18" i="6" s="1"/>
  <c r="D18" i="6" s="1"/>
  <c r="H21" i="6"/>
  <c r="H18" i="6" s="1"/>
  <c r="F18" i="6" s="1"/>
  <c r="I23" i="6"/>
  <c r="I24" i="6"/>
  <c r="I25" i="6"/>
  <c r="I26" i="6"/>
  <c r="I21" i="6"/>
  <c r="E19" i="6"/>
  <c r="D19" i="6"/>
  <c r="L18" i="6"/>
  <c r="J19" i="6" l="1"/>
  <c r="K74" i="6" s="1"/>
  <c r="I22" i="6"/>
  <c r="F17" i="6"/>
  <c r="L10" i="6"/>
  <c r="J1025" i="5"/>
  <c r="H1025" i="5"/>
  <c r="J1024" i="5"/>
  <c r="H1024" i="5"/>
  <c r="I1024" i="5" s="1"/>
  <c r="J1023" i="5"/>
  <c r="H1023" i="5"/>
  <c r="J1022" i="5"/>
  <c r="I1022" i="5"/>
  <c r="H1022" i="5"/>
  <c r="J1021" i="5"/>
  <c r="H1021" i="5"/>
  <c r="J1020" i="5"/>
  <c r="H1020" i="5"/>
  <c r="I1020" i="5" s="1"/>
  <c r="J1019" i="5"/>
  <c r="H1019" i="5"/>
  <c r="J1018" i="5"/>
  <c r="H1018" i="5"/>
  <c r="I1018" i="5" s="1"/>
  <c r="J1017" i="5"/>
  <c r="H1017" i="5"/>
  <c r="J1016" i="5"/>
  <c r="H1016" i="5"/>
  <c r="J1015" i="5"/>
  <c r="H1015" i="5"/>
  <c r="J1014" i="5"/>
  <c r="H1014" i="5"/>
  <c r="J1013" i="5"/>
  <c r="H1013" i="5"/>
  <c r="I1013" i="5" s="1"/>
  <c r="J1012" i="5"/>
  <c r="H1012" i="5"/>
  <c r="J1011" i="5"/>
  <c r="H1011" i="5"/>
  <c r="I1011" i="5" s="1"/>
  <c r="J1010" i="5"/>
  <c r="H1010" i="5"/>
  <c r="J1009" i="5"/>
  <c r="H1009" i="5"/>
  <c r="I1009" i="5" s="1"/>
  <c r="J1008" i="5"/>
  <c r="H1008" i="5"/>
  <c r="J1007" i="5"/>
  <c r="H1007" i="5"/>
  <c r="I1007" i="5" s="1"/>
  <c r="J1006" i="5"/>
  <c r="H1006" i="5"/>
  <c r="J1005" i="5"/>
  <c r="H1005" i="5"/>
  <c r="I1005" i="5" s="1"/>
  <c r="J1004" i="5"/>
  <c r="H1004" i="5"/>
  <c r="J1003" i="5"/>
  <c r="H1003" i="5"/>
  <c r="I1003" i="5" s="1"/>
  <c r="J1002" i="5"/>
  <c r="H1002" i="5"/>
  <c r="J1001" i="5"/>
  <c r="H1001" i="5"/>
  <c r="I1001" i="5" s="1"/>
  <c r="J1000" i="5"/>
  <c r="H1000" i="5"/>
  <c r="J999" i="5"/>
  <c r="H999" i="5"/>
  <c r="I999" i="5" s="1"/>
  <c r="J998" i="5"/>
  <c r="H998" i="5"/>
  <c r="J997" i="5"/>
  <c r="H997" i="5"/>
  <c r="I997" i="5" s="1"/>
  <c r="J996" i="5"/>
  <c r="H996" i="5"/>
  <c r="J995" i="5"/>
  <c r="H995" i="5"/>
  <c r="I995" i="5" s="1"/>
  <c r="J994" i="5"/>
  <c r="H994" i="5"/>
  <c r="J993" i="5"/>
  <c r="H993" i="5"/>
  <c r="I993" i="5" s="1"/>
  <c r="F991" i="5"/>
  <c r="H992" i="5" s="1"/>
  <c r="H990" i="5" s="1"/>
  <c r="E991" i="5"/>
  <c r="J988" i="5"/>
  <c r="H988" i="5"/>
  <c r="I988" i="5" s="1"/>
  <c r="J987" i="5"/>
  <c r="H987" i="5"/>
  <c r="J986" i="5"/>
  <c r="H986" i="5"/>
  <c r="I986" i="5" s="1"/>
  <c r="J985" i="5"/>
  <c r="H985" i="5"/>
  <c r="J984" i="5"/>
  <c r="H984" i="5"/>
  <c r="I984" i="5" s="1"/>
  <c r="J983" i="5"/>
  <c r="H983" i="5"/>
  <c r="J982" i="5"/>
  <c r="H982" i="5"/>
  <c r="J981" i="5"/>
  <c r="H981" i="5"/>
  <c r="J980" i="5"/>
  <c r="H980" i="5"/>
  <c r="I980" i="5" s="1"/>
  <c r="J979" i="5"/>
  <c r="H979" i="5"/>
  <c r="J978" i="5"/>
  <c r="H978" i="5"/>
  <c r="I978" i="5" s="1"/>
  <c r="J977" i="5"/>
  <c r="H977" i="5"/>
  <c r="J976" i="5"/>
  <c r="H976" i="5"/>
  <c r="I976" i="5" s="1"/>
  <c r="I1021" i="5" l="1"/>
  <c r="K390" i="6"/>
  <c r="K239" i="6"/>
  <c r="K176" i="6"/>
  <c r="K100" i="6"/>
  <c r="K311" i="6"/>
  <c r="K32" i="6"/>
  <c r="K462" i="6"/>
  <c r="K204" i="6"/>
  <c r="K695" i="6"/>
  <c r="K135" i="6"/>
  <c r="K519" i="6"/>
  <c r="K363" i="6"/>
  <c r="K765" i="6"/>
  <c r="K443" i="6"/>
  <c r="K671" i="6"/>
  <c r="K240" i="6"/>
  <c r="K57" i="6"/>
  <c r="K541" i="6"/>
  <c r="K546" i="6"/>
  <c r="K797" i="6"/>
  <c r="K868" i="6"/>
  <c r="K879" i="6"/>
  <c r="K355" i="6"/>
  <c r="K619" i="6"/>
  <c r="K743" i="6"/>
  <c r="K1024" i="6"/>
  <c r="L11" i="6"/>
  <c r="K517" i="6"/>
  <c r="K617" i="6"/>
  <c r="K820" i="6"/>
  <c r="K494" i="6"/>
  <c r="K350" i="6"/>
  <c r="K277" i="6"/>
  <c r="K222" i="6"/>
  <c r="K99" i="6"/>
  <c r="K60" i="6"/>
  <c r="K577" i="6"/>
  <c r="K479" i="6"/>
  <c r="K584" i="6"/>
  <c r="K730" i="6"/>
  <c r="K706" i="6"/>
  <c r="K833" i="6"/>
  <c r="K972" i="6"/>
  <c r="K441" i="6"/>
  <c r="K701" i="6"/>
  <c r="K977" i="6"/>
  <c r="K677" i="6"/>
  <c r="K1023" i="6"/>
  <c r="K426" i="6"/>
  <c r="K274" i="6"/>
  <c r="K302" i="6"/>
  <c r="K167" i="6"/>
  <c r="K136" i="6"/>
  <c r="K407" i="6"/>
  <c r="K510" i="6"/>
  <c r="K658" i="6"/>
  <c r="K635" i="6"/>
  <c r="K780" i="6"/>
  <c r="K939" i="6"/>
  <c r="K1013" i="6"/>
  <c r="K544" i="6"/>
  <c r="K803" i="6"/>
  <c r="K359" i="6"/>
  <c r="K442" i="6"/>
  <c r="K366" i="6"/>
  <c r="K295" i="6"/>
  <c r="K361" i="6"/>
  <c r="K323" i="6"/>
  <c r="K213" i="6"/>
  <c r="K183" i="6"/>
  <c r="K115" i="6"/>
  <c r="K152" i="6"/>
  <c r="K76" i="6"/>
  <c r="K24" i="6"/>
  <c r="K557" i="6"/>
  <c r="K391" i="6"/>
  <c r="K463" i="6"/>
  <c r="K610" i="6"/>
  <c r="K562" i="6"/>
  <c r="K638" i="6"/>
  <c r="K711" i="6"/>
  <c r="K785" i="6"/>
  <c r="K690" i="6"/>
  <c r="K764" i="6"/>
  <c r="K817" i="6"/>
  <c r="K900" i="6"/>
  <c r="K919" i="6"/>
  <c r="K948" i="6"/>
  <c r="K405" i="6"/>
  <c r="K508" i="6"/>
  <c r="K652" i="6"/>
  <c r="K754" i="6"/>
  <c r="K893" i="6"/>
  <c r="K440" i="6"/>
  <c r="K321" i="6"/>
  <c r="K364" i="6"/>
  <c r="K211" i="6"/>
  <c r="K478" i="6"/>
  <c r="K406" i="6"/>
  <c r="K330" i="6"/>
  <c r="K255" i="6"/>
  <c r="K261" i="6"/>
  <c r="K237" i="6"/>
  <c r="K192" i="6"/>
  <c r="K151" i="6"/>
  <c r="K75" i="6"/>
  <c r="K116" i="6"/>
  <c r="K40" i="6"/>
  <c r="K498" i="6"/>
  <c r="K593" i="6"/>
  <c r="K427" i="6"/>
  <c r="K495" i="6"/>
  <c r="K530" i="6"/>
  <c r="K603" i="6"/>
  <c r="K674" i="6"/>
  <c r="K746" i="6"/>
  <c r="K651" i="6"/>
  <c r="K727" i="6"/>
  <c r="K800" i="6"/>
  <c r="K849" i="6"/>
  <c r="K842" i="6"/>
  <c r="K988" i="6"/>
  <c r="K575" i="6"/>
  <c r="K477" i="6"/>
  <c r="K582" i="6"/>
  <c r="K771" i="6"/>
  <c r="K874" i="6"/>
  <c r="K966" i="6"/>
  <c r="K293" i="6"/>
  <c r="K113" i="6"/>
  <c r="K535" i="6"/>
  <c r="K470" i="6"/>
  <c r="K434" i="6"/>
  <c r="K398" i="6"/>
  <c r="K358" i="6"/>
  <c r="K322" i="6"/>
  <c r="K282" i="6"/>
  <c r="K247" i="6"/>
  <c r="K343" i="6"/>
  <c r="K248" i="6"/>
  <c r="K310" i="6"/>
  <c r="K224" i="6"/>
  <c r="K205" i="6"/>
  <c r="K184" i="6"/>
  <c r="K175" i="6"/>
  <c r="K143" i="6"/>
  <c r="K107" i="6"/>
  <c r="K67" i="6"/>
  <c r="K144" i="6"/>
  <c r="K108" i="6"/>
  <c r="K68" i="6"/>
  <c r="K36" i="6"/>
  <c r="K549" i="6"/>
  <c r="K585" i="6"/>
  <c r="K379" i="6"/>
  <c r="K415" i="6"/>
  <c r="K451" i="6"/>
  <c r="K487" i="6"/>
  <c r="K602" i="6"/>
  <c r="K518" i="6"/>
  <c r="K554" i="6"/>
  <c r="K592" i="6"/>
  <c r="K630" i="6"/>
  <c r="K666" i="6"/>
  <c r="K703" i="6"/>
  <c r="K738" i="6"/>
  <c r="K773" i="6"/>
  <c r="K643" i="6"/>
  <c r="K682" i="6"/>
  <c r="K714" i="6"/>
  <c r="K756" i="6"/>
  <c r="K792" i="6"/>
  <c r="K805" i="6"/>
  <c r="K841" i="6"/>
  <c r="K880" i="6"/>
  <c r="K826" i="6"/>
  <c r="K899" i="6"/>
  <c r="K980" i="6"/>
  <c r="K940" i="6"/>
  <c r="K555" i="6"/>
  <c r="K389" i="6"/>
  <c r="K457" i="6"/>
  <c r="K608" i="6"/>
  <c r="K560" i="6"/>
  <c r="K636" i="6"/>
  <c r="K736" i="6"/>
  <c r="K712" i="6"/>
  <c r="K839" i="6"/>
  <c r="K857" i="6"/>
  <c r="K1002" i="6"/>
  <c r="K476" i="6"/>
  <c r="K328" i="6"/>
  <c r="K254" i="6"/>
  <c r="K190" i="6"/>
  <c r="K73" i="6"/>
  <c r="K181" i="6"/>
  <c r="K150" i="6"/>
  <c r="K486" i="6"/>
  <c r="K450" i="6"/>
  <c r="K414" i="6"/>
  <c r="K378" i="6"/>
  <c r="K342" i="6"/>
  <c r="K303" i="6"/>
  <c r="K266" i="6"/>
  <c r="K230" i="6"/>
  <c r="K269" i="6"/>
  <c r="K331" i="6"/>
  <c r="K294" i="6"/>
  <c r="K221" i="6"/>
  <c r="K214" i="6"/>
  <c r="K191" i="6"/>
  <c r="K159" i="6"/>
  <c r="K127" i="6"/>
  <c r="K87" i="6"/>
  <c r="K160" i="6"/>
  <c r="K128" i="6"/>
  <c r="K88" i="6"/>
  <c r="K52" i="6"/>
  <c r="K31" i="6"/>
  <c r="K533" i="6"/>
  <c r="K565" i="6"/>
  <c r="K347" i="6"/>
  <c r="K399" i="6"/>
  <c r="K435" i="6"/>
  <c r="K471" i="6"/>
  <c r="K511" i="6"/>
  <c r="K499" i="6"/>
  <c r="K538" i="6"/>
  <c r="K576" i="6"/>
  <c r="K611" i="6"/>
  <c r="K646" i="6"/>
  <c r="K687" i="6"/>
  <c r="K719" i="6"/>
  <c r="K757" i="6"/>
  <c r="K622" i="6"/>
  <c r="K663" i="6"/>
  <c r="K698" i="6"/>
  <c r="K735" i="6"/>
  <c r="K772" i="6"/>
  <c r="K789" i="6"/>
  <c r="K825" i="6"/>
  <c r="K860" i="6"/>
  <c r="K920" i="6"/>
  <c r="K863" i="6"/>
  <c r="K959" i="6"/>
  <c r="K1008" i="6"/>
  <c r="K997" i="6"/>
  <c r="K591" i="6"/>
  <c r="K425" i="6"/>
  <c r="K493" i="6"/>
  <c r="K524" i="6"/>
  <c r="K601" i="6"/>
  <c r="K672" i="6"/>
  <c r="K641" i="6"/>
  <c r="K790" i="6"/>
  <c r="K914" i="6"/>
  <c r="K929" i="6"/>
  <c r="K953" i="6"/>
  <c r="K404" i="6"/>
  <c r="K253" i="6"/>
  <c r="K235" i="6"/>
  <c r="K149" i="6"/>
  <c r="K547" i="6"/>
  <c r="K25" i="6"/>
  <c r="K33" i="6"/>
  <c r="K41" i="6"/>
  <c r="K62" i="6"/>
  <c r="K82" i="6"/>
  <c r="K102" i="6"/>
  <c r="K118" i="6"/>
  <c r="K138" i="6"/>
  <c r="K154" i="6"/>
  <c r="K59" i="6"/>
  <c r="K77" i="6"/>
  <c r="K101" i="6"/>
  <c r="K117" i="6"/>
  <c r="K137" i="6"/>
  <c r="K153" i="6"/>
  <c r="K169" i="6"/>
  <c r="K185" i="6"/>
  <c r="K178" i="6"/>
  <c r="K198" i="6"/>
  <c r="K199" i="6"/>
  <c r="K215" i="6"/>
  <c r="K206" i="6"/>
  <c r="K288" i="6"/>
  <c r="K304" i="6"/>
  <c r="K325" i="6"/>
  <c r="K242" i="6"/>
  <c r="K263" i="6"/>
  <c r="K279" i="6"/>
  <c r="K375" i="6"/>
  <c r="K241" i="6"/>
  <c r="K260" i="6"/>
  <c r="K276" i="6"/>
  <c r="K297" i="6"/>
  <c r="K316" i="6"/>
  <c r="K332" i="6"/>
  <c r="K352" i="6"/>
  <c r="K368" i="6"/>
  <c r="K392" i="6"/>
  <c r="K408" i="6"/>
  <c r="K428" i="6"/>
  <c r="K444" i="6"/>
  <c r="K464" i="6"/>
  <c r="K480" i="6"/>
  <c r="K496" i="6"/>
  <c r="K1019" i="6"/>
  <c r="K1003" i="6"/>
  <c r="K951" i="6"/>
  <c r="K943" i="6"/>
  <c r="K961" i="6"/>
  <c r="K1014" i="6"/>
  <c r="K998" i="6"/>
  <c r="K983" i="6"/>
  <c r="K975" i="6"/>
  <c r="K964" i="6"/>
  <c r="K925" i="6"/>
  <c r="K905" i="6"/>
  <c r="K889" i="6"/>
  <c r="K869" i="6"/>
  <c r="K848" i="6"/>
  <c r="K832" i="6"/>
  <c r="K816" i="6"/>
  <c r="K926" i="6"/>
  <c r="K906" i="6"/>
  <c r="K890" i="6"/>
  <c r="K870" i="6"/>
  <c r="K854" i="6"/>
  <c r="K835" i="6"/>
  <c r="K819" i="6"/>
  <c r="K799" i="6"/>
  <c r="K802" i="6"/>
  <c r="K786" i="6"/>
  <c r="K766" i="6"/>
  <c r="K745" i="6"/>
  <c r="K729" i="6"/>
  <c r="K708" i="6"/>
  <c r="K692" i="6"/>
  <c r="K673" i="6"/>
  <c r="K657" i="6"/>
  <c r="K637" i="6"/>
  <c r="K787" i="6"/>
  <c r="K767" i="6"/>
  <c r="K748" i="6"/>
  <c r="K732" i="6"/>
  <c r="K713" i="6"/>
  <c r="K697" i="6"/>
  <c r="K28" i="6"/>
  <c r="K37" i="6"/>
  <c r="K54" i="6"/>
  <c r="K70" i="6"/>
  <c r="K94" i="6"/>
  <c r="K110" i="6"/>
  <c r="K130" i="6"/>
  <c r="K146" i="6"/>
  <c r="K47" i="6"/>
  <c r="K69" i="6"/>
  <c r="K93" i="6"/>
  <c r="K109" i="6"/>
  <c r="K129" i="6"/>
  <c r="K145" i="6"/>
  <c r="K161" i="6"/>
  <c r="K177" i="6"/>
  <c r="K166" i="6"/>
  <c r="K186" i="6"/>
  <c r="K216" i="6"/>
  <c r="K207" i="6"/>
  <c r="K223" i="6"/>
  <c r="K231" i="6"/>
  <c r="K296" i="6"/>
  <c r="K317" i="6"/>
  <c r="K333" i="6"/>
  <c r="K250" i="6"/>
  <c r="K271" i="6"/>
  <c r="K349" i="6"/>
  <c r="K232" i="6"/>
  <c r="K249" i="6"/>
  <c r="K268" i="6"/>
  <c r="K289" i="6"/>
  <c r="K305" i="6"/>
  <c r="K324" i="6"/>
  <c r="K344" i="6"/>
  <c r="K360" i="6"/>
  <c r="K380" i="6"/>
  <c r="K400" i="6"/>
  <c r="K416" i="6"/>
  <c r="K436" i="6"/>
  <c r="K452" i="6"/>
  <c r="K472" i="6"/>
  <c r="K488" i="6"/>
  <c r="K539" i="6"/>
  <c r="K1011" i="6"/>
  <c r="K995" i="6"/>
  <c r="K947" i="6"/>
  <c r="K968" i="6"/>
  <c r="K1022" i="6"/>
  <c r="K1006" i="6"/>
  <c r="K987" i="6"/>
  <c r="K979" i="6"/>
  <c r="K971" i="6"/>
  <c r="K933" i="6"/>
  <c r="K917" i="6"/>
  <c r="K897" i="6"/>
  <c r="K877" i="6"/>
  <c r="K861" i="6"/>
  <c r="K840" i="6"/>
  <c r="K824" i="6"/>
  <c r="K934" i="6"/>
  <c r="K918" i="6"/>
  <c r="K898" i="6"/>
  <c r="K878" i="6"/>
  <c r="K862" i="6"/>
  <c r="K843" i="6"/>
  <c r="K827" i="6"/>
  <c r="K807" i="6"/>
  <c r="K791" i="6"/>
  <c r="K794" i="6"/>
  <c r="K774" i="6"/>
  <c r="K758" i="6"/>
  <c r="K737" i="6"/>
  <c r="K716" i="6"/>
  <c r="K700" i="6"/>
  <c r="K684" i="6"/>
  <c r="K665" i="6"/>
  <c r="K645" i="6"/>
  <c r="K624" i="6"/>
  <c r="K775" i="6"/>
  <c r="K759" i="6"/>
  <c r="K740" i="6"/>
  <c r="K724" i="6"/>
  <c r="K705" i="6"/>
  <c r="K689" i="6"/>
  <c r="K27" i="6"/>
  <c r="K61" i="6"/>
  <c r="K86" i="6"/>
  <c r="K126" i="6"/>
  <c r="K158" i="6"/>
  <c r="K85" i="6"/>
  <c r="K125" i="6"/>
  <c r="K157" i="6"/>
  <c r="K189" i="6"/>
  <c r="K208" i="6"/>
  <c r="K219" i="6"/>
  <c r="K292" i="6"/>
  <c r="K329" i="6"/>
  <c r="K267" i="6"/>
  <c r="K229" i="6"/>
  <c r="K264" i="6"/>
  <c r="K301" i="6"/>
  <c r="K336" i="6"/>
  <c r="K376" i="6"/>
  <c r="K412" i="6"/>
  <c r="K448" i="6"/>
  <c r="K484" i="6"/>
  <c r="K1015" i="6"/>
  <c r="K949" i="6"/>
  <c r="K1025" i="6"/>
  <c r="K994" i="6"/>
  <c r="K973" i="6"/>
  <c r="K921" i="6"/>
  <c r="K885" i="6"/>
  <c r="K844" i="6"/>
  <c r="K808" i="6"/>
  <c r="K902" i="6"/>
  <c r="K866" i="6"/>
  <c r="K831" i="6"/>
  <c r="K795" i="6"/>
  <c r="K778" i="6"/>
  <c r="K741" i="6"/>
  <c r="K704" i="6"/>
  <c r="K669" i="6"/>
  <c r="K633" i="6"/>
  <c r="K763" i="6"/>
  <c r="K728" i="6"/>
  <c r="K693" i="6"/>
  <c r="K668" i="6"/>
  <c r="K648" i="6"/>
  <c r="K632" i="6"/>
  <c r="K613" i="6"/>
  <c r="K594" i="6"/>
  <c r="K578" i="6"/>
  <c r="K556" i="6"/>
  <c r="K540" i="6"/>
  <c r="K520" i="6"/>
  <c r="K501" i="6"/>
  <c r="K604" i="6"/>
  <c r="K513" i="6"/>
  <c r="K489" i="6"/>
  <c r="K473" i="6"/>
  <c r="K453" i="6"/>
  <c r="K437" i="6"/>
  <c r="K417" i="6"/>
  <c r="K401" i="6"/>
  <c r="K381" i="6"/>
  <c r="K351" i="6"/>
  <c r="K587" i="6"/>
  <c r="K567" i="6"/>
  <c r="K551" i="6"/>
  <c r="K1009" i="6"/>
  <c r="K993" i="6"/>
  <c r="K946" i="6"/>
  <c r="K967" i="6"/>
  <c r="K1020" i="6"/>
  <c r="K1004" i="6"/>
  <c r="K986" i="6"/>
  <c r="K978" i="6"/>
  <c r="K970" i="6"/>
  <c r="K931" i="6"/>
  <c r="K915" i="6"/>
  <c r="K895" i="6"/>
  <c r="K875" i="6"/>
  <c r="K859" i="6"/>
  <c r="K838" i="6"/>
  <c r="K822" i="6"/>
  <c r="K932" i="6"/>
  <c r="K916" i="6"/>
  <c r="K896" i="6"/>
  <c r="K876" i="6"/>
  <c r="K35" i="6"/>
  <c r="K66" i="6"/>
  <c r="K106" i="6"/>
  <c r="K142" i="6"/>
  <c r="K65" i="6"/>
  <c r="K105" i="6"/>
  <c r="K141" i="6"/>
  <c r="K173" i="6"/>
  <c r="K182" i="6"/>
  <c r="K203" i="6"/>
  <c r="K212" i="6"/>
  <c r="K308" i="6"/>
  <c r="K246" i="6"/>
  <c r="K287" i="6"/>
  <c r="K245" i="6"/>
  <c r="K280" i="6"/>
  <c r="K320" i="6"/>
  <c r="K356" i="6"/>
  <c r="K396" i="6"/>
  <c r="K432" i="6"/>
  <c r="K468" i="6"/>
  <c r="K531" i="6"/>
  <c r="K999" i="6"/>
  <c r="K941" i="6"/>
  <c r="K1010" i="6"/>
  <c r="K981" i="6"/>
  <c r="K960" i="6"/>
  <c r="K901" i="6"/>
  <c r="K865" i="6"/>
  <c r="K828" i="6"/>
  <c r="K922" i="6"/>
  <c r="K886" i="6"/>
  <c r="K847" i="6"/>
  <c r="K815" i="6"/>
  <c r="K798" i="6"/>
  <c r="K762" i="6"/>
  <c r="K725" i="6"/>
  <c r="K688" i="6"/>
  <c r="K649" i="6"/>
  <c r="K779" i="6"/>
  <c r="K744" i="6"/>
  <c r="K709" i="6"/>
  <c r="K676" i="6"/>
  <c r="K660" i="6"/>
  <c r="K640" i="6"/>
  <c r="K621" i="6"/>
  <c r="K605" i="6"/>
  <c r="K586" i="6"/>
  <c r="K564" i="6"/>
  <c r="K548" i="6"/>
  <c r="K532" i="6"/>
  <c r="K512" i="6"/>
  <c r="K612" i="6"/>
  <c r="K521" i="6"/>
  <c r="K497" i="6"/>
  <c r="K481" i="6"/>
  <c r="K465" i="6"/>
  <c r="K445" i="6"/>
  <c r="K429" i="6"/>
  <c r="K409" i="6"/>
  <c r="K393" i="6"/>
  <c r="K365" i="6"/>
  <c r="K595" i="6"/>
  <c r="K579" i="6"/>
  <c r="K559" i="6"/>
  <c r="K1017" i="6"/>
  <c r="K1001" i="6"/>
  <c r="K950" i="6"/>
  <c r="K942" i="6"/>
  <c r="K958" i="6"/>
  <c r="K1012" i="6"/>
  <c r="K996" i="6"/>
  <c r="K982" i="6"/>
  <c r="K974" i="6"/>
  <c r="K963" i="6"/>
  <c r="K923" i="6"/>
  <c r="K903" i="6"/>
  <c r="K887" i="6"/>
  <c r="K867" i="6"/>
  <c r="K846" i="6"/>
  <c r="K830" i="6"/>
  <c r="K810" i="6"/>
  <c r="K924" i="6"/>
  <c r="K904" i="6"/>
  <c r="K888" i="6"/>
  <c r="K500" i="6"/>
  <c r="K482" i="6"/>
  <c r="K466" i="6"/>
  <c r="K446" i="6"/>
  <c r="K430" i="6"/>
  <c r="K410" i="6"/>
  <c r="K394" i="6"/>
  <c r="K374" i="6"/>
  <c r="K354" i="6"/>
  <c r="K334" i="6"/>
  <c r="K318" i="6"/>
  <c r="K299" i="6"/>
  <c r="K278" i="6"/>
  <c r="K262" i="6"/>
  <c r="K243" i="6"/>
  <c r="K377" i="6"/>
  <c r="K281" i="6"/>
  <c r="K265" i="6"/>
  <c r="K244" i="6"/>
  <c r="K327" i="6"/>
  <c r="K306" i="6"/>
  <c r="K290" i="6"/>
  <c r="K210" i="6"/>
  <c r="K217" i="6"/>
  <c r="K201" i="6"/>
  <c r="K200" i="6"/>
  <c r="K180" i="6"/>
  <c r="K187" i="6"/>
  <c r="K171" i="6"/>
  <c r="K155" i="6"/>
  <c r="K139" i="6"/>
  <c r="K119" i="6"/>
  <c r="K103" i="6"/>
  <c r="K83" i="6"/>
  <c r="K63" i="6"/>
  <c r="K156" i="6"/>
  <c r="K140" i="6"/>
  <c r="K120" i="6"/>
  <c r="K104" i="6"/>
  <c r="K84" i="6"/>
  <c r="K64" i="6"/>
  <c r="K46" i="6"/>
  <c r="K34" i="6"/>
  <c r="K26" i="6"/>
  <c r="K529" i="6"/>
  <c r="K545" i="6"/>
  <c r="K561" i="6"/>
  <c r="K581" i="6"/>
  <c r="K337" i="6"/>
  <c r="K367" i="6"/>
  <c r="K395" i="6"/>
  <c r="K411" i="6"/>
  <c r="K431" i="6"/>
  <c r="K447" i="6"/>
  <c r="K467" i="6"/>
  <c r="K483" i="6"/>
  <c r="K507" i="6"/>
  <c r="K523" i="6"/>
  <c r="K614" i="6"/>
  <c r="K514" i="6"/>
  <c r="K534" i="6"/>
  <c r="K550" i="6"/>
  <c r="K566" i="6"/>
  <c r="K588" i="6"/>
  <c r="K607" i="6"/>
  <c r="K623" i="6"/>
  <c r="K642" i="6"/>
  <c r="K662" i="6"/>
  <c r="K683" i="6"/>
  <c r="K699" i="6"/>
  <c r="K715" i="6"/>
  <c r="K734" i="6"/>
  <c r="K753" i="6"/>
  <c r="K769" i="6"/>
  <c r="K618" i="6"/>
  <c r="K639" i="6"/>
  <c r="K659" i="6"/>
  <c r="K675" i="6"/>
  <c r="K694" i="6"/>
  <c r="K710" i="6"/>
  <c r="K731" i="6"/>
  <c r="K747" i="6"/>
  <c r="K768" i="6"/>
  <c r="K788" i="6"/>
  <c r="K804" i="6"/>
  <c r="K801" i="6"/>
  <c r="K821" i="6"/>
  <c r="K837" i="6"/>
  <c r="K856" i="6"/>
  <c r="K872" i="6"/>
  <c r="K912" i="6"/>
  <c r="K818" i="6"/>
  <c r="K855" i="6"/>
  <c r="K891" i="6"/>
  <c r="K927" i="6"/>
  <c r="K976" i="6"/>
  <c r="K1000" i="6"/>
  <c r="K962" i="6"/>
  <c r="K952" i="6"/>
  <c r="K1021" i="6"/>
  <c r="K583" i="6"/>
  <c r="K369" i="6"/>
  <c r="K413" i="6"/>
  <c r="K449" i="6"/>
  <c r="K485" i="6"/>
  <c r="K572" i="6"/>
  <c r="K516" i="6"/>
  <c r="K552" i="6"/>
  <c r="K590" i="6"/>
  <c r="K625" i="6"/>
  <c r="K664" i="6"/>
  <c r="K717" i="6"/>
  <c r="K620" i="6"/>
  <c r="K696" i="6"/>
  <c r="K770" i="6"/>
  <c r="K823" i="6"/>
  <c r="K894" i="6"/>
  <c r="K836" i="6"/>
  <c r="K913" i="6"/>
  <c r="K985" i="6"/>
  <c r="K945" i="6"/>
  <c r="K492" i="6"/>
  <c r="K420" i="6"/>
  <c r="K348" i="6"/>
  <c r="K272" i="6"/>
  <c r="K275" i="6"/>
  <c r="K300" i="6"/>
  <c r="K220" i="6"/>
  <c r="K172" i="6"/>
  <c r="K97" i="6"/>
  <c r="K134" i="6"/>
  <c r="K58" i="6"/>
  <c r="K114" i="6"/>
  <c r="K39" i="6"/>
  <c r="K543" i="6"/>
  <c r="K490" i="6"/>
  <c r="K474" i="6"/>
  <c r="K454" i="6"/>
  <c r="K438" i="6"/>
  <c r="K418" i="6"/>
  <c r="K402" i="6"/>
  <c r="K382" i="6"/>
  <c r="K362" i="6"/>
  <c r="K346" i="6"/>
  <c r="K326" i="6"/>
  <c r="K307" i="6"/>
  <c r="K291" i="6"/>
  <c r="K270" i="6"/>
  <c r="K251" i="6"/>
  <c r="K234" i="6"/>
  <c r="K357" i="6"/>
  <c r="K273" i="6"/>
  <c r="K252" i="6"/>
  <c r="K335" i="6"/>
  <c r="K319" i="6"/>
  <c r="K298" i="6"/>
  <c r="K233" i="6"/>
  <c r="K197" i="6"/>
  <c r="K209" i="6"/>
  <c r="K218" i="6"/>
  <c r="K188" i="6"/>
  <c r="K170" i="6"/>
  <c r="K179" i="6"/>
  <c r="K168" i="6"/>
  <c r="K147" i="6"/>
  <c r="K131" i="6"/>
  <c r="K111" i="6"/>
  <c r="K95" i="6"/>
  <c r="K71" i="6"/>
  <c r="K53" i="6"/>
  <c r="K148" i="6"/>
  <c r="K132" i="6"/>
  <c r="K112" i="6"/>
  <c r="K96" i="6"/>
  <c r="K72" i="6"/>
  <c r="K56" i="6"/>
  <c r="K38" i="6"/>
  <c r="K29" i="6"/>
  <c r="K537" i="6"/>
  <c r="K553" i="6"/>
  <c r="K573" i="6"/>
  <c r="K589" i="6"/>
  <c r="K353" i="6"/>
  <c r="K383" i="6"/>
  <c r="K403" i="6"/>
  <c r="K419" i="6"/>
  <c r="K439" i="6"/>
  <c r="K455" i="6"/>
  <c r="K475" i="6"/>
  <c r="K491" i="6"/>
  <c r="K515" i="6"/>
  <c r="K606" i="6"/>
  <c r="K506" i="6"/>
  <c r="K522" i="6"/>
  <c r="K542" i="6"/>
  <c r="K558" i="6"/>
  <c r="K580" i="6"/>
  <c r="K596" i="6"/>
  <c r="K615" i="6"/>
  <c r="K634" i="6"/>
  <c r="K650" i="6"/>
  <c r="K670" i="6"/>
  <c r="K691" i="6"/>
  <c r="K707" i="6"/>
  <c r="K726" i="6"/>
  <c r="K742" i="6"/>
  <c r="K761" i="6"/>
  <c r="K777" i="6"/>
  <c r="K631" i="6"/>
  <c r="K647" i="6"/>
  <c r="K667" i="6"/>
  <c r="K686" i="6"/>
  <c r="K702" i="6"/>
  <c r="K718" i="6"/>
  <c r="K739" i="6"/>
  <c r="K760" i="6"/>
  <c r="K776" i="6"/>
  <c r="K796" i="6"/>
  <c r="K793" i="6"/>
  <c r="K809" i="6"/>
  <c r="K829" i="6"/>
  <c r="K845" i="6"/>
  <c r="K864" i="6"/>
  <c r="K892" i="6"/>
  <c r="K928" i="6"/>
  <c r="K834" i="6"/>
  <c r="K871" i="6"/>
  <c r="K907" i="6"/>
  <c r="K965" i="6"/>
  <c r="K984" i="6"/>
  <c r="K1016" i="6"/>
  <c r="K944" i="6"/>
  <c r="K1005" i="6"/>
  <c r="K563" i="6"/>
  <c r="K345" i="6"/>
  <c r="K397" i="6"/>
  <c r="K433" i="6"/>
  <c r="K469" i="6"/>
  <c r="K509" i="6"/>
  <c r="K616" i="6"/>
  <c r="K536" i="6"/>
  <c r="K574" i="6"/>
  <c r="K609" i="6"/>
  <c r="K644" i="6"/>
  <c r="K685" i="6"/>
  <c r="K755" i="6"/>
  <c r="K661" i="6"/>
  <c r="K733" i="6"/>
  <c r="K806" i="6"/>
  <c r="K858" i="6"/>
  <c r="K930" i="6"/>
  <c r="K873" i="6"/>
  <c r="K969" i="6"/>
  <c r="K1018" i="6"/>
  <c r="K1007" i="6"/>
  <c r="K456" i="6"/>
  <c r="K384" i="6"/>
  <c r="K309" i="6"/>
  <c r="K236" i="6"/>
  <c r="K238" i="6"/>
  <c r="K202" i="6"/>
  <c r="K174" i="6"/>
  <c r="K133" i="6"/>
  <c r="K55" i="6"/>
  <c r="K98" i="6"/>
  <c r="K30" i="6"/>
  <c r="I979" i="5"/>
  <c r="I1002" i="5"/>
  <c r="E990" i="5"/>
  <c r="I994" i="5"/>
  <c r="I1010" i="5"/>
  <c r="I985" i="5"/>
  <c r="I998" i="5"/>
  <c r="I1006" i="5"/>
  <c r="I1014" i="5"/>
  <c r="I1015" i="5"/>
  <c r="I1016" i="5"/>
  <c r="I1017" i="5"/>
  <c r="I1025" i="5"/>
  <c r="I977" i="5"/>
  <c r="I981" i="5"/>
  <c r="I982" i="5"/>
  <c r="I983" i="5"/>
  <c r="I987" i="5"/>
  <c r="H991" i="5"/>
  <c r="I996" i="5"/>
  <c r="I1000" i="5"/>
  <c r="I1004" i="5"/>
  <c r="I1008" i="5"/>
  <c r="I1012" i="5"/>
  <c r="I1019" i="5"/>
  <c r="I1023" i="5"/>
  <c r="J975" i="5"/>
  <c r="H975" i="5"/>
  <c r="J974" i="5"/>
  <c r="H974" i="5"/>
  <c r="I974" i="5" s="1"/>
  <c r="J973" i="5"/>
  <c r="H973" i="5"/>
  <c r="J972" i="5"/>
  <c r="H972" i="5"/>
  <c r="I972" i="5" s="1"/>
  <c r="J971" i="5"/>
  <c r="H971" i="5"/>
  <c r="J970" i="5"/>
  <c r="H970" i="5"/>
  <c r="I970" i="5" s="1"/>
  <c r="J969" i="5"/>
  <c r="H969" i="5"/>
  <c r="J968" i="5"/>
  <c r="H968" i="5"/>
  <c r="I968" i="5" s="1"/>
  <c r="J967" i="5"/>
  <c r="H967" i="5"/>
  <c r="J966" i="5"/>
  <c r="H966" i="5"/>
  <c r="I966" i="5" s="1"/>
  <c r="J965" i="5"/>
  <c r="H965" i="5"/>
  <c r="J964" i="5"/>
  <c r="H964" i="5"/>
  <c r="I964" i="5" s="1"/>
  <c r="J963" i="5"/>
  <c r="H963" i="5"/>
  <c r="J962" i="5"/>
  <c r="H962" i="5"/>
  <c r="I962" i="5" s="1"/>
  <c r="J961" i="5"/>
  <c r="H961" i="5"/>
  <c r="I961" i="5" s="1"/>
  <c r="J960" i="5"/>
  <c r="H960" i="5"/>
  <c r="I960" i="5" s="1"/>
  <c r="J959" i="5"/>
  <c r="H959" i="5"/>
  <c r="J958" i="5"/>
  <c r="H958" i="5"/>
  <c r="I958" i="5" s="1"/>
  <c r="F956" i="5"/>
  <c r="H957" i="5" s="1"/>
  <c r="H955" i="5" s="1"/>
  <c r="E956" i="5"/>
  <c r="J953" i="5"/>
  <c r="H953" i="5"/>
  <c r="I953" i="5" s="1"/>
  <c r="J952" i="5"/>
  <c r="H952" i="5"/>
  <c r="J951" i="5"/>
  <c r="H951" i="5"/>
  <c r="I951" i="5" s="1"/>
  <c r="J950" i="5"/>
  <c r="H950" i="5"/>
  <c r="J949" i="5"/>
  <c r="H949" i="5"/>
  <c r="I949" i="5" s="1"/>
  <c r="J948" i="5"/>
  <c r="H948" i="5"/>
  <c r="J947" i="5"/>
  <c r="H947" i="5"/>
  <c r="I947" i="5" s="1"/>
  <c r="J946" i="5"/>
  <c r="H946" i="5"/>
  <c r="J945" i="5"/>
  <c r="H945" i="5"/>
  <c r="I945" i="5" s="1"/>
  <c r="J944" i="5"/>
  <c r="H944" i="5"/>
  <c r="J943" i="5"/>
  <c r="H943" i="5"/>
  <c r="I943" i="5" s="1"/>
  <c r="J942" i="5"/>
  <c r="H942" i="5"/>
  <c r="J941" i="5"/>
  <c r="H941" i="5"/>
  <c r="I941" i="5" s="1"/>
  <c r="J940" i="5"/>
  <c r="H940" i="5"/>
  <c r="J939" i="5"/>
  <c r="H939" i="5"/>
  <c r="I939" i="5" s="1"/>
  <c r="K19" i="6" l="1"/>
  <c r="I965" i="5"/>
  <c r="I946" i="5"/>
  <c r="E955" i="5"/>
  <c r="I959" i="5"/>
  <c r="I973" i="5"/>
  <c r="I991" i="5"/>
  <c r="I942" i="5"/>
  <c r="I950" i="5"/>
  <c r="I969" i="5"/>
  <c r="I940" i="5"/>
  <c r="I944" i="5"/>
  <c r="I948" i="5"/>
  <c r="I952" i="5"/>
  <c r="H956" i="5"/>
  <c r="I963" i="5"/>
  <c r="I967" i="5"/>
  <c r="I971" i="5"/>
  <c r="I975" i="5"/>
  <c r="H937" i="5"/>
  <c r="F937" i="5"/>
  <c r="H938" i="5" s="1"/>
  <c r="H936" i="5" s="1"/>
  <c r="E937" i="5"/>
  <c r="J934" i="5"/>
  <c r="H934" i="5"/>
  <c r="I934" i="5" s="1"/>
  <c r="J933" i="5"/>
  <c r="H933" i="5"/>
  <c r="J932" i="5"/>
  <c r="H932" i="5"/>
  <c r="I932" i="5" s="1"/>
  <c r="J931" i="5"/>
  <c r="H931" i="5"/>
  <c r="J930" i="5"/>
  <c r="H930" i="5"/>
  <c r="I930" i="5" s="1"/>
  <c r="J929" i="5"/>
  <c r="H929" i="5"/>
  <c r="J928" i="5"/>
  <c r="H928" i="5"/>
  <c r="J927" i="5"/>
  <c r="H927" i="5"/>
  <c r="J926" i="5"/>
  <c r="H926" i="5"/>
  <c r="I926" i="5" s="1"/>
  <c r="J925" i="5"/>
  <c r="H925" i="5"/>
  <c r="J924" i="5"/>
  <c r="H924" i="5"/>
  <c r="I924" i="5" s="1"/>
  <c r="J923" i="5"/>
  <c r="H923" i="5"/>
  <c r="J922" i="5"/>
  <c r="H922" i="5"/>
  <c r="I922" i="5" s="1"/>
  <c r="J921" i="5"/>
  <c r="H921" i="5"/>
  <c r="J920" i="5"/>
  <c r="H920" i="5"/>
  <c r="I920" i="5" s="1"/>
  <c r="J919" i="5"/>
  <c r="H919" i="5"/>
  <c r="J918" i="5"/>
  <c r="H918" i="5"/>
  <c r="I918" i="5" s="1"/>
  <c r="J917" i="5"/>
  <c r="H917" i="5"/>
  <c r="J916" i="5"/>
  <c r="H916" i="5"/>
  <c r="I916" i="5" s="1"/>
  <c r="J915" i="5"/>
  <c r="H915" i="5"/>
  <c r="J914" i="5"/>
  <c r="H914" i="5"/>
  <c r="I914" i="5" s="1"/>
  <c r="J913" i="5"/>
  <c r="H913" i="5"/>
  <c r="J912" i="5"/>
  <c r="H912" i="5"/>
  <c r="I912" i="5" s="1"/>
  <c r="F910" i="5"/>
  <c r="H911" i="5" s="1"/>
  <c r="H909" i="5" s="1"/>
  <c r="E910" i="5"/>
  <c r="J907" i="5"/>
  <c r="H907" i="5"/>
  <c r="I907" i="5" s="1"/>
  <c r="J906" i="5"/>
  <c r="H906" i="5"/>
  <c r="J905" i="5"/>
  <c r="H905" i="5"/>
  <c r="J904" i="5"/>
  <c r="H904" i="5"/>
  <c r="J903" i="5"/>
  <c r="H903" i="5"/>
  <c r="I903" i="5" s="1"/>
  <c r="J902" i="5"/>
  <c r="H902" i="5"/>
  <c r="J901" i="5"/>
  <c r="H901" i="5"/>
  <c r="I901" i="5" s="1"/>
  <c r="J900" i="5"/>
  <c r="H900" i="5"/>
  <c r="J899" i="5"/>
  <c r="H899" i="5"/>
  <c r="I899" i="5" s="1"/>
  <c r="J898" i="5"/>
  <c r="H898" i="5"/>
  <c r="J897" i="5"/>
  <c r="H897" i="5"/>
  <c r="I897" i="5" s="1"/>
  <c r="J896" i="5"/>
  <c r="H896" i="5"/>
  <c r="J895" i="5"/>
  <c r="H895" i="5"/>
  <c r="I895" i="5" s="1"/>
  <c r="J894" i="5"/>
  <c r="H894" i="5"/>
  <c r="J893" i="5"/>
  <c r="H893" i="5"/>
  <c r="I893" i="5" s="1"/>
  <c r="J892" i="5"/>
  <c r="H892" i="5"/>
  <c r="J891" i="5"/>
  <c r="H891" i="5"/>
  <c r="I891" i="5" s="1"/>
  <c r="J890" i="5"/>
  <c r="H890" i="5"/>
  <c r="J889" i="5"/>
  <c r="H889" i="5"/>
  <c r="I889" i="5" s="1"/>
  <c r="J888" i="5"/>
  <c r="H888" i="5"/>
  <c r="J887" i="5"/>
  <c r="I887" i="5"/>
  <c r="H887" i="5"/>
  <c r="J886" i="5"/>
  <c r="H886" i="5"/>
  <c r="J885" i="5"/>
  <c r="H885" i="5"/>
  <c r="I885" i="5" s="1"/>
  <c r="F883" i="5"/>
  <c r="H884" i="5" s="1"/>
  <c r="H882" i="5" s="1"/>
  <c r="E883" i="5"/>
  <c r="J880" i="5"/>
  <c r="H880" i="5"/>
  <c r="I880" i="5" s="1"/>
  <c r="J879" i="5"/>
  <c r="H879" i="5"/>
  <c r="J878" i="5"/>
  <c r="H878" i="5"/>
  <c r="I878" i="5" s="1"/>
  <c r="J877" i="5"/>
  <c r="H877" i="5"/>
  <c r="J876" i="5"/>
  <c r="H876" i="5"/>
  <c r="I876" i="5" s="1"/>
  <c r="J875" i="5"/>
  <c r="H875" i="5"/>
  <c r="J874" i="5"/>
  <c r="H874" i="5"/>
  <c r="I874" i="5" s="1"/>
  <c r="J873" i="5"/>
  <c r="H873" i="5"/>
  <c r="J872" i="5"/>
  <c r="H872" i="5"/>
  <c r="I872" i="5" s="1"/>
  <c r="J871" i="5"/>
  <c r="H871" i="5"/>
  <c r="J870" i="5"/>
  <c r="H870" i="5"/>
  <c r="I870" i="5" s="1"/>
  <c r="J869" i="5"/>
  <c r="H869" i="5"/>
  <c r="J868" i="5"/>
  <c r="H868" i="5"/>
  <c r="I868" i="5" s="1"/>
  <c r="J867" i="5"/>
  <c r="H867" i="5"/>
  <c r="J866" i="5"/>
  <c r="H866" i="5"/>
  <c r="I866" i="5" s="1"/>
  <c r="J865" i="5"/>
  <c r="H865" i="5"/>
  <c r="J864" i="5"/>
  <c r="H864" i="5"/>
  <c r="I864" i="5" s="1"/>
  <c r="J863" i="5"/>
  <c r="H863" i="5"/>
  <c r="J862" i="5"/>
  <c r="H862" i="5"/>
  <c r="I862" i="5" s="1"/>
  <c r="J861" i="5"/>
  <c r="H861" i="5"/>
  <c r="J860" i="5"/>
  <c r="H860" i="5"/>
  <c r="I860" i="5" s="1"/>
  <c r="J859" i="5"/>
  <c r="H859" i="5"/>
  <c r="J858" i="5"/>
  <c r="H858" i="5"/>
  <c r="I858" i="5" s="1"/>
  <c r="J857" i="5"/>
  <c r="H857" i="5"/>
  <c r="J856" i="5"/>
  <c r="H856" i="5"/>
  <c r="I856" i="5" s="1"/>
  <c r="J855" i="5"/>
  <c r="H855" i="5"/>
  <c r="J854" i="5"/>
  <c r="H854" i="5"/>
  <c r="I854" i="5" s="1"/>
  <c r="F852" i="5"/>
  <c r="H853" i="5" s="1"/>
  <c r="H851" i="5" s="1"/>
  <c r="E852" i="5"/>
  <c r="J849" i="5"/>
  <c r="H849" i="5"/>
  <c r="I849" i="5" s="1"/>
  <c r="J848" i="5"/>
  <c r="H848" i="5"/>
  <c r="J847" i="5"/>
  <c r="H847" i="5"/>
  <c r="J846" i="5"/>
  <c r="H846" i="5"/>
  <c r="J845" i="5"/>
  <c r="H845" i="5"/>
  <c r="I845" i="5" s="1"/>
  <c r="J844" i="5"/>
  <c r="H844" i="5"/>
  <c r="J843" i="5"/>
  <c r="H843" i="5"/>
  <c r="I843" i="5" s="1"/>
  <c r="J842" i="5"/>
  <c r="H842" i="5"/>
  <c r="J841" i="5"/>
  <c r="H841" i="5"/>
  <c r="I841" i="5" s="1"/>
  <c r="J840" i="5"/>
  <c r="H840" i="5"/>
  <c r="J839" i="5"/>
  <c r="H839" i="5"/>
  <c r="I839" i="5" s="1"/>
  <c r="J838" i="5"/>
  <c r="H838" i="5"/>
  <c r="J837" i="5"/>
  <c r="H837" i="5"/>
  <c r="I837" i="5" s="1"/>
  <c r="J836" i="5"/>
  <c r="H836" i="5"/>
  <c r="J835" i="5"/>
  <c r="H835" i="5"/>
  <c r="I835" i="5" s="1"/>
  <c r="J834" i="5"/>
  <c r="H834" i="5"/>
  <c r="J833" i="5"/>
  <c r="H833" i="5"/>
  <c r="I833" i="5" s="1"/>
  <c r="J832" i="5"/>
  <c r="H832" i="5"/>
  <c r="J831" i="5"/>
  <c r="H831" i="5"/>
  <c r="I831" i="5" s="1"/>
  <c r="J830" i="5"/>
  <c r="H830" i="5"/>
  <c r="J829" i="5"/>
  <c r="H829" i="5"/>
  <c r="I829" i="5" s="1"/>
  <c r="J828" i="5"/>
  <c r="H828" i="5"/>
  <c r="J827" i="5"/>
  <c r="H827" i="5"/>
  <c r="I827" i="5" s="1"/>
  <c r="J826" i="5"/>
  <c r="H826" i="5"/>
  <c r="J825" i="5"/>
  <c r="H825" i="5"/>
  <c r="I825" i="5" s="1"/>
  <c r="J824" i="5"/>
  <c r="H824" i="5"/>
  <c r="J823" i="5"/>
  <c r="H823" i="5"/>
  <c r="I823" i="5" s="1"/>
  <c r="J822" i="5"/>
  <c r="H822" i="5"/>
  <c r="J821" i="5"/>
  <c r="H821" i="5"/>
  <c r="I821" i="5" s="1"/>
  <c r="J820" i="5"/>
  <c r="H820" i="5"/>
  <c r="J819" i="5"/>
  <c r="H819" i="5"/>
  <c r="I819" i="5" s="1"/>
  <c r="J818" i="5"/>
  <c r="H818" i="5"/>
  <c r="J817" i="5"/>
  <c r="H817" i="5"/>
  <c r="I817" i="5" s="1"/>
  <c r="J816" i="5"/>
  <c r="H816" i="5"/>
  <c r="J815" i="5"/>
  <c r="H815" i="5"/>
  <c r="F813" i="5"/>
  <c r="H814" i="5" s="1"/>
  <c r="H812" i="5" s="1"/>
  <c r="E813" i="5"/>
  <c r="J810" i="5"/>
  <c r="H810" i="5"/>
  <c r="I810" i="5" s="1"/>
  <c r="J809" i="5"/>
  <c r="H809" i="5"/>
  <c r="J808" i="5"/>
  <c r="H808" i="5"/>
  <c r="I808" i="5" s="1"/>
  <c r="J807" i="5"/>
  <c r="H807" i="5"/>
  <c r="J806" i="5"/>
  <c r="H806" i="5"/>
  <c r="I806" i="5" s="1"/>
  <c r="J805" i="5"/>
  <c r="H805" i="5"/>
  <c r="J804" i="5"/>
  <c r="H804" i="5"/>
  <c r="I804" i="5" s="1"/>
  <c r="J803" i="5"/>
  <c r="H803" i="5"/>
  <c r="J802" i="5"/>
  <c r="H802" i="5"/>
  <c r="I802" i="5" s="1"/>
  <c r="J801" i="5"/>
  <c r="H801" i="5"/>
  <c r="J800" i="5"/>
  <c r="H800" i="5"/>
  <c r="I800" i="5" s="1"/>
  <c r="J799" i="5"/>
  <c r="H799" i="5"/>
  <c r="J798" i="5"/>
  <c r="H798" i="5"/>
  <c r="I798" i="5" s="1"/>
  <c r="J797" i="5"/>
  <c r="H797" i="5"/>
  <c r="J796" i="5"/>
  <c r="H796" i="5"/>
  <c r="I796" i="5" s="1"/>
  <c r="J795" i="5"/>
  <c r="H795" i="5"/>
  <c r="J794" i="5"/>
  <c r="H794" i="5"/>
  <c r="I794" i="5" s="1"/>
  <c r="J793" i="5"/>
  <c r="H793" i="5"/>
  <c r="J792" i="5"/>
  <c r="H792" i="5"/>
  <c r="I792" i="5" s="1"/>
  <c r="J791" i="5"/>
  <c r="H791" i="5"/>
  <c r="J790" i="5"/>
  <c r="H790" i="5"/>
  <c r="I790" i="5" s="1"/>
  <c r="J789" i="5"/>
  <c r="H789" i="5"/>
  <c r="J788" i="5"/>
  <c r="H788" i="5"/>
  <c r="I788" i="5" s="1"/>
  <c r="J787" i="5"/>
  <c r="H787" i="5"/>
  <c r="J786" i="5"/>
  <c r="H786" i="5"/>
  <c r="I786" i="5" s="1"/>
  <c r="J785" i="5"/>
  <c r="H785" i="5"/>
  <c r="F783" i="5"/>
  <c r="H784" i="5" s="1"/>
  <c r="H782" i="5" s="1"/>
  <c r="E783" i="5"/>
  <c r="J780" i="5"/>
  <c r="H780" i="5"/>
  <c r="J779" i="5"/>
  <c r="H779" i="5"/>
  <c r="I779" i="5" s="1"/>
  <c r="J778" i="5"/>
  <c r="H778" i="5"/>
  <c r="J777" i="5"/>
  <c r="H777" i="5"/>
  <c r="I777" i="5" s="1"/>
  <c r="J776" i="5"/>
  <c r="H776" i="5"/>
  <c r="J775" i="5"/>
  <c r="H775" i="5"/>
  <c r="I775" i="5" s="1"/>
  <c r="J774" i="5"/>
  <c r="H774" i="5"/>
  <c r="J773" i="5"/>
  <c r="H773" i="5"/>
  <c r="I773" i="5" s="1"/>
  <c r="J772" i="5"/>
  <c r="H772" i="5"/>
  <c r="J771" i="5"/>
  <c r="H771" i="5"/>
  <c r="I771" i="5" s="1"/>
  <c r="J770" i="5"/>
  <c r="H770" i="5"/>
  <c r="J769" i="5"/>
  <c r="H769" i="5"/>
  <c r="I769" i="5" s="1"/>
  <c r="J768" i="5"/>
  <c r="H768" i="5"/>
  <c r="J767" i="5"/>
  <c r="H767" i="5"/>
  <c r="I767" i="5" s="1"/>
  <c r="J766" i="5"/>
  <c r="H766" i="5"/>
  <c r="J765" i="5"/>
  <c r="H765" i="5"/>
  <c r="I765" i="5" s="1"/>
  <c r="J764" i="5"/>
  <c r="H764" i="5"/>
  <c r="J763" i="5"/>
  <c r="H763" i="5"/>
  <c r="I763" i="5" s="1"/>
  <c r="J762" i="5"/>
  <c r="H762" i="5"/>
  <c r="J761" i="5"/>
  <c r="H761" i="5"/>
  <c r="I761" i="5" s="1"/>
  <c r="J760" i="5"/>
  <c r="H760" i="5"/>
  <c r="J759" i="5"/>
  <c r="H759" i="5"/>
  <c r="I759" i="5" s="1"/>
  <c r="J758" i="5"/>
  <c r="H758" i="5"/>
  <c r="J757" i="5"/>
  <c r="H757" i="5"/>
  <c r="I757" i="5" s="1"/>
  <c r="J756" i="5"/>
  <c r="H756" i="5"/>
  <c r="J755" i="5"/>
  <c r="H755" i="5"/>
  <c r="I755" i="5" s="1"/>
  <c r="J754" i="5"/>
  <c r="H754" i="5"/>
  <c r="J753" i="5"/>
  <c r="H753" i="5"/>
  <c r="I753" i="5" s="1"/>
  <c r="F751" i="5"/>
  <c r="H752" i="5" s="1"/>
  <c r="H750" i="5" s="1"/>
  <c r="E751" i="5"/>
  <c r="J748" i="5"/>
  <c r="H748" i="5"/>
  <c r="I748" i="5" s="1"/>
  <c r="J747" i="5"/>
  <c r="H747" i="5"/>
  <c r="J746" i="5"/>
  <c r="H746" i="5"/>
  <c r="J745" i="5"/>
  <c r="H745" i="5"/>
  <c r="J744" i="5"/>
  <c r="H744" i="5"/>
  <c r="I744" i="5" s="1"/>
  <c r="J743" i="5"/>
  <c r="H743" i="5"/>
  <c r="J742" i="5"/>
  <c r="H742" i="5"/>
  <c r="I742" i="5" s="1"/>
  <c r="J741" i="5"/>
  <c r="H741" i="5"/>
  <c r="J740" i="5"/>
  <c r="H740" i="5"/>
  <c r="I740" i="5" s="1"/>
  <c r="J739" i="5"/>
  <c r="H739" i="5"/>
  <c r="J738" i="5"/>
  <c r="H738" i="5"/>
  <c r="I738" i="5" s="1"/>
  <c r="J737" i="5"/>
  <c r="H737" i="5"/>
  <c r="J736" i="5"/>
  <c r="H736" i="5"/>
  <c r="I736" i="5" s="1"/>
  <c r="J735" i="5"/>
  <c r="H735" i="5"/>
  <c r="J734" i="5"/>
  <c r="H734" i="5"/>
  <c r="I734" i="5" s="1"/>
  <c r="J733" i="5"/>
  <c r="H733" i="5"/>
  <c r="J732" i="5"/>
  <c r="H732" i="5"/>
  <c r="I732" i="5" s="1"/>
  <c r="J731" i="5"/>
  <c r="H731" i="5"/>
  <c r="J730" i="5"/>
  <c r="H730" i="5"/>
  <c r="I730" i="5" s="1"/>
  <c r="J729" i="5"/>
  <c r="H729" i="5"/>
  <c r="J728" i="5"/>
  <c r="H728" i="5"/>
  <c r="I728" i="5" s="1"/>
  <c r="J727" i="5"/>
  <c r="H727" i="5"/>
  <c r="J726" i="5"/>
  <c r="H726" i="5"/>
  <c r="I726" i="5" s="1"/>
  <c r="J725" i="5"/>
  <c r="H725" i="5"/>
  <c r="J724" i="5"/>
  <c r="H724" i="5"/>
  <c r="I724" i="5" s="1"/>
  <c r="F722" i="5"/>
  <c r="H723" i="5" s="1"/>
  <c r="H721" i="5" s="1"/>
  <c r="E722" i="5"/>
  <c r="J719" i="5"/>
  <c r="H719" i="5"/>
  <c r="I719" i="5" s="1"/>
  <c r="J718" i="5"/>
  <c r="H718" i="5"/>
  <c r="J717" i="5"/>
  <c r="H717" i="5"/>
  <c r="I717" i="5" s="1"/>
  <c r="J716" i="5"/>
  <c r="H716" i="5"/>
  <c r="J715" i="5"/>
  <c r="H715" i="5"/>
  <c r="I715" i="5" s="1"/>
  <c r="J714" i="5"/>
  <c r="H714" i="5"/>
  <c r="J713" i="5"/>
  <c r="H713" i="5"/>
  <c r="I713" i="5" s="1"/>
  <c r="J712" i="5"/>
  <c r="H712" i="5"/>
  <c r="J711" i="5"/>
  <c r="H711" i="5"/>
  <c r="I711" i="5" s="1"/>
  <c r="J710" i="5"/>
  <c r="H710" i="5"/>
  <c r="J709" i="5"/>
  <c r="H709" i="5"/>
  <c r="I709" i="5" s="1"/>
  <c r="J708" i="5"/>
  <c r="H708" i="5"/>
  <c r="J707" i="5"/>
  <c r="H707" i="5"/>
  <c r="I707" i="5" s="1"/>
  <c r="J706" i="5"/>
  <c r="H706" i="5"/>
  <c r="J705" i="5"/>
  <c r="H705" i="5"/>
  <c r="I705" i="5" s="1"/>
  <c r="J704" i="5"/>
  <c r="H704" i="5"/>
  <c r="J703" i="5"/>
  <c r="H703" i="5"/>
  <c r="I703" i="5" s="1"/>
  <c r="J702" i="5"/>
  <c r="H702" i="5"/>
  <c r="J701" i="5"/>
  <c r="H701" i="5"/>
  <c r="I701" i="5" s="1"/>
  <c r="J700" i="5"/>
  <c r="H700" i="5"/>
  <c r="J699" i="5"/>
  <c r="H699" i="5"/>
  <c r="I699" i="5" s="1"/>
  <c r="J698" i="5"/>
  <c r="H698" i="5"/>
  <c r="J697" i="5"/>
  <c r="H697" i="5"/>
  <c r="J696" i="5"/>
  <c r="H696" i="5"/>
  <c r="J695" i="5"/>
  <c r="H695" i="5"/>
  <c r="I695" i="5" s="1"/>
  <c r="J694" i="5"/>
  <c r="H694" i="5"/>
  <c r="J693" i="5"/>
  <c r="H693" i="5"/>
  <c r="I693" i="5" s="1"/>
  <c r="J692" i="5"/>
  <c r="H692" i="5"/>
  <c r="J691" i="5"/>
  <c r="H691" i="5"/>
  <c r="I691" i="5" s="1"/>
  <c r="J690" i="5"/>
  <c r="H690" i="5"/>
  <c r="J689" i="5"/>
  <c r="H689" i="5"/>
  <c r="I689" i="5" s="1"/>
  <c r="J688" i="5"/>
  <c r="H688" i="5"/>
  <c r="J687" i="5"/>
  <c r="H687" i="5"/>
  <c r="I687" i="5" s="1"/>
  <c r="J686" i="5"/>
  <c r="H686" i="5"/>
  <c r="J685" i="5"/>
  <c r="H685" i="5"/>
  <c r="J684" i="5"/>
  <c r="H684" i="5"/>
  <c r="J683" i="5"/>
  <c r="H683" i="5"/>
  <c r="I683" i="5" s="1"/>
  <c r="J682" i="5"/>
  <c r="H682" i="5"/>
  <c r="F680" i="5"/>
  <c r="H681" i="5" s="1"/>
  <c r="H679" i="5" s="1"/>
  <c r="E680" i="5"/>
  <c r="J677" i="5"/>
  <c r="H677" i="5"/>
  <c r="J676" i="5"/>
  <c r="H676" i="5"/>
  <c r="I676" i="5" s="1"/>
  <c r="J675" i="5"/>
  <c r="H675" i="5"/>
  <c r="J674" i="5"/>
  <c r="H674" i="5"/>
  <c r="I674" i="5" s="1"/>
  <c r="J673" i="5"/>
  <c r="H673" i="5"/>
  <c r="J672" i="5"/>
  <c r="H672" i="5"/>
  <c r="I672" i="5" s="1"/>
  <c r="J671" i="5"/>
  <c r="H671" i="5"/>
  <c r="J670" i="5"/>
  <c r="H670" i="5"/>
  <c r="I670" i="5" s="1"/>
  <c r="J669" i="5"/>
  <c r="H669" i="5"/>
  <c r="I669" i="5" s="1"/>
  <c r="J668" i="5"/>
  <c r="H668" i="5"/>
  <c r="I668" i="5" s="1"/>
  <c r="J667" i="5"/>
  <c r="H667" i="5"/>
  <c r="I667" i="5" s="1"/>
  <c r="J666" i="5"/>
  <c r="H666" i="5"/>
  <c r="J665" i="5"/>
  <c r="H665" i="5"/>
  <c r="I665" i="5" s="1"/>
  <c r="J664" i="5"/>
  <c r="H664" i="5"/>
  <c r="J663" i="5"/>
  <c r="H663" i="5"/>
  <c r="I663" i="5" s="1"/>
  <c r="J662" i="5"/>
  <c r="H662" i="5"/>
  <c r="J661" i="5"/>
  <c r="H661" i="5"/>
  <c r="I661" i="5" s="1"/>
  <c r="J660" i="5"/>
  <c r="H660" i="5"/>
  <c r="J659" i="5"/>
  <c r="H659" i="5"/>
  <c r="I659" i="5" s="1"/>
  <c r="J658" i="5"/>
  <c r="H658" i="5"/>
  <c r="J657" i="5"/>
  <c r="H657" i="5"/>
  <c r="I657" i="5" s="1"/>
  <c r="F655" i="5"/>
  <c r="H656" i="5" s="1"/>
  <c r="H654" i="5" s="1"/>
  <c r="E655" i="5"/>
  <c r="J652" i="5"/>
  <c r="H652" i="5"/>
  <c r="I652" i="5" s="1"/>
  <c r="J651" i="5"/>
  <c r="H651" i="5"/>
  <c r="J650" i="5"/>
  <c r="H650" i="5"/>
  <c r="I650" i="5" s="1"/>
  <c r="J649" i="5"/>
  <c r="H649" i="5"/>
  <c r="J648" i="5"/>
  <c r="H648" i="5"/>
  <c r="I648" i="5" s="1"/>
  <c r="J647" i="5"/>
  <c r="H647" i="5"/>
  <c r="J646" i="5"/>
  <c r="H646" i="5"/>
  <c r="I646" i="5" s="1"/>
  <c r="J645" i="5"/>
  <c r="H645" i="5"/>
  <c r="J644" i="5"/>
  <c r="H644" i="5"/>
  <c r="I644" i="5" s="1"/>
  <c r="J643" i="5"/>
  <c r="H643" i="5"/>
  <c r="J642" i="5"/>
  <c r="H642" i="5"/>
  <c r="I642" i="5" s="1"/>
  <c r="J641" i="5"/>
  <c r="H641" i="5"/>
  <c r="J640" i="5"/>
  <c r="H640" i="5"/>
  <c r="I640" i="5" s="1"/>
  <c r="J639" i="5"/>
  <c r="H639" i="5"/>
  <c r="J638" i="5"/>
  <c r="H638" i="5"/>
  <c r="I638" i="5" s="1"/>
  <c r="J637" i="5"/>
  <c r="H637" i="5"/>
  <c r="J636" i="5"/>
  <c r="H636" i="5"/>
  <c r="I636" i="5" s="1"/>
  <c r="J635" i="5"/>
  <c r="H635" i="5"/>
  <c r="J634" i="5"/>
  <c r="H634" i="5"/>
  <c r="I634" i="5" s="1"/>
  <c r="J633" i="5"/>
  <c r="H633" i="5"/>
  <c r="J632" i="5"/>
  <c r="H632" i="5"/>
  <c r="I632" i="5" s="1"/>
  <c r="J631" i="5"/>
  <c r="H631" i="5"/>
  <c r="J630" i="5"/>
  <c r="H630" i="5"/>
  <c r="I630" i="5" s="1"/>
  <c r="F628" i="5"/>
  <c r="H629" i="5" s="1"/>
  <c r="H627" i="5" s="1"/>
  <c r="E628" i="5"/>
  <c r="J625" i="5"/>
  <c r="H625" i="5"/>
  <c r="I625" i="5" s="1"/>
  <c r="J624" i="5"/>
  <c r="H624" i="5"/>
  <c r="J623" i="5"/>
  <c r="H623" i="5"/>
  <c r="I623" i="5" s="1"/>
  <c r="J622" i="5"/>
  <c r="H622" i="5"/>
  <c r="J621" i="5"/>
  <c r="H621" i="5"/>
  <c r="J620" i="5"/>
  <c r="H620" i="5"/>
  <c r="J619" i="5"/>
  <c r="H619" i="5"/>
  <c r="I619" i="5" s="1"/>
  <c r="J618" i="5"/>
  <c r="H618" i="5"/>
  <c r="J617" i="5"/>
  <c r="H617" i="5"/>
  <c r="I617" i="5" s="1"/>
  <c r="J616" i="5"/>
  <c r="H616" i="5"/>
  <c r="J615" i="5"/>
  <c r="H615" i="5"/>
  <c r="I615" i="5" s="1"/>
  <c r="J614" i="5"/>
  <c r="H614" i="5"/>
  <c r="J613" i="5"/>
  <c r="H613" i="5"/>
  <c r="I613" i="5" s="1"/>
  <c r="J612" i="5"/>
  <c r="H612" i="5"/>
  <c r="J611" i="5"/>
  <c r="H611" i="5"/>
  <c r="I611" i="5" s="1"/>
  <c r="J610" i="5"/>
  <c r="H610" i="5"/>
  <c r="J609" i="5"/>
  <c r="H609" i="5"/>
  <c r="I609" i="5" s="1"/>
  <c r="J608" i="5"/>
  <c r="H608" i="5"/>
  <c r="J607" i="5"/>
  <c r="H607" i="5"/>
  <c r="I607" i="5" s="1"/>
  <c r="J606" i="5"/>
  <c r="H606" i="5"/>
  <c r="J605" i="5"/>
  <c r="H605" i="5"/>
  <c r="J604" i="5"/>
  <c r="H604" i="5"/>
  <c r="J603" i="5"/>
  <c r="H603" i="5"/>
  <c r="J602" i="5"/>
  <c r="H602" i="5"/>
  <c r="J601" i="5"/>
  <c r="H601" i="5"/>
  <c r="F599" i="5"/>
  <c r="H600" i="5" s="1"/>
  <c r="H598" i="5" s="1"/>
  <c r="E599" i="5"/>
  <c r="J596" i="5"/>
  <c r="H596" i="5"/>
  <c r="J595" i="5"/>
  <c r="H595" i="5"/>
  <c r="I595" i="5" s="1"/>
  <c r="J594" i="5"/>
  <c r="H594" i="5"/>
  <c r="J593" i="5"/>
  <c r="H593" i="5"/>
  <c r="I593" i="5" s="1"/>
  <c r="J592" i="5"/>
  <c r="H592" i="5"/>
  <c r="J591" i="5"/>
  <c r="H591" i="5"/>
  <c r="I591" i="5" s="1"/>
  <c r="J590" i="5"/>
  <c r="H590" i="5"/>
  <c r="J589" i="5"/>
  <c r="H589" i="5"/>
  <c r="I589" i="5" s="1"/>
  <c r="J588" i="5"/>
  <c r="H588" i="5"/>
  <c r="J587" i="5"/>
  <c r="H587" i="5"/>
  <c r="I587" i="5" s="1"/>
  <c r="J586" i="5"/>
  <c r="H586" i="5"/>
  <c r="J585" i="5"/>
  <c r="H585" i="5"/>
  <c r="I585" i="5" s="1"/>
  <c r="J584" i="5"/>
  <c r="H584" i="5"/>
  <c r="J583" i="5"/>
  <c r="H583" i="5"/>
  <c r="I583" i="5" s="1"/>
  <c r="J582" i="5"/>
  <c r="H582" i="5"/>
  <c r="J581" i="5"/>
  <c r="H581" i="5"/>
  <c r="I581" i="5" s="1"/>
  <c r="J580" i="5"/>
  <c r="H580" i="5"/>
  <c r="J579" i="5"/>
  <c r="H579" i="5"/>
  <c r="I579" i="5" s="1"/>
  <c r="J578" i="5"/>
  <c r="H578" i="5"/>
  <c r="J577" i="5"/>
  <c r="H577" i="5"/>
  <c r="I577" i="5" s="1"/>
  <c r="J576" i="5"/>
  <c r="H576" i="5"/>
  <c r="J575" i="5"/>
  <c r="H575" i="5"/>
  <c r="I575" i="5" s="1"/>
  <c r="J574" i="5"/>
  <c r="H574" i="5"/>
  <c r="J573" i="5"/>
  <c r="H573" i="5"/>
  <c r="I573" i="5" s="1"/>
  <c r="J572" i="5"/>
  <c r="H572" i="5"/>
  <c r="E882" i="5" l="1"/>
  <c r="I795" i="5"/>
  <c r="I886" i="5"/>
  <c r="I664" i="5"/>
  <c r="I756" i="5"/>
  <c r="I902" i="5"/>
  <c r="I834" i="5"/>
  <c r="I704" i="5"/>
  <c r="H751" i="5"/>
  <c r="I635" i="5"/>
  <c r="I584" i="5"/>
  <c r="I741" i="5"/>
  <c r="I612" i="5"/>
  <c r="I651" i="5"/>
  <c r="I677" i="5"/>
  <c r="E679" i="5"/>
  <c r="I684" i="5"/>
  <c r="I685" i="5"/>
  <c r="I686" i="5"/>
  <c r="E721" i="5"/>
  <c r="I725" i="5"/>
  <c r="I772" i="5"/>
  <c r="E812" i="5"/>
  <c r="I818" i="5"/>
  <c r="E851" i="5"/>
  <c r="I865" i="5"/>
  <c r="I937" i="5"/>
  <c r="I925" i="5"/>
  <c r="I576" i="5"/>
  <c r="I592" i="5"/>
  <c r="H599" i="5"/>
  <c r="I620" i="5"/>
  <c r="I621" i="5"/>
  <c r="I622" i="5"/>
  <c r="I643" i="5"/>
  <c r="E654" i="5"/>
  <c r="H655" i="5"/>
  <c r="I694" i="5"/>
  <c r="I712" i="5"/>
  <c r="I733" i="5"/>
  <c r="E750" i="5"/>
  <c r="I764" i="5"/>
  <c r="I780" i="5"/>
  <c r="E782" i="5"/>
  <c r="I787" i="5"/>
  <c r="I803" i="5"/>
  <c r="I826" i="5"/>
  <c r="I842" i="5"/>
  <c r="H852" i="5"/>
  <c r="I857" i="5"/>
  <c r="I873" i="5"/>
  <c r="I894" i="5"/>
  <c r="I917" i="5"/>
  <c r="E936" i="5"/>
  <c r="I956" i="5"/>
  <c r="I572" i="5"/>
  <c r="I580" i="5"/>
  <c r="I588" i="5"/>
  <c r="I596" i="5"/>
  <c r="E598" i="5"/>
  <c r="I608" i="5"/>
  <c r="I616" i="5"/>
  <c r="E627" i="5"/>
  <c r="I631" i="5"/>
  <c r="I639" i="5"/>
  <c r="I647" i="5"/>
  <c r="I660" i="5"/>
  <c r="I673" i="5"/>
  <c r="H680" i="5"/>
  <c r="I690" i="5"/>
  <c r="I700" i="5"/>
  <c r="I708" i="5"/>
  <c r="I716" i="5"/>
  <c r="I729" i="5"/>
  <c r="I737" i="5"/>
  <c r="I745" i="5"/>
  <c r="I746" i="5"/>
  <c r="I747" i="5"/>
  <c r="I760" i="5"/>
  <c r="I768" i="5"/>
  <c r="I776" i="5"/>
  <c r="H783" i="5"/>
  <c r="I791" i="5"/>
  <c r="I799" i="5"/>
  <c r="I807" i="5"/>
  <c r="H813" i="5"/>
  <c r="I822" i="5"/>
  <c r="I830" i="5"/>
  <c r="I838" i="5"/>
  <c r="I846" i="5"/>
  <c r="I847" i="5"/>
  <c r="I848" i="5"/>
  <c r="I861" i="5"/>
  <c r="I869" i="5"/>
  <c r="I877" i="5"/>
  <c r="I890" i="5"/>
  <c r="I898" i="5"/>
  <c r="E909" i="5"/>
  <c r="I913" i="5"/>
  <c r="I921" i="5"/>
  <c r="I931" i="5"/>
  <c r="I574" i="5"/>
  <c r="I578" i="5"/>
  <c r="I582" i="5"/>
  <c r="I586" i="5"/>
  <c r="I590" i="5"/>
  <c r="I594" i="5"/>
  <c r="I601" i="5"/>
  <c r="I602" i="5"/>
  <c r="I603" i="5"/>
  <c r="I604" i="5"/>
  <c r="I605" i="5"/>
  <c r="I606" i="5"/>
  <c r="I610" i="5"/>
  <c r="I614" i="5"/>
  <c r="I618" i="5"/>
  <c r="I624" i="5"/>
  <c r="H628" i="5"/>
  <c r="I633" i="5"/>
  <c r="I637" i="5"/>
  <c r="I641" i="5"/>
  <c r="I645" i="5"/>
  <c r="I649" i="5"/>
  <c r="I658" i="5"/>
  <c r="I662" i="5"/>
  <c r="I666" i="5"/>
  <c r="I671" i="5"/>
  <c r="I675" i="5"/>
  <c r="I682" i="5"/>
  <c r="I688" i="5"/>
  <c r="I692" i="5"/>
  <c r="I696" i="5"/>
  <c r="I697" i="5"/>
  <c r="I698" i="5"/>
  <c r="I702" i="5"/>
  <c r="I706" i="5"/>
  <c r="I710" i="5"/>
  <c r="I714" i="5"/>
  <c r="I718" i="5"/>
  <c r="H722" i="5"/>
  <c r="I727" i="5"/>
  <c r="I731" i="5"/>
  <c r="I735" i="5"/>
  <c r="I739" i="5"/>
  <c r="I743" i="5"/>
  <c r="I754" i="5"/>
  <c r="I758" i="5"/>
  <c r="I762" i="5"/>
  <c r="I766" i="5"/>
  <c r="I770" i="5"/>
  <c r="I774" i="5"/>
  <c r="I778" i="5"/>
  <c r="I785" i="5"/>
  <c r="I789" i="5"/>
  <c r="I793" i="5"/>
  <c r="I797" i="5"/>
  <c r="I801" i="5"/>
  <c r="I805" i="5"/>
  <c r="I809" i="5"/>
  <c r="I815" i="5"/>
  <c r="I816" i="5"/>
  <c r="I820" i="5"/>
  <c r="I824" i="5"/>
  <c r="I828" i="5"/>
  <c r="I832" i="5"/>
  <c r="I836" i="5"/>
  <c r="I840" i="5"/>
  <c r="I844" i="5"/>
  <c r="I855" i="5"/>
  <c r="I859" i="5"/>
  <c r="I863" i="5"/>
  <c r="I867" i="5"/>
  <c r="I871" i="5"/>
  <c r="I875" i="5"/>
  <c r="I879" i="5"/>
  <c r="H883" i="5"/>
  <c r="I888" i="5"/>
  <c r="I892" i="5"/>
  <c r="I896" i="5"/>
  <c r="I900" i="5"/>
  <c r="I904" i="5"/>
  <c r="I905" i="5"/>
  <c r="I906" i="5"/>
  <c r="H910" i="5"/>
  <c r="I915" i="5"/>
  <c r="I919" i="5"/>
  <c r="I923" i="5"/>
  <c r="I927" i="5"/>
  <c r="I928" i="5"/>
  <c r="I929" i="5"/>
  <c r="I933" i="5"/>
  <c r="H570" i="5"/>
  <c r="F570" i="5"/>
  <c r="H571" i="5" s="1"/>
  <c r="H569" i="5" s="1"/>
  <c r="E570" i="5"/>
  <c r="J567" i="5"/>
  <c r="H567" i="5"/>
  <c r="J566" i="5"/>
  <c r="H566" i="5"/>
  <c r="I566" i="5" s="1"/>
  <c r="J565" i="5"/>
  <c r="H565" i="5"/>
  <c r="J564" i="5"/>
  <c r="H564" i="5"/>
  <c r="I564" i="5" s="1"/>
  <c r="J563" i="5"/>
  <c r="H563" i="5"/>
  <c r="J562" i="5"/>
  <c r="H562" i="5"/>
  <c r="I562" i="5" s="1"/>
  <c r="J561" i="5"/>
  <c r="H561" i="5"/>
  <c r="I561" i="5" s="1"/>
  <c r="J560" i="5"/>
  <c r="H560" i="5"/>
  <c r="J559" i="5"/>
  <c r="H559" i="5"/>
  <c r="I559" i="5" s="1"/>
  <c r="J558" i="5"/>
  <c r="H558" i="5"/>
  <c r="J557" i="5"/>
  <c r="H557" i="5"/>
  <c r="I557" i="5" s="1"/>
  <c r="J556" i="5"/>
  <c r="H556" i="5"/>
  <c r="J555" i="5"/>
  <c r="H555" i="5"/>
  <c r="I555" i="5" s="1"/>
  <c r="J554" i="5"/>
  <c r="H554" i="5"/>
  <c r="J553" i="5"/>
  <c r="H553" i="5"/>
  <c r="I553" i="5" s="1"/>
  <c r="J552" i="5"/>
  <c r="H552" i="5"/>
  <c r="J551" i="5"/>
  <c r="H551" i="5"/>
  <c r="I551" i="5" s="1"/>
  <c r="J550" i="5"/>
  <c r="H550" i="5"/>
  <c r="J549" i="5"/>
  <c r="H549" i="5"/>
  <c r="I549" i="5" s="1"/>
  <c r="J548" i="5"/>
  <c r="H548" i="5"/>
  <c r="J547" i="5"/>
  <c r="H547" i="5"/>
  <c r="I547" i="5" s="1"/>
  <c r="J546" i="5"/>
  <c r="H546" i="5"/>
  <c r="J545" i="5"/>
  <c r="H545" i="5"/>
  <c r="I545" i="5" s="1"/>
  <c r="J544" i="5"/>
  <c r="H544" i="5"/>
  <c r="J543" i="5"/>
  <c r="H543" i="5"/>
  <c r="I543" i="5" s="1"/>
  <c r="J542" i="5"/>
  <c r="H542" i="5"/>
  <c r="J541" i="5"/>
  <c r="H541" i="5"/>
  <c r="I541" i="5" s="1"/>
  <c r="J540" i="5"/>
  <c r="H540" i="5"/>
  <c r="J539" i="5"/>
  <c r="H539" i="5"/>
  <c r="I539" i="5" s="1"/>
  <c r="J538" i="5"/>
  <c r="H538" i="5"/>
  <c r="J537" i="5"/>
  <c r="H537" i="5"/>
  <c r="I537" i="5" s="1"/>
  <c r="J536" i="5"/>
  <c r="H536" i="5"/>
  <c r="J535" i="5"/>
  <c r="H535" i="5"/>
  <c r="I535" i="5" s="1"/>
  <c r="J534" i="5"/>
  <c r="H534" i="5"/>
  <c r="J533" i="5"/>
  <c r="H533" i="5"/>
  <c r="I533" i="5" s="1"/>
  <c r="J532" i="5"/>
  <c r="H532" i="5"/>
  <c r="J531" i="5"/>
  <c r="H531" i="5"/>
  <c r="I531" i="5" s="1"/>
  <c r="J530" i="5"/>
  <c r="H530" i="5"/>
  <c r="J529" i="5"/>
  <c r="H529" i="5"/>
  <c r="I529" i="5" s="1"/>
  <c r="F527" i="5"/>
  <c r="H528" i="5" s="1"/>
  <c r="H526" i="5" s="1"/>
  <c r="E527" i="5"/>
  <c r="J524" i="5"/>
  <c r="H524" i="5"/>
  <c r="I524" i="5" s="1"/>
  <c r="J523" i="5"/>
  <c r="H523" i="5"/>
  <c r="J522" i="5"/>
  <c r="H522" i="5"/>
  <c r="I522" i="5" s="1"/>
  <c r="J521" i="5"/>
  <c r="H521" i="5"/>
  <c r="J520" i="5"/>
  <c r="H520" i="5"/>
  <c r="I520" i="5" s="1"/>
  <c r="J519" i="5"/>
  <c r="H519" i="5"/>
  <c r="J518" i="5"/>
  <c r="H518" i="5"/>
  <c r="I518" i="5" s="1"/>
  <c r="J517" i="5"/>
  <c r="H517" i="5"/>
  <c r="J516" i="5"/>
  <c r="H516" i="5"/>
  <c r="I516" i="5" s="1"/>
  <c r="J515" i="5"/>
  <c r="H515" i="5"/>
  <c r="J514" i="5"/>
  <c r="H514" i="5"/>
  <c r="I514" i="5" s="1"/>
  <c r="J513" i="5"/>
  <c r="H513" i="5"/>
  <c r="J512" i="5"/>
  <c r="H512" i="5"/>
  <c r="J511" i="5"/>
  <c r="H511" i="5"/>
  <c r="J510" i="5"/>
  <c r="H510" i="5"/>
  <c r="I510" i="5" s="1"/>
  <c r="J509" i="5"/>
  <c r="H509" i="5"/>
  <c r="J508" i="5"/>
  <c r="H508" i="5"/>
  <c r="I508" i="5" s="1"/>
  <c r="J507" i="5"/>
  <c r="H507" i="5"/>
  <c r="J506" i="5"/>
  <c r="H506" i="5"/>
  <c r="I506" i="5" s="1"/>
  <c r="F504" i="5"/>
  <c r="H505" i="5" s="1"/>
  <c r="H503" i="5" s="1"/>
  <c r="E504" i="5"/>
  <c r="J501" i="5"/>
  <c r="H501" i="5"/>
  <c r="J500" i="5"/>
  <c r="H500" i="5"/>
  <c r="J499" i="5"/>
  <c r="H499" i="5"/>
  <c r="J498" i="5"/>
  <c r="H498" i="5"/>
  <c r="J497" i="5"/>
  <c r="H497" i="5"/>
  <c r="J496" i="5"/>
  <c r="H496" i="5"/>
  <c r="J495" i="5"/>
  <c r="H495" i="5"/>
  <c r="J494" i="5"/>
  <c r="H494" i="5"/>
  <c r="I494" i="5" s="1"/>
  <c r="J493" i="5"/>
  <c r="H493" i="5"/>
  <c r="J492" i="5"/>
  <c r="H492" i="5"/>
  <c r="I492" i="5" s="1"/>
  <c r="J491" i="5"/>
  <c r="H491" i="5"/>
  <c r="J490" i="5"/>
  <c r="H490" i="5"/>
  <c r="I490" i="5" s="1"/>
  <c r="J489" i="5"/>
  <c r="H489" i="5"/>
  <c r="J488" i="5"/>
  <c r="H488" i="5"/>
  <c r="I488" i="5" s="1"/>
  <c r="J487" i="5"/>
  <c r="H487" i="5"/>
  <c r="J486" i="5"/>
  <c r="H486" i="5"/>
  <c r="I486" i="5" s="1"/>
  <c r="J485" i="5"/>
  <c r="H485" i="5"/>
  <c r="J484" i="5"/>
  <c r="H484" i="5"/>
  <c r="I484" i="5" s="1"/>
  <c r="J483" i="5"/>
  <c r="H483" i="5"/>
  <c r="J482" i="5"/>
  <c r="H482" i="5"/>
  <c r="I482" i="5" s="1"/>
  <c r="J481" i="5"/>
  <c r="H481" i="5"/>
  <c r="J480" i="5"/>
  <c r="H480" i="5"/>
  <c r="I480" i="5" s="1"/>
  <c r="J479" i="5"/>
  <c r="H479" i="5"/>
  <c r="J478" i="5"/>
  <c r="H478" i="5"/>
  <c r="I478" i="5" s="1"/>
  <c r="J477" i="5"/>
  <c r="H477" i="5"/>
  <c r="J476" i="5"/>
  <c r="H476" i="5"/>
  <c r="I476" i="5" s="1"/>
  <c r="J475" i="5"/>
  <c r="H475" i="5"/>
  <c r="J474" i="5"/>
  <c r="H474" i="5"/>
  <c r="I474" i="5" s="1"/>
  <c r="J473" i="5"/>
  <c r="H473" i="5"/>
  <c r="J472" i="5"/>
  <c r="H472" i="5"/>
  <c r="I472" i="5" s="1"/>
  <c r="J471" i="5"/>
  <c r="H471" i="5"/>
  <c r="J470" i="5"/>
  <c r="H470" i="5"/>
  <c r="J469" i="5"/>
  <c r="H469" i="5"/>
  <c r="J468" i="5"/>
  <c r="H468" i="5"/>
  <c r="I468" i="5" s="1"/>
  <c r="J467" i="5"/>
  <c r="H467" i="5"/>
  <c r="J466" i="5"/>
  <c r="H466" i="5"/>
  <c r="I466" i="5" s="1"/>
  <c r="J465" i="5"/>
  <c r="H465" i="5"/>
  <c r="J464" i="5"/>
  <c r="H464" i="5"/>
  <c r="I464" i="5" s="1"/>
  <c r="J463" i="5"/>
  <c r="H463" i="5"/>
  <c r="J462" i="5"/>
  <c r="H462" i="5"/>
  <c r="I462" i="5" s="1"/>
  <c r="F460" i="5"/>
  <c r="H461" i="5" s="1"/>
  <c r="H459" i="5" s="1"/>
  <c r="E460" i="5"/>
  <c r="J457" i="5"/>
  <c r="H457" i="5"/>
  <c r="I457" i="5" s="1"/>
  <c r="J456" i="5"/>
  <c r="H456" i="5"/>
  <c r="J455" i="5"/>
  <c r="H455" i="5"/>
  <c r="I455" i="5" s="1"/>
  <c r="J454" i="5"/>
  <c r="H454" i="5"/>
  <c r="J453" i="5"/>
  <c r="H453" i="5"/>
  <c r="I453" i="5" s="1"/>
  <c r="J452" i="5"/>
  <c r="H452" i="5"/>
  <c r="J451" i="5"/>
  <c r="H451" i="5"/>
  <c r="I451" i="5" s="1"/>
  <c r="J450" i="5"/>
  <c r="H450" i="5"/>
  <c r="J449" i="5"/>
  <c r="H449" i="5"/>
  <c r="I449" i="5" s="1"/>
  <c r="J448" i="5"/>
  <c r="H448" i="5"/>
  <c r="J447" i="5"/>
  <c r="H447" i="5"/>
  <c r="I447" i="5" s="1"/>
  <c r="J446" i="5"/>
  <c r="H446" i="5"/>
  <c r="J445" i="5"/>
  <c r="H445" i="5"/>
  <c r="I445" i="5" s="1"/>
  <c r="J444" i="5"/>
  <c r="H444" i="5"/>
  <c r="J443" i="5"/>
  <c r="H443" i="5"/>
  <c r="I443" i="5" s="1"/>
  <c r="J442" i="5"/>
  <c r="H442" i="5"/>
  <c r="J441" i="5"/>
  <c r="H441" i="5"/>
  <c r="I441" i="5" s="1"/>
  <c r="J440" i="5"/>
  <c r="H440" i="5"/>
  <c r="J439" i="5"/>
  <c r="H439" i="5"/>
  <c r="I439" i="5" s="1"/>
  <c r="J438" i="5"/>
  <c r="H438" i="5"/>
  <c r="J437" i="5"/>
  <c r="H437" i="5"/>
  <c r="I437" i="5" s="1"/>
  <c r="J436" i="5"/>
  <c r="H436" i="5"/>
  <c r="J435" i="5"/>
  <c r="H435" i="5"/>
  <c r="I435" i="5" s="1"/>
  <c r="J434" i="5"/>
  <c r="H434" i="5"/>
  <c r="J433" i="5"/>
  <c r="H433" i="5"/>
  <c r="J432" i="5"/>
  <c r="H432" i="5"/>
  <c r="J431" i="5"/>
  <c r="H431" i="5"/>
  <c r="I431" i="5" s="1"/>
  <c r="J430" i="5"/>
  <c r="H430" i="5"/>
  <c r="J429" i="5"/>
  <c r="H429" i="5"/>
  <c r="I429" i="5" s="1"/>
  <c r="J428" i="5"/>
  <c r="H428" i="5"/>
  <c r="J427" i="5"/>
  <c r="H427" i="5"/>
  <c r="I427" i="5" s="1"/>
  <c r="J426" i="5"/>
  <c r="H426" i="5"/>
  <c r="J425" i="5"/>
  <c r="H425" i="5"/>
  <c r="I425" i="5" s="1"/>
  <c r="F423" i="5"/>
  <c r="H424" i="5" s="1"/>
  <c r="H422" i="5" s="1"/>
  <c r="E423" i="5"/>
  <c r="J420" i="5"/>
  <c r="H420" i="5"/>
  <c r="I420" i="5" s="1"/>
  <c r="J419" i="5"/>
  <c r="H419" i="5"/>
  <c r="J418" i="5"/>
  <c r="H418" i="5"/>
  <c r="I418" i="5" s="1"/>
  <c r="J417" i="5"/>
  <c r="H417" i="5"/>
  <c r="J416" i="5"/>
  <c r="H416" i="5"/>
  <c r="I416" i="5" s="1"/>
  <c r="J415" i="5"/>
  <c r="H415" i="5"/>
  <c r="J414" i="5"/>
  <c r="H414" i="5"/>
  <c r="I414" i="5" s="1"/>
  <c r="J413" i="5"/>
  <c r="H413" i="5"/>
  <c r="J412" i="5"/>
  <c r="H412" i="5"/>
  <c r="I412" i="5" s="1"/>
  <c r="J411" i="5"/>
  <c r="H411" i="5"/>
  <c r="I411" i="5" s="1"/>
  <c r="J410" i="5"/>
  <c r="H410" i="5"/>
  <c r="I410" i="5" s="1"/>
  <c r="J409" i="5"/>
  <c r="H409" i="5"/>
  <c r="I409" i="5" s="1"/>
  <c r="J408" i="5"/>
  <c r="H408" i="5"/>
  <c r="I408" i="5" s="1"/>
  <c r="J407" i="5"/>
  <c r="H407" i="5"/>
  <c r="I407" i="5" s="1"/>
  <c r="J406" i="5"/>
  <c r="H406" i="5"/>
  <c r="I406" i="5" s="1"/>
  <c r="J405" i="5"/>
  <c r="H405" i="5"/>
  <c r="I405" i="5" s="1"/>
  <c r="J404" i="5"/>
  <c r="H404" i="5"/>
  <c r="I404" i="5" s="1"/>
  <c r="J403" i="5"/>
  <c r="H403" i="5"/>
  <c r="I448" i="5" l="1"/>
  <c r="I479" i="5"/>
  <c r="E526" i="5"/>
  <c r="I530" i="5"/>
  <c r="I430" i="5"/>
  <c r="E459" i="5"/>
  <c r="H460" i="5"/>
  <c r="I495" i="5"/>
  <c r="I496" i="5"/>
  <c r="I497" i="5"/>
  <c r="I498" i="5"/>
  <c r="I499" i="5"/>
  <c r="I500" i="5"/>
  <c r="I501" i="5"/>
  <c r="E503" i="5"/>
  <c r="I507" i="5"/>
  <c r="I546" i="5"/>
  <c r="I417" i="5"/>
  <c r="I440" i="5"/>
  <c r="I456" i="5"/>
  <c r="I469" i="5"/>
  <c r="I470" i="5"/>
  <c r="I471" i="5"/>
  <c r="I487" i="5"/>
  <c r="I517" i="5"/>
  <c r="I538" i="5"/>
  <c r="I554" i="5"/>
  <c r="I413" i="5"/>
  <c r="E422" i="5"/>
  <c r="I426" i="5"/>
  <c r="I436" i="5"/>
  <c r="I444" i="5"/>
  <c r="I452" i="5"/>
  <c r="I465" i="5"/>
  <c r="I475" i="5"/>
  <c r="I483" i="5"/>
  <c r="I491" i="5"/>
  <c r="I511" i="5"/>
  <c r="I512" i="5"/>
  <c r="I513" i="5"/>
  <c r="I521" i="5"/>
  <c r="I534" i="5"/>
  <c r="I542" i="5"/>
  <c r="I550" i="5"/>
  <c r="I558" i="5"/>
  <c r="I565" i="5"/>
  <c r="E569" i="5"/>
  <c r="I910" i="5"/>
  <c r="I883" i="5"/>
  <c r="I852" i="5"/>
  <c r="I722" i="5"/>
  <c r="I628" i="5"/>
  <c r="I570" i="5"/>
  <c r="I751" i="5"/>
  <c r="I655" i="5"/>
  <c r="I783" i="5"/>
  <c r="I680" i="5"/>
  <c r="I403" i="5"/>
  <c r="I415" i="5"/>
  <c r="I419" i="5"/>
  <c r="H423" i="5"/>
  <c r="I428" i="5"/>
  <c r="I432" i="5"/>
  <c r="I433" i="5"/>
  <c r="I434" i="5"/>
  <c r="I438" i="5"/>
  <c r="I442" i="5"/>
  <c r="I446" i="5"/>
  <c r="I450" i="5"/>
  <c r="I454" i="5"/>
  <c r="I463" i="5"/>
  <c r="I467" i="5"/>
  <c r="I473" i="5"/>
  <c r="I477" i="5"/>
  <c r="I481" i="5"/>
  <c r="I485" i="5"/>
  <c r="I489" i="5"/>
  <c r="I493" i="5"/>
  <c r="H504" i="5"/>
  <c r="I509" i="5"/>
  <c r="I515" i="5"/>
  <c r="I519" i="5"/>
  <c r="I523" i="5"/>
  <c r="H527" i="5"/>
  <c r="I532" i="5"/>
  <c r="I536" i="5"/>
  <c r="I540" i="5"/>
  <c r="I544" i="5"/>
  <c r="I548" i="5"/>
  <c r="I552" i="5"/>
  <c r="I556" i="5"/>
  <c r="I560" i="5"/>
  <c r="I563" i="5"/>
  <c r="I567" i="5"/>
  <c r="I813" i="5"/>
  <c r="I599" i="5"/>
  <c r="J402" i="5"/>
  <c r="H402" i="5"/>
  <c r="I402" i="5" s="1"/>
  <c r="J401" i="5"/>
  <c r="H401" i="5"/>
  <c r="J400" i="5"/>
  <c r="H400" i="5"/>
  <c r="I400" i="5" s="1"/>
  <c r="J399" i="5"/>
  <c r="H399" i="5"/>
  <c r="J398" i="5"/>
  <c r="H398" i="5"/>
  <c r="I398" i="5" s="1"/>
  <c r="J397" i="5"/>
  <c r="H397" i="5"/>
  <c r="J396" i="5"/>
  <c r="H396" i="5"/>
  <c r="I396" i="5" s="1"/>
  <c r="J395" i="5"/>
  <c r="H395" i="5"/>
  <c r="J394" i="5"/>
  <c r="H394" i="5"/>
  <c r="I394" i="5" s="1"/>
  <c r="J393" i="5"/>
  <c r="H393" i="5"/>
  <c r="J392" i="5"/>
  <c r="H392" i="5"/>
  <c r="I392" i="5" s="1"/>
  <c r="J391" i="5"/>
  <c r="H391" i="5"/>
  <c r="J390" i="5"/>
  <c r="H390" i="5"/>
  <c r="I390" i="5" s="1"/>
  <c r="J389" i="5"/>
  <c r="H389" i="5"/>
  <c r="F387" i="5"/>
  <c r="H388" i="5" s="1"/>
  <c r="H386" i="5" s="1"/>
  <c r="E387" i="5"/>
  <c r="J384" i="5"/>
  <c r="H384" i="5"/>
  <c r="J383" i="5"/>
  <c r="H383" i="5"/>
  <c r="I383" i="5" s="1"/>
  <c r="J382" i="5"/>
  <c r="H382" i="5"/>
  <c r="J381" i="5"/>
  <c r="H381" i="5"/>
  <c r="I381" i="5" s="1"/>
  <c r="J380" i="5"/>
  <c r="H380" i="5"/>
  <c r="J379" i="5"/>
  <c r="H379" i="5"/>
  <c r="I379" i="5" s="1"/>
  <c r="J378" i="5"/>
  <c r="H378" i="5"/>
  <c r="J377" i="5"/>
  <c r="H377" i="5"/>
  <c r="I377" i="5" s="1"/>
  <c r="J376" i="5"/>
  <c r="H376" i="5"/>
  <c r="J375" i="5"/>
  <c r="H375" i="5"/>
  <c r="J374" i="5"/>
  <c r="H374" i="5"/>
  <c r="F372" i="5"/>
  <c r="H373" i="5" s="1"/>
  <c r="H371" i="5" s="1"/>
  <c r="E372" i="5"/>
  <c r="J369" i="5"/>
  <c r="H369" i="5"/>
  <c r="J368" i="5"/>
  <c r="H368" i="5"/>
  <c r="I368" i="5" s="1"/>
  <c r="J367" i="5"/>
  <c r="H367" i="5"/>
  <c r="J366" i="5"/>
  <c r="H366" i="5"/>
  <c r="I366" i="5" s="1"/>
  <c r="J365" i="5"/>
  <c r="H365" i="5"/>
  <c r="J364" i="5"/>
  <c r="H364" i="5"/>
  <c r="I364" i="5" s="1"/>
  <c r="J363" i="5"/>
  <c r="H363" i="5"/>
  <c r="J362" i="5"/>
  <c r="H362" i="5"/>
  <c r="I362" i="5" s="1"/>
  <c r="J361" i="5"/>
  <c r="H361" i="5"/>
  <c r="J360" i="5"/>
  <c r="H360" i="5"/>
  <c r="I360" i="5" s="1"/>
  <c r="J359" i="5"/>
  <c r="H359" i="5"/>
  <c r="I359" i="5" s="1"/>
  <c r="J358" i="5"/>
  <c r="H358" i="5"/>
  <c r="I358" i="5" s="1"/>
  <c r="J357" i="5"/>
  <c r="H357" i="5"/>
  <c r="I357" i="5" s="1"/>
  <c r="J356" i="5"/>
  <c r="H356" i="5"/>
  <c r="I356" i="5" s="1"/>
  <c r="J355" i="5"/>
  <c r="H355" i="5"/>
  <c r="I355" i="5" s="1"/>
  <c r="J354" i="5"/>
  <c r="H354" i="5"/>
  <c r="I354" i="5" s="1"/>
  <c r="J353" i="5"/>
  <c r="H353" i="5"/>
  <c r="I353" i="5" s="1"/>
  <c r="J352" i="5"/>
  <c r="H352" i="5"/>
  <c r="I352" i="5" s="1"/>
  <c r="J351" i="5"/>
  <c r="H351" i="5"/>
  <c r="I351" i="5" s="1"/>
  <c r="J350" i="5"/>
  <c r="H350" i="5"/>
  <c r="I350" i="5" s="1"/>
  <c r="J349" i="5"/>
  <c r="H349" i="5"/>
  <c r="J348" i="5"/>
  <c r="H348" i="5"/>
  <c r="I348" i="5" s="1"/>
  <c r="J347" i="5"/>
  <c r="H347" i="5"/>
  <c r="J346" i="5"/>
  <c r="H346" i="5"/>
  <c r="J345" i="5"/>
  <c r="H345" i="5"/>
  <c r="J344" i="5"/>
  <c r="H344" i="5"/>
  <c r="I344" i="5" s="1"/>
  <c r="J343" i="5"/>
  <c r="H343" i="5"/>
  <c r="J342" i="5"/>
  <c r="H342" i="5"/>
  <c r="I342" i="5" s="1"/>
  <c r="F340" i="5"/>
  <c r="H341" i="5" s="1"/>
  <c r="H339" i="5" s="1"/>
  <c r="E340" i="5"/>
  <c r="J337" i="5"/>
  <c r="H337" i="5"/>
  <c r="I337" i="5" s="1"/>
  <c r="J336" i="5"/>
  <c r="H336" i="5"/>
  <c r="J335" i="5"/>
  <c r="H335" i="5"/>
  <c r="I335" i="5" s="1"/>
  <c r="J334" i="5"/>
  <c r="H334" i="5"/>
  <c r="J333" i="5"/>
  <c r="H333" i="5"/>
  <c r="I333" i="5" s="1"/>
  <c r="J332" i="5"/>
  <c r="H332" i="5"/>
  <c r="J331" i="5"/>
  <c r="H331" i="5"/>
  <c r="I331" i="5" s="1"/>
  <c r="J330" i="5"/>
  <c r="H330" i="5"/>
  <c r="J329" i="5"/>
  <c r="H329" i="5"/>
  <c r="I329" i="5" s="1"/>
  <c r="J328" i="5"/>
  <c r="H328" i="5"/>
  <c r="J327" i="5"/>
  <c r="H327" i="5"/>
  <c r="I327" i="5" s="1"/>
  <c r="J326" i="5"/>
  <c r="H326" i="5"/>
  <c r="J325" i="5"/>
  <c r="H325" i="5"/>
  <c r="I325" i="5" s="1"/>
  <c r="J324" i="5"/>
  <c r="H324" i="5"/>
  <c r="J323" i="5"/>
  <c r="H323" i="5"/>
  <c r="I323" i="5" s="1"/>
  <c r="J322" i="5"/>
  <c r="H322" i="5"/>
  <c r="J321" i="5"/>
  <c r="H321" i="5"/>
  <c r="I321" i="5" s="1"/>
  <c r="J320" i="5"/>
  <c r="H320" i="5"/>
  <c r="J319" i="5"/>
  <c r="H319" i="5"/>
  <c r="I319" i="5" s="1"/>
  <c r="J318" i="5"/>
  <c r="H318" i="5"/>
  <c r="J317" i="5"/>
  <c r="H317" i="5"/>
  <c r="I317" i="5" s="1"/>
  <c r="J316" i="5"/>
  <c r="H316" i="5"/>
  <c r="F314" i="5"/>
  <c r="H315" i="5" s="1"/>
  <c r="H313" i="5" s="1"/>
  <c r="E314" i="5"/>
  <c r="J311" i="5"/>
  <c r="H311" i="5"/>
  <c r="J310" i="5"/>
  <c r="H310" i="5"/>
  <c r="I310" i="5" s="1"/>
  <c r="J309" i="5"/>
  <c r="H309" i="5"/>
  <c r="J308" i="5"/>
  <c r="H308" i="5"/>
  <c r="I308" i="5" s="1"/>
  <c r="J307" i="5"/>
  <c r="H307" i="5"/>
  <c r="J306" i="5"/>
  <c r="H306" i="5"/>
  <c r="I306" i="5" s="1"/>
  <c r="J305" i="5"/>
  <c r="H305" i="5"/>
  <c r="J304" i="5"/>
  <c r="H304" i="5"/>
  <c r="I304" i="5" s="1"/>
  <c r="J303" i="5"/>
  <c r="H303" i="5"/>
  <c r="J302" i="5"/>
  <c r="H302" i="5"/>
  <c r="I302" i="5" s="1"/>
  <c r="J301" i="5"/>
  <c r="H301" i="5"/>
  <c r="J300" i="5"/>
  <c r="H300" i="5"/>
  <c r="I300" i="5" s="1"/>
  <c r="J299" i="5"/>
  <c r="H299" i="5"/>
  <c r="J298" i="5"/>
  <c r="H298" i="5"/>
  <c r="I298" i="5" s="1"/>
  <c r="J297" i="5"/>
  <c r="H297" i="5"/>
  <c r="J296" i="5"/>
  <c r="H296" i="5"/>
  <c r="I296" i="5" s="1"/>
  <c r="J295" i="5"/>
  <c r="H295" i="5"/>
  <c r="J294" i="5"/>
  <c r="H294" i="5"/>
  <c r="I294" i="5" s="1"/>
  <c r="J293" i="5"/>
  <c r="H293" i="5"/>
  <c r="J292" i="5"/>
  <c r="H292" i="5"/>
  <c r="I292" i="5" s="1"/>
  <c r="J291" i="5"/>
  <c r="H291" i="5"/>
  <c r="J290" i="5"/>
  <c r="H290" i="5"/>
  <c r="I290" i="5" s="1"/>
  <c r="J289" i="5"/>
  <c r="H289" i="5"/>
  <c r="J288" i="5"/>
  <c r="H288" i="5"/>
  <c r="I288" i="5" s="1"/>
  <c r="J287" i="5"/>
  <c r="H287" i="5"/>
  <c r="F285" i="5"/>
  <c r="H286" i="5" s="1"/>
  <c r="H284" i="5" s="1"/>
  <c r="E285" i="5"/>
  <c r="J282" i="5"/>
  <c r="H282" i="5"/>
  <c r="J281" i="5"/>
  <c r="H281" i="5"/>
  <c r="I281" i="5" s="1"/>
  <c r="J280" i="5"/>
  <c r="H280" i="5"/>
  <c r="J279" i="5"/>
  <c r="H279" i="5"/>
  <c r="I279" i="5" s="1"/>
  <c r="J278" i="5"/>
  <c r="H278" i="5"/>
  <c r="J277" i="5"/>
  <c r="H277" i="5"/>
  <c r="I277" i="5" s="1"/>
  <c r="J276" i="5"/>
  <c r="H276" i="5"/>
  <c r="J275" i="5"/>
  <c r="H275" i="5"/>
  <c r="I275" i="5" s="1"/>
  <c r="J274" i="5"/>
  <c r="H274" i="5"/>
  <c r="J273" i="5"/>
  <c r="H273" i="5"/>
  <c r="I273" i="5" s="1"/>
  <c r="J272" i="5"/>
  <c r="H272" i="5"/>
  <c r="J271" i="5"/>
  <c r="H271" i="5"/>
  <c r="I271" i="5" s="1"/>
  <c r="J270" i="5"/>
  <c r="H270" i="5"/>
  <c r="J269" i="5"/>
  <c r="H269" i="5"/>
  <c r="I269" i="5" s="1"/>
  <c r="J268" i="5"/>
  <c r="H268" i="5"/>
  <c r="J267" i="5"/>
  <c r="H267" i="5"/>
  <c r="I267" i="5" s="1"/>
  <c r="J266" i="5"/>
  <c r="H266" i="5"/>
  <c r="I266" i="5" s="1"/>
  <c r="J265" i="5"/>
  <c r="H265" i="5"/>
  <c r="I265" i="5" s="1"/>
  <c r="J264" i="5"/>
  <c r="H264" i="5"/>
  <c r="J263" i="5"/>
  <c r="H263" i="5"/>
  <c r="I263" i="5" s="1"/>
  <c r="J262" i="5"/>
  <c r="H262" i="5"/>
  <c r="J261" i="5"/>
  <c r="H261" i="5"/>
  <c r="I261" i="5" s="1"/>
  <c r="J260" i="5"/>
  <c r="H260" i="5"/>
  <c r="F258" i="5"/>
  <c r="H259" i="5" s="1"/>
  <c r="H257" i="5" s="1"/>
  <c r="E258" i="5"/>
  <c r="J255" i="5"/>
  <c r="H255" i="5"/>
  <c r="J254" i="5"/>
  <c r="H254" i="5"/>
  <c r="I254" i="5" s="1"/>
  <c r="J253" i="5"/>
  <c r="H253" i="5"/>
  <c r="J252" i="5"/>
  <c r="H252" i="5"/>
  <c r="I252" i="5" s="1"/>
  <c r="J251" i="5"/>
  <c r="H251" i="5"/>
  <c r="J250" i="5"/>
  <c r="H250" i="5"/>
  <c r="I250" i="5" s="1"/>
  <c r="J249" i="5"/>
  <c r="H249" i="5"/>
  <c r="J248" i="5"/>
  <c r="H248" i="5"/>
  <c r="I248" i="5" s="1"/>
  <c r="J247" i="5"/>
  <c r="H247" i="5"/>
  <c r="J246" i="5"/>
  <c r="H246" i="5"/>
  <c r="I246" i="5" s="1"/>
  <c r="J245" i="5"/>
  <c r="H245" i="5"/>
  <c r="J244" i="5"/>
  <c r="H244" i="5"/>
  <c r="I244" i="5" s="1"/>
  <c r="J243" i="5"/>
  <c r="H243" i="5"/>
  <c r="J242" i="5"/>
  <c r="H242" i="5"/>
  <c r="I242" i="5" s="1"/>
  <c r="J241" i="5"/>
  <c r="H241" i="5"/>
  <c r="J240" i="5"/>
  <c r="H240" i="5"/>
  <c r="I240" i="5" s="1"/>
  <c r="J239" i="5"/>
  <c r="H239" i="5"/>
  <c r="J238" i="5"/>
  <c r="H238" i="5"/>
  <c r="I238" i="5" s="1"/>
  <c r="D238" i="5"/>
  <c r="J237" i="5"/>
  <c r="H237" i="5"/>
  <c r="J236" i="5"/>
  <c r="H236" i="5"/>
  <c r="I236" i="5" s="1"/>
  <c r="J235" i="5"/>
  <c r="H235" i="5"/>
  <c r="J234" i="5"/>
  <c r="H234" i="5"/>
  <c r="I234" i="5" s="1"/>
  <c r="J233" i="5"/>
  <c r="H233" i="5"/>
  <c r="J232" i="5"/>
  <c r="H232" i="5"/>
  <c r="I232" i="5" s="1"/>
  <c r="J231" i="5"/>
  <c r="H231" i="5"/>
  <c r="J230" i="5"/>
  <c r="H230" i="5"/>
  <c r="I230" i="5" s="1"/>
  <c r="D230" i="5"/>
  <c r="J229" i="5"/>
  <c r="H229" i="5"/>
  <c r="D229" i="5"/>
  <c r="F227" i="5"/>
  <c r="E227" i="5"/>
  <c r="F226" i="5"/>
  <c r="J224" i="5"/>
  <c r="H224" i="5"/>
  <c r="J223" i="5"/>
  <c r="H223" i="5"/>
  <c r="I223" i="5" s="1"/>
  <c r="J222" i="5"/>
  <c r="H222" i="5"/>
  <c r="J221" i="5"/>
  <c r="H221" i="5"/>
  <c r="I221" i="5" s="1"/>
  <c r="J220" i="5"/>
  <c r="H220" i="5"/>
  <c r="J219" i="5"/>
  <c r="H219" i="5"/>
  <c r="I219" i="5" s="1"/>
  <c r="J218" i="5"/>
  <c r="H218" i="5"/>
  <c r="J217" i="5"/>
  <c r="H217" i="5"/>
  <c r="I217" i="5" s="1"/>
  <c r="J216" i="5"/>
  <c r="H216" i="5"/>
  <c r="J215" i="5"/>
  <c r="H215" i="5"/>
  <c r="I215" i="5" s="1"/>
  <c r="J214" i="5"/>
  <c r="H214" i="5"/>
  <c r="J213" i="5"/>
  <c r="H213" i="5"/>
  <c r="I213" i="5" s="1"/>
  <c r="J212" i="5"/>
  <c r="H212" i="5"/>
  <c r="J211" i="5"/>
  <c r="H211" i="5"/>
  <c r="I211" i="5" s="1"/>
  <c r="J210" i="5"/>
  <c r="H210" i="5"/>
  <c r="J209" i="5"/>
  <c r="H209" i="5"/>
  <c r="I209" i="5" s="1"/>
  <c r="J208" i="5"/>
  <c r="H208" i="5"/>
  <c r="J207" i="5"/>
  <c r="H207" i="5"/>
  <c r="I207" i="5" s="1"/>
  <c r="J206" i="5"/>
  <c r="H206" i="5"/>
  <c r="J205" i="5"/>
  <c r="H205" i="5"/>
  <c r="I205" i="5" s="1"/>
  <c r="J204" i="5"/>
  <c r="H204" i="5"/>
  <c r="J203" i="5"/>
  <c r="H203" i="5"/>
  <c r="I203" i="5" s="1"/>
  <c r="J202" i="5"/>
  <c r="H202" i="5"/>
  <c r="J201" i="5"/>
  <c r="H201" i="5"/>
  <c r="I201" i="5" s="1"/>
  <c r="J200" i="5"/>
  <c r="H200" i="5"/>
  <c r="J199" i="5"/>
  <c r="H199" i="5"/>
  <c r="I199" i="5" s="1"/>
  <c r="J198" i="5"/>
  <c r="H198" i="5"/>
  <c r="I198" i="5" s="1"/>
  <c r="J197" i="5"/>
  <c r="H197" i="5"/>
  <c r="I197" i="5" s="1"/>
  <c r="F195" i="5"/>
  <c r="H196" i="5" s="1"/>
  <c r="H194" i="5" s="1"/>
  <c r="E195" i="5"/>
  <c r="J192" i="5"/>
  <c r="H192" i="5"/>
  <c r="I192" i="5" s="1"/>
  <c r="J191" i="5"/>
  <c r="H191" i="5"/>
  <c r="J190" i="5"/>
  <c r="H190" i="5"/>
  <c r="I190" i="5" s="1"/>
  <c r="J189" i="5"/>
  <c r="H189" i="5"/>
  <c r="J188" i="5"/>
  <c r="H188" i="5"/>
  <c r="I188" i="5" s="1"/>
  <c r="J187" i="5"/>
  <c r="H187" i="5"/>
  <c r="J186" i="5"/>
  <c r="H186" i="5"/>
  <c r="I186" i="5" s="1"/>
  <c r="J185" i="5"/>
  <c r="H185" i="5"/>
  <c r="J184" i="5"/>
  <c r="H184" i="5"/>
  <c r="I184" i="5" s="1"/>
  <c r="J183" i="5"/>
  <c r="H183" i="5"/>
  <c r="J182" i="5"/>
  <c r="H182" i="5"/>
  <c r="I182" i="5" s="1"/>
  <c r="J181" i="5"/>
  <c r="H181" i="5"/>
  <c r="J180" i="5"/>
  <c r="H180" i="5"/>
  <c r="I180" i="5" s="1"/>
  <c r="J179" i="5"/>
  <c r="H179" i="5"/>
  <c r="J178" i="5"/>
  <c r="H178" i="5"/>
  <c r="I178" i="5" s="1"/>
  <c r="J177" i="5"/>
  <c r="H177" i="5"/>
  <c r="J176" i="5"/>
  <c r="H176" i="5"/>
  <c r="I176" i="5" s="1"/>
  <c r="J175" i="5"/>
  <c r="H175" i="5"/>
  <c r="J174" i="5"/>
  <c r="H174" i="5"/>
  <c r="I174" i="5" s="1"/>
  <c r="J173" i="5"/>
  <c r="H173" i="5"/>
  <c r="J172" i="5"/>
  <c r="H172" i="5"/>
  <c r="I172" i="5" s="1"/>
  <c r="J171" i="5"/>
  <c r="H171" i="5"/>
  <c r="J170" i="5"/>
  <c r="H170" i="5"/>
  <c r="I170" i="5" s="1"/>
  <c r="J169" i="5"/>
  <c r="H169" i="5"/>
  <c r="J168" i="5"/>
  <c r="H168" i="5"/>
  <c r="I168" i="5" s="1"/>
  <c r="J167" i="5"/>
  <c r="H167" i="5"/>
  <c r="I167" i="5" s="1"/>
  <c r="J166" i="5"/>
  <c r="H166" i="5"/>
  <c r="I166" i="5" s="1"/>
  <c r="D227" i="5" l="1"/>
  <c r="H387" i="5"/>
  <c r="I293" i="5"/>
  <c r="E226" i="5"/>
  <c r="H372" i="5"/>
  <c r="I324" i="5"/>
  <c r="I224" i="5"/>
  <c r="I189" i="5"/>
  <c r="I231" i="5"/>
  <c r="I361" i="5"/>
  <c r="I241" i="5"/>
  <c r="H258" i="5"/>
  <c r="I173" i="5"/>
  <c r="I208" i="5"/>
  <c r="E257" i="5"/>
  <c r="I270" i="5"/>
  <c r="I309" i="5"/>
  <c r="E339" i="5"/>
  <c r="E386" i="5"/>
  <c r="I181" i="5"/>
  <c r="I200" i="5"/>
  <c r="I216" i="5"/>
  <c r="I249" i="5"/>
  <c r="I264" i="5"/>
  <c r="I278" i="5"/>
  <c r="H285" i="5"/>
  <c r="I301" i="5"/>
  <c r="E313" i="5"/>
  <c r="I316" i="5"/>
  <c r="H314" i="5"/>
  <c r="I332" i="5"/>
  <c r="H340" i="5"/>
  <c r="I345" i="5"/>
  <c r="I346" i="5"/>
  <c r="I347" i="5"/>
  <c r="I369" i="5"/>
  <c r="E371" i="5"/>
  <c r="I378" i="5"/>
  <c r="I393" i="5"/>
  <c r="I401" i="5"/>
  <c r="I504" i="5"/>
  <c r="I423" i="5"/>
  <c r="I169" i="5"/>
  <c r="I177" i="5"/>
  <c r="I185" i="5"/>
  <c r="E194" i="5"/>
  <c r="I204" i="5"/>
  <c r="I212" i="5"/>
  <c r="I220" i="5"/>
  <c r="I229" i="5"/>
  <c r="I235" i="5"/>
  <c r="I245" i="5"/>
  <c r="I253" i="5"/>
  <c r="I260" i="5"/>
  <c r="I274" i="5"/>
  <c r="I282" i="5"/>
  <c r="E284" i="5"/>
  <c r="I289" i="5"/>
  <c r="I297" i="5"/>
  <c r="I305" i="5"/>
  <c r="I320" i="5"/>
  <c r="I328" i="5"/>
  <c r="I336" i="5"/>
  <c r="I365" i="5"/>
  <c r="I382" i="5"/>
  <c r="I389" i="5"/>
  <c r="I397" i="5"/>
  <c r="I527" i="5"/>
  <c r="I460" i="5"/>
  <c r="I171" i="5"/>
  <c r="I175" i="5"/>
  <c r="I179" i="5"/>
  <c r="I183" i="5"/>
  <c r="I187" i="5"/>
  <c r="I191" i="5"/>
  <c r="H195" i="5"/>
  <c r="I202" i="5"/>
  <c r="I206" i="5"/>
  <c r="I210" i="5"/>
  <c r="I214" i="5"/>
  <c r="I218" i="5"/>
  <c r="I222" i="5"/>
  <c r="D226" i="5"/>
  <c r="H227" i="5"/>
  <c r="I233" i="5"/>
  <c r="I237" i="5"/>
  <c r="I239" i="5"/>
  <c r="I243" i="5"/>
  <c r="I247" i="5"/>
  <c r="I251" i="5"/>
  <c r="I255" i="5"/>
  <c r="I262" i="5"/>
  <c r="I268" i="5"/>
  <c r="I272" i="5"/>
  <c r="I276" i="5"/>
  <c r="I280" i="5"/>
  <c r="I287" i="5"/>
  <c r="I291" i="5"/>
  <c r="I295" i="5"/>
  <c r="I299" i="5"/>
  <c r="I303" i="5"/>
  <c r="I307" i="5"/>
  <c r="I311" i="5"/>
  <c r="I318" i="5"/>
  <c r="I322" i="5"/>
  <c r="I326" i="5"/>
  <c r="I330" i="5"/>
  <c r="I334" i="5"/>
  <c r="I343" i="5"/>
  <c r="I349" i="5"/>
  <c r="I363" i="5"/>
  <c r="I367" i="5"/>
  <c r="I374" i="5"/>
  <c r="I375" i="5"/>
  <c r="I376" i="5"/>
  <c r="I380" i="5"/>
  <c r="I384" i="5"/>
  <c r="I391" i="5"/>
  <c r="I395" i="5"/>
  <c r="I399" i="5"/>
  <c r="H164" i="5"/>
  <c r="F164" i="5"/>
  <c r="E164" i="5"/>
  <c r="J161" i="5"/>
  <c r="H161" i="5"/>
  <c r="I161" i="5" s="1"/>
  <c r="J160" i="5"/>
  <c r="H160" i="5"/>
  <c r="J159" i="5"/>
  <c r="H159" i="5"/>
  <c r="J158" i="5"/>
  <c r="H158" i="5"/>
  <c r="J157" i="5"/>
  <c r="H157" i="5"/>
  <c r="I157" i="5" s="1"/>
  <c r="J156" i="5"/>
  <c r="H156" i="5"/>
  <c r="J155" i="5"/>
  <c r="H155" i="5"/>
  <c r="I155" i="5" s="1"/>
  <c r="J154" i="5"/>
  <c r="H154" i="5"/>
  <c r="J153" i="5"/>
  <c r="H153" i="5"/>
  <c r="J152" i="5"/>
  <c r="H152" i="5"/>
  <c r="I152" i="5" s="1"/>
  <c r="J151" i="5"/>
  <c r="H151" i="5"/>
  <c r="J150" i="5"/>
  <c r="H150" i="5"/>
  <c r="I150" i="5" s="1"/>
  <c r="J149" i="5"/>
  <c r="H149" i="5"/>
  <c r="I149" i="5" s="1"/>
  <c r="J148" i="5"/>
  <c r="H148" i="5"/>
  <c r="J147" i="5"/>
  <c r="H147" i="5"/>
  <c r="J146" i="5"/>
  <c r="H146" i="5"/>
  <c r="J145" i="5"/>
  <c r="H145" i="5"/>
  <c r="J144" i="5"/>
  <c r="H144" i="5"/>
  <c r="J143" i="5"/>
  <c r="H143" i="5"/>
  <c r="I143" i="5" s="1"/>
  <c r="J142" i="5"/>
  <c r="H142" i="5"/>
  <c r="J141" i="5"/>
  <c r="H141" i="5"/>
  <c r="I141" i="5" s="1"/>
  <c r="J140" i="5"/>
  <c r="H140" i="5"/>
  <c r="J139" i="5"/>
  <c r="H139" i="5"/>
  <c r="I139" i="5" s="1"/>
  <c r="J138" i="5"/>
  <c r="H138" i="5"/>
  <c r="J137" i="5"/>
  <c r="H137" i="5"/>
  <c r="I137" i="5" s="1"/>
  <c r="J136" i="5"/>
  <c r="H136" i="5"/>
  <c r="J135" i="5"/>
  <c r="H135" i="5"/>
  <c r="I135" i="5" s="1"/>
  <c r="J134" i="5"/>
  <c r="H134" i="5"/>
  <c r="J133" i="5"/>
  <c r="H133" i="5"/>
  <c r="I133" i="5" s="1"/>
  <c r="J132" i="5"/>
  <c r="H132" i="5"/>
  <c r="J131" i="5"/>
  <c r="H131" i="5"/>
  <c r="I131" i="5" s="1"/>
  <c r="J130" i="5"/>
  <c r="H130" i="5"/>
  <c r="J129" i="5"/>
  <c r="H129" i="5"/>
  <c r="I129" i="5" s="1"/>
  <c r="J128" i="5"/>
  <c r="H128" i="5"/>
  <c r="J127" i="5"/>
  <c r="H127" i="5"/>
  <c r="I127" i="5" s="1"/>
  <c r="J126" i="5"/>
  <c r="H126" i="5"/>
  <c r="J125" i="5"/>
  <c r="H125" i="5"/>
  <c r="I125" i="5" s="1"/>
  <c r="F123" i="5"/>
  <c r="H124" i="5" s="1"/>
  <c r="H122" i="5" s="1"/>
  <c r="E123" i="5"/>
  <c r="J120" i="5"/>
  <c r="H120" i="5"/>
  <c r="J119" i="5"/>
  <c r="H119" i="5"/>
  <c r="I119" i="5" s="1"/>
  <c r="J118" i="5"/>
  <c r="H118" i="5"/>
  <c r="J117" i="5"/>
  <c r="H117" i="5"/>
  <c r="I117" i="5" s="1"/>
  <c r="J116" i="5"/>
  <c r="H116" i="5"/>
  <c r="J115" i="5"/>
  <c r="H115" i="5"/>
  <c r="I115" i="5" s="1"/>
  <c r="J114" i="5"/>
  <c r="H114" i="5"/>
  <c r="J113" i="5"/>
  <c r="H113" i="5"/>
  <c r="I113" i="5" s="1"/>
  <c r="J112" i="5"/>
  <c r="H112" i="5"/>
  <c r="J111" i="5"/>
  <c r="H111" i="5"/>
  <c r="I111" i="5" s="1"/>
  <c r="J110" i="5"/>
  <c r="H110" i="5"/>
  <c r="J109" i="5"/>
  <c r="H109" i="5"/>
  <c r="I109" i="5" s="1"/>
  <c r="J108" i="5"/>
  <c r="H108" i="5"/>
  <c r="J107" i="5"/>
  <c r="H107" i="5"/>
  <c r="I107" i="5" s="1"/>
  <c r="J106" i="5"/>
  <c r="H106" i="5"/>
  <c r="I106" i="5" s="1"/>
  <c r="J105" i="5"/>
  <c r="H105" i="5"/>
  <c r="I105" i="5" s="1"/>
  <c r="J104" i="5"/>
  <c r="H104" i="5"/>
  <c r="I104" i="5" s="1"/>
  <c r="J103" i="5"/>
  <c r="H103" i="5"/>
  <c r="I103" i="5" s="1"/>
  <c r="J102" i="5"/>
  <c r="H102" i="5"/>
  <c r="I102" i="5" s="1"/>
  <c r="J101" i="5"/>
  <c r="H101" i="5"/>
  <c r="I101" i="5" s="1"/>
  <c r="J100" i="5"/>
  <c r="H100" i="5"/>
  <c r="I100" i="5" s="1"/>
  <c r="J99" i="5"/>
  <c r="H99" i="5"/>
  <c r="I99" i="5" s="1"/>
  <c r="J98" i="5"/>
  <c r="H98" i="5"/>
  <c r="I98" i="5" s="1"/>
  <c r="J97" i="5"/>
  <c r="H97" i="5"/>
  <c r="I97" i="5" s="1"/>
  <c r="J96" i="5"/>
  <c r="H96" i="5"/>
  <c r="I96" i="5" s="1"/>
  <c r="J95" i="5"/>
  <c r="H95" i="5"/>
  <c r="I95" i="5" s="1"/>
  <c r="J94" i="5"/>
  <c r="H94" i="5"/>
  <c r="I94" i="5" s="1"/>
  <c r="J93" i="5"/>
  <c r="H93" i="5"/>
  <c r="I93" i="5" s="1"/>
  <c r="F91" i="5"/>
  <c r="H92" i="5" s="1"/>
  <c r="H90" i="5" s="1"/>
  <c r="E91" i="5"/>
  <c r="J88" i="5"/>
  <c r="H88" i="5"/>
  <c r="I88" i="5" s="1"/>
  <c r="J87" i="5"/>
  <c r="H87" i="5"/>
  <c r="J86" i="5"/>
  <c r="H86" i="5"/>
  <c r="I86" i="5" s="1"/>
  <c r="J85" i="5"/>
  <c r="H85" i="5"/>
  <c r="J84" i="5"/>
  <c r="H84" i="5"/>
  <c r="I84" i="5" s="1"/>
  <c r="J83" i="5"/>
  <c r="H83" i="5"/>
  <c r="J82" i="5"/>
  <c r="H82" i="5"/>
  <c r="I82" i="5" s="1"/>
  <c r="F80" i="5"/>
  <c r="H81" i="5" s="1"/>
  <c r="H79" i="5" s="1"/>
  <c r="E80" i="5"/>
  <c r="J77" i="5"/>
  <c r="H77" i="5"/>
  <c r="I77" i="5" s="1"/>
  <c r="J76" i="5"/>
  <c r="H76" i="5"/>
  <c r="J75" i="5"/>
  <c r="H75" i="5"/>
  <c r="I75" i="5" s="1"/>
  <c r="J74" i="5"/>
  <c r="H74" i="5"/>
  <c r="J73" i="5"/>
  <c r="H73" i="5"/>
  <c r="I73" i="5" s="1"/>
  <c r="J72" i="5"/>
  <c r="H72" i="5"/>
  <c r="J71" i="5"/>
  <c r="H71" i="5"/>
  <c r="I71" i="5" s="1"/>
  <c r="J70" i="5"/>
  <c r="H70" i="5"/>
  <c r="J69" i="5"/>
  <c r="H69" i="5"/>
  <c r="I69" i="5" s="1"/>
  <c r="J68" i="5"/>
  <c r="H68" i="5"/>
  <c r="J67" i="5"/>
  <c r="H67" i="5"/>
  <c r="I67" i="5" s="1"/>
  <c r="J66" i="5"/>
  <c r="H66" i="5"/>
  <c r="J65" i="5"/>
  <c r="H65" i="5"/>
  <c r="I65" i="5" s="1"/>
  <c r="J64" i="5"/>
  <c r="H64" i="5"/>
  <c r="J63" i="5"/>
  <c r="H63" i="5"/>
  <c r="I63" i="5" s="1"/>
  <c r="J62" i="5"/>
  <c r="H62" i="5"/>
  <c r="J61" i="5"/>
  <c r="H61" i="5"/>
  <c r="I61" i="5" s="1"/>
  <c r="J60" i="5"/>
  <c r="H60" i="5"/>
  <c r="J59" i="5"/>
  <c r="H59" i="5"/>
  <c r="I59" i="5" s="1"/>
  <c r="J58" i="5"/>
  <c r="H58" i="5"/>
  <c r="J57" i="5"/>
  <c r="H57" i="5"/>
  <c r="I57" i="5" s="1"/>
  <c r="J56" i="5"/>
  <c r="H56" i="5"/>
  <c r="J55" i="5"/>
  <c r="H55" i="5"/>
  <c r="I55" i="5" s="1"/>
  <c r="J54" i="5"/>
  <c r="H54" i="5"/>
  <c r="J53" i="5"/>
  <c r="H53" i="5"/>
  <c r="I53" i="5" s="1"/>
  <c r="J52" i="5"/>
  <c r="H52" i="5"/>
  <c r="F50" i="5"/>
  <c r="H51" i="5" s="1"/>
  <c r="E50" i="5"/>
  <c r="F49" i="5"/>
  <c r="J47" i="5"/>
  <c r="H47" i="5"/>
  <c r="J46" i="5"/>
  <c r="H46" i="5"/>
  <c r="I46" i="5" s="1"/>
  <c r="N45" i="5"/>
  <c r="H45" i="5"/>
  <c r="H43" i="5" s="1"/>
  <c r="F44" i="5"/>
  <c r="E44" i="5"/>
  <c r="M43" i="5"/>
  <c r="N43" i="5" s="1"/>
  <c r="F43" i="5"/>
  <c r="E122" i="5" l="1"/>
  <c r="I120" i="5"/>
  <c r="I126" i="5"/>
  <c r="I68" i="5"/>
  <c r="H44" i="5"/>
  <c r="E49" i="5"/>
  <c r="I52" i="5"/>
  <c r="H50" i="5"/>
  <c r="E79" i="5"/>
  <c r="H80" i="5"/>
  <c r="I142" i="5"/>
  <c r="I60" i="5"/>
  <c r="I76" i="5"/>
  <c r="E90" i="5"/>
  <c r="I112" i="5"/>
  <c r="I134" i="5"/>
  <c r="I153" i="5"/>
  <c r="I154" i="5"/>
  <c r="I56" i="5"/>
  <c r="I64" i="5"/>
  <c r="I72" i="5"/>
  <c r="I85" i="5"/>
  <c r="I108" i="5"/>
  <c r="I116" i="5"/>
  <c r="I130" i="5"/>
  <c r="I138" i="5"/>
  <c r="I158" i="5"/>
  <c r="I159" i="5"/>
  <c r="I160" i="5"/>
  <c r="I387" i="5"/>
  <c r="I340" i="5"/>
  <c r="I314" i="5"/>
  <c r="I258" i="5"/>
  <c r="I227" i="5"/>
  <c r="I195" i="5"/>
  <c r="I164" i="5"/>
  <c r="I45" i="5"/>
  <c r="I43" i="5" s="1"/>
  <c r="E43" i="5"/>
  <c r="I47" i="5"/>
  <c r="I54" i="5"/>
  <c r="I58" i="5"/>
  <c r="I62" i="5"/>
  <c r="I66" i="5"/>
  <c r="I70" i="5"/>
  <c r="I74" i="5"/>
  <c r="I83" i="5"/>
  <c r="I87" i="5"/>
  <c r="H91" i="5"/>
  <c r="I110" i="5"/>
  <c r="I114" i="5"/>
  <c r="I118" i="5"/>
  <c r="H123" i="5"/>
  <c r="I128" i="5"/>
  <c r="I132" i="5"/>
  <c r="I136" i="5"/>
  <c r="I140" i="5"/>
  <c r="I144" i="5"/>
  <c r="I145" i="5"/>
  <c r="I146" i="5"/>
  <c r="I147" i="5"/>
  <c r="I148" i="5"/>
  <c r="I151" i="5"/>
  <c r="I156" i="5"/>
  <c r="I372" i="5"/>
  <c r="I285" i="5"/>
  <c r="H49" i="5"/>
  <c r="F42" i="5"/>
  <c r="J41" i="5"/>
  <c r="H41" i="5"/>
  <c r="I41" i="5" s="1"/>
  <c r="J40" i="5"/>
  <c r="H40" i="5"/>
  <c r="J39" i="5"/>
  <c r="H39" i="5"/>
  <c r="I39" i="5" s="1"/>
  <c r="J38" i="5"/>
  <c r="H38" i="5"/>
  <c r="J37" i="5"/>
  <c r="H37" i="5"/>
  <c r="I37" i="5" s="1"/>
  <c r="J36" i="5"/>
  <c r="H36" i="5"/>
  <c r="J35" i="5"/>
  <c r="H35" i="5"/>
  <c r="I35" i="5" s="1"/>
  <c r="J34" i="5"/>
  <c r="H34" i="5"/>
  <c r="J33" i="5"/>
  <c r="H33" i="5"/>
  <c r="I33" i="5" s="1"/>
  <c r="J32" i="5"/>
  <c r="H32" i="5"/>
  <c r="J31" i="5"/>
  <c r="H31" i="5"/>
  <c r="I31" i="5" s="1"/>
  <c r="J30" i="5"/>
  <c r="H30" i="5"/>
  <c r="J29" i="5"/>
  <c r="H29" i="5"/>
  <c r="J28" i="5"/>
  <c r="H28" i="5"/>
  <c r="I28" i="5" s="1"/>
  <c r="J27" i="5"/>
  <c r="H27" i="5"/>
  <c r="J26" i="5"/>
  <c r="H26" i="5"/>
  <c r="I26" i="5" s="1"/>
  <c r="J25" i="5"/>
  <c r="H25" i="5"/>
  <c r="J24" i="5"/>
  <c r="H24" i="5"/>
  <c r="I24" i="5" s="1"/>
  <c r="N23" i="5"/>
  <c r="H23" i="5"/>
  <c r="H21" i="5" s="1"/>
  <c r="F22" i="5"/>
  <c r="E22" i="5"/>
  <c r="M21" i="5"/>
  <c r="N21" i="5" s="1"/>
  <c r="F21" i="5"/>
  <c r="I32" i="5" l="1"/>
  <c r="E21" i="5"/>
  <c r="H22" i="5"/>
  <c r="I40" i="5"/>
  <c r="I80" i="5"/>
  <c r="I27" i="5"/>
  <c r="I36" i="5"/>
  <c r="I123" i="5"/>
  <c r="I91" i="5"/>
  <c r="I25" i="5"/>
  <c r="I29" i="5"/>
  <c r="I30" i="5"/>
  <c r="I34" i="5"/>
  <c r="I38" i="5"/>
  <c r="I50" i="5"/>
  <c r="F20" i="5"/>
  <c r="I23" i="5"/>
  <c r="I21" i="5" s="1"/>
  <c r="M19" i="5"/>
  <c r="I22" i="5" l="1"/>
  <c r="H19" i="5"/>
  <c r="F19" i="5"/>
  <c r="E19" i="5"/>
  <c r="D19" i="5"/>
  <c r="L18" i="5"/>
  <c r="J19" i="5" l="1"/>
  <c r="F18" i="5"/>
  <c r="F17" i="5" l="1"/>
  <c r="I79" i="6" l="1"/>
  <c r="I51" i="6"/>
  <c r="I49" i="6" s="1"/>
  <c r="I165" i="6"/>
  <c r="I163" i="6" s="1"/>
  <c r="I92" i="6"/>
  <c r="I90" i="6" s="1"/>
  <c r="I124" i="6"/>
  <c r="I122" i="6" s="1"/>
  <c r="I195" i="6"/>
  <c r="I196" i="6"/>
  <c r="I194" i="6" s="1"/>
  <c r="I722" i="6"/>
  <c r="I628" i="6"/>
  <c r="I655" i="6"/>
  <c r="I386" i="6"/>
  <c r="I284" i="6"/>
  <c r="I680" i="6"/>
  <c r="I599" i="6"/>
  <c r="I527" i="6"/>
  <c r="I285" i="6"/>
  <c r="I315" i="6"/>
  <c r="I313" i="6" s="1"/>
  <c r="I259" i="6"/>
  <c r="I257" i="6" s="1"/>
  <c r="I228" i="6"/>
  <c r="I226" i="6" s="1"/>
  <c r="I341" i="6"/>
  <c r="I339" i="6" s="1"/>
  <c r="I373" i="6"/>
  <c r="I371" i="6" s="1"/>
  <c r="I461" i="6"/>
  <c r="I459" i="6" s="1"/>
  <c r="I424" i="6"/>
  <c r="I422" i="6" s="1"/>
  <c r="I528" i="6"/>
  <c r="I526" i="6" s="1"/>
  <c r="I505" i="6"/>
  <c r="I503" i="6" s="1"/>
  <c r="I571" i="6"/>
  <c r="I569" i="6" s="1"/>
  <c r="I600" i="6"/>
  <c r="I598" i="6" s="1"/>
  <c r="I752" i="6"/>
  <c r="I750" i="6" s="1"/>
  <c r="I784" i="6"/>
  <c r="I782" i="6" s="1"/>
  <c r="I629" i="6"/>
  <c r="I627" i="6" s="1"/>
  <c r="I656" i="6"/>
  <c r="I654" i="6" s="1"/>
  <c r="I681" i="6"/>
  <c r="I679" i="6" s="1"/>
  <c r="I723" i="6"/>
  <c r="I721" i="6" s="1"/>
  <c r="I814" i="6"/>
  <c r="I812" i="6" s="1"/>
  <c r="I911" i="6"/>
  <c r="I909" i="6" s="1"/>
  <c r="I853" i="6"/>
  <c r="I851" i="6" s="1"/>
  <c r="I884" i="6"/>
  <c r="I882" i="6" s="1"/>
  <c r="I938" i="6"/>
  <c r="I936" i="6" s="1"/>
  <c r="I957" i="6"/>
  <c r="I955" i="6" s="1"/>
  <c r="I992" i="6"/>
  <c r="I990" i="6" s="1"/>
  <c r="I18" i="6" l="1"/>
  <c r="I19" i="6"/>
  <c r="I17" i="6" l="1"/>
  <c r="H17" i="6" l="1"/>
  <c r="J5" i="6"/>
  <c r="L7" i="6" l="1"/>
  <c r="J7" i="6"/>
  <c r="L1013" i="6" l="1"/>
  <c r="N1013" i="6" s="1"/>
  <c r="O1013" i="6" s="1"/>
  <c r="L997" i="6"/>
  <c r="N997" i="6" s="1"/>
  <c r="O997" i="6" s="1"/>
  <c r="L948" i="6"/>
  <c r="N948" i="6" s="1"/>
  <c r="O948" i="6" s="1"/>
  <c r="L940" i="6"/>
  <c r="N940" i="6" s="1"/>
  <c r="O940" i="6" s="1"/>
  <c r="L1024" i="6"/>
  <c r="N1024" i="6" s="1"/>
  <c r="O1024" i="6" s="1"/>
  <c r="L1008" i="6"/>
  <c r="N1008" i="6" s="1"/>
  <c r="O1008" i="6" s="1"/>
  <c r="L988" i="6"/>
  <c r="N988" i="6" s="1"/>
  <c r="O988" i="6" s="1"/>
  <c r="L980" i="6"/>
  <c r="N980" i="6" s="1"/>
  <c r="O980" i="6" s="1"/>
  <c r="L972" i="6"/>
  <c r="N972" i="6" s="1"/>
  <c r="O972" i="6" s="1"/>
  <c r="L959" i="6"/>
  <c r="N959" i="6" s="1"/>
  <c r="O959" i="6" s="1"/>
  <c r="L919" i="6"/>
  <c r="N919" i="6" s="1"/>
  <c r="O919" i="6" s="1"/>
  <c r="L899" i="6"/>
  <c r="N899" i="6" s="1"/>
  <c r="O899" i="6" s="1"/>
  <c r="L879" i="6"/>
  <c r="N879" i="6" s="1"/>
  <c r="O879" i="6" s="1"/>
  <c r="L863" i="6"/>
  <c r="N863" i="6" s="1"/>
  <c r="O863" i="6" s="1"/>
  <c r="L842" i="6"/>
  <c r="N842" i="6" s="1"/>
  <c r="O842" i="6" s="1"/>
  <c r="L826" i="6"/>
  <c r="N826" i="6" s="1"/>
  <c r="O826" i="6" s="1"/>
  <c r="L928" i="6"/>
  <c r="N928" i="6" s="1"/>
  <c r="O928" i="6" s="1"/>
  <c r="L900" i="6"/>
  <c r="N900" i="6" s="1"/>
  <c r="O900" i="6" s="1"/>
  <c r="L880" i="6"/>
  <c r="N880" i="6" s="1"/>
  <c r="O880" i="6" s="1"/>
  <c r="L864" i="6"/>
  <c r="N864" i="6" s="1"/>
  <c r="O864" i="6" s="1"/>
  <c r="L845" i="6"/>
  <c r="N845" i="6" s="1"/>
  <c r="O845" i="6" s="1"/>
  <c r="L829" i="6"/>
  <c r="N829" i="6" s="1"/>
  <c r="O829" i="6" s="1"/>
  <c r="L809" i="6"/>
  <c r="N809" i="6" s="1"/>
  <c r="O809" i="6" s="1"/>
  <c r="L793" i="6"/>
  <c r="N793" i="6" s="1"/>
  <c r="O793" i="6" s="1"/>
  <c r="L796" i="6"/>
  <c r="N796" i="6" s="1"/>
  <c r="O796" i="6" s="1"/>
  <c r="L776" i="6"/>
  <c r="N776" i="6" s="1"/>
  <c r="O776" i="6" s="1"/>
  <c r="L760" i="6"/>
  <c r="N760" i="6" s="1"/>
  <c r="O760" i="6" s="1"/>
  <c r="L739" i="6"/>
  <c r="N739" i="6" s="1"/>
  <c r="O739" i="6" s="1"/>
  <c r="L718" i="6"/>
  <c r="N718" i="6" s="1"/>
  <c r="O718" i="6" s="1"/>
  <c r="L702" i="6"/>
  <c r="N702" i="6" s="1"/>
  <c r="O702" i="6" s="1"/>
  <c r="L686" i="6"/>
  <c r="N686" i="6" s="1"/>
  <c r="O686" i="6" s="1"/>
  <c r="L667" i="6"/>
  <c r="N667" i="6" s="1"/>
  <c r="O667" i="6" s="1"/>
  <c r="L647" i="6"/>
  <c r="N647" i="6" s="1"/>
  <c r="O647" i="6" s="1"/>
  <c r="L631" i="6"/>
  <c r="N631" i="6" s="1"/>
  <c r="O631" i="6" s="1"/>
  <c r="L777" i="6"/>
  <c r="N777" i="6" s="1"/>
  <c r="O777" i="6" s="1"/>
  <c r="L761" i="6"/>
  <c r="N761" i="6" s="1"/>
  <c r="O761" i="6" s="1"/>
  <c r="L734" i="6"/>
  <c r="N734" i="6" s="1"/>
  <c r="O734" i="6" s="1"/>
  <c r="L715" i="6"/>
  <c r="N715" i="6" s="1"/>
  <c r="O715" i="6" s="1"/>
  <c r="L699" i="6"/>
  <c r="N699" i="6" s="1"/>
  <c r="O699" i="6" s="1"/>
  <c r="L683" i="6"/>
  <c r="N683" i="6" s="1"/>
  <c r="O683" i="6" s="1"/>
  <c r="L662" i="6"/>
  <c r="N662" i="6" s="1"/>
  <c r="O662" i="6" s="1"/>
  <c r="L642" i="6"/>
  <c r="N642" i="6" s="1"/>
  <c r="O642" i="6" s="1"/>
  <c r="L623" i="6"/>
  <c r="N623" i="6" s="1"/>
  <c r="O623" i="6" s="1"/>
  <c r="L607" i="6"/>
  <c r="N607" i="6" s="1"/>
  <c r="O607" i="6" s="1"/>
  <c r="L588" i="6"/>
  <c r="N588" i="6" s="1"/>
  <c r="O588" i="6" s="1"/>
  <c r="L566" i="6"/>
  <c r="N566" i="6" s="1"/>
  <c r="O566" i="6" s="1"/>
  <c r="L550" i="6"/>
  <c r="N550" i="6" s="1"/>
  <c r="O550" i="6" s="1"/>
  <c r="L534" i="6"/>
  <c r="N534" i="6" s="1"/>
  <c r="O534" i="6" s="1"/>
  <c r="L514" i="6"/>
  <c r="N514" i="6" s="1"/>
  <c r="O514" i="6" s="1"/>
  <c r="L606" i="6"/>
  <c r="N606" i="6" s="1"/>
  <c r="O606" i="6" s="1"/>
  <c r="L515" i="6"/>
  <c r="N515" i="6" s="1"/>
  <c r="O515" i="6" s="1"/>
  <c r="L491" i="6"/>
  <c r="N491" i="6" s="1"/>
  <c r="O491" i="6" s="1"/>
  <c r="L475" i="6"/>
  <c r="N475" i="6" s="1"/>
  <c r="O475" i="6" s="1"/>
  <c r="L455" i="6"/>
  <c r="N455" i="6" s="1"/>
  <c r="O455" i="6" s="1"/>
  <c r="L439" i="6"/>
  <c r="N439" i="6" s="1"/>
  <c r="O439" i="6" s="1"/>
  <c r="L419" i="6"/>
  <c r="N419" i="6" s="1"/>
  <c r="O419" i="6" s="1"/>
  <c r="L403" i="6"/>
  <c r="N403" i="6" s="1"/>
  <c r="O403" i="6" s="1"/>
  <c r="L383" i="6"/>
  <c r="N383" i="6" s="1"/>
  <c r="O383" i="6" s="1"/>
  <c r="L353" i="6"/>
  <c r="N353" i="6" s="1"/>
  <c r="O353" i="6" s="1"/>
  <c r="L589" i="6"/>
  <c r="N589" i="6" s="1"/>
  <c r="O589" i="6" s="1"/>
  <c r="L573" i="6"/>
  <c r="N573" i="6" s="1"/>
  <c r="O573" i="6" s="1"/>
  <c r="L553" i="6"/>
  <c r="N553" i="6" s="1"/>
  <c r="O553" i="6" s="1"/>
  <c r="L537" i="6"/>
  <c r="N537" i="6" s="1"/>
  <c r="O537" i="6" s="1"/>
  <c r="L486" i="6"/>
  <c r="N486" i="6" s="1"/>
  <c r="O486" i="6" s="1"/>
  <c r="L470" i="6"/>
  <c r="N470" i="6" s="1"/>
  <c r="O470" i="6" s="1"/>
  <c r="L442" i="6"/>
  <c r="N442" i="6" s="1"/>
  <c r="O442" i="6" s="1"/>
  <c r="L426" i="6"/>
  <c r="N426" i="6" s="1"/>
  <c r="O426" i="6" s="1"/>
  <c r="L406" i="6"/>
  <c r="N406" i="6" s="1"/>
  <c r="O406" i="6" s="1"/>
  <c r="L390" i="6"/>
  <c r="N390" i="6" s="1"/>
  <c r="O390" i="6" s="1"/>
  <c r="L366" i="6"/>
  <c r="N366" i="6" s="1"/>
  <c r="O366" i="6" s="1"/>
  <c r="L350" i="6"/>
  <c r="N350" i="6" s="1"/>
  <c r="O350" i="6" s="1"/>
  <c r="L322" i="6"/>
  <c r="N322" i="6" s="1"/>
  <c r="O322" i="6" s="1"/>
  <c r="L303" i="6"/>
  <c r="N303" i="6" s="1"/>
  <c r="O303" i="6" s="1"/>
  <c r="L282" i="6"/>
  <c r="N282" i="6" s="1"/>
  <c r="O282" i="6" s="1"/>
  <c r="L266" i="6"/>
  <c r="N266" i="6" s="1"/>
  <c r="O266" i="6" s="1"/>
  <c r="L247" i="6"/>
  <c r="N247" i="6" s="1"/>
  <c r="O247" i="6" s="1"/>
  <c r="L230" i="6"/>
  <c r="N230" i="6" s="1"/>
  <c r="O230" i="6" s="1"/>
  <c r="L343" i="6"/>
  <c r="N343" i="6" s="1"/>
  <c r="O343" i="6" s="1"/>
  <c r="L269" i="6"/>
  <c r="N269" i="6" s="1"/>
  <c r="O269" i="6" s="1"/>
  <c r="L248" i="6"/>
  <c r="N248" i="6" s="1"/>
  <c r="O248" i="6" s="1"/>
  <c r="L331" i="6"/>
  <c r="N331" i="6" s="1"/>
  <c r="O331" i="6" s="1"/>
  <c r="L310" i="6"/>
  <c r="N310" i="6" s="1"/>
  <c r="O310" i="6" s="1"/>
  <c r="L294" i="6"/>
  <c r="N294" i="6" s="1"/>
  <c r="O294" i="6" s="1"/>
  <c r="L224" i="6"/>
  <c r="N224" i="6" s="1"/>
  <c r="O224" i="6" s="1"/>
  <c r="L221" i="6"/>
  <c r="N221" i="6" s="1"/>
  <c r="O221" i="6" s="1"/>
  <c r="L205" i="6"/>
  <c r="N205" i="6" s="1"/>
  <c r="O205" i="6" s="1"/>
  <c r="L214" i="6"/>
  <c r="N214" i="6" s="1"/>
  <c r="O214" i="6" s="1"/>
  <c r="L184" i="6"/>
  <c r="N184" i="6" s="1"/>
  <c r="O184" i="6" s="1"/>
  <c r="L191" i="6"/>
  <c r="N191" i="6" s="1"/>
  <c r="O191" i="6" s="1"/>
  <c r="L175" i="6"/>
  <c r="N175" i="6" s="1"/>
  <c r="O175" i="6" s="1"/>
  <c r="L159" i="6"/>
  <c r="N159" i="6" s="1"/>
  <c r="O159" i="6" s="1"/>
  <c r="L131" i="6"/>
  <c r="N131" i="6" s="1"/>
  <c r="O131" i="6" s="1"/>
  <c r="L87" i="6"/>
  <c r="N87" i="6" s="1"/>
  <c r="O87" i="6" s="1"/>
  <c r="L148" i="6"/>
  <c r="N148" i="6" s="1"/>
  <c r="O148" i="6" s="1"/>
  <c r="L108" i="6"/>
  <c r="N108" i="6" s="1"/>
  <c r="O108" i="6" s="1"/>
  <c r="L60" i="6"/>
  <c r="N60" i="6" s="1"/>
  <c r="O60" i="6" s="1"/>
  <c r="L26" i="6"/>
  <c r="N26" i="6" s="1"/>
  <c r="O26" i="6" s="1"/>
  <c r="L1015" i="6"/>
  <c r="N1015" i="6" s="1"/>
  <c r="O1015" i="6" s="1"/>
  <c r="L999" i="6"/>
  <c r="N999" i="6" s="1"/>
  <c r="O999" i="6" s="1"/>
  <c r="L949" i="6"/>
  <c r="N949" i="6" s="1"/>
  <c r="O949" i="6" s="1"/>
  <c r="L941" i="6"/>
  <c r="N941" i="6" s="1"/>
  <c r="O941" i="6" s="1"/>
  <c r="L1025" i="6"/>
  <c r="N1025" i="6" s="1"/>
  <c r="O1025" i="6" s="1"/>
  <c r="L1010" i="6"/>
  <c r="N1010" i="6" s="1"/>
  <c r="O1010" i="6" s="1"/>
  <c r="L994" i="6"/>
  <c r="N994" i="6" s="1"/>
  <c r="O994" i="6" s="1"/>
  <c r="L981" i="6"/>
  <c r="N981" i="6" s="1"/>
  <c r="O981" i="6" s="1"/>
  <c r="L973" i="6"/>
  <c r="N973" i="6" s="1"/>
  <c r="O973" i="6" s="1"/>
  <c r="L960" i="6"/>
  <c r="N960" i="6" s="1"/>
  <c r="O960" i="6" s="1"/>
  <c r="L921" i="6"/>
  <c r="N921" i="6" s="1"/>
  <c r="O921" i="6" s="1"/>
  <c r="L901" i="6"/>
  <c r="N901" i="6" s="1"/>
  <c r="O901" i="6" s="1"/>
  <c r="L873" i="6"/>
  <c r="N873" i="6" s="1"/>
  <c r="O873" i="6" s="1"/>
  <c r="L857" i="6"/>
  <c r="N857" i="6" s="1"/>
  <c r="O857" i="6" s="1"/>
  <c r="L836" i="6"/>
  <c r="N836" i="6" s="1"/>
  <c r="O836" i="6" s="1"/>
  <c r="L820" i="6"/>
  <c r="N820" i="6" s="1"/>
  <c r="O820" i="6" s="1"/>
  <c r="L930" i="6"/>
  <c r="N930" i="6" s="1"/>
  <c r="O930" i="6" s="1"/>
  <c r="L914" i="6"/>
  <c r="N914" i="6" s="1"/>
  <c r="O914" i="6" s="1"/>
  <c r="L894" i="6"/>
  <c r="N894" i="6" s="1"/>
  <c r="O894" i="6" s="1"/>
  <c r="L874" i="6"/>
  <c r="N874" i="6" s="1"/>
  <c r="O874" i="6" s="1"/>
  <c r="L858" i="6"/>
  <c r="N858" i="6" s="1"/>
  <c r="O858" i="6" s="1"/>
  <c r="L839" i="6"/>
  <c r="N839" i="6" s="1"/>
  <c r="O839" i="6" s="1"/>
  <c r="L823" i="6"/>
  <c r="N823" i="6" s="1"/>
  <c r="O823" i="6" s="1"/>
  <c r="L795" i="6"/>
  <c r="N795" i="6" s="1"/>
  <c r="O795" i="6" s="1"/>
  <c r="L798" i="6"/>
  <c r="N798" i="6" s="1"/>
  <c r="O798" i="6" s="1"/>
  <c r="L778" i="6"/>
  <c r="N778" i="6" s="1"/>
  <c r="O778" i="6" s="1"/>
  <c r="L762" i="6"/>
  <c r="N762" i="6" s="1"/>
  <c r="O762" i="6" s="1"/>
  <c r="L741" i="6"/>
  <c r="N741" i="6" s="1"/>
  <c r="O741" i="6" s="1"/>
  <c r="L725" i="6"/>
  <c r="N725" i="6" s="1"/>
  <c r="O725" i="6" s="1"/>
  <c r="L704" i="6"/>
  <c r="N704" i="6" s="1"/>
  <c r="O704" i="6" s="1"/>
  <c r="L688" i="6"/>
  <c r="N688" i="6" s="1"/>
  <c r="O688" i="6" s="1"/>
  <c r="L669" i="6"/>
  <c r="N669" i="6" s="1"/>
  <c r="O669" i="6" s="1"/>
  <c r="L649" i="6"/>
  <c r="N649" i="6" s="1"/>
  <c r="O649" i="6" s="1"/>
  <c r="L633" i="6"/>
  <c r="N633" i="6" s="1"/>
  <c r="O633" i="6" s="1"/>
  <c r="L779" i="6"/>
  <c r="N779" i="6" s="1"/>
  <c r="O779" i="6" s="1"/>
  <c r="L763" i="6"/>
  <c r="N763" i="6" s="1"/>
  <c r="O763" i="6" s="1"/>
  <c r="L744" i="6"/>
  <c r="N744" i="6" s="1"/>
  <c r="O744" i="6" s="1"/>
  <c r="L728" i="6"/>
  <c r="N728" i="6" s="1"/>
  <c r="O728" i="6" s="1"/>
  <c r="L709" i="6"/>
  <c r="N709" i="6" s="1"/>
  <c r="O709" i="6" s="1"/>
  <c r="L693" i="6"/>
  <c r="N693" i="6" s="1"/>
  <c r="O693" i="6" s="1"/>
  <c r="L672" i="6"/>
  <c r="N672" i="6" s="1"/>
  <c r="O672" i="6" s="1"/>
  <c r="L652" i="6"/>
  <c r="N652" i="6" s="1"/>
  <c r="O652" i="6" s="1"/>
  <c r="L636" i="6"/>
  <c r="N636" i="6" s="1"/>
  <c r="O636" i="6" s="1"/>
  <c r="L617" i="6"/>
  <c r="N617" i="6" s="1"/>
  <c r="O617" i="6" s="1"/>
  <c r="L590" i="6"/>
  <c r="N590" i="6" s="1"/>
  <c r="O590" i="6" s="1"/>
  <c r="L574" i="6"/>
  <c r="N574" i="6" s="1"/>
  <c r="O574" i="6" s="1"/>
  <c r="L552" i="6"/>
  <c r="N552" i="6" s="1"/>
  <c r="O552" i="6" s="1"/>
  <c r="L536" i="6"/>
  <c r="N536" i="6" s="1"/>
  <c r="O536" i="6" s="1"/>
  <c r="L516" i="6"/>
  <c r="N516" i="6" s="1"/>
  <c r="O516" i="6" s="1"/>
  <c r="L616" i="6"/>
  <c r="N616" i="6" s="1"/>
  <c r="O616" i="6" s="1"/>
  <c r="L517" i="6"/>
  <c r="N517" i="6" s="1"/>
  <c r="O517" i="6" s="1"/>
  <c r="L493" i="6"/>
  <c r="N493" i="6" s="1"/>
  <c r="O493" i="6" s="1"/>
  <c r="L477" i="6"/>
  <c r="N477" i="6" s="1"/>
  <c r="O477" i="6" s="1"/>
  <c r="L457" i="6"/>
  <c r="N457" i="6" s="1"/>
  <c r="O457" i="6" s="1"/>
  <c r="L441" i="6"/>
  <c r="N441" i="6" s="1"/>
  <c r="O441" i="6" s="1"/>
  <c r="L413" i="6"/>
  <c r="N413" i="6" s="1"/>
  <c r="O413" i="6" s="1"/>
  <c r="L397" i="6"/>
  <c r="N397" i="6" s="1"/>
  <c r="O397" i="6" s="1"/>
  <c r="L355" i="6"/>
  <c r="N355" i="6" s="1"/>
  <c r="O355" i="6" s="1"/>
  <c r="L591" i="6"/>
  <c r="N591" i="6" s="1"/>
  <c r="O591" i="6" s="1"/>
  <c r="L575" i="6"/>
  <c r="N575" i="6" s="1"/>
  <c r="O575" i="6" s="1"/>
  <c r="L555" i="6"/>
  <c r="N555" i="6" s="1"/>
  <c r="O555" i="6" s="1"/>
  <c r="L539" i="6"/>
  <c r="N539" i="6" s="1"/>
  <c r="O539" i="6" s="1"/>
  <c r="L496" i="6"/>
  <c r="N496" i="6" s="1"/>
  <c r="O496" i="6" s="1"/>
  <c r="L480" i="6"/>
  <c r="N480" i="6" s="1"/>
  <c r="O480" i="6" s="1"/>
  <c r="L464" i="6"/>
  <c r="N464" i="6" s="1"/>
  <c r="O464" i="6" s="1"/>
  <c r="L444" i="6"/>
  <c r="N444" i="6" s="1"/>
  <c r="O444" i="6" s="1"/>
  <c r="L428" i="6"/>
  <c r="N428" i="6" s="1"/>
  <c r="O428" i="6" s="1"/>
  <c r="L408" i="6"/>
  <c r="N408" i="6" s="1"/>
  <c r="O408" i="6" s="1"/>
  <c r="L392" i="6"/>
  <c r="N392" i="6" s="1"/>
  <c r="O392" i="6" s="1"/>
  <c r="L368" i="6"/>
  <c r="N368" i="6" s="1"/>
  <c r="O368" i="6" s="1"/>
  <c r="L352" i="6"/>
  <c r="N352" i="6" s="1"/>
  <c r="O352" i="6" s="1"/>
  <c r="L332" i="6"/>
  <c r="N332" i="6" s="1"/>
  <c r="O332" i="6" s="1"/>
  <c r="L305" i="6"/>
  <c r="N305" i="6" s="1"/>
  <c r="O305" i="6" s="1"/>
  <c r="L289" i="6"/>
  <c r="N289" i="6" s="1"/>
  <c r="O289" i="6" s="1"/>
  <c r="L268" i="6"/>
  <c r="N268" i="6" s="1"/>
  <c r="O268" i="6" s="1"/>
  <c r="L241" i="6"/>
  <c r="N241" i="6" s="1"/>
  <c r="O241" i="6" s="1"/>
  <c r="L375" i="6"/>
  <c r="N375" i="6" s="1"/>
  <c r="O375" i="6" s="1"/>
  <c r="L279" i="6"/>
  <c r="N279" i="6" s="1"/>
  <c r="O279" i="6" s="1"/>
  <c r="L263" i="6"/>
  <c r="N263" i="6" s="1"/>
  <c r="O263" i="6" s="1"/>
  <c r="L242" i="6"/>
  <c r="N242" i="6" s="1"/>
  <c r="O242" i="6" s="1"/>
  <c r="L325" i="6"/>
  <c r="N325" i="6" s="1"/>
  <c r="O325" i="6" s="1"/>
  <c r="L304" i="6"/>
  <c r="N304" i="6" s="1"/>
  <c r="O304" i="6" s="1"/>
  <c r="L288" i="6"/>
  <c r="N288" i="6" s="1"/>
  <c r="O288" i="6" s="1"/>
  <c r="L206" i="6"/>
  <c r="N206" i="6" s="1"/>
  <c r="O206" i="6" s="1"/>
  <c r="L215" i="6"/>
  <c r="N215" i="6" s="1"/>
  <c r="O215" i="6" s="1"/>
  <c r="L199" i="6"/>
  <c r="N199" i="6" s="1"/>
  <c r="O199" i="6" s="1"/>
  <c r="L198" i="6"/>
  <c r="N198" i="6" s="1"/>
  <c r="O198" i="6" s="1"/>
  <c r="L178" i="6"/>
  <c r="N178" i="6" s="1"/>
  <c r="O178" i="6" s="1"/>
  <c r="L177" i="6"/>
  <c r="N177" i="6" s="1"/>
  <c r="O177" i="6" s="1"/>
  <c r="L161" i="6"/>
  <c r="N161" i="6" s="1"/>
  <c r="O161" i="6" s="1"/>
  <c r="L145" i="6"/>
  <c r="N145" i="6" s="1"/>
  <c r="O145" i="6" s="1"/>
  <c r="L129" i="6"/>
  <c r="N129" i="6" s="1"/>
  <c r="O129" i="6" s="1"/>
  <c r="L109" i="6"/>
  <c r="N109" i="6" s="1"/>
  <c r="O109" i="6" s="1"/>
  <c r="L77" i="6"/>
  <c r="N77" i="6" s="1"/>
  <c r="O77" i="6" s="1"/>
  <c r="L59" i="6"/>
  <c r="N59" i="6" s="1"/>
  <c r="O59" i="6" s="1"/>
  <c r="L154" i="6"/>
  <c r="N154" i="6" s="1"/>
  <c r="O154" i="6" s="1"/>
  <c r="L138" i="6"/>
  <c r="N138" i="6" s="1"/>
  <c r="O138" i="6" s="1"/>
  <c r="L118" i="6"/>
  <c r="N118" i="6" s="1"/>
  <c r="O118" i="6" s="1"/>
  <c r="L102" i="6"/>
  <c r="N102" i="6" s="1"/>
  <c r="O102" i="6" s="1"/>
  <c r="L70" i="6"/>
  <c r="N70" i="6" s="1"/>
  <c r="O70" i="6" s="1"/>
  <c r="L54" i="6"/>
  <c r="N54" i="6" s="1"/>
  <c r="O54" i="6" s="1"/>
  <c r="L37" i="6"/>
  <c r="N37" i="6" s="1"/>
  <c r="O37" i="6" s="1"/>
  <c r="L28" i="6"/>
  <c r="N28" i="6" s="1"/>
  <c r="O28" i="6" s="1"/>
  <c r="L143" i="6"/>
  <c r="N143" i="6" s="1"/>
  <c r="O143" i="6" s="1"/>
  <c r="L107" i="6"/>
  <c r="N107" i="6" s="1"/>
  <c r="O107" i="6" s="1"/>
  <c r="L75" i="6"/>
  <c r="N75" i="6" s="1"/>
  <c r="O75" i="6" s="1"/>
  <c r="L160" i="6"/>
  <c r="N160" i="6" s="1"/>
  <c r="O160" i="6" s="1"/>
  <c r="L132" i="6"/>
  <c r="N132" i="6" s="1"/>
  <c r="O132" i="6" s="1"/>
  <c r="L96" i="6"/>
  <c r="N96" i="6" s="1"/>
  <c r="O96" i="6" s="1"/>
  <c r="L64" i="6"/>
  <c r="N64" i="6" s="1"/>
  <c r="O64" i="6" s="1"/>
  <c r="L29" i="6"/>
  <c r="N29" i="6" s="1"/>
  <c r="O29" i="6" s="1"/>
  <c r="L1009" i="6"/>
  <c r="N1009" i="6" s="1"/>
  <c r="O1009" i="6" s="1"/>
  <c r="L950" i="6"/>
  <c r="N950" i="6" s="1"/>
  <c r="O950" i="6" s="1"/>
  <c r="L942" i="6"/>
  <c r="N942" i="6" s="1"/>
  <c r="O942" i="6" s="1"/>
  <c r="L1020" i="6"/>
  <c r="N1020" i="6" s="1"/>
  <c r="O1020" i="6" s="1"/>
  <c r="L1004" i="6"/>
  <c r="N1004" i="6" s="1"/>
  <c r="O1004" i="6" s="1"/>
  <c r="L986" i="6"/>
  <c r="N986" i="6" s="1"/>
  <c r="O986" i="6" s="1"/>
  <c r="L978" i="6"/>
  <c r="N978" i="6" s="1"/>
  <c r="O978" i="6" s="1"/>
  <c r="L970" i="6"/>
  <c r="N970" i="6" s="1"/>
  <c r="O970" i="6" s="1"/>
  <c r="L931" i="6"/>
  <c r="N931" i="6" s="1"/>
  <c r="O931" i="6" s="1"/>
  <c r="L915" i="6"/>
  <c r="N915" i="6" s="1"/>
  <c r="O915" i="6" s="1"/>
  <c r="L895" i="6"/>
  <c r="N895" i="6" s="1"/>
  <c r="O895" i="6" s="1"/>
  <c r="L875" i="6"/>
  <c r="N875" i="6" s="1"/>
  <c r="O875" i="6" s="1"/>
  <c r="L859" i="6"/>
  <c r="N859" i="6" s="1"/>
  <c r="O859" i="6" s="1"/>
  <c r="L838" i="6"/>
  <c r="N838" i="6" s="1"/>
  <c r="O838" i="6" s="1"/>
  <c r="L822" i="6"/>
  <c r="N822" i="6" s="1"/>
  <c r="O822" i="6" s="1"/>
  <c r="L932" i="6"/>
  <c r="N932" i="6" s="1"/>
  <c r="O932" i="6" s="1"/>
  <c r="L916" i="6"/>
  <c r="N916" i="6" s="1"/>
  <c r="O916" i="6" s="1"/>
  <c r="L896" i="6"/>
  <c r="N896" i="6" s="1"/>
  <c r="O896" i="6" s="1"/>
  <c r="L876" i="6"/>
  <c r="N876" i="6" s="1"/>
  <c r="O876" i="6" s="1"/>
  <c r="L860" i="6"/>
  <c r="N860" i="6" s="1"/>
  <c r="O860" i="6" s="1"/>
  <c r="L841" i="6"/>
  <c r="N841" i="6" s="1"/>
  <c r="O841" i="6" s="1"/>
  <c r="L825" i="6"/>
  <c r="N825" i="6" s="1"/>
  <c r="O825" i="6" s="1"/>
  <c r="L805" i="6"/>
  <c r="N805" i="6" s="1"/>
  <c r="O805" i="6" s="1"/>
  <c r="L789" i="6"/>
  <c r="N789" i="6" s="1"/>
  <c r="O789" i="6" s="1"/>
  <c r="L792" i="6"/>
  <c r="N792" i="6" s="1"/>
  <c r="O792" i="6" s="1"/>
  <c r="L772" i="6"/>
  <c r="N772" i="6" s="1"/>
  <c r="O772" i="6" s="1"/>
  <c r="L756" i="6"/>
  <c r="N756" i="6" s="1"/>
  <c r="O756" i="6" s="1"/>
  <c r="L735" i="6"/>
  <c r="N735" i="6" s="1"/>
  <c r="O735" i="6" s="1"/>
  <c r="L714" i="6"/>
  <c r="N714" i="6" s="1"/>
  <c r="O714" i="6" s="1"/>
  <c r="L698" i="6"/>
  <c r="N698" i="6" s="1"/>
  <c r="O698" i="6" s="1"/>
  <c r="L671" i="6"/>
  <c r="N671" i="6" s="1"/>
  <c r="O671" i="6" s="1"/>
  <c r="L651" i="6"/>
  <c r="N651" i="6" s="1"/>
  <c r="O651" i="6" s="1"/>
  <c r="L635" i="6"/>
  <c r="N635" i="6" s="1"/>
  <c r="O635" i="6" s="1"/>
  <c r="L773" i="6"/>
  <c r="N773" i="6" s="1"/>
  <c r="O773" i="6" s="1"/>
  <c r="L757" i="6"/>
  <c r="N757" i="6" s="1"/>
  <c r="O757" i="6" s="1"/>
  <c r="L738" i="6"/>
  <c r="N738" i="6" s="1"/>
  <c r="O738" i="6" s="1"/>
  <c r="L719" i="6"/>
  <c r="N719" i="6" s="1"/>
  <c r="O719" i="6" s="1"/>
  <c r="L703" i="6"/>
  <c r="N703" i="6" s="1"/>
  <c r="O703" i="6" s="1"/>
  <c r="L687" i="6"/>
  <c r="N687" i="6" s="1"/>
  <c r="O687" i="6" s="1"/>
  <c r="L666" i="6"/>
  <c r="N666" i="6" s="1"/>
  <c r="O666" i="6" s="1"/>
  <c r="L646" i="6"/>
  <c r="N646" i="6" s="1"/>
  <c r="O646" i="6" s="1"/>
  <c r="L619" i="6"/>
  <c r="N619" i="6" s="1"/>
  <c r="O619" i="6" s="1"/>
  <c r="L603" i="6"/>
  <c r="N603" i="6" s="1"/>
  <c r="O603" i="6" s="1"/>
  <c r="L584" i="6"/>
  <c r="N584" i="6" s="1"/>
  <c r="O584" i="6" s="1"/>
  <c r="L562" i="6"/>
  <c r="N562" i="6" s="1"/>
  <c r="O562" i="6" s="1"/>
  <c r="L546" i="6"/>
  <c r="N546" i="6" s="1"/>
  <c r="O546" i="6" s="1"/>
  <c r="L530" i="6"/>
  <c r="N530" i="6" s="1"/>
  <c r="O530" i="6" s="1"/>
  <c r="L510" i="6"/>
  <c r="N510" i="6" s="1"/>
  <c r="O510" i="6" s="1"/>
  <c r="L610" i="6"/>
  <c r="N610" i="6" s="1"/>
  <c r="O610" i="6" s="1"/>
  <c r="L519" i="6"/>
  <c r="N519" i="6" s="1"/>
  <c r="O519" i="6" s="1"/>
  <c r="L495" i="6"/>
  <c r="N495" i="6" s="1"/>
  <c r="O495" i="6" s="1"/>
  <c r="L479" i="6"/>
  <c r="N479" i="6" s="1"/>
  <c r="O479" i="6" s="1"/>
  <c r="L463" i="6"/>
  <c r="N463" i="6" s="1"/>
  <c r="O463" i="6" s="1"/>
  <c r="L443" i="6"/>
  <c r="N443" i="6" s="1"/>
  <c r="O443" i="6" s="1"/>
  <c r="L427" i="6"/>
  <c r="N427" i="6" s="1"/>
  <c r="O427" i="6" s="1"/>
  <c r="L407" i="6"/>
  <c r="N407" i="6" s="1"/>
  <c r="O407" i="6" s="1"/>
  <c r="L391" i="6"/>
  <c r="N391" i="6" s="1"/>
  <c r="O391" i="6" s="1"/>
  <c r="L363" i="6"/>
  <c r="N363" i="6" s="1"/>
  <c r="O363" i="6" s="1"/>
  <c r="L593" i="6"/>
  <c r="N593" i="6" s="1"/>
  <c r="O593" i="6" s="1"/>
  <c r="L577" i="6"/>
  <c r="N577" i="6" s="1"/>
  <c r="O577" i="6" s="1"/>
  <c r="L557" i="6"/>
  <c r="N557" i="6" s="1"/>
  <c r="O557" i="6" s="1"/>
  <c r="L541" i="6"/>
  <c r="N541" i="6" s="1"/>
  <c r="O541" i="6" s="1"/>
  <c r="L498" i="6"/>
  <c r="N498" i="6" s="1"/>
  <c r="O498" i="6" s="1"/>
  <c r="L482" i="6"/>
  <c r="N482" i="6" s="1"/>
  <c r="O482" i="6" s="1"/>
  <c r="L466" i="6"/>
  <c r="N466" i="6" s="1"/>
  <c r="O466" i="6" s="1"/>
  <c r="L446" i="6"/>
  <c r="N446" i="6" s="1"/>
  <c r="O446" i="6" s="1"/>
  <c r="L430" i="6"/>
  <c r="N430" i="6" s="1"/>
  <c r="O430" i="6" s="1"/>
  <c r="L410" i="6"/>
  <c r="N410" i="6" s="1"/>
  <c r="O410" i="6" s="1"/>
  <c r="L394" i="6"/>
  <c r="N394" i="6" s="1"/>
  <c r="O394" i="6" s="1"/>
  <c r="L362" i="6"/>
  <c r="N362" i="6" s="1"/>
  <c r="O362" i="6" s="1"/>
  <c r="L346" i="6"/>
  <c r="N346" i="6" s="1"/>
  <c r="O346" i="6" s="1"/>
  <c r="L326" i="6"/>
  <c r="N326" i="6" s="1"/>
  <c r="O326" i="6" s="1"/>
  <c r="L307" i="6"/>
  <c r="N307" i="6" s="1"/>
  <c r="O307" i="6" s="1"/>
  <c r="L291" i="6"/>
  <c r="N291" i="6" s="1"/>
  <c r="O291" i="6" s="1"/>
  <c r="L270" i="6"/>
  <c r="N270" i="6" s="1"/>
  <c r="O270" i="6" s="1"/>
  <c r="L251" i="6"/>
  <c r="N251" i="6" s="1"/>
  <c r="O251" i="6" s="1"/>
  <c r="L234" i="6"/>
  <c r="N234" i="6" s="1"/>
  <c r="O234" i="6" s="1"/>
  <c r="L357" i="6"/>
  <c r="N357" i="6" s="1"/>
  <c r="O357" i="6" s="1"/>
  <c r="L273" i="6"/>
  <c r="N273" i="6" s="1"/>
  <c r="O273" i="6" s="1"/>
  <c r="L252" i="6"/>
  <c r="N252" i="6" s="1"/>
  <c r="O252" i="6" s="1"/>
  <c r="L335" i="6"/>
  <c r="N335" i="6" s="1"/>
  <c r="O335" i="6" s="1"/>
  <c r="L319" i="6"/>
  <c r="N319" i="6" s="1"/>
  <c r="O319" i="6" s="1"/>
  <c r="L298" i="6"/>
  <c r="N298" i="6" s="1"/>
  <c r="O298" i="6" s="1"/>
  <c r="L233" i="6"/>
  <c r="N233" i="6" s="1"/>
  <c r="O233" i="6" s="1"/>
  <c r="L217" i="6"/>
  <c r="N217" i="6" s="1"/>
  <c r="O217" i="6" s="1"/>
  <c r="L201" i="6"/>
  <c r="N201" i="6" s="1"/>
  <c r="O201" i="6" s="1"/>
  <c r="L200" i="6"/>
  <c r="N200" i="6" s="1"/>
  <c r="O200" i="6" s="1"/>
  <c r="L180" i="6"/>
  <c r="N180" i="6" s="1"/>
  <c r="O180" i="6" s="1"/>
  <c r="L187" i="6"/>
  <c r="N187" i="6" s="1"/>
  <c r="O187" i="6" s="1"/>
  <c r="L171" i="6"/>
  <c r="N171" i="6" s="1"/>
  <c r="O171" i="6" s="1"/>
  <c r="L155" i="6"/>
  <c r="N155" i="6" s="1"/>
  <c r="O155" i="6" s="1"/>
  <c r="L119" i="6"/>
  <c r="N119" i="6" s="1"/>
  <c r="O119" i="6" s="1"/>
  <c r="L71" i="6"/>
  <c r="N71" i="6" s="1"/>
  <c r="O71" i="6" s="1"/>
  <c r="L136" i="6"/>
  <c r="N136" i="6" s="1"/>
  <c r="O136" i="6" s="1"/>
  <c r="L100" i="6"/>
  <c r="N100" i="6" s="1"/>
  <c r="O100" i="6" s="1"/>
  <c r="L32" i="6"/>
  <c r="N32" i="6" s="1"/>
  <c r="O32" i="6" s="1"/>
  <c r="L1011" i="6"/>
  <c r="N1011" i="6" s="1"/>
  <c r="O1011" i="6" s="1"/>
  <c r="L995" i="6"/>
  <c r="N995" i="6" s="1"/>
  <c r="O995" i="6" s="1"/>
  <c r="L947" i="6"/>
  <c r="N947" i="6" s="1"/>
  <c r="O947" i="6" s="1"/>
  <c r="L968" i="6"/>
  <c r="N968" i="6" s="1"/>
  <c r="O968" i="6" s="1"/>
  <c r="L1022" i="6"/>
  <c r="N1022" i="6" s="1"/>
  <c r="O1022" i="6" s="1"/>
  <c r="L1006" i="6"/>
  <c r="N1006" i="6" s="1"/>
  <c r="O1006" i="6" s="1"/>
  <c r="L987" i="6"/>
  <c r="N987" i="6" s="1"/>
  <c r="O987" i="6" s="1"/>
  <c r="L979" i="6"/>
  <c r="N979" i="6" s="1"/>
  <c r="O979" i="6" s="1"/>
  <c r="L971" i="6"/>
  <c r="N971" i="6" s="1"/>
  <c r="O971" i="6" s="1"/>
  <c r="L933" i="6"/>
  <c r="N933" i="6" s="1"/>
  <c r="O933" i="6" s="1"/>
  <c r="L917" i="6"/>
  <c r="N917" i="6" s="1"/>
  <c r="O917" i="6" s="1"/>
  <c r="L897" i="6"/>
  <c r="N897" i="6" s="1"/>
  <c r="O897" i="6" s="1"/>
  <c r="L877" i="6"/>
  <c r="N877" i="6" s="1"/>
  <c r="O877" i="6" s="1"/>
  <c r="L861" i="6"/>
  <c r="N861" i="6" s="1"/>
  <c r="O861" i="6" s="1"/>
  <c r="L840" i="6"/>
  <c r="N840" i="6" s="1"/>
  <c r="O840" i="6" s="1"/>
  <c r="L824" i="6"/>
  <c r="N824" i="6" s="1"/>
  <c r="O824" i="6" s="1"/>
  <c r="L934" i="6"/>
  <c r="N934" i="6" s="1"/>
  <c r="O934" i="6" s="1"/>
  <c r="L918" i="6"/>
  <c r="N918" i="6" s="1"/>
  <c r="O918" i="6" s="1"/>
  <c r="L898" i="6"/>
  <c r="N898" i="6" s="1"/>
  <c r="O898" i="6" s="1"/>
  <c r="L878" i="6"/>
  <c r="N878" i="6" s="1"/>
  <c r="O878" i="6" s="1"/>
  <c r="L862" i="6"/>
  <c r="N862" i="6" s="1"/>
  <c r="O862" i="6" s="1"/>
  <c r="L835" i="6"/>
  <c r="N835" i="6" s="1"/>
  <c r="O835" i="6" s="1"/>
  <c r="L819" i="6"/>
  <c r="N819" i="6" s="1"/>
  <c r="O819" i="6" s="1"/>
  <c r="L799" i="6"/>
  <c r="N799" i="6" s="1"/>
  <c r="O799" i="6" s="1"/>
  <c r="L802" i="6"/>
  <c r="N802" i="6" s="1"/>
  <c r="O802" i="6" s="1"/>
  <c r="L786" i="6"/>
  <c r="N786" i="6" s="1"/>
  <c r="O786" i="6" s="1"/>
  <c r="L766" i="6"/>
  <c r="N766" i="6" s="1"/>
  <c r="O766" i="6" s="1"/>
  <c r="L745" i="6"/>
  <c r="N745" i="6" s="1"/>
  <c r="O745" i="6" s="1"/>
  <c r="L729" i="6"/>
  <c r="N729" i="6" s="1"/>
  <c r="O729" i="6" s="1"/>
  <c r="L708" i="6"/>
  <c r="N708" i="6" s="1"/>
  <c r="O708" i="6" s="1"/>
  <c r="L692" i="6"/>
  <c r="N692" i="6" s="1"/>
  <c r="O692" i="6" s="1"/>
  <c r="L673" i="6"/>
  <c r="N673" i="6" s="1"/>
  <c r="O673" i="6" s="1"/>
  <c r="L645" i="6"/>
  <c r="N645" i="6" s="1"/>
  <c r="O645" i="6" s="1"/>
  <c r="L624" i="6"/>
  <c r="N624" i="6" s="1"/>
  <c r="O624" i="6" s="1"/>
  <c r="L775" i="6"/>
  <c r="N775" i="6" s="1"/>
  <c r="O775" i="6" s="1"/>
  <c r="L759" i="6"/>
  <c r="N759" i="6" s="1"/>
  <c r="O759" i="6" s="1"/>
  <c r="L740" i="6"/>
  <c r="N740" i="6" s="1"/>
  <c r="O740" i="6" s="1"/>
  <c r="L713" i="6"/>
  <c r="N713" i="6" s="1"/>
  <c r="O713" i="6" s="1"/>
  <c r="L697" i="6"/>
  <c r="N697" i="6" s="1"/>
  <c r="O697" i="6" s="1"/>
  <c r="L676" i="6"/>
  <c r="N676" i="6" s="1"/>
  <c r="O676" i="6" s="1"/>
  <c r="L660" i="6"/>
  <c r="N660" i="6" s="1"/>
  <c r="O660" i="6" s="1"/>
  <c r="L640" i="6"/>
  <c r="N640" i="6" s="1"/>
  <c r="O640" i="6" s="1"/>
  <c r="L621" i="6"/>
  <c r="N621" i="6" s="1"/>
  <c r="O621" i="6" s="1"/>
  <c r="L605" i="6"/>
  <c r="N605" i="6" s="1"/>
  <c r="O605" i="6" s="1"/>
  <c r="L586" i="6"/>
  <c r="N586" i="6" s="1"/>
  <c r="O586" i="6" s="1"/>
  <c r="L564" i="6"/>
  <c r="N564" i="6" s="1"/>
  <c r="O564" i="6" s="1"/>
  <c r="L548" i="6"/>
  <c r="N548" i="6" s="1"/>
  <c r="O548" i="6" s="1"/>
  <c r="L532" i="6"/>
  <c r="N532" i="6" s="1"/>
  <c r="O532" i="6" s="1"/>
  <c r="L512" i="6"/>
  <c r="N512" i="6" s="1"/>
  <c r="O512" i="6" s="1"/>
  <c r="L612" i="6"/>
  <c r="N612" i="6" s="1"/>
  <c r="O612" i="6" s="1"/>
  <c r="L521" i="6"/>
  <c r="N521" i="6" s="1"/>
  <c r="O521" i="6" s="1"/>
  <c r="L497" i="6"/>
  <c r="N497" i="6" s="1"/>
  <c r="O497" i="6" s="1"/>
  <c r="L481" i="6"/>
  <c r="N481" i="6" s="1"/>
  <c r="O481" i="6" s="1"/>
  <c r="L465" i="6"/>
  <c r="N465" i="6" s="1"/>
  <c r="O465" i="6" s="1"/>
  <c r="L445" i="6"/>
  <c r="N445" i="6" s="1"/>
  <c r="O445" i="6" s="1"/>
  <c r="L429" i="6"/>
  <c r="N429" i="6" s="1"/>
  <c r="O429" i="6" s="1"/>
  <c r="L409" i="6"/>
  <c r="N409" i="6" s="1"/>
  <c r="O409" i="6" s="1"/>
  <c r="L393" i="6"/>
  <c r="N393" i="6" s="1"/>
  <c r="O393" i="6" s="1"/>
  <c r="L365" i="6"/>
  <c r="N365" i="6" s="1"/>
  <c r="O365" i="6" s="1"/>
  <c r="L595" i="6"/>
  <c r="N595" i="6" s="1"/>
  <c r="O595" i="6" s="1"/>
  <c r="L579" i="6"/>
  <c r="N579" i="6" s="1"/>
  <c r="O579" i="6" s="1"/>
  <c r="L559" i="6"/>
  <c r="N559" i="6" s="1"/>
  <c r="O559" i="6" s="1"/>
  <c r="L543" i="6"/>
  <c r="N543" i="6" s="1"/>
  <c r="O543" i="6" s="1"/>
  <c r="L500" i="6"/>
  <c r="N500" i="6" s="1"/>
  <c r="O500" i="6" s="1"/>
  <c r="L484" i="6"/>
  <c r="N484" i="6" s="1"/>
  <c r="O484" i="6" s="1"/>
  <c r="L468" i="6"/>
  <c r="N468" i="6" s="1"/>
  <c r="O468" i="6" s="1"/>
  <c r="L448" i="6"/>
  <c r="N448" i="6" s="1"/>
  <c r="O448" i="6" s="1"/>
  <c r="L432" i="6"/>
  <c r="N432" i="6" s="1"/>
  <c r="O432" i="6" s="1"/>
  <c r="L412" i="6"/>
  <c r="N412" i="6" s="1"/>
  <c r="O412" i="6" s="1"/>
  <c r="L396" i="6"/>
  <c r="N396" i="6" s="1"/>
  <c r="O396" i="6" s="1"/>
  <c r="L376" i="6"/>
  <c r="N376" i="6" s="1"/>
  <c r="O376" i="6" s="1"/>
  <c r="L356" i="6"/>
  <c r="N356" i="6" s="1"/>
  <c r="O356" i="6" s="1"/>
  <c r="L336" i="6"/>
  <c r="N336" i="6" s="1"/>
  <c r="O336" i="6" s="1"/>
  <c r="L320" i="6"/>
  <c r="N320" i="6" s="1"/>
  <c r="O320" i="6" s="1"/>
  <c r="L301" i="6"/>
  <c r="N301" i="6" s="1"/>
  <c r="O301" i="6" s="1"/>
  <c r="L280" i="6"/>
  <c r="N280" i="6" s="1"/>
  <c r="O280" i="6" s="1"/>
  <c r="L264" i="6"/>
  <c r="N264" i="6" s="1"/>
  <c r="O264" i="6" s="1"/>
  <c r="L245" i="6"/>
  <c r="N245" i="6" s="1"/>
  <c r="O245" i="6" s="1"/>
  <c r="L359" i="6"/>
  <c r="N359" i="6" s="1"/>
  <c r="O359" i="6" s="1"/>
  <c r="L267" i="6"/>
  <c r="N267" i="6" s="1"/>
  <c r="O267" i="6" s="1"/>
  <c r="L246" i="6"/>
  <c r="N246" i="6" s="1"/>
  <c r="O246" i="6" s="1"/>
  <c r="L329" i="6"/>
  <c r="N329" i="6" s="1"/>
  <c r="O329" i="6" s="1"/>
  <c r="L308" i="6"/>
  <c r="N308" i="6" s="1"/>
  <c r="O308" i="6" s="1"/>
  <c r="L292" i="6"/>
  <c r="N292" i="6" s="1"/>
  <c r="O292" i="6" s="1"/>
  <c r="L212" i="6"/>
  <c r="N212" i="6" s="1"/>
  <c r="O212" i="6" s="1"/>
  <c r="L219" i="6"/>
  <c r="N219" i="6" s="1"/>
  <c r="O219" i="6" s="1"/>
  <c r="L203" i="6"/>
  <c r="N203" i="6" s="1"/>
  <c r="O203" i="6" s="1"/>
  <c r="L208" i="6"/>
  <c r="N208" i="6" s="1"/>
  <c r="O208" i="6" s="1"/>
  <c r="L182" i="6"/>
  <c r="N182" i="6" s="1"/>
  <c r="O182" i="6" s="1"/>
  <c r="L189" i="6"/>
  <c r="N189" i="6" s="1"/>
  <c r="O189" i="6" s="1"/>
  <c r="L173" i="6"/>
  <c r="N173" i="6" s="1"/>
  <c r="O173" i="6" s="1"/>
  <c r="L157" i="6"/>
  <c r="N157" i="6" s="1"/>
  <c r="O157" i="6" s="1"/>
  <c r="L141" i="6"/>
  <c r="N141" i="6" s="1"/>
  <c r="O141" i="6" s="1"/>
  <c r="L113" i="6"/>
  <c r="N113" i="6" s="1"/>
  <c r="O113" i="6" s="1"/>
  <c r="L97" i="6"/>
  <c r="N97" i="6" s="1"/>
  <c r="O97" i="6" s="1"/>
  <c r="L73" i="6"/>
  <c r="N73" i="6" s="1"/>
  <c r="O73" i="6" s="1"/>
  <c r="L55" i="6"/>
  <c r="N55" i="6" s="1"/>
  <c r="O55" i="6" s="1"/>
  <c r="L150" i="6"/>
  <c r="N150" i="6" s="1"/>
  <c r="O150" i="6" s="1"/>
  <c r="L134" i="6"/>
  <c r="N134" i="6" s="1"/>
  <c r="O134" i="6" s="1"/>
  <c r="L114" i="6"/>
  <c r="N114" i="6" s="1"/>
  <c r="O114" i="6" s="1"/>
  <c r="L98" i="6"/>
  <c r="N98" i="6" s="1"/>
  <c r="O98" i="6" s="1"/>
  <c r="L74" i="6"/>
  <c r="N74" i="6" s="1"/>
  <c r="O74" i="6" s="1"/>
  <c r="L58" i="6"/>
  <c r="N58" i="6" s="1"/>
  <c r="O58" i="6" s="1"/>
  <c r="L39" i="6"/>
  <c r="N39" i="6" s="1"/>
  <c r="O39" i="6" s="1"/>
  <c r="L30" i="6"/>
  <c r="N30" i="6" s="1"/>
  <c r="O30" i="6" s="1"/>
  <c r="L151" i="6"/>
  <c r="N151" i="6" s="1"/>
  <c r="O151" i="6" s="1"/>
  <c r="L115" i="6"/>
  <c r="N115" i="6" s="1"/>
  <c r="O115" i="6" s="1"/>
  <c r="L83" i="6"/>
  <c r="N83" i="6" s="1"/>
  <c r="O83" i="6" s="1"/>
  <c r="L53" i="6"/>
  <c r="N53" i="6" s="1"/>
  <c r="O53" i="6" s="1"/>
  <c r="L140" i="6"/>
  <c r="N140" i="6" s="1"/>
  <c r="O140" i="6" s="1"/>
  <c r="L104" i="6"/>
  <c r="N104" i="6" s="1"/>
  <c r="O104" i="6" s="1"/>
  <c r="L68" i="6"/>
  <c r="N68" i="6" s="1"/>
  <c r="O68" i="6" s="1"/>
  <c r="L38" i="6"/>
  <c r="N38" i="6" s="1"/>
  <c r="O38" i="6" s="1"/>
  <c r="L31" i="6"/>
  <c r="N31" i="6" s="1"/>
  <c r="O31" i="6" s="1"/>
  <c r="L24" i="6"/>
  <c r="L46" i="6"/>
  <c r="L52" i="6"/>
  <c r="L82" i="6"/>
  <c r="L93" i="6"/>
  <c r="L125" i="6"/>
  <c r="L166" i="6"/>
  <c r="L197" i="6"/>
  <c r="L229" i="6"/>
  <c r="L260" i="6"/>
  <c r="L287" i="6"/>
  <c r="L316" i="6"/>
  <c r="L342" i="6"/>
  <c r="L374" i="6"/>
  <c r="L389" i="6"/>
  <c r="L425" i="6"/>
  <c r="L462" i="6"/>
  <c r="L506" i="6"/>
  <c r="L529" i="6"/>
  <c r="L572" i="6"/>
  <c r="L601" i="6"/>
  <c r="L630" i="6"/>
  <c r="L657" i="6"/>
  <c r="L682" i="6"/>
  <c r="L724" i="6"/>
  <c r="L753" i="6"/>
  <c r="L815" i="6"/>
  <c r="L854" i="6"/>
  <c r="L885" i="6"/>
  <c r="L912" i="6"/>
  <c r="L939" i="6"/>
  <c r="L958" i="6"/>
  <c r="L993" i="6"/>
  <c r="L785" i="6"/>
  <c r="L1021" i="6"/>
  <c r="N1021" i="6" s="1"/>
  <c r="O1021" i="6" s="1"/>
  <c r="L1005" i="6"/>
  <c r="N1005" i="6" s="1"/>
  <c r="O1005" i="6" s="1"/>
  <c r="L952" i="6"/>
  <c r="N952" i="6" s="1"/>
  <c r="O952" i="6" s="1"/>
  <c r="L944" i="6"/>
  <c r="N944" i="6" s="1"/>
  <c r="O944" i="6" s="1"/>
  <c r="L962" i="6"/>
  <c r="N962" i="6" s="1"/>
  <c r="O962" i="6" s="1"/>
  <c r="L1016" i="6"/>
  <c r="N1016" i="6" s="1"/>
  <c r="O1016" i="6" s="1"/>
  <c r="L1000" i="6"/>
  <c r="N1000" i="6" s="1"/>
  <c r="O1000" i="6" s="1"/>
  <c r="L984" i="6"/>
  <c r="N984" i="6" s="1"/>
  <c r="O984" i="6" s="1"/>
  <c r="L976" i="6"/>
  <c r="N976" i="6" s="1"/>
  <c r="O976" i="6" s="1"/>
  <c r="L965" i="6"/>
  <c r="N965" i="6" s="1"/>
  <c r="O965" i="6" s="1"/>
  <c r="L927" i="6"/>
  <c r="N927" i="6" s="1"/>
  <c r="O927" i="6" s="1"/>
  <c r="L907" i="6"/>
  <c r="N907" i="6" s="1"/>
  <c r="O907" i="6" s="1"/>
  <c r="L891" i="6"/>
  <c r="N891" i="6" s="1"/>
  <c r="O891" i="6" s="1"/>
  <c r="L871" i="6"/>
  <c r="N871" i="6" s="1"/>
  <c r="O871" i="6" s="1"/>
  <c r="L855" i="6"/>
  <c r="N855" i="6" s="1"/>
  <c r="O855" i="6" s="1"/>
  <c r="L834" i="6"/>
  <c r="N834" i="6" s="1"/>
  <c r="O834" i="6" s="1"/>
  <c r="L818" i="6"/>
  <c r="N818" i="6" s="1"/>
  <c r="O818" i="6" s="1"/>
  <c r="L920" i="6"/>
  <c r="N920" i="6" s="1"/>
  <c r="O920" i="6" s="1"/>
  <c r="L892" i="6"/>
  <c r="N892" i="6" s="1"/>
  <c r="O892" i="6" s="1"/>
  <c r="L872" i="6"/>
  <c r="N872" i="6" s="1"/>
  <c r="O872" i="6" s="1"/>
  <c r="L856" i="6"/>
  <c r="N856" i="6" s="1"/>
  <c r="O856" i="6" s="1"/>
  <c r="L837" i="6"/>
  <c r="N837" i="6" s="1"/>
  <c r="O837" i="6" s="1"/>
  <c r="L821" i="6"/>
  <c r="N821" i="6" s="1"/>
  <c r="O821" i="6" s="1"/>
  <c r="L801" i="6"/>
  <c r="N801" i="6" s="1"/>
  <c r="O801" i="6" s="1"/>
  <c r="L804" i="6"/>
  <c r="N804" i="6" s="1"/>
  <c r="O804" i="6" s="1"/>
  <c r="L788" i="6"/>
  <c r="N788" i="6" s="1"/>
  <c r="O788" i="6" s="1"/>
  <c r="L768" i="6"/>
  <c r="N768" i="6" s="1"/>
  <c r="O768" i="6" s="1"/>
  <c r="L747" i="6"/>
  <c r="N747" i="6" s="1"/>
  <c r="O747" i="6" s="1"/>
  <c r="L731" i="6"/>
  <c r="N731" i="6" s="1"/>
  <c r="O731" i="6" s="1"/>
  <c r="L710" i="6"/>
  <c r="N710" i="6" s="1"/>
  <c r="O710" i="6" s="1"/>
  <c r="L694" i="6"/>
  <c r="N694" i="6" s="1"/>
  <c r="O694" i="6" s="1"/>
  <c r="L675" i="6"/>
  <c r="N675" i="6" s="1"/>
  <c r="O675" i="6" s="1"/>
  <c r="L659" i="6"/>
  <c r="N659" i="6" s="1"/>
  <c r="O659" i="6" s="1"/>
  <c r="L639" i="6"/>
  <c r="N639" i="6" s="1"/>
  <c r="O639" i="6" s="1"/>
  <c r="L618" i="6"/>
  <c r="N618" i="6" s="1"/>
  <c r="O618" i="6" s="1"/>
  <c r="L769" i="6"/>
  <c r="N769" i="6" s="1"/>
  <c r="O769" i="6" s="1"/>
  <c r="L742" i="6"/>
  <c r="N742" i="6" s="1"/>
  <c r="O742" i="6" s="1"/>
  <c r="L726" i="6"/>
  <c r="N726" i="6" s="1"/>
  <c r="O726" i="6" s="1"/>
  <c r="L707" i="6"/>
  <c r="N707" i="6" s="1"/>
  <c r="O707" i="6" s="1"/>
  <c r="L691" i="6"/>
  <c r="N691" i="6" s="1"/>
  <c r="O691" i="6" s="1"/>
  <c r="L670" i="6"/>
  <c r="N670" i="6" s="1"/>
  <c r="O670" i="6" s="1"/>
  <c r="L650" i="6"/>
  <c r="N650" i="6" s="1"/>
  <c r="O650" i="6" s="1"/>
  <c r="L634" i="6"/>
  <c r="N634" i="6" s="1"/>
  <c r="O634" i="6" s="1"/>
  <c r="L615" i="6"/>
  <c r="N615" i="6" s="1"/>
  <c r="O615" i="6" s="1"/>
  <c r="L596" i="6"/>
  <c r="N596" i="6" s="1"/>
  <c r="O596" i="6" s="1"/>
  <c r="L580" i="6"/>
  <c r="N580" i="6" s="1"/>
  <c r="O580" i="6" s="1"/>
  <c r="L558" i="6"/>
  <c r="N558" i="6" s="1"/>
  <c r="O558" i="6" s="1"/>
  <c r="L542" i="6"/>
  <c r="N542" i="6" s="1"/>
  <c r="O542" i="6" s="1"/>
  <c r="L522" i="6"/>
  <c r="N522" i="6" s="1"/>
  <c r="O522" i="6" s="1"/>
  <c r="L614" i="6"/>
  <c r="N614" i="6" s="1"/>
  <c r="O614" i="6" s="1"/>
  <c r="L523" i="6"/>
  <c r="N523" i="6" s="1"/>
  <c r="O523" i="6" s="1"/>
  <c r="L507" i="6"/>
  <c r="N507" i="6" s="1"/>
  <c r="O507" i="6" s="1"/>
  <c r="L483" i="6"/>
  <c r="N483" i="6" s="1"/>
  <c r="O483" i="6" s="1"/>
  <c r="L467" i="6"/>
  <c r="N467" i="6" s="1"/>
  <c r="O467" i="6" s="1"/>
  <c r="L447" i="6"/>
  <c r="N447" i="6" s="1"/>
  <c r="O447" i="6" s="1"/>
  <c r="L431" i="6"/>
  <c r="N431" i="6" s="1"/>
  <c r="O431" i="6" s="1"/>
  <c r="L411" i="6"/>
  <c r="N411" i="6" s="1"/>
  <c r="O411" i="6" s="1"/>
  <c r="L395" i="6"/>
  <c r="N395" i="6" s="1"/>
  <c r="O395" i="6" s="1"/>
  <c r="L367" i="6"/>
  <c r="N367" i="6" s="1"/>
  <c r="O367" i="6" s="1"/>
  <c r="L337" i="6"/>
  <c r="N337" i="6" s="1"/>
  <c r="O337" i="6" s="1"/>
  <c r="L581" i="6"/>
  <c r="N581" i="6" s="1"/>
  <c r="O581" i="6" s="1"/>
  <c r="L561" i="6"/>
  <c r="N561" i="6" s="1"/>
  <c r="O561" i="6" s="1"/>
  <c r="L545" i="6"/>
  <c r="N545" i="6" s="1"/>
  <c r="O545" i="6" s="1"/>
  <c r="L494" i="6"/>
  <c r="N494" i="6" s="1"/>
  <c r="O494" i="6" s="1"/>
  <c r="L478" i="6"/>
  <c r="N478" i="6" s="1"/>
  <c r="O478" i="6" s="1"/>
  <c r="L450" i="6"/>
  <c r="N450" i="6" s="1"/>
  <c r="O450" i="6" s="1"/>
  <c r="L434" i="6"/>
  <c r="N434" i="6" s="1"/>
  <c r="O434" i="6" s="1"/>
  <c r="L414" i="6"/>
  <c r="N414" i="6" s="1"/>
  <c r="O414" i="6" s="1"/>
  <c r="L398" i="6"/>
  <c r="N398" i="6" s="1"/>
  <c r="O398" i="6" s="1"/>
  <c r="L378" i="6"/>
  <c r="N378" i="6" s="1"/>
  <c r="O378" i="6" s="1"/>
  <c r="L358" i="6"/>
  <c r="N358" i="6" s="1"/>
  <c r="O358" i="6" s="1"/>
  <c r="L330" i="6"/>
  <c r="N330" i="6" s="1"/>
  <c r="O330" i="6" s="1"/>
  <c r="L311" i="6"/>
  <c r="N311" i="6" s="1"/>
  <c r="O311" i="6" s="1"/>
  <c r="L295" i="6"/>
  <c r="N295" i="6" s="1"/>
  <c r="O295" i="6" s="1"/>
  <c r="L274" i="6"/>
  <c r="N274" i="6" s="1"/>
  <c r="O274" i="6" s="1"/>
  <c r="L255" i="6"/>
  <c r="N255" i="6" s="1"/>
  <c r="O255" i="6" s="1"/>
  <c r="L239" i="6"/>
  <c r="N239" i="6" s="1"/>
  <c r="O239" i="6" s="1"/>
  <c r="L361" i="6"/>
  <c r="N361" i="6" s="1"/>
  <c r="O361" i="6" s="1"/>
  <c r="L277" i="6"/>
  <c r="N277" i="6" s="1"/>
  <c r="O277" i="6" s="1"/>
  <c r="L261" i="6"/>
  <c r="N261" i="6" s="1"/>
  <c r="O261" i="6" s="1"/>
  <c r="L240" i="6"/>
  <c r="N240" i="6" s="1"/>
  <c r="O240" i="6" s="1"/>
  <c r="L323" i="6"/>
  <c r="N323" i="6" s="1"/>
  <c r="O323" i="6" s="1"/>
  <c r="L302" i="6"/>
  <c r="N302" i="6" s="1"/>
  <c r="O302" i="6" s="1"/>
  <c r="L237" i="6"/>
  <c r="N237" i="6" s="1"/>
  <c r="O237" i="6" s="1"/>
  <c r="L204" i="6"/>
  <c r="N204" i="6" s="1"/>
  <c r="O204" i="6" s="1"/>
  <c r="L213" i="6"/>
  <c r="N213" i="6" s="1"/>
  <c r="O213" i="6" s="1"/>
  <c r="L222" i="6"/>
  <c r="N222" i="6" s="1"/>
  <c r="O222" i="6" s="1"/>
  <c r="L192" i="6"/>
  <c r="N192" i="6" s="1"/>
  <c r="O192" i="6" s="1"/>
  <c r="L176" i="6"/>
  <c r="N176" i="6" s="1"/>
  <c r="O176" i="6" s="1"/>
  <c r="L183" i="6"/>
  <c r="N183" i="6" s="1"/>
  <c r="O183" i="6" s="1"/>
  <c r="L167" i="6"/>
  <c r="N167" i="6" s="1"/>
  <c r="O167" i="6" s="1"/>
  <c r="L147" i="6"/>
  <c r="N147" i="6" s="1"/>
  <c r="O147" i="6" s="1"/>
  <c r="L111" i="6"/>
  <c r="N111" i="6" s="1"/>
  <c r="O111" i="6" s="1"/>
  <c r="L57" i="6"/>
  <c r="N57" i="6" s="1"/>
  <c r="O57" i="6" s="1"/>
  <c r="L128" i="6"/>
  <c r="N128" i="6" s="1"/>
  <c r="O128" i="6" s="1"/>
  <c r="L84" i="6"/>
  <c r="N84" i="6" s="1"/>
  <c r="O84" i="6" s="1"/>
  <c r="L40" i="6"/>
  <c r="N40" i="6" s="1"/>
  <c r="O40" i="6" s="1"/>
  <c r="L1023" i="6"/>
  <c r="N1023" i="6" s="1"/>
  <c r="O1023" i="6" s="1"/>
  <c r="L1007" i="6"/>
  <c r="N1007" i="6" s="1"/>
  <c r="O1007" i="6" s="1"/>
  <c r="L953" i="6"/>
  <c r="N953" i="6" s="1"/>
  <c r="O953" i="6" s="1"/>
  <c r="L945" i="6"/>
  <c r="N945" i="6" s="1"/>
  <c r="O945" i="6" s="1"/>
  <c r="L966" i="6"/>
  <c r="N966" i="6" s="1"/>
  <c r="O966" i="6" s="1"/>
  <c r="L1018" i="6"/>
  <c r="N1018" i="6" s="1"/>
  <c r="O1018" i="6" s="1"/>
  <c r="L1002" i="6"/>
  <c r="N1002" i="6" s="1"/>
  <c r="O1002" i="6" s="1"/>
  <c r="L985" i="6"/>
  <c r="N985" i="6" s="1"/>
  <c r="O985" i="6" s="1"/>
  <c r="L977" i="6"/>
  <c r="N977" i="6" s="1"/>
  <c r="O977" i="6" s="1"/>
  <c r="L969" i="6"/>
  <c r="N969" i="6" s="1"/>
  <c r="O969" i="6" s="1"/>
  <c r="L929" i="6"/>
  <c r="N929" i="6" s="1"/>
  <c r="O929" i="6" s="1"/>
  <c r="L913" i="6"/>
  <c r="N913" i="6" s="1"/>
  <c r="O913" i="6" s="1"/>
  <c r="L893" i="6"/>
  <c r="N893" i="6" s="1"/>
  <c r="O893" i="6" s="1"/>
  <c r="L865" i="6"/>
  <c r="N865" i="6" s="1"/>
  <c r="O865" i="6" s="1"/>
  <c r="L844" i="6"/>
  <c r="N844" i="6" s="1"/>
  <c r="O844" i="6" s="1"/>
  <c r="L828" i="6"/>
  <c r="N828" i="6" s="1"/>
  <c r="O828" i="6" s="1"/>
  <c r="L808" i="6"/>
  <c r="N808" i="6" s="1"/>
  <c r="O808" i="6" s="1"/>
  <c r="L922" i="6"/>
  <c r="N922" i="6" s="1"/>
  <c r="O922" i="6" s="1"/>
  <c r="L902" i="6"/>
  <c r="N902" i="6" s="1"/>
  <c r="O902" i="6" s="1"/>
  <c r="L886" i="6"/>
  <c r="N886" i="6" s="1"/>
  <c r="O886" i="6" s="1"/>
  <c r="L866" i="6"/>
  <c r="N866" i="6" s="1"/>
  <c r="O866" i="6" s="1"/>
  <c r="L847" i="6"/>
  <c r="N847" i="6" s="1"/>
  <c r="O847" i="6" s="1"/>
  <c r="L831" i="6"/>
  <c r="N831" i="6" s="1"/>
  <c r="O831" i="6" s="1"/>
  <c r="L803" i="6"/>
  <c r="N803" i="6" s="1"/>
  <c r="O803" i="6" s="1"/>
  <c r="L806" i="6"/>
  <c r="N806" i="6" s="1"/>
  <c r="O806" i="6" s="1"/>
  <c r="L790" i="6"/>
  <c r="N790" i="6" s="1"/>
  <c r="O790" i="6" s="1"/>
  <c r="L770" i="6"/>
  <c r="N770" i="6" s="1"/>
  <c r="O770" i="6" s="1"/>
  <c r="L754" i="6"/>
  <c r="N754" i="6" s="1"/>
  <c r="O754" i="6" s="1"/>
  <c r="L733" i="6"/>
  <c r="N733" i="6" s="1"/>
  <c r="O733" i="6" s="1"/>
  <c r="L712" i="6"/>
  <c r="N712" i="6" s="1"/>
  <c r="O712" i="6" s="1"/>
  <c r="L696" i="6"/>
  <c r="N696" i="6" s="1"/>
  <c r="O696" i="6" s="1"/>
  <c r="L677" i="6"/>
  <c r="N677" i="6" s="1"/>
  <c r="O677" i="6" s="1"/>
  <c r="L661" i="6"/>
  <c r="N661" i="6" s="1"/>
  <c r="O661" i="6" s="1"/>
  <c r="L641" i="6"/>
  <c r="N641" i="6" s="1"/>
  <c r="O641" i="6" s="1"/>
  <c r="L620" i="6"/>
  <c r="N620" i="6" s="1"/>
  <c r="O620" i="6" s="1"/>
  <c r="L771" i="6"/>
  <c r="N771" i="6" s="1"/>
  <c r="O771" i="6" s="1"/>
  <c r="L755" i="6"/>
  <c r="N755" i="6" s="1"/>
  <c r="O755" i="6" s="1"/>
  <c r="L736" i="6"/>
  <c r="N736" i="6" s="1"/>
  <c r="O736" i="6" s="1"/>
  <c r="L717" i="6"/>
  <c r="N717" i="6" s="1"/>
  <c r="O717" i="6" s="1"/>
  <c r="L701" i="6"/>
  <c r="N701" i="6" s="1"/>
  <c r="O701" i="6" s="1"/>
  <c r="L685" i="6"/>
  <c r="N685" i="6" s="1"/>
  <c r="O685" i="6" s="1"/>
  <c r="L664" i="6"/>
  <c r="N664" i="6" s="1"/>
  <c r="O664" i="6" s="1"/>
  <c r="L644" i="6"/>
  <c r="N644" i="6" s="1"/>
  <c r="O644" i="6" s="1"/>
  <c r="L625" i="6"/>
  <c r="N625" i="6" s="1"/>
  <c r="O625" i="6" s="1"/>
  <c r="L609" i="6"/>
  <c r="N609" i="6" s="1"/>
  <c r="O609" i="6" s="1"/>
  <c r="L582" i="6"/>
  <c r="N582" i="6" s="1"/>
  <c r="O582" i="6" s="1"/>
  <c r="L560" i="6"/>
  <c r="N560" i="6" s="1"/>
  <c r="O560" i="6" s="1"/>
  <c r="L544" i="6"/>
  <c r="N544" i="6" s="1"/>
  <c r="O544" i="6" s="1"/>
  <c r="L524" i="6"/>
  <c r="N524" i="6" s="1"/>
  <c r="O524" i="6" s="1"/>
  <c r="L508" i="6"/>
  <c r="N508" i="6" s="1"/>
  <c r="O508" i="6" s="1"/>
  <c r="L608" i="6"/>
  <c r="N608" i="6" s="1"/>
  <c r="O608" i="6" s="1"/>
  <c r="L509" i="6"/>
  <c r="N509" i="6" s="1"/>
  <c r="O509" i="6" s="1"/>
  <c r="L485" i="6"/>
  <c r="N485" i="6" s="1"/>
  <c r="O485" i="6" s="1"/>
  <c r="L469" i="6"/>
  <c r="N469" i="6" s="1"/>
  <c r="O469" i="6" s="1"/>
  <c r="L449" i="6"/>
  <c r="N449" i="6" s="1"/>
  <c r="O449" i="6" s="1"/>
  <c r="L433" i="6"/>
  <c r="N433" i="6" s="1"/>
  <c r="O433" i="6" s="1"/>
  <c r="L405" i="6"/>
  <c r="N405" i="6" s="1"/>
  <c r="O405" i="6" s="1"/>
  <c r="L369" i="6"/>
  <c r="N369" i="6" s="1"/>
  <c r="O369" i="6" s="1"/>
  <c r="L345" i="6"/>
  <c r="N345" i="6" s="1"/>
  <c r="O345" i="6" s="1"/>
  <c r="L583" i="6"/>
  <c r="N583" i="6" s="1"/>
  <c r="O583" i="6" s="1"/>
  <c r="L563" i="6"/>
  <c r="N563" i="6" s="1"/>
  <c r="O563" i="6" s="1"/>
  <c r="L547" i="6"/>
  <c r="N547" i="6" s="1"/>
  <c r="O547" i="6" s="1"/>
  <c r="L531" i="6"/>
  <c r="N531" i="6" s="1"/>
  <c r="O531" i="6" s="1"/>
  <c r="L488" i="6"/>
  <c r="N488" i="6" s="1"/>
  <c r="O488" i="6" s="1"/>
  <c r="L472" i="6"/>
  <c r="N472" i="6" s="1"/>
  <c r="O472" i="6" s="1"/>
  <c r="L452" i="6"/>
  <c r="N452" i="6" s="1"/>
  <c r="O452" i="6" s="1"/>
  <c r="L436" i="6"/>
  <c r="N436" i="6" s="1"/>
  <c r="O436" i="6" s="1"/>
  <c r="L416" i="6"/>
  <c r="N416" i="6" s="1"/>
  <c r="O416" i="6" s="1"/>
  <c r="L400" i="6"/>
  <c r="N400" i="6" s="1"/>
  <c r="O400" i="6" s="1"/>
  <c r="L380" i="6"/>
  <c r="N380" i="6" s="1"/>
  <c r="O380" i="6" s="1"/>
  <c r="L360" i="6"/>
  <c r="N360" i="6" s="1"/>
  <c r="O360" i="6" s="1"/>
  <c r="L344" i="6"/>
  <c r="N344" i="6" s="1"/>
  <c r="O344" i="6" s="1"/>
  <c r="L324" i="6"/>
  <c r="N324" i="6" s="1"/>
  <c r="O324" i="6" s="1"/>
  <c r="L297" i="6"/>
  <c r="N297" i="6" s="1"/>
  <c r="O297" i="6" s="1"/>
  <c r="L276" i="6"/>
  <c r="N276" i="6" s="1"/>
  <c r="O276" i="6" s="1"/>
  <c r="L249" i="6"/>
  <c r="N249" i="6" s="1"/>
  <c r="O249" i="6" s="1"/>
  <c r="L232" i="6"/>
  <c r="N232" i="6" s="1"/>
  <c r="O232" i="6" s="1"/>
  <c r="L349" i="6"/>
  <c r="N349" i="6" s="1"/>
  <c r="O349" i="6" s="1"/>
  <c r="L271" i="6"/>
  <c r="N271" i="6" s="1"/>
  <c r="O271" i="6" s="1"/>
  <c r="L250" i="6"/>
  <c r="N250" i="6" s="1"/>
  <c r="O250" i="6" s="1"/>
  <c r="L333" i="6"/>
  <c r="N333" i="6" s="1"/>
  <c r="O333" i="6" s="1"/>
  <c r="L317" i="6"/>
  <c r="N317" i="6" s="1"/>
  <c r="O317" i="6" s="1"/>
  <c r="L296" i="6"/>
  <c r="N296" i="6" s="1"/>
  <c r="O296" i="6" s="1"/>
  <c r="L231" i="6"/>
  <c r="N231" i="6" s="1"/>
  <c r="O231" i="6" s="1"/>
  <c r="L223" i="6"/>
  <c r="N223" i="6" s="1"/>
  <c r="O223" i="6" s="1"/>
  <c r="L207" i="6"/>
  <c r="N207" i="6" s="1"/>
  <c r="O207" i="6" s="1"/>
  <c r="L216" i="6"/>
  <c r="N216" i="6" s="1"/>
  <c r="O216" i="6" s="1"/>
  <c r="L186" i="6"/>
  <c r="N186" i="6" s="1"/>
  <c r="O186" i="6" s="1"/>
  <c r="L185" i="6"/>
  <c r="N185" i="6" s="1"/>
  <c r="O185" i="6" s="1"/>
  <c r="L169" i="6"/>
  <c r="N169" i="6" s="1"/>
  <c r="O169" i="6" s="1"/>
  <c r="L153" i="6"/>
  <c r="N153" i="6" s="1"/>
  <c r="O153" i="6" s="1"/>
  <c r="L137" i="6"/>
  <c r="N137" i="6" s="1"/>
  <c r="O137" i="6" s="1"/>
  <c r="L117" i="6"/>
  <c r="N117" i="6" s="1"/>
  <c r="O117" i="6" s="1"/>
  <c r="L101" i="6"/>
  <c r="N101" i="6" s="1"/>
  <c r="O101" i="6" s="1"/>
  <c r="L69" i="6"/>
  <c r="N69" i="6" s="1"/>
  <c r="O69" i="6" s="1"/>
  <c r="L47" i="6"/>
  <c r="N47" i="6" s="1"/>
  <c r="O47" i="6" s="1"/>
  <c r="L146" i="6"/>
  <c r="N146" i="6" s="1"/>
  <c r="O146" i="6" s="1"/>
  <c r="L130" i="6"/>
  <c r="N130" i="6" s="1"/>
  <c r="O130" i="6" s="1"/>
  <c r="L110" i="6"/>
  <c r="N110" i="6" s="1"/>
  <c r="O110" i="6" s="1"/>
  <c r="L94" i="6"/>
  <c r="N94" i="6" s="1"/>
  <c r="O94" i="6" s="1"/>
  <c r="L62" i="6"/>
  <c r="N62" i="6" s="1"/>
  <c r="O62" i="6" s="1"/>
  <c r="L41" i="6"/>
  <c r="N41" i="6" s="1"/>
  <c r="O41" i="6" s="1"/>
  <c r="L33" i="6"/>
  <c r="N33" i="6" s="1"/>
  <c r="O33" i="6" s="1"/>
  <c r="L25" i="6"/>
  <c r="N25" i="6" s="1"/>
  <c r="O25" i="6" s="1"/>
  <c r="L127" i="6"/>
  <c r="N127" i="6" s="1"/>
  <c r="O127" i="6" s="1"/>
  <c r="L95" i="6"/>
  <c r="N95" i="6" s="1"/>
  <c r="O95" i="6" s="1"/>
  <c r="L63" i="6"/>
  <c r="N63" i="6" s="1"/>
  <c r="O63" i="6" s="1"/>
  <c r="L144" i="6"/>
  <c r="N144" i="6" s="1"/>
  <c r="O144" i="6" s="1"/>
  <c r="L112" i="6"/>
  <c r="N112" i="6" s="1"/>
  <c r="O112" i="6" s="1"/>
  <c r="L76" i="6"/>
  <c r="N76" i="6" s="1"/>
  <c r="O76" i="6" s="1"/>
  <c r="L36" i="6"/>
  <c r="N36" i="6" s="1"/>
  <c r="O36" i="6" s="1"/>
  <c r="L1017" i="6"/>
  <c r="N1017" i="6" s="1"/>
  <c r="O1017" i="6" s="1"/>
  <c r="L1001" i="6"/>
  <c r="N1001" i="6" s="1"/>
  <c r="O1001" i="6" s="1"/>
  <c r="L946" i="6"/>
  <c r="N946" i="6" s="1"/>
  <c r="O946" i="6" s="1"/>
  <c r="L967" i="6"/>
  <c r="N967" i="6" s="1"/>
  <c r="O967" i="6" s="1"/>
  <c r="L1012" i="6"/>
  <c r="N1012" i="6" s="1"/>
  <c r="O1012" i="6" s="1"/>
  <c r="L996" i="6"/>
  <c r="N996" i="6" s="1"/>
  <c r="O996" i="6" s="1"/>
  <c r="L982" i="6"/>
  <c r="N982" i="6" s="1"/>
  <c r="O982" i="6" s="1"/>
  <c r="L974" i="6"/>
  <c r="N974" i="6" s="1"/>
  <c r="O974" i="6" s="1"/>
  <c r="L963" i="6"/>
  <c r="N963" i="6" s="1"/>
  <c r="O963" i="6" s="1"/>
  <c r="L923" i="6"/>
  <c r="N923" i="6" s="1"/>
  <c r="O923" i="6" s="1"/>
  <c r="L903" i="6"/>
  <c r="N903" i="6" s="1"/>
  <c r="O903" i="6" s="1"/>
  <c r="L887" i="6"/>
  <c r="N887" i="6" s="1"/>
  <c r="O887" i="6" s="1"/>
  <c r="L867" i="6"/>
  <c r="N867" i="6" s="1"/>
  <c r="O867" i="6" s="1"/>
  <c r="L846" i="6"/>
  <c r="N846" i="6" s="1"/>
  <c r="O846" i="6" s="1"/>
  <c r="L830" i="6"/>
  <c r="N830" i="6" s="1"/>
  <c r="O830" i="6" s="1"/>
  <c r="L810" i="6"/>
  <c r="N810" i="6" s="1"/>
  <c r="O810" i="6" s="1"/>
  <c r="L924" i="6"/>
  <c r="N924" i="6" s="1"/>
  <c r="O924" i="6" s="1"/>
  <c r="L904" i="6"/>
  <c r="N904" i="6" s="1"/>
  <c r="O904" i="6" s="1"/>
  <c r="L888" i="6"/>
  <c r="N888" i="6" s="1"/>
  <c r="O888" i="6" s="1"/>
  <c r="L868" i="6"/>
  <c r="N868" i="6" s="1"/>
  <c r="O868" i="6" s="1"/>
  <c r="L849" i="6"/>
  <c r="N849" i="6" s="1"/>
  <c r="O849" i="6" s="1"/>
  <c r="L833" i="6"/>
  <c r="N833" i="6" s="1"/>
  <c r="O833" i="6" s="1"/>
  <c r="L817" i="6"/>
  <c r="N817" i="6" s="1"/>
  <c r="O817" i="6" s="1"/>
  <c r="L797" i="6"/>
  <c r="N797" i="6" s="1"/>
  <c r="O797" i="6" s="1"/>
  <c r="L800" i="6"/>
  <c r="N800" i="6" s="1"/>
  <c r="O800" i="6" s="1"/>
  <c r="L780" i="6"/>
  <c r="N780" i="6" s="1"/>
  <c r="O780" i="6" s="1"/>
  <c r="L764" i="6"/>
  <c r="N764" i="6" s="1"/>
  <c r="O764" i="6" s="1"/>
  <c r="L743" i="6"/>
  <c r="N743" i="6" s="1"/>
  <c r="O743" i="6" s="1"/>
  <c r="L727" i="6"/>
  <c r="N727" i="6" s="1"/>
  <c r="O727" i="6" s="1"/>
  <c r="L706" i="6"/>
  <c r="N706" i="6" s="1"/>
  <c r="O706" i="6" s="1"/>
  <c r="L690" i="6"/>
  <c r="N690" i="6" s="1"/>
  <c r="O690" i="6" s="1"/>
  <c r="L663" i="6"/>
  <c r="N663" i="6" s="1"/>
  <c r="O663" i="6" s="1"/>
  <c r="L643" i="6"/>
  <c r="N643" i="6" s="1"/>
  <c r="O643" i="6" s="1"/>
  <c r="L622" i="6"/>
  <c r="N622" i="6" s="1"/>
  <c r="O622" i="6" s="1"/>
  <c r="L765" i="6"/>
  <c r="N765" i="6" s="1"/>
  <c r="O765" i="6" s="1"/>
  <c r="L746" i="6"/>
  <c r="N746" i="6" s="1"/>
  <c r="O746" i="6" s="1"/>
  <c r="L730" i="6"/>
  <c r="N730" i="6" s="1"/>
  <c r="O730" i="6" s="1"/>
  <c r="L711" i="6"/>
  <c r="N711" i="6" s="1"/>
  <c r="O711" i="6" s="1"/>
  <c r="L695" i="6"/>
  <c r="N695" i="6" s="1"/>
  <c r="O695" i="6" s="1"/>
  <c r="L674" i="6"/>
  <c r="N674" i="6" s="1"/>
  <c r="O674" i="6" s="1"/>
  <c r="L658" i="6"/>
  <c r="N658" i="6" s="1"/>
  <c r="O658" i="6" s="1"/>
  <c r="L638" i="6"/>
  <c r="N638" i="6" s="1"/>
  <c r="O638" i="6" s="1"/>
  <c r="L611" i="6"/>
  <c r="N611" i="6" s="1"/>
  <c r="O611" i="6" s="1"/>
  <c r="L592" i="6"/>
  <c r="N592" i="6" s="1"/>
  <c r="O592" i="6" s="1"/>
  <c r="L576" i="6"/>
  <c r="N576" i="6" s="1"/>
  <c r="O576" i="6" s="1"/>
  <c r="L554" i="6"/>
  <c r="N554" i="6" s="1"/>
  <c r="O554" i="6" s="1"/>
  <c r="L538" i="6"/>
  <c r="N538" i="6" s="1"/>
  <c r="O538" i="6" s="1"/>
  <c r="L518" i="6"/>
  <c r="N518" i="6" s="1"/>
  <c r="O518" i="6" s="1"/>
  <c r="L499" i="6"/>
  <c r="N499" i="6" s="1"/>
  <c r="O499" i="6" s="1"/>
  <c r="L602" i="6"/>
  <c r="N602" i="6" s="1"/>
  <c r="O602" i="6" s="1"/>
  <c r="L511" i="6"/>
  <c r="N511" i="6" s="1"/>
  <c r="O511" i="6" s="1"/>
  <c r="L487" i="6"/>
  <c r="N487" i="6" s="1"/>
  <c r="O487" i="6" s="1"/>
  <c r="L471" i="6"/>
  <c r="N471" i="6" s="1"/>
  <c r="O471" i="6" s="1"/>
  <c r="L451" i="6"/>
  <c r="N451" i="6" s="1"/>
  <c r="O451" i="6" s="1"/>
  <c r="L435" i="6"/>
  <c r="N435" i="6" s="1"/>
  <c r="O435" i="6" s="1"/>
  <c r="L415" i="6"/>
  <c r="N415" i="6" s="1"/>
  <c r="O415" i="6" s="1"/>
  <c r="L399" i="6"/>
  <c r="N399" i="6" s="1"/>
  <c r="O399" i="6" s="1"/>
  <c r="L379" i="6"/>
  <c r="N379" i="6" s="1"/>
  <c r="O379" i="6" s="1"/>
  <c r="L347" i="6"/>
  <c r="N347" i="6" s="1"/>
  <c r="O347" i="6" s="1"/>
  <c r="L585" i="6"/>
  <c r="N585" i="6" s="1"/>
  <c r="O585" i="6" s="1"/>
  <c r="L565" i="6"/>
  <c r="N565" i="6" s="1"/>
  <c r="O565" i="6" s="1"/>
  <c r="L549" i="6"/>
  <c r="N549" i="6" s="1"/>
  <c r="O549" i="6" s="1"/>
  <c r="L533" i="6"/>
  <c r="N533" i="6" s="1"/>
  <c r="O533" i="6" s="1"/>
  <c r="L490" i="6"/>
  <c r="N490" i="6" s="1"/>
  <c r="O490" i="6" s="1"/>
  <c r="L474" i="6"/>
  <c r="N474" i="6" s="1"/>
  <c r="O474" i="6" s="1"/>
  <c r="L454" i="6"/>
  <c r="N454" i="6" s="1"/>
  <c r="O454" i="6" s="1"/>
  <c r="L438" i="6"/>
  <c r="N438" i="6" s="1"/>
  <c r="O438" i="6" s="1"/>
  <c r="L418" i="6"/>
  <c r="N418" i="6" s="1"/>
  <c r="O418" i="6" s="1"/>
  <c r="L402" i="6"/>
  <c r="N402" i="6" s="1"/>
  <c r="O402" i="6" s="1"/>
  <c r="L382" i="6"/>
  <c r="N382" i="6" s="1"/>
  <c r="O382" i="6" s="1"/>
  <c r="L354" i="6"/>
  <c r="N354" i="6" s="1"/>
  <c r="O354" i="6" s="1"/>
  <c r="L334" i="6"/>
  <c r="N334" i="6" s="1"/>
  <c r="O334" i="6" s="1"/>
  <c r="L318" i="6"/>
  <c r="N318" i="6" s="1"/>
  <c r="O318" i="6" s="1"/>
  <c r="L299" i="6"/>
  <c r="N299" i="6" s="1"/>
  <c r="O299" i="6" s="1"/>
  <c r="L278" i="6"/>
  <c r="N278" i="6" s="1"/>
  <c r="O278" i="6" s="1"/>
  <c r="L262" i="6"/>
  <c r="N262" i="6" s="1"/>
  <c r="O262" i="6" s="1"/>
  <c r="L243" i="6"/>
  <c r="N243" i="6" s="1"/>
  <c r="O243" i="6" s="1"/>
  <c r="L377" i="6"/>
  <c r="N377" i="6" s="1"/>
  <c r="O377" i="6" s="1"/>
  <c r="L281" i="6"/>
  <c r="N281" i="6" s="1"/>
  <c r="O281" i="6" s="1"/>
  <c r="L265" i="6"/>
  <c r="N265" i="6" s="1"/>
  <c r="O265" i="6" s="1"/>
  <c r="L244" i="6"/>
  <c r="N244" i="6" s="1"/>
  <c r="O244" i="6" s="1"/>
  <c r="L327" i="6"/>
  <c r="N327" i="6" s="1"/>
  <c r="O327" i="6" s="1"/>
  <c r="L306" i="6"/>
  <c r="N306" i="6" s="1"/>
  <c r="O306" i="6" s="1"/>
  <c r="L290" i="6"/>
  <c r="N290" i="6" s="1"/>
  <c r="O290" i="6" s="1"/>
  <c r="L210" i="6"/>
  <c r="N210" i="6" s="1"/>
  <c r="O210" i="6" s="1"/>
  <c r="L209" i="6"/>
  <c r="N209" i="6" s="1"/>
  <c r="O209" i="6" s="1"/>
  <c r="L218" i="6"/>
  <c r="N218" i="6" s="1"/>
  <c r="O218" i="6" s="1"/>
  <c r="L188" i="6"/>
  <c r="N188" i="6" s="1"/>
  <c r="O188" i="6" s="1"/>
  <c r="L170" i="6"/>
  <c r="N170" i="6" s="1"/>
  <c r="O170" i="6" s="1"/>
  <c r="L179" i="6"/>
  <c r="N179" i="6" s="1"/>
  <c r="O179" i="6" s="1"/>
  <c r="L168" i="6"/>
  <c r="N168" i="6" s="1"/>
  <c r="O168" i="6" s="1"/>
  <c r="L139" i="6"/>
  <c r="N139" i="6" s="1"/>
  <c r="O139" i="6" s="1"/>
  <c r="L99" i="6"/>
  <c r="N99" i="6" s="1"/>
  <c r="O99" i="6" s="1"/>
  <c r="L156" i="6"/>
  <c r="N156" i="6" s="1"/>
  <c r="O156" i="6" s="1"/>
  <c r="L116" i="6"/>
  <c r="N116" i="6" s="1"/>
  <c r="O116" i="6" s="1"/>
  <c r="L72" i="6"/>
  <c r="N72" i="6" s="1"/>
  <c r="O72" i="6" s="1"/>
  <c r="L1019" i="6"/>
  <c r="N1019" i="6" s="1"/>
  <c r="O1019" i="6" s="1"/>
  <c r="L1003" i="6"/>
  <c r="N1003" i="6" s="1"/>
  <c r="O1003" i="6" s="1"/>
  <c r="L951" i="6"/>
  <c r="N951" i="6" s="1"/>
  <c r="O951" i="6" s="1"/>
  <c r="L943" i="6"/>
  <c r="N943" i="6" s="1"/>
  <c r="O943" i="6" s="1"/>
  <c r="L961" i="6"/>
  <c r="N961" i="6" s="1"/>
  <c r="O961" i="6" s="1"/>
  <c r="L1014" i="6"/>
  <c r="N1014" i="6" s="1"/>
  <c r="O1014" i="6" s="1"/>
  <c r="L998" i="6"/>
  <c r="N998" i="6" s="1"/>
  <c r="O998" i="6" s="1"/>
  <c r="L983" i="6"/>
  <c r="N983" i="6" s="1"/>
  <c r="O983" i="6" s="1"/>
  <c r="L975" i="6"/>
  <c r="N975" i="6" s="1"/>
  <c r="O975" i="6" s="1"/>
  <c r="L964" i="6"/>
  <c r="N964" i="6" s="1"/>
  <c r="O964" i="6" s="1"/>
  <c r="L925" i="6"/>
  <c r="N925" i="6" s="1"/>
  <c r="O925" i="6" s="1"/>
  <c r="L905" i="6"/>
  <c r="N905" i="6" s="1"/>
  <c r="O905" i="6" s="1"/>
  <c r="L889" i="6"/>
  <c r="N889" i="6" s="1"/>
  <c r="O889" i="6" s="1"/>
  <c r="L869" i="6"/>
  <c r="N869" i="6" s="1"/>
  <c r="O869" i="6" s="1"/>
  <c r="L848" i="6"/>
  <c r="N848" i="6" s="1"/>
  <c r="O848" i="6" s="1"/>
  <c r="L832" i="6"/>
  <c r="N832" i="6" s="1"/>
  <c r="O832" i="6" s="1"/>
  <c r="L816" i="6"/>
  <c r="N816" i="6" s="1"/>
  <c r="O816" i="6" s="1"/>
  <c r="L926" i="6"/>
  <c r="N926" i="6" s="1"/>
  <c r="O926" i="6" s="1"/>
  <c r="L906" i="6"/>
  <c r="N906" i="6" s="1"/>
  <c r="O906" i="6" s="1"/>
  <c r="L890" i="6"/>
  <c r="N890" i="6" s="1"/>
  <c r="O890" i="6" s="1"/>
  <c r="L870" i="6"/>
  <c r="N870" i="6" s="1"/>
  <c r="O870" i="6" s="1"/>
  <c r="L843" i="6"/>
  <c r="N843" i="6" s="1"/>
  <c r="O843" i="6" s="1"/>
  <c r="L827" i="6"/>
  <c r="N827" i="6" s="1"/>
  <c r="O827" i="6" s="1"/>
  <c r="L807" i="6"/>
  <c r="N807" i="6" s="1"/>
  <c r="O807" i="6" s="1"/>
  <c r="L791" i="6"/>
  <c r="N791" i="6" s="1"/>
  <c r="O791" i="6" s="1"/>
  <c r="L794" i="6"/>
  <c r="N794" i="6" s="1"/>
  <c r="O794" i="6" s="1"/>
  <c r="L774" i="6"/>
  <c r="N774" i="6" s="1"/>
  <c r="O774" i="6" s="1"/>
  <c r="L758" i="6"/>
  <c r="N758" i="6" s="1"/>
  <c r="O758" i="6" s="1"/>
  <c r="L737" i="6"/>
  <c r="N737" i="6" s="1"/>
  <c r="O737" i="6" s="1"/>
  <c r="L716" i="6"/>
  <c r="N716" i="6" s="1"/>
  <c r="O716" i="6" s="1"/>
  <c r="L700" i="6"/>
  <c r="N700" i="6" s="1"/>
  <c r="O700" i="6" s="1"/>
  <c r="L684" i="6"/>
  <c r="N684" i="6" s="1"/>
  <c r="O684" i="6" s="1"/>
  <c r="L665" i="6"/>
  <c r="N665" i="6" s="1"/>
  <c r="O665" i="6" s="1"/>
  <c r="L637" i="6"/>
  <c r="N637" i="6" s="1"/>
  <c r="O637" i="6" s="1"/>
  <c r="L787" i="6"/>
  <c r="N787" i="6" s="1"/>
  <c r="O787" i="6" s="1"/>
  <c r="L767" i="6"/>
  <c r="N767" i="6" s="1"/>
  <c r="O767" i="6" s="1"/>
  <c r="L748" i="6"/>
  <c r="N748" i="6" s="1"/>
  <c r="O748" i="6" s="1"/>
  <c r="L732" i="6"/>
  <c r="N732" i="6" s="1"/>
  <c r="O732" i="6" s="1"/>
  <c r="L705" i="6"/>
  <c r="N705" i="6" s="1"/>
  <c r="O705" i="6" s="1"/>
  <c r="L689" i="6"/>
  <c r="N689" i="6" s="1"/>
  <c r="O689" i="6" s="1"/>
  <c r="L668" i="6"/>
  <c r="N668" i="6" s="1"/>
  <c r="O668" i="6" s="1"/>
  <c r="L648" i="6"/>
  <c r="N648" i="6" s="1"/>
  <c r="O648" i="6" s="1"/>
  <c r="L632" i="6"/>
  <c r="N632" i="6" s="1"/>
  <c r="O632" i="6" s="1"/>
  <c r="L613" i="6"/>
  <c r="N613" i="6" s="1"/>
  <c r="O613" i="6" s="1"/>
  <c r="L594" i="6"/>
  <c r="N594" i="6" s="1"/>
  <c r="O594" i="6" s="1"/>
  <c r="L578" i="6"/>
  <c r="N578" i="6" s="1"/>
  <c r="O578" i="6" s="1"/>
  <c r="L556" i="6"/>
  <c r="N556" i="6" s="1"/>
  <c r="O556" i="6" s="1"/>
  <c r="L540" i="6"/>
  <c r="N540" i="6" s="1"/>
  <c r="O540" i="6" s="1"/>
  <c r="L520" i="6"/>
  <c r="N520" i="6" s="1"/>
  <c r="O520" i="6" s="1"/>
  <c r="L501" i="6"/>
  <c r="N501" i="6" s="1"/>
  <c r="O501" i="6" s="1"/>
  <c r="L604" i="6"/>
  <c r="N604" i="6" s="1"/>
  <c r="O604" i="6" s="1"/>
  <c r="L513" i="6"/>
  <c r="N513" i="6" s="1"/>
  <c r="O513" i="6" s="1"/>
  <c r="L489" i="6"/>
  <c r="N489" i="6" s="1"/>
  <c r="O489" i="6" s="1"/>
  <c r="L473" i="6"/>
  <c r="N473" i="6" s="1"/>
  <c r="O473" i="6" s="1"/>
  <c r="L453" i="6"/>
  <c r="N453" i="6" s="1"/>
  <c r="O453" i="6" s="1"/>
  <c r="L437" i="6"/>
  <c r="N437" i="6" s="1"/>
  <c r="O437" i="6" s="1"/>
  <c r="L417" i="6"/>
  <c r="N417" i="6" s="1"/>
  <c r="O417" i="6" s="1"/>
  <c r="L401" i="6"/>
  <c r="N401" i="6" s="1"/>
  <c r="O401" i="6" s="1"/>
  <c r="L381" i="6"/>
  <c r="N381" i="6" s="1"/>
  <c r="O381" i="6" s="1"/>
  <c r="L351" i="6"/>
  <c r="N351" i="6" s="1"/>
  <c r="O351" i="6" s="1"/>
  <c r="L587" i="6"/>
  <c r="N587" i="6" s="1"/>
  <c r="O587" i="6" s="1"/>
  <c r="L567" i="6"/>
  <c r="N567" i="6" s="1"/>
  <c r="O567" i="6" s="1"/>
  <c r="L551" i="6"/>
  <c r="N551" i="6" s="1"/>
  <c r="O551" i="6" s="1"/>
  <c r="L535" i="6"/>
  <c r="N535" i="6" s="1"/>
  <c r="O535" i="6" s="1"/>
  <c r="L492" i="6"/>
  <c r="N492" i="6" s="1"/>
  <c r="O492" i="6" s="1"/>
  <c r="L476" i="6"/>
  <c r="N476" i="6" s="1"/>
  <c r="O476" i="6" s="1"/>
  <c r="L456" i="6"/>
  <c r="N456" i="6" s="1"/>
  <c r="O456" i="6" s="1"/>
  <c r="L440" i="6"/>
  <c r="N440" i="6" s="1"/>
  <c r="O440" i="6" s="1"/>
  <c r="L420" i="6"/>
  <c r="N420" i="6" s="1"/>
  <c r="O420" i="6" s="1"/>
  <c r="L404" i="6"/>
  <c r="N404" i="6" s="1"/>
  <c r="O404" i="6" s="1"/>
  <c r="L384" i="6"/>
  <c r="N384" i="6" s="1"/>
  <c r="O384" i="6" s="1"/>
  <c r="L364" i="6"/>
  <c r="N364" i="6" s="1"/>
  <c r="O364" i="6" s="1"/>
  <c r="L348" i="6"/>
  <c r="N348" i="6" s="1"/>
  <c r="O348" i="6" s="1"/>
  <c r="L328" i="6"/>
  <c r="N328" i="6" s="1"/>
  <c r="O328" i="6" s="1"/>
  <c r="L309" i="6"/>
  <c r="N309" i="6" s="1"/>
  <c r="O309" i="6" s="1"/>
  <c r="L293" i="6"/>
  <c r="N293" i="6" s="1"/>
  <c r="O293" i="6" s="1"/>
  <c r="L272" i="6"/>
  <c r="N272" i="6" s="1"/>
  <c r="O272" i="6" s="1"/>
  <c r="L253" i="6"/>
  <c r="N253" i="6" s="1"/>
  <c r="O253" i="6" s="1"/>
  <c r="L236" i="6"/>
  <c r="N236" i="6" s="1"/>
  <c r="O236" i="6" s="1"/>
  <c r="L275" i="6"/>
  <c r="N275" i="6" s="1"/>
  <c r="O275" i="6" s="1"/>
  <c r="L254" i="6"/>
  <c r="N254" i="6" s="1"/>
  <c r="O254" i="6" s="1"/>
  <c r="L238" i="6"/>
  <c r="N238" i="6" s="1"/>
  <c r="O238" i="6" s="1"/>
  <c r="L321" i="6"/>
  <c r="N321" i="6" s="1"/>
  <c r="O321" i="6" s="1"/>
  <c r="L300" i="6"/>
  <c r="N300" i="6" s="1"/>
  <c r="O300" i="6" s="1"/>
  <c r="L235" i="6"/>
  <c r="N235" i="6" s="1"/>
  <c r="O235" i="6" s="1"/>
  <c r="L202" i="6"/>
  <c r="N202" i="6" s="1"/>
  <c r="O202" i="6" s="1"/>
  <c r="L211" i="6"/>
  <c r="N211" i="6" s="1"/>
  <c r="O211" i="6" s="1"/>
  <c r="L220" i="6"/>
  <c r="N220" i="6" s="1"/>
  <c r="O220" i="6" s="1"/>
  <c r="L190" i="6"/>
  <c r="N190" i="6" s="1"/>
  <c r="O190" i="6" s="1"/>
  <c r="L174" i="6"/>
  <c r="N174" i="6" s="1"/>
  <c r="O174" i="6" s="1"/>
  <c r="L181" i="6"/>
  <c r="N181" i="6" s="1"/>
  <c r="O181" i="6" s="1"/>
  <c r="L172" i="6"/>
  <c r="N172" i="6" s="1"/>
  <c r="O172" i="6" s="1"/>
  <c r="L149" i="6"/>
  <c r="N149" i="6" s="1"/>
  <c r="O149" i="6" s="1"/>
  <c r="L133" i="6"/>
  <c r="N133" i="6" s="1"/>
  <c r="O133" i="6" s="1"/>
  <c r="L105" i="6"/>
  <c r="N105" i="6" s="1"/>
  <c r="O105" i="6" s="1"/>
  <c r="L85" i="6"/>
  <c r="N85" i="6" s="1"/>
  <c r="O85" i="6" s="1"/>
  <c r="L65" i="6"/>
  <c r="N65" i="6" s="1"/>
  <c r="O65" i="6" s="1"/>
  <c r="L158" i="6"/>
  <c r="N158" i="6" s="1"/>
  <c r="O158" i="6" s="1"/>
  <c r="L142" i="6"/>
  <c r="N142" i="6" s="1"/>
  <c r="O142" i="6" s="1"/>
  <c r="L126" i="6"/>
  <c r="N126" i="6" s="1"/>
  <c r="O126" i="6" s="1"/>
  <c r="L106" i="6"/>
  <c r="N106" i="6" s="1"/>
  <c r="O106" i="6" s="1"/>
  <c r="L86" i="6"/>
  <c r="N86" i="6" s="1"/>
  <c r="O86" i="6" s="1"/>
  <c r="L66" i="6"/>
  <c r="N66" i="6" s="1"/>
  <c r="O66" i="6" s="1"/>
  <c r="L61" i="6"/>
  <c r="N61" i="6" s="1"/>
  <c r="O61" i="6" s="1"/>
  <c r="L35" i="6"/>
  <c r="N35" i="6" s="1"/>
  <c r="O35" i="6" s="1"/>
  <c r="L27" i="6"/>
  <c r="N27" i="6" s="1"/>
  <c r="O27" i="6" s="1"/>
  <c r="L135" i="6"/>
  <c r="N135" i="6" s="1"/>
  <c r="O135" i="6" s="1"/>
  <c r="L103" i="6"/>
  <c r="N103" i="6" s="1"/>
  <c r="O103" i="6" s="1"/>
  <c r="L67" i="6"/>
  <c r="N67" i="6" s="1"/>
  <c r="O67" i="6" s="1"/>
  <c r="L152" i="6"/>
  <c r="N152" i="6" s="1"/>
  <c r="O152" i="6" s="1"/>
  <c r="L120" i="6"/>
  <c r="N120" i="6" s="1"/>
  <c r="O120" i="6" s="1"/>
  <c r="L88" i="6"/>
  <c r="N88" i="6" s="1"/>
  <c r="O88" i="6" s="1"/>
  <c r="L56" i="6"/>
  <c r="N56" i="6" s="1"/>
  <c r="O56" i="6" s="1"/>
  <c r="L34" i="6"/>
  <c r="N34" i="6" s="1"/>
  <c r="O34" i="6" s="1"/>
  <c r="M51" i="6"/>
  <c r="M81" i="6"/>
  <c r="M92" i="6"/>
  <c r="M124" i="6"/>
  <c r="M165" i="6"/>
  <c r="M196" i="6"/>
  <c r="M228" i="6"/>
  <c r="M259" i="6"/>
  <c r="M286" i="6"/>
  <c r="M315" i="6"/>
  <c r="M341" i="6"/>
  <c r="M373" i="6"/>
  <c r="M388" i="6"/>
  <c r="M424" i="6"/>
  <c r="M461" i="6"/>
  <c r="M505" i="6"/>
  <c r="M528" i="6"/>
  <c r="M571" i="6"/>
  <c r="M600" i="6"/>
  <c r="M629" i="6"/>
  <c r="M656" i="6"/>
  <c r="M681" i="6"/>
  <c r="M723" i="6"/>
  <c r="M752" i="6"/>
  <c r="M814" i="6"/>
  <c r="M853" i="6"/>
  <c r="M884" i="6"/>
  <c r="M911" i="6"/>
  <c r="M938" i="6"/>
  <c r="M957" i="6"/>
  <c r="M992" i="6"/>
  <c r="M784" i="6"/>
  <c r="M955" i="6" l="1"/>
  <c r="N955" i="6" s="1"/>
  <c r="N957" i="6"/>
  <c r="O957" i="6" s="1"/>
  <c r="M909" i="6"/>
  <c r="N909" i="6" s="1"/>
  <c r="N911" i="6"/>
  <c r="O911" i="6" s="1"/>
  <c r="M750" i="6"/>
  <c r="N750" i="6" s="1"/>
  <c r="N752" i="6"/>
  <c r="O752" i="6" s="1"/>
  <c r="M627" i="6"/>
  <c r="N627" i="6" s="1"/>
  <c r="N629" i="6"/>
  <c r="O629" i="6" s="1"/>
  <c r="M503" i="6"/>
  <c r="N503" i="6" s="1"/>
  <c r="N505" i="6"/>
  <c r="O505" i="6" s="1"/>
  <c r="M371" i="6"/>
  <c r="N371" i="6" s="1"/>
  <c r="N373" i="6"/>
  <c r="O373" i="6" s="1"/>
  <c r="M257" i="6"/>
  <c r="N257" i="6" s="1"/>
  <c r="N259" i="6"/>
  <c r="O259" i="6" s="1"/>
  <c r="M194" i="6"/>
  <c r="N194" i="6" s="1"/>
  <c r="N196" i="6"/>
  <c r="O196" i="6" s="1"/>
  <c r="M79" i="6"/>
  <c r="N79" i="6" s="1"/>
  <c r="N81" i="6"/>
  <c r="O81" i="6" s="1"/>
  <c r="M990" i="6"/>
  <c r="N990" i="6" s="1"/>
  <c r="N992" i="6"/>
  <c r="O992" i="6" s="1"/>
  <c r="M936" i="6"/>
  <c r="N936" i="6" s="1"/>
  <c r="N938" i="6"/>
  <c r="O938" i="6" s="1"/>
  <c r="M882" i="6"/>
  <c r="N882" i="6" s="1"/>
  <c r="N884" i="6"/>
  <c r="O884" i="6" s="1"/>
  <c r="M812" i="6"/>
  <c r="N812" i="6" s="1"/>
  <c r="N814" i="6"/>
  <c r="O814" i="6" s="1"/>
  <c r="M721" i="6"/>
  <c r="N721" i="6" s="1"/>
  <c r="N723" i="6"/>
  <c r="O723" i="6" s="1"/>
  <c r="M654" i="6"/>
  <c r="N654" i="6" s="1"/>
  <c r="N656" i="6"/>
  <c r="O656" i="6" s="1"/>
  <c r="M598" i="6"/>
  <c r="N598" i="6" s="1"/>
  <c r="N600" i="6"/>
  <c r="O600" i="6" s="1"/>
  <c r="M526" i="6"/>
  <c r="N526" i="6" s="1"/>
  <c r="N528" i="6"/>
  <c r="O528" i="6" s="1"/>
  <c r="M459" i="6"/>
  <c r="N459" i="6" s="1"/>
  <c r="N461" i="6"/>
  <c r="O461" i="6" s="1"/>
  <c r="M386" i="6"/>
  <c r="N386" i="6" s="1"/>
  <c r="N388" i="6"/>
  <c r="O388" i="6" s="1"/>
  <c r="M339" i="6"/>
  <c r="N339" i="6" s="1"/>
  <c r="N341" i="6"/>
  <c r="O341" i="6" s="1"/>
  <c r="M284" i="6"/>
  <c r="N284" i="6" s="1"/>
  <c r="N286" i="6"/>
  <c r="O286" i="6" s="1"/>
  <c r="M226" i="6"/>
  <c r="N226" i="6" s="1"/>
  <c r="N228" i="6"/>
  <c r="O228" i="6" s="1"/>
  <c r="M163" i="6"/>
  <c r="N163" i="6" s="1"/>
  <c r="N165" i="6"/>
  <c r="O165" i="6" s="1"/>
  <c r="M90" i="6"/>
  <c r="N90" i="6" s="1"/>
  <c r="N92" i="6"/>
  <c r="O92" i="6" s="1"/>
  <c r="M49" i="6"/>
  <c r="N51" i="6"/>
  <c r="O51" i="6" s="1"/>
  <c r="L991" i="6"/>
  <c r="N991" i="6" s="1"/>
  <c r="N993" i="6"/>
  <c r="O993" i="6" s="1"/>
  <c r="L937" i="6"/>
  <c r="N937" i="6" s="1"/>
  <c r="N939" i="6"/>
  <c r="O939" i="6" s="1"/>
  <c r="L883" i="6"/>
  <c r="N883" i="6" s="1"/>
  <c r="N885" i="6"/>
  <c r="O885" i="6" s="1"/>
  <c r="L813" i="6"/>
  <c r="N813" i="6" s="1"/>
  <c r="N815" i="6"/>
  <c r="O815" i="6" s="1"/>
  <c r="L722" i="6"/>
  <c r="N722" i="6" s="1"/>
  <c r="N724" i="6"/>
  <c r="O724" i="6" s="1"/>
  <c r="L655" i="6"/>
  <c r="N655" i="6" s="1"/>
  <c r="N657" i="6"/>
  <c r="O657" i="6" s="1"/>
  <c r="L599" i="6"/>
  <c r="N599" i="6" s="1"/>
  <c r="N601" i="6"/>
  <c r="O601" i="6" s="1"/>
  <c r="L527" i="6"/>
  <c r="N527" i="6" s="1"/>
  <c r="N529" i="6"/>
  <c r="O529" i="6" s="1"/>
  <c r="L460" i="6"/>
  <c r="N460" i="6" s="1"/>
  <c r="N462" i="6"/>
  <c r="O462" i="6" s="1"/>
  <c r="L387" i="6"/>
  <c r="N387" i="6" s="1"/>
  <c r="N389" i="6"/>
  <c r="O389" i="6" s="1"/>
  <c r="L340" i="6"/>
  <c r="N340" i="6" s="1"/>
  <c r="N342" i="6"/>
  <c r="O342" i="6" s="1"/>
  <c r="L285" i="6"/>
  <c r="N285" i="6" s="1"/>
  <c r="N287" i="6"/>
  <c r="O287" i="6" s="1"/>
  <c r="L227" i="6"/>
  <c r="N227" i="6" s="1"/>
  <c r="N229" i="6"/>
  <c r="O229" i="6" s="1"/>
  <c r="L164" i="6"/>
  <c r="N164" i="6" s="1"/>
  <c r="N166" i="6"/>
  <c r="O166" i="6" s="1"/>
  <c r="L91" i="6"/>
  <c r="N91" i="6" s="1"/>
  <c r="N93" i="6"/>
  <c r="O93" i="6" s="1"/>
  <c r="L50" i="6"/>
  <c r="N50" i="6" s="1"/>
  <c r="N52" i="6"/>
  <c r="O52" i="6" s="1"/>
  <c r="L22" i="6"/>
  <c r="N24" i="6"/>
  <c r="O24" i="6" s="1"/>
  <c r="M782" i="6"/>
  <c r="N782" i="6" s="1"/>
  <c r="N784" i="6"/>
  <c r="O784" i="6" s="1"/>
  <c r="M851" i="6"/>
  <c r="N851" i="6" s="1"/>
  <c r="N853" i="6"/>
  <c r="O853" i="6" s="1"/>
  <c r="M679" i="6"/>
  <c r="N679" i="6" s="1"/>
  <c r="N681" i="6"/>
  <c r="O681" i="6" s="1"/>
  <c r="M569" i="6"/>
  <c r="N569" i="6" s="1"/>
  <c r="N571" i="6"/>
  <c r="O571" i="6" s="1"/>
  <c r="M422" i="6"/>
  <c r="N422" i="6" s="1"/>
  <c r="N424" i="6"/>
  <c r="O424" i="6" s="1"/>
  <c r="M313" i="6"/>
  <c r="N313" i="6" s="1"/>
  <c r="N315" i="6"/>
  <c r="O315" i="6" s="1"/>
  <c r="M122" i="6"/>
  <c r="N122" i="6" s="1"/>
  <c r="N124" i="6"/>
  <c r="O124" i="6" s="1"/>
  <c r="L783" i="6"/>
  <c r="N783" i="6" s="1"/>
  <c r="N785" i="6"/>
  <c r="O785" i="6" s="1"/>
  <c r="L956" i="6"/>
  <c r="N956" i="6" s="1"/>
  <c r="N958" i="6"/>
  <c r="O958" i="6" s="1"/>
  <c r="L910" i="6"/>
  <c r="N910" i="6" s="1"/>
  <c r="N912" i="6"/>
  <c r="O912" i="6" s="1"/>
  <c r="L852" i="6"/>
  <c r="N852" i="6" s="1"/>
  <c r="N854" i="6"/>
  <c r="O854" i="6" s="1"/>
  <c r="L751" i="6"/>
  <c r="N751" i="6" s="1"/>
  <c r="N753" i="6"/>
  <c r="O753" i="6" s="1"/>
  <c r="L680" i="6"/>
  <c r="N680" i="6" s="1"/>
  <c r="N682" i="6"/>
  <c r="O682" i="6" s="1"/>
  <c r="L628" i="6"/>
  <c r="N628" i="6" s="1"/>
  <c r="N630" i="6"/>
  <c r="O630" i="6" s="1"/>
  <c r="L570" i="6"/>
  <c r="N570" i="6" s="1"/>
  <c r="N572" i="6"/>
  <c r="O572" i="6" s="1"/>
  <c r="L504" i="6"/>
  <c r="N504" i="6" s="1"/>
  <c r="N506" i="6"/>
  <c r="O506" i="6" s="1"/>
  <c r="L423" i="6"/>
  <c r="N423" i="6" s="1"/>
  <c r="N425" i="6"/>
  <c r="O425" i="6" s="1"/>
  <c r="L372" i="6"/>
  <c r="N372" i="6" s="1"/>
  <c r="N374" i="6"/>
  <c r="O374" i="6" s="1"/>
  <c r="L314" i="6"/>
  <c r="N314" i="6" s="1"/>
  <c r="N316" i="6"/>
  <c r="O316" i="6" s="1"/>
  <c r="L258" i="6"/>
  <c r="N258" i="6" s="1"/>
  <c r="N260" i="6"/>
  <c r="O260" i="6" s="1"/>
  <c r="L195" i="6"/>
  <c r="N195" i="6" s="1"/>
  <c r="N197" i="6"/>
  <c r="O197" i="6" s="1"/>
  <c r="L123" i="6"/>
  <c r="N123" i="6" s="1"/>
  <c r="N125" i="6"/>
  <c r="O125" i="6" s="1"/>
  <c r="L80" i="6"/>
  <c r="N80" i="6" s="1"/>
  <c r="N82" i="6"/>
  <c r="O82" i="6" s="1"/>
  <c r="L44" i="6"/>
  <c r="N44" i="6" s="1"/>
  <c r="N46" i="6"/>
  <c r="O46" i="6" s="1"/>
  <c r="N22" i="6" l="1"/>
  <c r="L19" i="6"/>
  <c r="M18" i="6"/>
  <c r="N49" i="6"/>
  <c r="N18" i="6" l="1"/>
  <c r="M17" i="6"/>
  <c r="L17" i="6"/>
  <c r="N19" i="6"/>
  <c r="N17" i="6" l="1"/>
  <c r="K1011" i="7"/>
  <c r="K19" i="7" s="1"/>
  <c r="I44" i="7"/>
  <c r="I750" i="7"/>
  <c r="I569" i="7"/>
  <c r="I339" i="7"/>
  <c r="I51" i="7"/>
  <c r="I49" i="7" s="1"/>
  <c r="I783" i="7"/>
  <c r="I751" i="7"/>
  <c r="I782" i="7"/>
  <c r="I570" i="7"/>
  <c r="I340" i="7"/>
  <c r="I196" i="7"/>
  <c r="I194" i="7" s="1"/>
  <c r="I259" i="7"/>
  <c r="I257" i="7" s="1"/>
  <c r="I81" i="7"/>
  <c r="I79" i="7" s="1"/>
  <c r="I92" i="7"/>
  <c r="I90" i="7" s="1"/>
  <c r="I124" i="7"/>
  <c r="I122" i="7" s="1"/>
  <c r="I165" i="7"/>
  <c r="I163" i="7" s="1"/>
  <c r="I228" i="7"/>
  <c r="I226" i="7" s="1"/>
  <c r="I286" i="7"/>
  <c r="I284" i="7" s="1"/>
  <c r="I373" i="7"/>
  <c r="I371" i="7" s="1"/>
  <c r="I388" i="7"/>
  <c r="I386" i="7" s="1"/>
  <c r="I424" i="7"/>
  <c r="I422" i="7" s="1"/>
  <c r="I461" i="7"/>
  <c r="I459" i="7" s="1"/>
  <c r="I505" i="7"/>
  <c r="I503" i="7" s="1"/>
  <c r="I528" i="7"/>
  <c r="I526" i="7" s="1"/>
  <c r="I315" i="7"/>
  <c r="I313" i="7" s="1"/>
  <c r="I600" i="7"/>
  <c r="I598" i="7" s="1"/>
  <c r="I629" i="7"/>
  <c r="I627" i="7" s="1"/>
  <c r="I656" i="7"/>
  <c r="I654" i="7" s="1"/>
  <c r="I681" i="7"/>
  <c r="I679" i="7" s="1"/>
  <c r="I723" i="7"/>
  <c r="I721" i="7" s="1"/>
  <c r="I814" i="7"/>
  <c r="I812" i="7" s="1"/>
  <c r="I884" i="7"/>
  <c r="I882" i="7" s="1"/>
  <c r="I938" i="7"/>
  <c r="I936" i="7" s="1"/>
  <c r="I853" i="7"/>
  <c r="I851" i="7" s="1"/>
  <c r="I911" i="7"/>
  <c r="I909" i="7" s="1"/>
  <c r="I957" i="7"/>
  <c r="I955" i="7" s="1"/>
  <c r="I992" i="7"/>
  <c r="I990" i="7" s="1"/>
  <c r="I19" i="7" l="1"/>
  <c r="I18" i="7"/>
  <c r="I17" i="7" l="1"/>
  <c r="J5" i="7" s="1"/>
  <c r="J7" i="7" s="1"/>
  <c r="L7" i="7" l="1"/>
  <c r="L1005" i="7"/>
  <c r="N1005" i="7" s="1"/>
  <c r="O1005" i="7" s="1"/>
  <c r="L923" i="7"/>
  <c r="N923" i="7" s="1"/>
  <c r="O923" i="7" s="1"/>
  <c r="L897" i="7"/>
  <c r="N897" i="7" s="1"/>
  <c r="O897" i="7" s="1"/>
  <c r="L790" i="7"/>
  <c r="N790" i="7" s="1"/>
  <c r="O790" i="7" s="1"/>
  <c r="L791" i="7"/>
  <c r="N791" i="7" s="1"/>
  <c r="O791" i="7" s="1"/>
  <c r="L650" i="7"/>
  <c r="N650" i="7" s="1"/>
  <c r="O650" i="7" s="1"/>
  <c r="L573" i="7"/>
  <c r="N573" i="7" s="1"/>
  <c r="O573" i="7" s="1"/>
  <c r="L534" i="7"/>
  <c r="N534" i="7" s="1"/>
  <c r="O534" i="7" s="1"/>
  <c r="L455" i="7"/>
  <c r="N455" i="7" s="1"/>
  <c r="O455" i="7" s="1"/>
  <c r="L381" i="7"/>
  <c r="N381" i="7" s="1"/>
  <c r="O381" i="7" s="1"/>
  <c r="L242" i="7"/>
  <c r="N242" i="7" s="1"/>
  <c r="O242" i="7" s="1"/>
  <c r="L155" i="7"/>
  <c r="N155" i="7" s="1"/>
  <c r="O155" i="7" s="1"/>
  <c r="L76" i="7"/>
  <c r="N76" i="7" s="1"/>
  <c r="O76" i="7" s="1"/>
  <c r="L57" i="7"/>
  <c r="N57" i="7" s="1"/>
  <c r="O57" i="7" s="1"/>
  <c r="L160" i="7"/>
  <c r="N160" i="7" s="1"/>
  <c r="O160" i="7" s="1"/>
  <c r="L208" i="7"/>
  <c r="N208" i="7" s="1"/>
  <c r="O208" i="7" s="1"/>
  <c r="L980" i="7"/>
  <c r="N980" i="7" s="1"/>
  <c r="O980" i="7" s="1"/>
  <c r="L863" i="7"/>
  <c r="N863" i="7" s="1"/>
  <c r="O863" i="7" s="1"/>
  <c r="L833" i="7"/>
  <c r="N833" i="7" s="1"/>
  <c r="O833" i="7" s="1"/>
  <c r="L754" i="7"/>
  <c r="N754" i="7" s="1"/>
  <c r="O754" i="7" s="1"/>
  <c r="L695" i="7"/>
  <c r="N695" i="7" s="1"/>
  <c r="O695" i="7" s="1"/>
  <c r="L616" i="7"/>
  <c r="N616" i="7" s="1"/>
  <c r="O616" i="7" s="1"/>
  <c r="L260" i="7"/>
  <c r="L495" i="7"/>
  <c r="N495" i="7" s="1"/>
  <c r="O495" i="7" s="1"/>
  <c r="L426" i="7"/>
  <c r="N426" i="7" s="1"/>
  <c r="O426" i="7" s="1"/>
  <c r="L345" i="7"/>
  <c r="N345" i="7" s="1"/>
  <c r="O345" i="7" s="1"/>
  <c r="L138" i="7"/>
  <c r="N138" i="7" s="1"/>
  <c r="O138" i="7" s="1"/>
  <c r="L1024" i="7"/>
  <c r="N1024" i="7" s="1"/>
  <c r="O1024" i="7" s="1"/>
  <c r="L933" i="7"/>
  <c r="N933" i="7" s="1"/>
  <c r="O933" i="7" s="1"/>
  <c r="L907" i="7"/>
  <c r="N907" i="7" s="1"/>
  <c r="O907" i="7" s="1"/>
  <c r="L803" i="7"/>
  <c r="N803" i="7" s="1"/>
  <c r="O803" i="7" s="1"/>
  <c r="L725" i="7"/>
  <c r="N725" i="7" s="1"/>
  <c r="O725" i="7" s="1"/>
  <c r="L677" i="7"/>
  <c r="N677" i="7" s="1"/>
  <c r="O677" i="7" s="1"/>
  <c r="L640" i="7"/>
  <c r="N640" i="7" s="1"/>
  <c r="O640" i="7" s="1"/>
  <c r="L603" i="7"/>
  <c r="N603" i="7" s="1"/>
  <c r="O603" i="7" s="1"/>
  <c r="L334" i="7"/>
  <c r="N334" i="7" s="1"/>
  <c r="O334" i="7" s="1"/>
  <c r="L556" i="7"/>
  <c r="N556" i="7" s="1"/>
  <c r="O556" i="7" s="1"/>
  <c r="L519" i="7"/>
  <c r="N519" i="7" s="1"/>
  <c r="O519" i="7" s="1"/>
  <c r="L482" i="7"/>
  <c r="N482" i="7" s="1"/>
  <c r="O482" i="7" s="1"/>
  <c r="L445" i="7"/>
  <c r="N445" i="7" s="1"/>
  <c r="O445" i="7" s="1"/>
  <c r="L408" i="7"/>
  <c r="N408" i="7" s="1"/>
  <c r="O408" i="7" s="1"/>
  <c r="L366" i="7"/>
  <c r="N366" i="7" s="1"/>
  <c r="O366" i="7" s="1"/>
  <c r="L305" i="7"/>
  <c r="N305" i="7" s="1"/>
  <c r="O305" i="7" s="1"/>
  <c r="L276" i="7"/>
  <c r="N276" i="7" s="1"/>
  <c r="O276" i="7" s="1"/>
  <c r="L182" i="7"/>
  <c r="N182" i="7" s="1"/>
  <c r="O182" i="7" s="1"/>
  <c r="L145" i="7"/>
  <c r="N145" i="7" s="1"/>
  <c r="O145" i="7" s="1"/>
  <c r="L108" i="7"/>
  <c r="N108" i="7" s="1"/>
  <c r="O108" i="7" s="1"/>
  <c r="L66" i="7"/>
  <c r="N66" i="7" s="1"/>
  <c r="O66" i="7" s="1"/>
  <c r="L213" i="7"/>
  <c r="N213" i="7" s="1"/>
  <c r="O213" i="7" s="1"/>
  <c r="L39" i="7"/>
  <c r="N39" i="7" s="1"/>
  <c r="O39" i="7" s="1"/>
  <c r="L262" i="7"/>
  <c r="N262" i="7" s="1"/>
  <c r="O262" i="7" s="1"/>
  <c r="L144" i="7"/>
  <c r="N144" i="7" s="1"/>
  <c r="O144" i="7" s="1"/>
  <c r="L69" i="7"/>
  <c r="N69" i="7" s="1"/>
  <c r="O69" i="7" s="1"/>
  <c r="L54" i="7"/>
  <c r="N54" i="7" s="1"/>
  <c r="O54" i="7" s="1"/>
  <c r="L1002" i="7"/>
  <c r="N1002" i="7" s="1"/>
  <c r="O1002" i="7" s="1"/>
  <c r="L974" i="7"/>
  <c r="N974" i="7" s="1"/>
  <c r="O974" i="7" s="1"/>
  <c r="L920" i="7"/>
  <c r="N920" i="7" s="1"/>
  <c r="O920" i="7" s="1"/>
  <c r="L857" i="7"/>
  <c r="N857" i="7" s="1"/>
  <c r="O857" i="7" s="1"/>
  <c r="L894" i="7"/>
  <c r="N894" i="7" s="1"/>
  <c r="O894" i="7" s="1"/>
  <c r="L827" i="7"/>
  <c r="N827" i="7" s="1"/>
  <c r="O827" i="7" s="1"/>
  <c r="L780" i="7"/>
  <c r="N780" i="7" s="1"/>
  <c r="O780" i="7" s="1"/>
  <c r="L744" i="7"/>
  <c r="N744" i="7" s="1"/>
  <c r="O744" i="7" s="1"/>
  <c r="L785" i="7"/>
  <c r="L689" i="7"/>
  <c r="N689" i="7" s="1"/>
  <c r="O689" i="7" s="1"/>
  <c r="L647" i="7"/>
  <c r="N647" i="7" s="1"/>
  <c r="O647" i="7" s="1"/>
  <c r="L631" i="7"/>
  <c r="N631" i="7" s="1"/>
  <c r="O631" i="7" s="1"/>
  <c r="L610" i="7"/>
  <c r="N610" i="7" s="1"/>
  <c r="O610" i="7" s="1"/>
  <c r="L560" i="7"/>
  <c r="N560" i="7" s="1"/>
  <c r="O560" i="7" s="1"/>
  <c r="L462" i="7"/>
  <c r="L325" i="7"/>
  <c r="N325" i="7" s="1"/>
  <c r="O325" i="7" s="1"/>
  <c r="L582" i="7"/>
  <c r="N582" i="7" s="1"/>
  <c r="O582" i="7" s="1"/>
  <c r="L547" i="7"/>
  <c r="N547" i="7" s="1"/>
  <c r="O547" i="7" s="1"/>
  <c r="L531" i="7"/>
  <c r="N531" i="7" s="1"/>
  <c r="O531" i="7" s="1"/>
  <c r="L510" i="7"/>
  <c r="N510" i="7" s="1"/>
  <c r="O510" i="7" s="1"/>
  <c r="L489" i="7"/>
  <c r="N489" i="7" s="1"/>
  <c r="O489" i="7" s="1"/>
  <c r="L473" i="7"/>
  <c r="N473" i="7" s="1"/>
  <c r="O473" i="7" s="1"/>
  <c r="L452" i="7"/>
  <c r="N452" i="7" s="1"/>
  <c r="O452" i="7" s="1"/>
  <c r="L436" i="7"/>
  <c r="N436" i="7" s="1"/>
  <c r="O436" i="7" s="1"/>
  <c r="L415" i="7"/>
  <c r="N415" i="7" s="1"/>
  <c r="O415" i="7" s="1"/>
  <c r="L399" i="7"/>
  <c r="N399" i="7" s="1"/>
  <c r="O399" i="7" s="1"/>
  <c r="L376" i="7"/>
  <c r="N376" i="7" s="1"/>
  <c r="O376" i="7" s="1"/>
  <c r="L355" i="7"/>
  <c r="N355" i="7" s="1"/>
  <c r="O355" i="7" s="1"/>
  <c r="L310" i="7"/>
  <c r="N310" i="7" s="1"/>
  <c r="O310" i="7" s="1"/>
  <c r="L292" i="7"/>
  <c r="N292" i="7" s="1"/>
  <c r="O292" i="7" s="1"/>
  <c r="L236" i="7"/>
  <c r="N236" i="7" s="1"/>
  <c r="O236" i="7" s="1"/>
  <c r="L167" i="7"/>
  <c r="N167" i="7" s="1"/>
  <c r="O167" i="7" s="1"/>
  <c r="L119" i="7"/>
  <c r="N119" i="7" s="1"/>
  <c r="O119" i="7" s="1"/>
  <c r="L75" i="7"/>
  <c r="N75" i="7" s="1"/>
  <c r="O75" i="7" s="1"/>
  <c r="L223" i="7"/>
  <c r="N223" i="7" s="1"/>
  <c r="O223" i="7" s="1"/>
  <c r="L40" i="7"/>
  <c r="N40" i="7" s="1"/>
  <c r="O40" i="7" s="1"/>
  <c r="L977" i="7"/>
  <c r="N977" i="7" s="1"/>
  <c r="O977" i="7" s="1"/>
  <c r="L860" i="7"/>
  <c r="N860" i="7" s="1"/>
  <c r="O860" i="7" s="1"/>
  <c r="L830" i="7"/>
  <c r="N830" i="7" s="1"/>
  <c r="O830" i="7" s="1"/>
  <c r="L747" i="7"/>
  <c r="N747" i="7" s="1"/>
  <c r="O747" i="7" s="1"/>
  <c r="L692" i="7"/>
  <c r="N692" i="7" s="1"/>
  <c r="O692" i="7" s="1"/>
  <c r="L613" i="7"/>
  <c r="N613" i="7" s="1"/>
  <c r="O613" i="7" s="1"/>
  <c r="L588" i="7"/>
  <c r="N588" i="7" s="1"/>
  <c r="O588" i="7" s="1"/>
  <c r="L492" i="7"/>
  <c r="N492" i="7" s="1"/>
  <c r="O492" i="7" s="1"/>
  <c r="L418" i="7"/>
  <c r="N418" i="7" s="1"/>
  <c r="O418" i="7" s="1"/>
  <c r="L344" i="7"/>
  <c r="N344" i="7" s="1"/>
  <c r="O344" i="7" s="1"/>
  <c r="L192" i="7"/>
  <c r="N192" i="7" s="1"/>
  <c r="O192" i="7" s="1"/>
  <c r="L118" i="7"/>
  <c r="N118" i="7" s="1"/>
  <c r="O118" i="7" s="1"/>
  <c r="L240" i="7"/>
  <c r="N240" i="7" s="1"/>
  <c r="O240" i="7" s="1"/>
  <c r="L279" i="7"/>
  <c r="N279" i="7" s="1"/>
  <c r="O279" i="7" s="1"/>
  <c r="L99" i="7"/>
  <c r="N99" i="7" s="1"/>
  <c r="O99" i="7" s="1"/>
  <c r="L1008" i="7"/>
  <c r="N1008" i="7" s="1"/>
  <c r="O1008" i="7" s="1"/>
  <c r="L926" i="7"/>
  <c r="N926" i="7" s="1"/>
  <c r="O926" i="7" s="1"/>
  <c r="L900" i="7"/>
  <c r="N900" i="7" s="1"/>
  <c r="O900" i="7" s="1"/>
  <c r="L796" i="7"/>
  <c r="N796" i="7" s="1"/>
  <c r="O796" i="7" s="1"/>
  <c r="L594" i="7"/>
  <c r="N594" i="7" s="1"/>
  <c r="O594" i="7" s="1"/>
  <c r="L658" i="7"/>
  <c r="N658" i="7" s="1"/>
  <c r="O658" i="7" s="1"/>
  <c r="L579" i="7"/>
  <c r="N579" i="7" s="1"/>
  <c r="O579" i="7" s="1"/>
  <c r="L537" i="7"/>
  <c r="N537" i="7" s="1"/>
  <c r="O537" i="7" s="1"/>
  <c r="L463" i="7"/>
  <c r="N463" i="7" s="1"/>
  <c r="O463" i="7" s="1"/>
  <c r="L384" i="7"/>
  <c r="N384" i="7" s="1"/>
  <c r="O384" i="7" s="1"/>
  <c r="L274" i="7"/>
  <c r="N274" i="7" s="1"/>
  <c r="O274" i="7" s="1"/>
  <c r="L252" i="7"/>
  <c r="N252" i="7" s="1"/>
  <c r="O252" i="7" s="1"/>
  <c r="L987" i="7"/>
  <c r="N987" i="7" s="1"/>
  <c r="O987" i="7" s="1"/>
  <c r="L870" i="7"/>
  <c r="N870" i="7" s="1"/>
  <c r="O870" i="7" s="1"/>
  <c r="L840" i="7"/>
  <c r="N840" i="7" s="1"/>
  <c r="O840" i="7" s="1"/>
  <c r="L761" i="7"/>
  <c r="N761" i="7" s="1"/>
  <c r="O761" i="7" s="1"/>
  <c r="L702" i="7"/>
  <c r="N702" i="7" s="1"/>
  <c r="O702" i="7" s="1"/>
  <c r="L661" i="7"/>
  <c r="N661" i="7" s="1"/>
  <c r="O661" i="7" s="1"/>
  <c r="L619" i="7"/>
  <c r="N619" i="7" s="1"/>
  <c r="O619" i="7" s="1"/>
  <c r="L585" i="7"/>
  <c r="N585" i="7" s="1"/>
  <c r="O585" i="7" s="1"/>
  <c r="L318" i="7"/>
  <c r="N318" i="7" s="1"/>
  <c r="O318" i="7" s="1"/>
  <c r="L540" i="7"/>
  <c r="N540" i="7" s="1"/>
  <c r="O540" i="7" s="1"/>
  <c r="L498" i="7"/>
  <c r="N498" i="7" s="1"/>
  <c r="O498" i="7" s="1"/>
  <c r="L466" i="7"/>
  <c r="N466" i="7" s="1"/>
  <c r="O466" i="7" s="1"/>
  <c r="L429" i="7"/>
  <c r="N429" i="7" s="1"/>
  <c r="O429" i="7" s="1"/>
  <c r="L392" i="7"/>
  <c r="N392" i="7" s="1"/>
  <c r="O392" i="7" s="1"/>
  <c r="L350" i="7"/>
  <c r="N350" i="7" s="1"/>
  <c r="O350" i="7" s="1"/>
  <c r="L289" i="7"/>
  <c r="N289" i="7" s="1"/>
  <c r="O289" i="7" s="1"/>
  <c r="L233" i="7"/>
  <c r="N233" i="7" s="1"/>
  <c r="O233" i="7" s="1"/>
  <c r="L161" i="7"/>
  <c r="N161" i="7" s="1"/>
  <c r="O161" i="7" s="1"/>
  <c r="L129" i="7"/>
  <c r="N129" i="7" s="1"/>
  <c r="O129" i="7" s="1"/>
  <c r="L87" i="7"/>
  <c r="N87" i="7" s="1"/>
  <c r="O87" i="7" s="1"/>
  <c r="L247" i="7"/>
  <c r="N247" i="7" s="1"/>
  <c r="O247" i="7" s="1"/>
  <c r="L63" i="7"/>
  <c r="N63" i="7" s="1"/>
  <c r="O63" i="7" s="1"/>
  <c r="L380" i="7"/>
  <c r="N380" i="7" s="1"/>
  <c r="O380" i="7" s="1"/>
  <c r="L177" i="7"/>
  <c r="N177" i="7" s="1"/>
  <c r="O177" i="7" s="1"/>
  <c r="L109" i="7"/>
  <c r="N109" i="7" s="1"/>
  <c r="O109" i="7" s="1"/>
  <c r="L221" i="7"/>
  <c r="N221" i="7" s="1"/>
  <c r="O221" i="7" s="1"/>
  <c r="L24" i="7"/>
  <c r="L1012" i="7"/>
  <c r="N1012" i="7" s="1"/>
  <c r="O1012" i="7" s="1"/>
  <c r="L958" i="7"/>
  <c r="L873" i="7"/>
  <c r="N873" i="7" s="1"/>
  <c r="O873" i="7" s="1"/>
  <c r="L941" i="7"/>
  <c r="N941" i="7" s="1"/>
  <c r="O941" i="7" s="1"/>
  <c r="L843" i="7"/>
  <c r="N843" i="7" s="1"/>
  <c r="O843" i="7" s="1"/>
  <c r="L806" i="7"/>
  <c r="N806" i="7" s="1"/>
  <c r="O806" i="7" s="1"/>
  <c r="L764" i="7"/>
  <c r="N764" i="7" s="1"/>
  <c r="O764" i="7" s="1"/>
  <c r="L728" i="7"/>
  <c r="N728" i="7" s="1"/>
  <c r="O728" i="7" s="1"/>
  <c r="L705" i="7"/>
  <c r="N705" i="7" s="1"/>
  <c r="O705" i="7" s="1"/>
  <c r="L668" i="7"/>
  <c r="N668" i="7" s="1"/>
  <c r="O668" i="7" s="1"/>
  <c r="L639" i="7"/>
  <c r="N639" i="7" s="1"/>
  <c r="O639" i="7" s="1"/>
  <c r="L618" i="7"/>
  <c r="N618" i="7" s="1"/>
  <c r="O618" i="7" s="1"/>
  <c r="L602" i="7"/>
  <c r="N602" i="7" s="1"/>
  <c r="O602" i="7" s="1"/>
  <c r="L583" i="7"/>
  <c r="N583" i="7" s="1"/>
  <c r="O583" i="7" s="1"/>
  <c r="L333" i="7"/>
  <c r="N333" i="7" s="1"/>
  <c r="O333" i="7" s="1"/>
  <c r="L317" i="7"/>
  <c r="N317" i="7" s="1"/>
  <c r="O317" i="7" s="1"/>
  <c r="L555" i="7"/>
  <c r="N555" i="7" s="1"/>
  <c r="O555" i="7" s="1"/>
  <c r="L539" i="7"/>
  <c r="N539" i="7" s="1"/>
  <c r="O539" i="7" s="1"/>
  <c r="L518" i="7"/>
  <c r="N518" i="7" s="1"/>
  <c r="O518" i="7" s="1"/>
  <c r="L497" i="7"/>
  <c r="N497" i="7" s="1"/>
  <c r="O497" i="7" s="1"/>
  <c r="L481" i="7"/>
  <c r="N481" i="7" s="1"/>
  <c r="O481" i="7" s="1"/>
  <c r="L465" i="7"/>
  <c r="N465" i="7" s="1"/>
  <c r="O465" i="7" s="1"/>
  <c r="L444" i="7"/>
  <c r="N444" i="7" s="1"/>
  <c r="O444" i="7" s="1"/>
  <c r="L428" i="7"/>
  <c r="N428" i="7" s="1"/>
  <c r="O428" i="7" s="1"/>
  <c r="L407" i="7"/>
  <c r="N407" i="7" s="1"/>
  <c r="O407" i="7" s="1"/>
  <c r="L391" i="7"/>
  <c r="N391" i="7" s="1"/>
  <c r="O391" i="7" s="1"/>
  <c r="L363" i="7"/>
  <c r="N363" i="7" s="1"/>
  <c r="O363" i="7" s="1"/>
  <c r="L347" i="7"/>
  <c r="N347" i="7" s="1"/>
  <c r="O347" i="7" s="1"/>
  <c r="L302" i="7"/>
  <c r="N302" i="7" s="1"/>
  <c r="O302" i="7" s="1"/>
  <c r="L201" i="7"/>
  <c r="N201" i="7" s="1"/>
  <c r="O201" i="7" s="1"/>
  <c r="L183" i="7"/>
  <c r="N183" i="7" s="1"/>
  <c r="O183" i="7" s="1"/>
  <c r="L142" i="7"/>
  <c r="N142" i="7" s="1"/>
  <c r="O142" i="7" s="1"/>
  <c r="L103" i="7"/>
  <c r="N103" i="7" s="1"/>
  <c r="O103" i="7" s="1"/>
  <c r="L265" i="7"/>
  <c r="N265" i="7" s="1"/>
  <c r="O265" i="7" s="1"/>
  <c r="L202" i="7"/>
  <c r="N202" i="7" s="1"/>
  <c r="O202" i="7" s="1"/>
  <c r="L1001" i="7"/>
  <c r="N1001" i="7" s="1"/>
  <c r="O1001" i="7" s="1"/>
  <c r="L993" i="7"/>
  <c r="L973" i="7"/>
  <c r="N973" i="7" s="1"/>
  <c r="O973" i="7" s="1"/>
  <c r="L939" i="7"/>
  <c r="L919" i="7"/>
  <c r="N919" i="7" s="1"/>
  <c r="O919" i="7" s="1"/>
  <c r="L872" i="7"/>
  <c r="N872" i="7" s="1"/>
  <c r="O872" i="7" s="1"/>
  <c r="L856" i="7"/>
  <c r="N856" i="7" s="1"/>
  <c r="O856" i="7" s="1"/>
  <c r="L940" i="7"/>
  <c r="N940" i="7" s="1"/>
  <c r="O940" i="7" s="1"/>
  <c r="L893" i="7"/>
  <c r="N893" i="7" s="1"/>
  <c r="O893" i="7" s="1"/>
  <c r="L842" i="7"/>
  <c r="N842" i="7" s="1"/>
  <c r="O842" i="7" s="1"/>
  <c r="L826" i="7"/>
  <c r="N826" i="7" s="1"/>
  <c r="O826" i="7" s="1"/>
  <c r="L805" i="7"/>
  <c r="N805" i="7" s="1"/>
  <c r="O805" i="7" s="1"/>
  <c r="L779" i="7"/>
  <c r="N779" i="7" s="1"/>
  <c r="O779" i="7" s="1"/>
  <c r="L763" i="7"/>
  <c r="N763" i="7" s="1"/>
  <c r="O763" i="7" s="1"/>
  <c r="L743" i="7"/>
  <c r="N743" i="7" s="1"/>
  <c r="O743" i="7" s="1"/>
  <c r="L727" i="7"/>
  <c r="N727" i="7" s="1"/>
  <c r="O727" i="7" s="1"/>
  <c r="L724" i="7"/>
  <c r="L704" i="7"/>
  <c r="N704" i="7" s="1"/>
  <c r="O704" i="7" s="1"/>
  <c r="L688" i="7"/>
  <c r="N688" i="7" s="1"/>
  <c r="O688" i="7" s="1"/>
  <c r="L667" i="7"/>
  <c r="N667" i="7" s="1"/>
  <c r="O667" i="7" s="1"/>
  <c r="L646" i="7"/>
  <c r="N646" i="7" s="1"/>
  <c r="O646" i="7" s="1"/>
  <c r="L625" i="7"/>
  <c r="N625" i="7" s="1"/>
  <c r="O625" i="7" s="1"/>
  <c r="L609" i="7"/>
  <c r="N609" i="7" s="1"/>
  <c r="O609" i="7" s="1"/>
  <c r="L559" i="7"/>
  <c r="N559" i="7" s="1"/>
  <c r="O559" i="7" s="1"/>
  <c r="L425" i="7"/>
  <c r="L324" i="7"/>
  <c r="N324" i="7" s="1"/>
  <c r="O324" i="7" s="1"/>
  <c r="L580" i="7"/>
  <c r="N580" i="7" s="1"/>
  <c r="O580" i="7" s="1"/>
  <c r="L546" i="7"/>
  <c r="N546" i="7" s="1"/>
  <c r="O546" i="7" s="1"/>
  <c r="L530" i="7"/>
  <c r="N530" i="7" s="1"/>
  <c r="O530" i="7" s="1"/>
  <c r="L509" i="7"/>
  <c r="N509" i="7" s="1"/>
  <c r="O509" i="7" s="1"/>
  <c r="L488" i="7"/>
  <c r="N488" i="7" s="1"/>
  <c r="O488" i="7" s="1"/>
  <c r="L472" i="7"/>
  <c r="N472" i="7" s="1"/>
  <c r="O472" i="7" s="1"/>
  <c r="L451" i="7"/>
  <c r="N451" i="7" s="1"/>
  <c r="O451" i="7" s="1"/>
  <c r="L435" i="7"/>
  <c r="N435" i="7" s="1"/>
  <c r="O435" i="7" s="1"/>
  <c r="L414" i="7"/>
  <c r="N414" i="7" s="1"/>
  <c r="O414" i="7" s="1"/>
  <c r="L398" i="7"/>
  <c r="N398" i="7" s="1"/>
  <c r="O398" i="7" s="1"/>
  <c r="L377" i="7"/>
  <c r="N377" i="7" s="1"/>
  <c r="O377" i="7" s="1"/>
  <c r="L356" i="7"/>
  <c r="N356" i="7" s="1"/>
  <c r="O356" i="7" s="1"/>
  <c r="L311" i="7"/>
  <c r="N311" i="7" s="1"/>
  <c r="O311" i="7" s="1"/>
  <c r="L295" i="7"/>
  <c r="N295" i="7" s="1"/>
  <c r="O295" i="7" s="1"/>
  <c r="L214" i="7"/>
  <c r="N214" i="7" s="1"/>
  <c r="O214" i="7" s="1"/>
  <c r="L251" i="7"/>
  <c r="N251" i="7" s="1"/>
  <c r="O251" i="7" s="1"/>
  <c r="L188" i="7"/>
  <c r="N188" i="7" s="1"/>
  <c r="O188" i="7" s="1"/>
  <c r="L172" i="7"/>
  <c r="N172" i="7" s="1"/>
  <c r="O172" i="7" s="1"/>
  <c r="L151" i="7"/>
  <c r="N151" i="7" s="1"/>
  <c r="O151" i="7" s="1"/>
  <c r="L135" i="7"/>
  <c r="N135" i="7" s="1"/>
  <c r="O135" i="7" s="1"/>
  <c r="L114" i="7"/>
  <c r="N114" i="7" s="1"/>
  <c r="O114" i="7" s="1"/>
  <c r="L98" i="7"/>
  <c r="N98" i="7" s="1"/>
  <c r="O98" i="7" s="1"/>
  <c r="L72" i="7"/>
  <c r="N72" i="7" s="1"/>
  <c r="O72" i="7" s="1"/>
  <c r="L263" i="7"/>
  <c r="N263" i="7" s="1"/>
  <c r="O263" i="7" s="1"/>
  <c r="L222" i="7"/>
  <c r="N222" i="7" s="1"/>
  <c r="O222" i="7" s="1"/>
  <c r="L203" i="7"/>
  <c r="N203" i="7" s="1"/>
  <c r="O203" i="7" s="1"/>
  <c r="L53" i="7"/>
  <c r="N53" i="7" s="1"/>
  <c r="O53" i="7" s="1"/>
  <c r="L29" i="7"/>
  <c r="N29" i="7" s="1"/>
  <c r="O29" i="7" s="1"/>
  <c r="L199" i="7"/>
  <c r="N199" i="7" s="1"/>
  <c r="O199" i="7" s="1"/>
  <c r="L187" i="7"/>
  <c r="N187" i="7" s="1"/>
  <c r="O187" i="7" s="1"/>
  <c r="L154" i="7"/>
  <c r="N154" i="7" s="1"/>
  <c r="O154" i="7" s="1"/>
  <c r="L126" i="7"/>
  <c r="N126" i="7" s="1"/>
  <c r="O126" i="7" s="1"/>
  <c r="L86" i="7"/>
  <c r="N86" i="7" s="1"/>
  <c r="O86" i="7" s="1"/>
  <c r="L248" i="7"/>
  <c r="N248" i="7" s="1"/>
  <c r="O248" i="7" s="1"/>
  <c r="L166" i="7"/>
  <c r="L30" i="7"/>
  <c r="N30" i="7" s="1"/>
  <c r="O30" i="7" s="1"/>
  <c r="L1004" i="7"/>
  <c r="N1004" i="7" s="1"/>
  <c r="O1004" i="7" s="1"/>
  <c r="L1014" i="7"/>
  <c r="N1014" i="7" s="1"/>
  <c r="O1014" i="7" s="1"/>
  <c r="L976" i="7"/>
  <c r="N976" i="7" s="1"/>
  <c r="O976" i="7" s="1"/>
  <c r="L960" i="7"/>
  <c r="N960" i="7" s="1"/>
  <c r="O960" i="7" s="1"/>
  <c r="L922" i="7"/>
  <c r="N922" i="7" s="1"/>
  <c r="O922" i="7" s="1"/>
  <c r="L875" i="7"/>
  <c r="N875" i="7" s="1"/>
  <c r="O875" i="7" s="1"/>
  <c r="L859" i="7"/>
  <c r="N859" i="7" s="1"/>
  <c r="O859" i="7" s="1"/>
  <c r="L943" i="7"/>
  <c r="N943" i="7" s="1"/>
  <c r="O943" i="7" s="1"/>
  <c r="L896" i="7"/>
  <c r="N896" i="7" s="1"/>
  <c r="O896" i="7" s="1"/>
  <c r="L845" i="7"/>
  <c r="N845" i="7" s="1"/>
  <c r="O845" i="7" s="1"/>
  <c r="L829" i="7"/>
  <c r="N829" i="7" s="1"/>
  <c r="O829" i="7" s="1"/>
  <c r="L808" i="7"/>
  <c r="N808" i="7" s="1"/>
  <c r="O808" i="7" s="1"/>
  <c r="L788" i="7"/>
  <c r="N788" i="7" s="1"/>
  <c r="O788" i="7" s="1"/>
  <c r="L766" i="7"/>
  <c r="N766" i="7" s="1"/>
  <c r="O766" i="7" s="1"/>
  <c r="L746" i="7"/>
  <c r="N746" i="7" s="1"/>
  <c r="O746" i="7" s="1"/>
  <c r="L730" i="7"/>
  <c r="N730" i="7" s="1"/>
  <c r="O730" i="7" s="1"/>
  <c r="L789" i="7"/>
  <c r="N789" i="7" s="1"/>
  <c r="O789" i="7" s="1"/>
  <c r="L707" i="7"/>
  <c r="N707" i="7" s="1"/>
  <c r="O707" i="7" s="1"/>
  <c r="L691" i="7"/>
  <c r="N691" i="7" s="1"/>
  <c r="O691" i="7" s="1"/>
  <c r="L670" i="7"/>
  <c r="N670" i="7" s="1"/>
  <c r="O670" i="7" s="1"/>
  <c r="L649" i="7"/>
  <c r="N649" i="7" s="1"/>
  <c r="O649" i="7" s="1"/>
  <c r="L633" i="7"/>
  <c r="N633" i="7" s="1"/>
  <c r="O633" i="7" s="1"/>
  <c r="L612" i="7"/>
  <c r="N612" i="7" s="1"/>
  <c r="O612" i="7" s="1"/>
  <c r="L562" i="7"/>
  <c r="N562" i="7" s="1"/>
  <c r="O562" i="7" s="1"/>
  <c r="L529" i="7"/>
  <c r="L327" i="7"/>
  <c r="N327" i="7" s="1"/>
  <c r="O327" i="7" s="1"/>
  <c r="L586" i="7"/>
  <c r="N586" i="7" s="1"/>
  <c r="O586" i="7" s="1"/>
  <c r="L549" i="7"/>
  <c r="N549" i="7" s="1"/>
  <c r="O549" i="7" s="1"/>
  <c r="L533" i="7"/>
  <c r="N533" i="7" s="1"/>
  <c r="O533" i="7" s="1"/>
  <c r="L512" i="7"/>
  <c r="N512" i="7" s="1"/>
  <c r="O512" i="7" s="1"/>
  <c r="L491" i="7"/>
  <c r="N491" i="7" s="1"/>
  <c r="O491" i="7" s="1"/>
  <c r="L475" i="7"/>
  <c r="N475" i="7" s="1"/>
  <c r="O475" i="7" s="1"/>
  <c r="L454" i="7"/>
  <c r="N454" i="7" s="1"/>
  <c r="O454" i="7" s="1"/>
  <c r="L438" i="7"/>
  <c r="N438" i="7" s="1"/>
  <c r="O438" i="7" s="1"/>
  <c r="L417" i="7"/>
  <c r="N417" i="7" s="1"/>
  <c r="O417" i="7" s="1"/>
  <c r="L401" i="7"/>
  <c r="N401" i="7" s="1"/>
  <c r="O401" i="7" s="1"/>
  <c r="L378" i="7"/>
  <c r="N378" i="7" s="1"/>
  <c r="O378" i="7" s="1"/>
  <c r="L357" i="7"/>
  <c r="N357" i="7" s="1"/>
  <c r="O357" i="7" s="1"/>
  <c r="L316" i="7"/>
  <c r="L296" i="7"/>
  <c r="N296" i="7" s="1"/>
  <c r="O296" i="7" s="1"/>
  <c r="L253" i="7"/>
  <c r="N253" i="7" s="1"/>
  <c r="O253" i="7" s="1"/>
  <c r="L171" i="7"/>
  <c r="N171" i="7" s="1"/>
  <c r="O171" i="7" s="1"/>
  <c r="L128" i="7"/>
  <c r="N128" i="7" s="1"/>
  <c r="O128" i="7" s="1"/>
  <c r="L84" i="7"/>
  <c r="N84" i="7" s="1"/>
  <c r="O84" i="7" s="1"/>
  <c r="L241" i="7"/>
  <c r="N241" i="7" s="1"/>
  <c r="O241" i="7" s="1"/>
  <c r="L56" i="7"/>
  <c r="N56" i="7" s="1"/>
  <c r="O56" i="7" s="1"/>
  <c r="L1020" i="7"/>
  <c r="N1020" i="7" s="1"/>
  <c r="O1020" i="7" s="1"/>
  <c r="L995" i="7"/>
  <c r="N995" i="7" s="1"/>
  <c r="O995" i="7" s="1"/>
  <c r="L983" i="7"/>
  <c r="N983" i="7" s="1"/>
  <c r="O983" i="7" s="1"/>
  <c r="L967" i="7"/>
  <c r="N967" i="7" s="1"/>
  <c r="O967" i="7" s="1"/>
  <c r="L929" i="7"/>
  <c r="N929" i="7" s="1"/>
  <c r="O929" i="7" s="1"/>
  <c r="L913" i="7"/>
  <c r="N913" i="7" s="1"/>
  <c r="O913" i="7" s="1"/>
  <c r="L866" i="7"/>
  <c r="N866" i="7" s="1"/>
  <c r="O866" i="7" s="1"/>
  <c r="L950" i="7"/>
  <c r="N950" i="7" s="1"/>
  <c r="O950" i="7" s="1"/>
  <c r="L903" i="7"/>
  <c r="N903" i="7" s="1"/>
  <c r="O903" i="7" s="1"/>
  <c r="L887" i="7"/>
  <c r="N887" i="7" s="1"/>
  <c r="O887" i="7" s="1"/>
  <c r="L836" i="7"/>
  <c r="N836" i="7" s="1"/>
  <c r="O836" i="7" s="1"/>
  <c r="L820" i="7"/>
  <c r="N820" i="7" s="1"/>
  <c r="O820" i="7" s="1"/>
  <c r="L799" i="7"/>
  <c r="N799" i="7" s="1"/>
  <c r="O799" i="7" s="1"/>
  <c r="L773" i="7"/>
  <c r="N773" i="7" s="1"/>
  <c r="O773" i="7" s="1"/>
  <c r="L757" i="7"/>
  <c r="N757" i="7" s="1"/>
  <c r="O757" i="7" s="1"/>
  <c r="L737" i="7"/>
  <c r="N737" i="7" s="1"/>
  <c r="O737" i="7" s="1"/>
  <c r="L601" i="7"/>
  <c r="L714" i="7"/>
  <c r="N714" i="7" s="1"/>
  <c r="O714" i="7" s="1"/>
  <c r="L698" i="7"/>
  <c r="N698" i="7" s="1"/>
  <c r="O698" i="7" s="1"/>
  <c r="L997" i="7"/>
  <c r="N997" i="7" s="1"/>
  <c r="O997" i="7" s="1"/>
  <c r="L969" i="7"/>
  <c r="N969" i="7" s="1"/>
  <c r="O969" i="7" s="1"/>
  <c r="L915" i="7"/>
  <c r="N915" i="7" s="1"/>
  <c r="O915" i="7" s="1"/>
  <c r="L952" i="7"/>
  <c r="N952" i="7" s="1"/>
  <c r="O952" i="7" s="1"/>
  <c r="L889" i="7"/>
  <c r="N889" i="7" s="1"/>
  <c r="O889" i="7" s="1"/>
  <c r="L822" i="7"/>
  <c r="N822" i="7" s="1"/>
  <c r="O822" i="7" s="1"/>
  <c r="L775" i="7"/>
  <c r="N775" i="7" s="1"/>
  <c r="O775" i="7" s="1"/>
  <c r="L739" i="7"/>
  <c r="N739" i="7" s="1"/>
  <c r="O739" i="7" s="1"/>
  <c r="L716" i="7"/>
  <c r="N716" i="7" s="1"/>
  <c r="O716" i="7" s="1"/>
  <c r="L684" i="7"/>
  <c r="N684" i="7" s="1"/>
  <c r="O684" i="7" s="1"/>
  <c r="L642" i="7"/>
  <c r="N642" i="7" s="1"/>
  <c r="O642" i="7" s="1"/>
  <c r="L605" i="7"/>
  <c r="N605" i="7" s="1"/>
  <c r="O605" i="7" s="1"/>
  <c r="L336" i="7"/>
  <c r="N336" i="7" s="1"/>
  <c r="O336" i="7" s="1"/>
  <c r="L572" i="7"/>
  <c r="L521" i="7"/>
  <c r="N521" i="7" s="1"/>
  <c r="O521" i="7" s="1"/>
  <c r="L484" i="7"/>
  <c r="N484" i="7" s="1"/>
  <c r="O484" i="7" s="1"/>
  <c r="L447" i="7"/>
  <c r="N447" i="7" s="1"/>
  <c r="O447" i="7" s="1"/>
  <c r="L410" i="7"/>
  <c r="N410" i="7" s="1"/>
  <c r="O410" i="7" s="1"/>
  <c r="L368" i="7"/>
  <c r="N368" i="7" s="1"/>
  <c r="O368" i="7" s="1"/>
  <c r="L307" i="7"/>
  <c r="N307" i="7" s="1"/>
  <c r="O307" i="7" s="1"/>
  <c r="L82" i="7"/>
  <c r="L184" i="7"/>
  <c r="N184" i="7" s="1"/>
  <c r="O184" i="7" s="1"/>
  <c r="L147" i="7"/>
  <c r="N147" i="7" s="1"/>
  <c r="O147" i="7" s="1"/>
  <c r="L110" i="7"/>
  <c r="N110" i="7" s="1"/>
  <c r="O110" i="7" s="1"/>
  <c r="L68" i="7"/>
  <c r="N68" i="7" s="1"/>
  <c r="O68" i="7" s="1"/>
  <c r="L217" i="7"/>
  <c r="N217" i="7" s="1"/>
  <c r="O217" i="7" s="1"/>
  <c r="L41" i="7"/>
  <c r="N41" i="7" s="1"/>
  <c r="O41" i="7" s="1"/>
  <c r="L270" i="7"/>
  <c r="N270" i="7" s="1"/>
  <c r="O270" i="7" s="1"/>
  <c r="L148" i="7"/>
  <c r="N148" i="7" s="1"/>
  <c r="O148" i="7" s="1"/>
  <c r="L73" i="7"/>
  <c r="N73" i="7" s="1"/>
  <c r="O73" i="7" s="1"/>
  <c r="L58" i="7"/>
  <c r="N58" i="7" s="1"/>
  <c r="O58" i="7" s="1"/>
  <c r="L1000" i="7"/>
  <c r="N1000" i="7" s="1"/>
  <c r="O1000" i="7" s="1"/>
  <c r="L972" i="7"/>
  <c r="N972" i="7" s="1"/>
  <c r="O972" i="7" s="1"/>
  <c r="L918" i="7"/>
  <c r="N918" i="7" s="1"/>
  <c r="O918" i="7" s="1"/>
  <c r="L855" i="7"/>
  <c r="N855" i="7" s="1"/>
  <c r="O855" i="7" s="1"/>
  <c r="L892" i="7"/>
  <c r="N892" i="7" s="1"/>
  <c r="O892" i="7" s="1"/>
  <c r="L825" i="7"/>
  <c r="N825" i="7" s="1"/>
  <c r="O825" i="7" s="1"/>
  <c r="L778" i="7"/>
  <c r="N778" i="7" s="1"/>
  <c r="O778" i="7" s="1"/>
  <c r="L742" i="7"/>
  <c r="N742" i="7" s="1"/>
  <c r="O742" i="7" s="1"/>
  <c r="L719" i="7"/>
  <c r="N719" i="7" s="1"/>
  <c r="O719" i="7" s="1"/>
  <c r="L687" i="7"/>
  <c r="N687" i="7" s="1"/>
  <c r="O687" i="7" s="1"/>
  <c r="L645" i="7"/>
  <c r="N645" i="7" s="1"/>
  <c r="O645" i="7" s="1"/>
  <c r="L608" i="7"/>
  <c r="N608" i="7" s="1"/>
  <c r="O608" i="7" s="1"/>
  <c r="L389" i="7"/>
  <c r="L578" i="7"/>
  <c r="N578" i="7" s="1"/>
  <c r="O578" i="7" s="1"/>
  <c r="L524" i="7"/>
  <c r="N524" i="7" s="1"/>
  <c r="O524" i="7" s="1"/>
  <c r="L487" i="7"/>
  <c r="N487" i="7" s="1"/>
  <c r="O487" i="7" s="1"/>
  <c r="L450" i="7"/>
  <c r="N450" i="7" s="1"/>
  <c r="O450" i="7" s="1"/>
  <c r="L413" i="7"/>
  <c r="N413" i="7" s="1"/>
  <c r="O413" i="7" s="1"/>
  <c r="L369" i="7"/>
  <c r="N369" i="7" s="1"/>
  <c r="O369" i="7" s="1"/>
  <c r="L308" i="7"/>
  <c r="N308" i="7" s="1"/>
  <c r="O308" i="7" s="1"/>
  <c r="L232" i="7"/>
  <c r="N232" i="7" s="1"/>
  <c r="O232" i="7" s="1"/>
  <c r="L113" i="7"/>
  <c r="N113" i="7" s="1"/>
  <c r="O113" i="7" s="1"/>
  <c r="L218" i="7"/>
  <c r="N218" i="7" s="1"/>
  <c r="O218" i="7" s="1"/>
  <c r="L1007" i="7"/>
  <c r="N1007" i="7" s="1"/>
  <c r="O1007" i="7" s="1"/>
  <c r="L979" i="7"/>
  <c r="N979" i="7" s="1"/>
  <c r="O979" i="7" s="1"/>
  <c r="L925" i="7"/>
  <c r="N925" i="7" s="1"/>
  <c r="O925" i="7" s="1"/>
  <c r="L862" i="7"/>
  <c r="N862" i="7" s="1"/>
  <c r="O862" i="7" s="1"/>
  <c r="L899" i="7"/>
  <c r="N899" i="7" s="1"/>
  <c r="O899" i="7" s="1"/>
  <c r="L832" i="7"/>
  <c r="N832" i="7" s="1"/>
  <c r="O832" i="7" s="1"/>
  <c r="L794" i="7"/>
  <c r="N794" i="7" s="1"/>
  <c r="O794" i="7" s="1"/>
  <c r="L753" i="7"/>
  <c r="L795" i="7"/>
  <c r="N795" i="7" s="1"/>
  <c r="O795" i="7" s="1"/>
  <c r="L694" i="7"/>
  <c r="N694" i="7" s="1"/>
  <c r="O694" i="7" s="1"/>
  <c r="L673" i="7"/>
  <c r="N673" i="7" s="1"/>
  <c r="O673" i="7" s="1"/>
  <c r="L652" i="7"/>
  <c r="N652" i="7" s="1"/>
  <c r="O652" i="7" s="1"/>
  <c r="L636" i="7"/>
  <c r="N636" i="7" s="1"/>
  <c r="O636" i="7" s="1"/>
  <c r="L615" i="7"/>
  <c r="N615" i="7" s="1"/>
  <c r="O615" i="7" s="1"/>
  <c r="L565" i="7"/>
  <c r="N565" i="7" s="1"/>
  <c r="O565" i="7" s="1"/>
  <c r="L577" i="7"/>
  <c r="N577" i="7" s="1"/>
  <c r="O577" i="7" s="1"/>
  <c r="L330" i="7"/>
  <c r="N330" i="7" s="1"/>
  <c r="O330" i="7" s="1"/>
  <c r="L592" i="7"/>
  <c r="N592" i="7" s="1"/>
  <c r="O592" i="7" s="1"/>
  <c r="L552" i="7"/>
  <c r="N552" i="7" s="1"/>
  <c r="O552" i="7" s="1"/>
  <c r="L536" i="7"/>
  <c r="N536" i="7" s="1"/>
  <c r="O536" i="7" s="1"/>
  <c r="L515" i="7"/>
  <c r="N515" i="7" s="1"/>
  <c r="O515" i="7" s="1"/>
  <c r="L494" i="7"/>
  <c r="N494" i="7" s="1"/>
  <c r="O494" i="7" s="1"/>
  <c r="L478" i="7"/>
  <c r="N478" i="7" s="1"/>
  <c r="O478" i="7" s="1"/>
  <c r="L457" i="7"/>
  <c r="N457" i="7" s="1"/>
  <c r="O457" i="7" s="1"/>
  <c r="L441" i="7"/>
  <c r="N441" i="7" s="1"/>
  <c r="O441" i="7" s="1"/>
  <c r="L420" i="7"/>
  <c r="N420" i="7" s="1"/>
  <c r="O420" i="7" s="1"/>
  <c r="L404" i="7"/>
  <c r="N404" i="7" s="1"/>
  <c r="O404" i="7" s="1"/>
  <c r="L383" i="7"/>
  <c r="N383" i="7" s="1"/>
  <c r="O383" i="7" s="1"/>
  <c r="L362" i="7"/>
  <c r="N362" i="7" s="1"/>
  <c r="O362" i="7" s="1"/>
  <c r="L346" i="7"/>
  <c r="N346" i="7" s="1"/>
  <c r="O346" i="7" s="1"/>
  <c r="L301" i="7"/>
  <c r="N301" i="7" s="1"/>
  <c r="O301" i="7" s="1"/>
  <c r="L280" i="7"/>
  <c r="N280" i="7" s="1"/>
  <c r="O280" i="7" s="1"/>
  <c r="L268" i="7"/>
  <c r="N268" i="7" s="1"/>
  <c r="O268" i="7" s="1"/>
  <c r="L229" i="7"/>
  <c r="L178" i="7"/>
  <c r="N178" i="7" s="1"/>
  <c r="O178" i="7" s="1"/>
  <c r="L157" i="7"/>
  <c r="N157" i="7" s="1"/>
  <c r="O157" i="7" s="1"/>
  <c r="L141" i="7"/>
  <c r="N141" i="7" s="1"/>
  <c r="O141" i="7" s="1"/>
  <c r="L120" i="7"/>
  <c r="N120" i="7" s="1"/>
  <c r="O120" i="7" s="1"/>
  <c r="L104" i="7"/>
  <c r="N104" i="7" s="1"/>
  <c r="O104" i="7" s="1"/>
  <c r="L83" i="7"/>
  <c r="N83" i="7" s="1"/>
  <c r="O83" i="7" s="1"/>
  <c r="L275" i="7"/>
  <c r="N275" i="7" s="1"/>
  <c r="O275" i="7" s="1"/>
  <c r="L243" i="7"/>
  <c r="N243" i="7" s="1"/>
  <c r="O243" i="7" s="1"/>
  <c r="L209" i="7"/>
  <c r="N209" i="7" s="1"/>
  <c r="O209" i="7" s="1"/>
  <c r="L59" i="7"/>
  <c r="N59" i="7" s="1"/>
  <c r="O59" i="7" s="1"/>
  <c r="L35" i="7"/>
  <c r="N35" i="7" s="1"/>
  <c r="O35" i="7" s="1"/>
  <c r="L288" i="7"/>
  <c r="N288" i="7" s="1"/>
  <c r="O288" i="7" s="1"/>
  <c r="L234" i="7"/>
  <c r="N234" i="7" s="1"/>
  <c r="O234" i="7" s="1"/>
  <c r="L169" i="7"/>
  <c r="N169" i="7" s="1"/>
  <c r="O169" i="7" s="1"/>
  <c r="L136" i="7"/>
  <c r="N136" i="7" s="1"/>
  <c r="O136" i="7" s="1"/>
  <c r="L101" i="7"/>
  <c r="N101" i="7" s="1"/>
  <c r="O101" i="7" s="1"/>
  <c r="L273" i="7"/>
  <c r="N273" i="7" s="1"/>
  <c r="O273" i="7" s="1"/>
  <c r="L212" i="7"/>
  <c r="N212" i="7" s="1"/>
  <c r="O212" i="7" s="1"/>
  <c r="L47" i="7"/>
  <c r="N47" i="7" s="1"/>
  <c r="O47" i="7" s="1"/>
  <c r="L1023" i="7"/>
  <c r="N1023" i="7" s="1"/>
  <c r="O1023" i="7" s="1"/>
  <c r="L998" i="7"/>
  <c r="N998" i="7" s="1"/>
  <c r="O998" i="7" s="1"/>
  <c r="L986" i="7"/>
  <c r="N986" i="7" s="1"/>
  <c r="O986" i="7" s="1"/>
  <c r="L970" i="7"/>
  <c r="N970" i="7" s="1"/>
  <c r="O970" i="7" s="1"/>
  <c r="L932" i="7"/>
  <c r="N932" i="7" s="1"/>
  <c r="O932" i="7" s="1"/>
  <c r="L916" i="7"/>
  <c r="N916" i="7" s="1"/>
  <c r="O916" i="7" s="1"/>
  <c r="L869" i="7"/>
  <c r="N869" i="7" s="1"/>
  <c r="O869" i="7" s="1"/>
  <c r="L953" i="7"/>
  <c r="N953" i="7" s="1"/>
  <c r="O953" i="7" s="1"/>
  <c r="L906" i="7"/>
  <c r="N906" i="7" s="1"/>
  <c r="O906" i="7" s="1"/>
  <c r="L890" i="7"/>
  <c r="N890" i="7" s="1"/>
  <c r="O890" i="7" s="1"/>
  <c r="L839" i="7"/>
  <c r="N839" i="7" s="1"/>
  <c r="O839" i="7" s="1"/>
  <c r="L823" i="7"/>
  <c r="N823" i="7" s="1"/>
  <c r="O823" i="7" s="1"/>
  <c r="L802" i="7"/>
  <c r="N802" i="7" s="1"/>
  <c r="O802" i="7" s="1"/>
  <c r="L776" i="7"/>
  <c r="N776" i="7" s="1"/>
  <c r="O776" i="7" s="1"/>
  <c r="L760" i="7"/>
  <c r="N760" i="7" s="1"/>
  <c r="O760" i="7" s="1"/>
  <c r="L740" i="7"/>
  <c r="N740" i="7" s="1"/>
  <c r="O740" i="7" s="1"/>
  <c r="L682" i="7"/>
  <c r="L717" i="7"/>
  <c r="N717" i="7" s="1"/>
  <c r="O717" i="7" s="1"/>
  <c r="L701" i="7"/>
  <c r="N701" i="7" s="1"/>
  <c r="O701" i="7" s="1"/>
  <c r="L685" i="7"/>
  <c r="N685" i="7" s="1"/>
  <c r="O685" i="7" s="1"/>
  <c r="L664" i="7"/>
  <c r="N664" i="7" s="1"/>
  <c r="O664" i="7" s="1"/>
  <c r="L1011" i="7"/>
  <c r="N1011" i="7" s="1"/>
  <c r="O1011" i="7" s="1"/>
  <c r="L60" i="7"/>
  <c r="N60" i="7" s="1"/>
  <c r="O60" i="7" s="1"/>
  <c r="L246" i="7"/>
  <c r="N246" i="7" s="1"/>
  <c r="O246" i="7" s="1"/>
  <c r="L95" i="7"/>
  <c r="N95" i="7" s="1"/>
  <c r="O95" i="7" s="1"/>
  <c r="L134" i="7"/>
  <c r="N134" i="7" s="1"/>
  <c r="O134" i="7" s="1"/>
  <c r="L175" i="7"/>
  <c r="N175" i="7" s="1"/>
  <c r="O175" i="7" s="1"/>
  <c r="L266" i="7"/>
  <c r="N266" i="7" s="1"/>
  <c r="O266" i="7" s="1"/>
  <c r="L298" i="7"/>
  <c r="N298" i="7" s="1"/>
  <c r="O298" i="7" s="1"/>
  <c r="L343" i="7"/>
  <c r="N343" i="7" s="1"/>
  <c r="O343" i="7" s="1"/>
  <c r="L359" i="7"/>
  <c r="N359" i="7" s="1"/>
  <c r="O359" i="7" s="1"/>
  <c r="L382" i="7"/>
  <c r="N382" i="7" s="1"/>
  <c r="O382" i="7" s="1"/>
  <c r="L403" i="7"/>
  <c r="N403" i="7" s="1"/>
  <c r="O403" i="7" s="1"/>
  <c r="L419" i="7"/>
  <c r="N419" i="7" s="1"/>
  <c r="O419" i="7" s="1"/>
  <c r="L440" i="7"/>
  <c r="N440" i="7" s="1"/>
  <c r="O440" i="7" s="1"/>
  <c r="L456" i="7"/>
  <c r="N456" i="7" s="1"/>
  <c r="O456" i="7" s="1"/>
  <c r="L477" i="7"/>
  <c r="N477" i="7" s="1"/>
  <c r="O477" i="7" s="1"/>
  <c r="L493" i="7"/>
  <c r="N493" i="7" s="1"/>
  <c r="O493" i="7" s="1"/>
  <c r="L514" i="7"/>
  <c r="N514" i="7" s="1"/>
  <c r="O514" i="7" s="1"/>
  <c r="L535" i="7"/>
  <c r="N535" i="7" s="1"/>
  <c r="O535" i="7" s="1"/>
  <c r="L551" i="7"/>
  <c r="N551" i="7" s="1"/>
  <c r="O551" i="7" s="1"/>
  <c r="L590" i="7"/>
  <c r="N590" i="7" s="1"/>
  <c r="O590" i="7" s="1"/>
  <c r="L329" i="7"/>
  <c r="N329" i="7" s="1"/>
  <c r="O329" i="7" s="1"/>
  <c r="L575" i="7"/>
  <c r="N575" i="7" s="1"/>
  <c r="O575" i="7" s="1"/>
  <c r="L564" i="7"/>
  <c r="N564" i="7" s="1"/>
  <c r="O564" i="7" s="1"/>
  <c r="L614" i="7"/>
  <c r="N614" i="7" s="1"/>
  <c r="O614" i="7" s="1"/>
  <c r="L635" i="7"/>
  <c r="N635" i="7" s="1"/>
  <c r="O635" i="7" s="1"/>
  <c r="L660" i="7"/>
  <c r="N660" i="7" s="1"/>
  <c r="O660" i="7" s="1"/>
  <c r="L697" i="7"/>
  <c r="N697" i="7" s="1"/>
  <c r="O697" i="7" s="1"/>
  <c r="L596" i="7"/>
  <c r="N596" i="7" s="1"/>
  <c r="O596" i="7" s="1"/>
  <c r="L756" i="7"/>
  <c r="N756" i="7" s="1"/>
  <c r="O756" i="7" s="1"/>
  <c r="L798" i="7"/>
  <c r="N798" i="7" s="1"/>
  <c r="O798" i="7" s="1"/>
  <c r="L835" i="7"/>
  <c r="N835" i="7" s="1"/>
  <c r="O835" i="7" s="1"/>
  <c r="L902" i="7"/>
  <c r="N902" i="7" s="1"/>
  <c r="O902" i="7" s="1"/>
  <c r="L865" i="7"/>
  <c r="N865" i="7" s="1"/>
  <c r="O865" i="7" s="1"/>
  <c r="L928" i="7"/>
  <c r="N928" i="7" s="1"/>
  <c r="O928" i="7" s="1"/>
  <c r="L982" i="7"/>
  <c r="N982" i="7" s="1"/>
  <c r="O982" i="7" s="1"/>
  <c r="L1010" i="7"/>
  <c r="N1010" i="7" s="1"/>
  <c r="O1010" i="7" s="1"/>
  <c r="L204" i="7"/>
  <c r="N204" i="7" s="1"/>
  <c r="O204" i="7" s="1"/>
  <c r="L88" i="7"/>
  <c r="N88" i="7" s="1"/>
  <c r="O88" i="7" s="1"/>
  <c r="L158" i="7"/>
  <c r="N158" i="7" s="1"/>
  <c r="O158" i="7" s="1"/>
  <c r="L216" i="7"/>
  <c r="N216" i="7" s="1"/>
  <c r="O216" i="7" s="1"/>
  <c r="L55" i="7"/>
  <c r="N55" i="7" s="1"/>
  <c r="O55" i="7" s="1"/>
  <c r="L238" i="7"/>
  <c r="N238" i="7" s="1"/>
  <c r="O238" i="7" s="1"/>
  <c r="L74" i="7"/>
  <c r="N74" i="7" s="1"/>
  <c r="O74" i="7" s="1"/>
  <c r="L116" i="7"/>
  <c r="N116" i="7" s="1"/>
  <c r="O116" i="7" s="1"/>
  <c r="L153" i="7"/>
  <c r="N153" i="7" s="1"/>
  <c r="O153" i="7" s="1"/>
  <c r="L190" i="7"/>
  <c r="N190" i="7" s="1"/>
  <c r="O190" i="7" s="1"/>
  <c r="L220" i="7"/>
  <c r="N220" i="7" s="1"/>
  <c r="O220" i="7" s="1"/>
  <c r="L342" i="7"/>
  <c r="L379" i="7"/>
  <c r="N379" i="7" s="1"/>
  <c r="O379" i="7" s="1"/>
  <c r="L416" i="7"/>
  <c r="N416" i="7" s="1"/>
  <c r="O416" i="7" s="1"/>
  <c r="L453" i="7"/>
  <c r="N453" i="7" s="1"/>
  <c r="O453" i="7" s="1"/>
  <c r="L490" i="7"/>
  <c r="N490" i="7" s="1"/>
  <c r="O490" i="7" s="1"/>
  <c r="L532" i="7"/>
  <c r="N532" i="7" s="1"/>
  <c r="O532" i="7" s="1"/>
  <c r="L584" i="7"/>
  <c r="N584" i="7" s="1"/>
  <c r="O584" i="7" s="1"/>
  <c r="L506" i="7"/>
  <c r="L611" i="7"/>
  <c r="N611" i="7" s="1"/>
  <c r="O611" i="7" s="1"/>
  <c r="L648" i="7"/>
  <c r="N648" i="7" s="1"/>
  <c r="O648" i="7" s="1"/>
  <c r="L690" i="7"/>
  <c r="N690" i="7" s="1"/>
  <c r="O690" i="7" s="1"/>
  <c r="L741" i="7"/>
  <c r="N741" i="7" s="1"/>
  <c r="O741" i="7" s="1"/>
  <c r="L824" i="7"/>
  <c r="N824" i="7" s="1"/>
  <c r="O824" i="7" s="1"/>
  <c r="L815" i="7"/>
  <c r="L971" i="7"/>
  <c r="N971" i="7" s="1"/>
  <c r="O971" i="7" s="1"/>
  <c r="L93" i="7"/>
  <c r="L179" i="7"/>
  <c r="N179" i="7" s="1"/>
  <c r="O179" i="7" s="1"/>
  <c r="L361" i="7"/>
  <c r="N361" i="7" s="1"/>
  <c r="O361" i="7" s="1"/>
  <c r="L442" i="7"/>
  <c r="N442" i="7" s="1"/>
  <c r="O442" i="7" s="1"/>
  <c r="L516" i="7"/>
  <c r="N516" i="7" s="1"/>
  <c r="O516" i="7" s="1"/>
  <c r="L331" i="7"/>
  <c r="N331" i="7" s="1"/>
  <c r="O331" i="7" s="1"/>
  <c r="L637" i="7"/>
  <c r="N637" i="7" s="1"/>
  <c r="O637" i="7" s="1"/>
  <c r="L711" i="7"/>
  <c r="N711" i="7" s="1"/>
  <c r="O711" i="7" s="1"/>
  <c r="L770" i="7"/>
  <c r="N770" i="7" s="1"/>
  <c r="O770" i="7" s="1"/>
  <c r="L849" i="7"/>
  <c r="N849" i="7" s="1"/>
  <c r="O849" i="7" s="1"/>
  <c r="L879" i="7"/>
  <c r="N879" i="7" s="1"/>
  <c r="O879" i="7" s="1"/>
  <c r="L1009" i="7"/>
  <c r="N1009" i="7" s="1"/>
  <c r="O1009" i="7" s="1"/>
  <c r="L1019" i="7"/>
  <c r="N1019" i="7" s="1"/>
  <c r="O1019" i="7" s="1"/>
  <c r="L981" i="7"/>
  <c r="N981" i="7" s="1"/>
  <c r="O981" i="7" s="1"/>
  <c r="L965" i="7"/>
  <c r="N965" i="7" s="1"/>
  <c r="O965" i="7" s="1"/>
  <c r="L927" i="7"/>
  <c r="N927" i="7" s="1"/>
  <c r="O927" i="7" s="1"/>
  <c r="L880" i="7"/>
  <c r="N880" i="7" s="1"/>
  <c r="O880" i="7" s="1"/>
  <c r="L864" i="7"/>
  <c r="N864" i="7" s="1"/>
  <c r="O864" i="7" s="1"/>
  <c r="L948" i="7"/>
  <c r="N948" i="7" s="1"/>
  <c r="O948" i="7" s="1"/>
  <c r="L901" i="7"/>
  <c r="N901" i="7" s="1"/>
  <c r="O901" i="7" s="1"/>
  <c r="L854" i="7"/>
  <c r="L834" i="7"/>
  <c r="N834" i="7" s="1"/>
  <c r="O834" i="7" s="1"/>
  <c r="L818" i="7"/>
  <c r="N818" i="7" s="1"/>
  <c r="O818" i="7" s="1"/>
  <c r="L797" i="7"/>
  <c r="N797" i="7" s="1"/>
  <c r="O797" i="7" s="1"/>
  <c r="L771" i="7"/>
  <c r="N771" i="7" s="1"/>
  <c r="O771" i="7" s="1"/>
  <c r="L755" i="7"/>
  <c r="N755" i="7" s="1"/>
  <c r="O755" i="7" s="1"/>
  <c r="L735" i="7"/>
  <c r="N735" i="7" s="1"/>
  <c r="O735" i="7" s="1"/>
  <c r="L595" i="7"/>
  <c r="N595" i="7" s="1"/>
  <c r="O595" i="7" s="1"/>
  <c r="L712" i="7"/>
  <c r="N712" i="7" s="1"/>
  <c r="O712" i="7" s="1"/>
  <c r="L696" i="7"/>
  <c r="N696" i="7" s="1"/>
  <c r="O696" i="7" s="1"/>
  <c r="L675" i="7"/>
  <c r="N675" i="7" s="1"/>
  <c r="O675" i="7" s="1"/>
  <c r="L659" i="7"/>
  <c r="N659" i="7" s="1"/>
  <c r="O659" i="7" s="1"/>
  <c r="L638" i="7"/>
  <c r="N638" i="7" s="1"/>
  <c r="O638" i="7" s="1"/>
  <c r="L617" i="7"/>
  <c r="N617" i="7" s="1"/>
  <c r="O617" i="7" s="1"/>
  <c r="L567" i="7"/>
  <c r="N567" i="7" s="1"/>
  <c r="O567" i="7" s="1"/>
  <c r="L581" i="7"/>
  <c r="N581" i="7" s="1"/>
  <c r="O581" i="7" s="1"/>
  <c r="L332" i="7"/>
  <c r="N332" i="7" s="1"/>
  <c r="O332" i="7" s="1"/>
  <c r="L287" i="7"/>
  <c r="L554" i="7"/>
  <c r="N554" i="7" s="1"/>
  <c r="O554" i="7" s="1"/>
  <c r="L538" i="7"/>
  <c r="N538" i="7" s="1"/>
  <c r="O538" i="7" s="1"/>
  <c r="L517" i="7"/>
  <c r="N517" i="7" s="1"/>
  <c r="O517" i="7" s="1"/>
  <c r="L496" i="7"/>
  <c r="N496" i="7" s="1"/>
  <c r="O496" i="7" s="1"/>
  <c r="L480" i="7"/>
  <c r="N480" i="7" s="1"/>
  <c r="O480" i="7" s="1"/>
  <c r="L464" i="7"/>
  <c r="N464" i="7" s="1"/>
  <c r="O464" i="7" s="1"/>
  <c r="L443" i="7"/>
  <c r="N443" i="7" s="1"/>
  <c r="O443" i="7" s="1"/>
  <c r="L427" i="7"/>
  <c r="N427" i="7" s="1"/>
  <c r="O427" i="7" s="1"/>
  <c r="L406" i="7"/>
  <c r="N406" i="7" s="1"/>
  <c r="O406" i="7" s="1"/>
  <c r="L390" i="7"/>
  <c r="N390" i="7" s="1"/>
  <c r="O390" i="7" s="1"/>
  <c r="L364" i="7"/>
  <c r="N364" i="7" s="1"/>
  <c r="O364" i="7" s="1"/>
  <c r="L348" i="7"/>
  <c r="N348" i="7" s="1"/>
  <c r="O348" i="7" s="1"/>
  <c r="L303" i="7"/>
  <c r="N303" i="7" s="1"/>
  <c r="O303" i="7" s="1"/>
  <c r="L282" i="7"/>
  <c r="N282" i="7" s="1"/>
  <c r="O282" i="7" s="1"/>
  <c r="L272" i="7"/>
  <c r="N272" i="7" s="1"/>
  <c r="O272" i="7" s="1"/>
  <c r="L231" i="7"/>
  <c r="N231" i="7" s="1"/>
  <c r="O231" i="7" s="1"/>
  <c r="L180" i="7"/>
  <c r="N180" i="7" s="1"/>
  <c r="O180" i="7" s="1"/>
  <c r="L159" i="7"/>
  <c r="N159" i="7" s="1"/>
  <c r="O159" i="7" s="1"/>
  <c r="L143" i="7"/>
  <c r="N143" i="7" s="1"/>
  <c r="O143" i="7" s="1"/>
  <c r="L127" i="7"/>
  <c r="N127" i="7" s="1"/>
  <c r="O127" i="7" s="1"/>
  <c r="L106" i="7"/>
  <c r="N106" i="7" s="1"/>
  <c r="O106" i="7" s="1"/>
  <c r="L85" i="7"/>
  <c r="N85" i="7" s="1"/>
  <c r="O85" i="7" s="1"/>
  <c r="L64" i="7"/>
  <c r="N64" i="7" s="1"/>
  <c r="O64" i="7" s="1"/>
  <c r="L245" i="7"/>
  <c r="N245" i="7" s="1"/>
  <c r="O245" i="7" s="1"/>
  <c r="L211" i="7"/>
  <c r="N211" i="7" s="1"/>
  <c r="O211" i="7" s="1"/>
  <c r="L61" i="7"/>
  <c r="N61" i="7" s="1"/>
  <c r="O61" i="7" s="1"/>
  <c r="L37" i="7"/>
  <c r="N37" i="7" s="1"/>
  <c r="O37" i="7" s="1"/>
  <c r="L294" i="7"/>
  <c r="N294" i="7" s="1"/>
  <c r="O294" i="7" s="1"/>
  <c r="L249" i="7"/>
  <c r="N249" i="7" s="1"/>
  <c r="O249" i="7" s="1"/>
  <c r="L173" i="7"/>
  <c r="N173" i="7" s="1"/>
  <c r="O173" i="7" s="1"/>
  <c r="L140" i="7"/>
  <c r="N140" i="7" s="1"/>
  <c r="O140" i="7" s="1"/>
  <c r="L107" i="7"/>
  <c r="N107" i="7" s="1"/>
  <c r="O107" i="7" s="1"/>
  <c r="L65" i="7"/>
  <c r="N65" i="7" s="1"/>
  <c r="O65" i="7" s="1"/>
  <c r="L215" i="7"/>
  <c r="N215" i="7" s="1"/>
  <c r="O215" i="7" s="1"/>
  <c r="L46" i="7"/>
  <c r="L1021" i="7"/>
  <c r="N1021" i="7" s="1"/>
  <c r="O1021" i="7" s="1"/>
  <c r="L996" i="7"/>
  <c r="N996" i="7" s="1"/>
  <c r="O996" i="7" s="1"/>
  <c r="L984" i="7"/>
  <c r="N984" i="7" s="1"/>
  <c r="O984" i="7" s="1"/>
  <c r="L968" i="7"/>
  <c r="N968" i="7" s="1"/>
  <c r="O968" i="7" s="1"/>
  <c r="L930" i="7"/>
  <c r="N930" i="7" s="1"/>
  <c r="O930" i="7" s="1"/>
  <c r="L914" i="7"/>
  <c r="N914" i="7" s="1"/>
  <c r="O914" i="7" s="1"/>
  <c r="L867" i="7"/>
  <c r="N867" i="7" s="1"/>
  <c r="O867" i="7" s="1"/>
  <c r="L951" i="7"/>
  <c r="N951" i="7" s="1"/>
  <c r="O951" i="7" s="1"/>
  <c r="L904" i="7"/>
  <c r="N904" i="7" s="1"/>
  <c r="O904" i="7" s="1"/>
  <c r="L888" i="7"/>
  <c r="N888" i="7" s="1"/>
  <c r="O888" i="7" s="1"/>
  <c r="L837" i="7"/>
  <c r="N837" i="7" s="1"/>
  <c r="O837" i="7" s="1"/>
  <c r="L821" i="7"/>
  <c r="N821" i="7" s="1"/>
  <c r="O821" i="7" s="1"/>
  <c r="L800" i="7"/>
  <c r="N800" i="7" s="1"/>
  <c r="O800" i="7" s="1"/>
  <c r="L774" i="7"/>
  <c r="N774" i="7" s="1"/>
  <c r="O774" i="7" s="1"/>
  <c r="L758" i="7"/>
  <c r="N758" i="7" s="1"/>
  <c r="O758" i="7" s="1"/>
  <c r="L738" i="7"/>
  <c r="N738" i="7" s="1"/>
  <c r="O738" i="7" s="1"/>
  <c r="L630" i="7"/>
  <c r="L715" i="7"/>
  <c r="N715" i="7" s="1"/>
  <c r="O715" i="7" s="1"/>
  <c r="L699" i="7"/>
  <c r="N699" i="7" s="1"/>
  <c r="O699" i="7" s="1"/>
  <c r="L683" i="7"/>
  <c r="N683" i="7" s="1"/>
  <c r="O683" i="7" s="1"/>
  <c r="L662" i="7"/>
  <c r="N662" i="7" s="1"/>
  <c r="O662" i="7" s="1"/>
  <c r="L641" i="7"/>
  <c r="N641" i="7" s="1"/>
  <c r="O641" i="7" s="1"/>
  <c r="L620" i="7"/>
  <c r="N620" i="7" s="1"/>
  <c r="O620" i="7" s="1"/>
  <c r="L604" i="7"/>
  <c r="N604" i="7" s="1"/>
  <c r="O604" i="7" s="1"/>
  <c r="L587" i="7"/>
  <c r="N587" i="7" s="1"/>
  <c r="O587" i="7" s="1"/>
  <c r="L335" i="7"/>
  <c r="N335" i="7" s="1"/>
  <c r="O335" i="7" s="1"/>
  <c r="L319" i="7"/>
  <c r="N319" i="7" s="1"/>
  <c r="O319" i="7" s="1"/>
  <c r="L557" i="7"/>
  <c r="N557" i="7" s="1"/>
  <c r="O557" i="7" s="1"/>
  <c r="L541" i="7"/>
  <c r="N541" i="7" s="1"/>
  <c r="O541" i="7" s="1"/>
  <c r="L520" i="7"/>
  <c r="N520" i="7" s="1"/>
  <c r="O520" i="7" s="1"/>
  <c r="L499" i="7"/>
  <c r="N499" i="7" s="1"/>
  <c r="O499" i="7" s="1"/>
  <c r="L483" i="7"/>
  <c r="N483" i="7" s="1"/>
  <c r="O483" i="7" s="1"/>
  <c r="L467" i="7"/>
  <c r="N467" i="7" s="1"/>
  <c r="O467" i="7" s="1"/>
  <c r="L446" i="7"/>
  <c r="N446" i="7" s="1"/>
  <c r="O446" i="7" s="1"/>
  <c r="L430" i="7"/>
  <c r="N430" i="7" s="1"/>
  <c r="O430" i="7" s="1"/>
  <c r="L409" i="7"/>
  <c r="N409" i="7" s="1"/>
  <c r="O409" i="7" s="1"/>
  <c r="L393" i="7"/>
  <c r="N393" i="7" s="1"/>
  <c r="O393" i="7" s="1"/>
  <c r="L365" i="7"/>
  <c r="N365" i="7" s="1"/>
  <c r="O365" i="7" s="1"/>
  <c r="L349" i="7"/>
  <c r="N349" i="7" s="1"/>
  <c r="O349" i="7" s="1"/>
  <c r="L304" i="7"/>
  <c r="N304" i="7" s="1"/>
  <c r="O304" i="7" s="1"/>
  <c r="L224" i="7"/>
  <c r="N224" i="7" s="1"/>
  <c r="O224" i="7" s="1"/>
  <c r="L189" i="7"/>
  <c r="N189" i="7" s="1"/>
  <c r="O189" i="7" s="1"/>
  <c r="L146" i="7"/>
  <c r="N146" i="7" s="1"/>
  <c r="O146" i="7" s="1"/>
  <c r="L105" i="7"/>
  <c r="N105" i="7" s="1"/>
  <c r="O105" i="7" s="1"/>
  <c r="L277" i="7"/>
  <c r="N277" i="7" s="1"/>
  <c r="O277" i="7" s="1"/>
  <c r="L206" i="7"/>
  <c r="N206" i="7" s="1"/>
  <c r="O206" i="7" s="1"/>
  <c r="L28" i="7"/>
  <c r="N28" i="7" s="1"/>
  <c r="O28" i="7" s="1"/>
  <c r="L1003" i="7"/>
  <c r="N1003" i="7" s="1"/>
  <c r="O1003" i="7" s="1"/>
  <c r="L1013" i="7"/>
  <c r="N1013" i="7" s="1"/>
  <c r="O1013" i="7" s="1"/>
  <c r="L975" i="7"/>
  <c r="N975" i="7" s="1"/>
  <c r="O975" i="7" s="1"/>
  <c r="L959" i="7"/>
  <c r="N959" i="7" s="1"/>
  <c r="O959" i="7" s="1"/>
  <c r="L921" i="7"/>
  <c r="N921" i="7" s="1"/>
  <c r="O921" i="7" s="1"/>
  <c r="L874" i="7"/>
  <c r="N874" i="7" s="1"/>
  <c r="O874" i="7" s="1"/>
  <c r="L858" i="7"/>
  <c r="N858" i="7" s="1"/>
  <c r="O858" i="7" s="1"/>
  <c r="L942" i="7"/>
  <c r="N942" i="7" s="1"/>
  <c r="O942" i="7" s="1"/>
  <c r="L895" i="7"/>
  <c r="N895" i="7" s="1"/>
  <c r="O895" i="7" s="1"/>
  <c r="L844" i="7"/>
  <c r="N844" i="7" s="1"/>
  <c r="O844" i="7" s="1"/>
  <c r="L828" i="7"/>
  <c r="N828" i="7" s="1"/>
  <c r="O828" i="7" s="1"/>
  <c r="L807" i="7"/>
  <c r="N807" i="7" s="1"/>
  <c r="O807" i="7" s="1"/>
  <c r="L786" i="7"/>
  <c r="N786" i="7" s="1"/>
  <c r="O786" i="7" s="1"/>
  <c r="L765" i="7"/>
  <c r="N765" i="7" s="1"/>
  <c r="O765" i="7" s="1"/>
  <c r="L745" i="7"/>
  <c r="N745" i="7" s="1"/>
  <c r="O745" i="7" s="1"/>
  <c r="L729" i="7"/>
  <c r="N729" i="7" s="1"/>
  <c r="O729" i="7" s="1"/>
  <c r="L787" i="7"/>
  <c r="N787" i="7" s="1"/>
  <c r="O787" i="7" s="1"/>
  <c r="L706" i="7"/>
  <c r="N706" i="7" s="1"/>
  <c r="O706" i="7" s="1"/>
  <c r="L1022" i="7"/>
  <c r="N1022" i="7" s="1"/>
  <c r="O1022" i="7" s="1"/>
  <c r="L985" i="7"/>
  <c r="N985" i="7" s="1"/>
  <c r="O985" i="7" s="1"/>
  <c r="L931" i="7"/>
  <c r="N931" i="7" s="1"/>
  <c r="O931" i="7" s="1"/>
  <c r="L868" i="7"/>
  <c r="N868" i="7" s="1"/>
  <c r="O868" i="7" s="1"/>
  <c r="L905" i="7"/>
  <c r="N905" i="7" s="1"/>
  <c r="O905" i="7" s="1"/>
  <c r="L838" i="7"/>
  <c r="N838" i="7" s="1"/>
  <c r="O838" i="7" s="1"/>
  <c r="L801" i="7"/>
  <c r="N801" i="7" s="1"/>
  <c r="O801" i="7" s="1"/>
  <c r="L759" i="7"/>
  <c r="N759" i="7" s="1"/>
  <c r="O759" i="7" s="1"/>
  <c r="L657" i="7"/>
  <c r="L700" i="7"/>
  <c r="N700" i="7" s="1"/>
  <c r="O700" i="7" s="1"/>
  <c r="L663" i="7"/>
  <c r="N663" i="7" s="1"/>
  <c r="O663" i="7" s="1"/>
  <c r="L621" i="7"/>
  <c r="N621" i="7" s="1"/>
  <c r="O621" i="7" s="1"/>
  <c r="L589" i="7"/>
  <c r="N589" i="7" s="1"/>
  <c r="O589" i="7" s="1"/>
  <c r="L320" i="7"/>
  <c r="N320" i="7" s="1"/>
  <c r="O320" i="7" s="1"/>
  <c r="L542" i="7"/>
  <c r="N542" i="7" s="1"/>
  <c r="O542" i="7" s="1"/>
  <c r="L500" i="7"/>
  <c r="N500" i="7" s="1"/>
  <c r="O500" i="7" s="1"/>
  <c r="L468" i="7"/>
  <c r="N468" i="7" s="1"/>
  <c r="O468" i="7" s="1"/>
  <c r="L431" i="7"/>
  <c r="N431" i="7" s="1"/>
  <c r="O431" i="7" s="1"/>
  <c r="L394" i="7"/>
  <c r="N394" i="7" s="1"/>
  <c r="O394" i="7" s="1"/>
  <c r="L352" i="7"/>
  <c r="N352" i="7" s="1"/>
  <c r="O352" i="7" s="1"/>
  <c r="L291" i="7"/>
  <c r="N291" i="7" s="1"/>
  <c r="O291" i="7" s="1"/>
  <c r="L235" i="7"/>
  <c r="N235" i="7" s="1"/>
  <c r="O235" i="7" s="1"/>
  <c r="L168" i="7"/>
  <c r="N168" i="7" s="1"/>
  <c r="O168" i="7" s="1"/>
  <c r="L131" i="7"/>
  <c r="N131" i="7" s="1"/>
  <c r="O131" i="7" s="1"/>
  <c r="L94" i="7"/>
  <c r="N94" i="7" s="1"/>
  <c r="O94" i="7" s="1"/>
  <c r="L250" i="7"/>
  <c r="N250" i="7" s="1"/>
  <c r="O250" i="7" s="1"/>
  <c r="L125" i="7"/>
  <c r="L25" i="7"/>
  <c r="N25" i="7" s="1"/>
  <c r="O25" i="7" s="1"/>
  <c r="L181" i="7"/>
  <c r="N181" i="7" s="1"/>
  <c r="O181" i="7" s="1"/>
  <c r="L115" i="7"/>
  <c r="N115" i="7" s="1"/>
  <c r="O115" i="7" s="1"/>
  <c r="L239" i="7"/>
  <c r="N239" i="7" s="1"/>
  <c r="O239" i="7" s="1"/>
  <c r="L1025" i="7"/>
  <c r="N1025" i="7" s="1"/>
  <c r="O1025" i="7" s="1"/>
  <c r="L988" i="7"/>
  <c r="N988" i="7" s="1"/>
  <c r="O988" i="7" s="1"/>
  <c r="L934" i="7"/>
  <c r="N934" i="7" s="1"/>
  <c r="O934" i="7" s="1"/>
  <c r="L871" i="7"/>
  <c r="N871" i="7" s="1"/>
  <c r="O871" i="7" s="1"/>
  <c r="L912" i="7"/>
  <c r="L841" i="7"/>
  <c r="N841" i="7" s="1"/>
  <c r="O841" i="7" s="1"/>
  <c r="L804" i="7"/>
  <c r="N804" i="7" s="1"/>
  <c r="O804" i="7" s="1"/>
  <c r="L762" i="7"/>
  <c r="N762" i="7" s="1"/>
  <c r="O762" i="7" s="1"/>
  <c r="L726" i="7"/>
  <c r="N726" i="7" s="1"/>
  <c r="O726" i="7" s="1"/>
  <c r="L703" i="7"/>
  <c r="N703" i="7" s="1"/>
  <c r="O703" i="7" s="1"/>
  <c r="L666" i="7"/>
  <c r="N666" i="7" s="1"/>
  <c r="O666" i="7" s="1"/>
  <c r="L624" i="7"/>
  <c r="N624" i="7" s="1"/>
  <c r="O624" i="7" s="1"/>
  <c r="L558" i="7"/>
  <c r="N558" i="7" s="1"/>
  <c r="O558" i="7" s="1"/>
  <c r="L323" i="7"/>
  <c r="N323" i="7" s="1"/>
  <c r="O323" i="7" s="1"/>
  <c r="L545" i="7"/>
  <c r="N545" i="7" s="1"/>
  <c r="O545" i="7" s="1"/>
  <c r="L508" i="7"/>
  <c r="N508" i="7" s="1"/>
  <c r="O508" i="7" s="1"/>
  <c r="L471" i="7"/>
  <c r="N471" i="7" s="1"/>
  <c r="O471" i="7" s="1"/>
  <c r="L434" i="7"/>
  <c r="N434" i="7" s="1"/>
  <c r="O434" i="7" s="1"/>
  <c r="L397" i="7"/>
  <c r="N397" i="7" s="1"/>
  <c r="O397" i="7" s="1"/>
  <c r="L353" i="7"/>
  <c r="N353" i="7" s="1"/>
  <c r="O353" i="7" s="1"/>
  <c r="L290" i="7"/>
  <c r="N290" i="7" s="1"/>
  <c r="O290" i="7" s="1"/>
  <c r="L156" i="7"/>
  <c r="N156" i="7" s="1"/>
  <c r="O156" i="7" s="1"/>
  <c r="L71" i="7"/>
  <c r="N71" i="7" s="1"/>
  <c r="O71" i="7" s="1"/>
  <c r="L38" i="7"/>
  <c r="N38" i="7" s="1"/>
  <c r="O38" i="7" s="1"/>
  <c r="L1017" i="7"/>
  <c r="N1017" i="7" s="1"/>
  <c r="O1017" i="7" s="1"/>
  <c r="L963" i="7"/>
  <c r="N963" i="7" s="1"/>
  <c r="O963" i="7" s="1"/>
  <c r="L878" i="7"/>
  <c r="N878" i="7" s="1"/>
  <c r="O878" i="7" s="1"/>
  <c r="L946" i="7"/>
  <c r="N946" i="7" s="1"/>
  <c r="O946" i="7" s="1"/>
  <c r="L848" i="7"/>
  <c r="N848" i="7" s="1"/>
  <c r="O848" i="7" s="1"/>
  <c r="L816" i="7"/>
  <c r="N816" i="7" s="1"/>
  <c r="O816" i="7" s="1"/>
  <c r="L769" i="7"/>
  <c r="N769" i="7" s="1"/>
  <c r="O769" i="7" s="1"/>
  <c r="L733" i="7"/>
  <c r="N733" i="7" s="1"/>
  <c r="O733" i="7" s="1"/>
  <c r="L710" i="7"/>
  <c r="N710" i="7" s="1"/>
  <c r="O710" i="7" s="1"/>
  <c r="L686" i="7"/>
  <c r="N686" i="7" s="1"/>
  <c r="O686" i="7" s="1"/>
  <c r="L665" i="7"/>
  <c r="N665" i="7" s="1"/>
  <c r="O665" i="7" s="1"/>
  <c r="L644" i="7"/>
  <c r="N644" i="7" s="1"/>
  <c r="O644" i="7" s="1"/>
  <c r="L623" i="7"/>
  <c r="N623" i="7" s="1"/>
  <c r="O623" i="7" s="1"/>
  <c r="L607" i="7"/>
  <c r="N607" i="7" s="1"/>
  <c r="O607" i="7" s="1"/>
  <c r="L593" i="7"/>
  <c r="N593" i="7" s="1"/>
  <c r="O593" i="7" s="1"/>
  <c r="L374" i="7"/>
  <c r="L322" i="7"/>
  <c r="N322" i="7" s="1"/>
  <c r="O322" i="7" s="1"/>
  <c r="L576" i="7"/>
  <c r="N576" i="7" s="1"/>
  <c r="O576" i="7" s="1"/>
  <c r="L544" i="7"/>
  <c r="N544" i="7" s="1"/>
  <c r="O544" i="7" s="1"/>
  <c r="L523" i="7"/>
  <c r="N523" i="7" s="1"/>
  <c r="O523" i="7" s="1"/>
  <c r="L507" i="7"/>
  <c r="N507" i="7" s="1"/>
  <c r="O507" i="7" s="1"/>
  <c r="L486" i="7"/>
  <c r="N486" i="7" s="1"/>
  <c r="O486" i="7" s="1"/>
  <c r="L470" i="7"/>
  <c r="N470" i="7" s="1"/>
  <c r="O470" i="7" s="1"/>
  <c r="L449" i="7"/>
  <c r="N449" i="7" s="1"/>
  <c r="O449" i="7" s="1"/>
  <c r="L433" i="7"/>
  <c r="N433" i="7" s="1"/>
  <c r="O433" i="7" s="1"/>
  <c r="L412" i="7"/>
  <c r="N412" i="7" s="1"/>
  <c r="O412" i="7" s="1"/>
  <c r="L396" i="7"/>
  <c r="N396" i="7" s="1"/>
  <c r="O396" i="7" s="1"/>
  <c r="L375" i="7"/>
  <c r="N375" i="7" s="1"/>
  <c r="O375" i="7" s="1"/>
  <c r="L354" i="7"/>
  <c r="N354" i="7" s="1"/>
  <c r="O354" i="7" s="1"/>
  <c r="L309" i="7"/>
  <c r="N309" i="7" s="1"/>
  <c r="O309" i="7" s="1"/>
  <c r="L293" i="7"/>
  <c r="N293" i="7" s="1"/>
  <c r="O293" i="7" s="1"/>
  <c r="L200" i="7"/>
  <c r="N200" i="7" s="1"/>
  <c r="O200" i="7" s="1"/>
  <c r="L237" i="7"/>
  <c r="N237" i="7" s="1"/>
  <c r="O237" i="7" s="1"/>
  <c r="L186" i="7"/>
  <c r="N186" i="7" s="1"/>
  <c r="O186" i="7" s="1"/>
  <c r="L170" i="7"/>
  <c r="N170" i="7" s="1"/>
  <c r="O170" i="7" s="1"/>
  <c r="L149" i="7"/>
  <c r="N149" i="7" s="1"/>
  <c r="O149" i="7" s="1"/>
  <c r="L133" i="7"/>
  <c r="N133" i="7" s="1"/>
  <c r="O133" i="7" s="1"/>
  <c r="L112" i="7"/>
  <c r="N112" i="7" s="1"/>
  <c r="O112" i="7" s="1"/>
  <c r="L96" i="7"/>
  <c r="N96" i="7" s="1"/>
  <c r="O96" i="7" s="1"/>
  <c r="L70" i="7"/>
  <c r="N70" i="7" s="1"/>
  <c r="O70" i="7" s="1"/>
  <c r="L254" i="7"/>
  <c r="N254" i="7" s="1"/>
  <c r="O254" i="7" s="1"/>
  <c r="L219" i="7"/>
  <c r="N219" i="7" s="1"/>
  <c r="O219" i="7" s="1"/>
  <c r="L198" i="7"/>
  <c r="N198" i="7" s="1"/>
  <c r="O198" i="7" s="1"/>
  <c r="L52" i="7"/>
  <c r="L27" i="7"/>
  <c r="N27" i="7" s="1"/>
  <c r="O27" i="7" s="1"/>
  <c r="L278" i="7"/>
  <c r="N278" i="7" s="1"/>
  <c r="O278" i="7" s="1"/>
  <c r="L185" i="7"/>
  <c r="N185" i="7" s="1"/>
  <c r="O185" i="7" s="1"/>
  <c r="L150" i="7"/>
  <c r="N150" i="7" s="1"/>
  <c r="O150" i="7" s="1"/>
  <c r="L117" i="7"/>
  <c r="N117" i="7" s="1"/>
  <c r="O117" i="7" s="1"/>
  <c r="L77" i="7"/>
  <c r="N77" i="7" s="1"/>
  <c r="O77" i="7" s="1"/>
  <c r="L244" i="7"/>
  <c r="N244" i="7" s="1"/>
  <c r="O244" i="7" s="1"/>
  <c r="L62" i="7"/>
  <c r="N62" i="7" s="1"/>
  <c r="O62" i="7" s="1"/>
  <c r="L26" i="7"/>
  <c r="N26" i="7" s="1"/>
  <c r="O26" i="7" s="1"/>
  <c r="L1006" i="7"/>
  <c r="N1006" i="7" s="1"/>
  <c r="O1006" i="7" s="1"/>
  <c r="L1016" i="7"/>
  <c r="N1016" i="7" s="1"/>
  <c r="O1016" i="7" s="1"/>
  <c r="L978" i="7"/>
  <c r="N978" i="7" s="1"/>
  <c r="O978" i="7" s="1"/>
  <c r="L962" i="7"/>
  <c r="N962" i="7" s="1"/>
  <c r="O962" i="7" s="1"/>
  <c r="L924" i="7"/>
  <c r="N924" i="7" s="1"/>
  <c r="O924" i="7" s="1"/>
  <c r="L861" i="7"/>
  <c r="N861" i="7" s="1"/>
  <c r="O861" i="7" s="1"/>
  <c r="L898" i="7"/>
  <c r="N898" i="7" s="1"/>
  <c r="O898" i="7" s="1"/>
  <c r="L831" i="7"/>
  <c r="N831" i="7" s="1"/>
  <c r="O831" i="7" s="1"/>
  <c r="L792" i="7"/>
  <c r="N792" i="7" s="1"/>
  <c r="O792" i="7" s="1"/>
  <c r="L748" i="7"/>
  <c r="N748" i="7" s="1"/>
  <c r="O748" i="7" s="1"/>
  <c r="L793" i="7"/>
  <c r="N793" i="7" s="1"/>
  <c r="O793" i="7" s="1"/>
  <c r="L693" i="7"/>
  <c r="N693" i="7" s="1"/>
  <c r="O693" i="7" s="1"/>
  <c r="L651" i="7"/>
  <c r="N651" i="7" s="1"/>
  <c r="O651" i="7" s="1"/>
  <c r="L210" i="7"/>
  <c r="N210" i="7" s="1"/>
  <c r="O210" i="7" s="1"/>
  <c r="L111" i="7"/>
  <c r="N111" i="7" s="1"/>
  <c r="O111" i="7" s="1"/>
  <c r="L197" i="7"/>
  <c r="L306" i="7"/>
  <c r="N306" i="7" s="1"/>
  <c r="O306" i="7" s="1"/>
  <c r="L367" i="7"/>
  <c r="N367" i="7" s="1"/>
  <c r="O367" i="7" s="1"/>
  <c r="L411" i="7"/>
  <c r="N411" i="7" s="1"/>
  <c r="O411" i="7" s="1"/>
  <c r="L485" i="7"/>
  <c r="N485" i="7" s="1"/>
  <c r="O485" i="7" s="1"/>
  <c r="L574" i="7"/>
  <c r="N574" i="7" s="1"/>
  <c r="O574" i="7" s="1"/>
  <c r="L606" i="7"/>
  <c r="N606" i="7" s="1"/>
  <c r="O606" i="7" s="1"/>
  <c r="L772" i="7"/>
  <c r="N772" i="7" s="1"/>
  <c r="O772" i="7" s="1"/>
  <c r="L994" i="7"/>
  <c r="N994" i="7" s="1"/>
  <c r="O994" i="7" s="1"/>
  <c r="L205" i="7"/>
  <c r="N205" i="7" s="1"/>
  <c r="O205" i="7" s="1"/>
  <c r="L297" i="7"/>
  <c r="N297" i="7" s="1"/>
  <c r="O297" i="7" s="1"/>
  <c r="L548" i="7"/>
  <c r="N548" i="7" s="1"/>
  <c r="O548" i="7" s="1"/>
  <c r="L777" i="7"/>
  <c r="N777" i="7" s="1"/>
  <c r="O777" i="7" s="1"/>
  <c r="L405" i="7"/>
  <c r="N405" i="7" s="1"/>
  <c r="O405" i="7" s="1"/>
  <c r="L674" i="7"/>
  <c r="N674" i="7" s="1"/>
  <c r="O674" i="7" s="1"/>
  <c r="L36" i="7"/>
  <c r="N36" i="7" s="1"/>
  <c r="O36" i="7" s="1"/>
  <c r="L33" i="7"/>
  <c r="N33" i="7" s="1"/>
  <c r="O33" i="7" s="1"/>
  <c r="L139" i="7"/>
  <c r="N139" i="7" s="1"/>
  <c r="O139" i="7" s="1"/>
  <c r="L513" i="7"/>
  <c r="N513" i="7" s="1"/>
  <c r="O513" i="7" s="1"/>
  <c r="L708" i="7"/>
  <c r="N708" i="7" s="1"/>
  <c r="O708" i="7" s="1"/>
  <c r="L846" i="7"/>
  <c r="N846" i="7" s="1"/>
  <c r="O846" i="7" s="1"/>
  <c r="L877" i="7"/>
  <c r="N877" i="7" s="1"/>
  <c r="O877" i="7" s="1"/>
  <c r="L945" i="7"/>
  <c r="N945" i="7" s="1"/>
  <c r="O945" i="7" s="1"/>
  <c r="L847" i="7"/>
  <c r="N847" i="7" s="1"/>
  <c r="O847" i="7" s="1"/>
  <c r="L810" i="7"/>
  <c r="N810" i="7" s="1"/>
  <c r="O810" i="7" s="1"/>
  <c r="L768" i="7"/>
  <c r="N768" i="7" s="1"/>
  <c r="O768" i="7" s="1"/>
  <c r="L732" i="7"/>
  <c r="N732" i="7" s="1"/>
  <c r="O732" i="7" s="1"/>
  <c r="L709" i="7"/>
  <c r="N709" i="7" s="1"/>
  <c r="O709" i="7" s="1"/>
  <c r="L672" i="7"/>
  <c r="N672" i="7" s="1"/>
  <c r="O672" i="7" s="1"/>
  <c r="L34" i="7"/>
  <c r="N34" i="7" s="1"/>
  <c r="O34" i="7" s="1"/>
  <c r="L67" i="7"/>
  <c r="N67" i="7" s="1"/>
  <c r="O67" i="7" s="1"/>
  <c r="L152" i="7"/>
  <c r="N152" i="7" s="1"/>
  <c r="O152" i="7" s="1"/>
  <c r="L281" i="7"/>
  <c r="N281" i="7" s="1"/>
  <c r="O281" i="7" s="1"/>
  <c r="L351" i="7"/>
  <c r="N351" i="7" s="1"/>
  <c r="O351" i="7" s="1"/>
  <c r="L395" i="7"/>
  <c r="N395" i="7" s="1"/>
  <c r="O395" i="7" s="1"/>
  <c r="L432" i="7"/>
  <c r="N432" i="7" s="1"/>
  <c r="O432" i="7" s="1"/>
  <c r="L469" i="7"/>
  <c r="N469" i="7" s="1"/>
  <c r="O469" i="7" s="1"/>
  <c r="L501" i="7"/>
  <c r="N501" i="7" s="1"/>
  <c r="O501" i="7" s="1"/>
  <c r="L543" i="7"/>
  <c r="N543" i="7" s="1"/>
  <c r="O543" i="7" s="1"/>
  <c r="L321" i="7"/>
  <c r="N321" i="7" s="1"/>
  <c r="O321" i="7" s="1"/>
  <c r="L591" i="7"/>
  <c r="N591" i="7" s="1"/>
  <c r="O591" i="7" s="1"/>
  <c r="L622" i="7"/>
  <c r="N622" i="7" s="1"/>
  <c r="O622" i="7" s="1"/>
  <c r="L676" i="7"/>
  <c r="N676" i="7" s="1"/>
  <c r="O676" i="7" s="1"/>
  <c r="L736" i="7"/>
  <c r="N736" i="7" s="1"/>
  <c r="O736" i="7" s="1"/>
  <c r="L819" i="7"/>
  <c r="N819" i="7" s="1"/>
  <c r="O819" i="7" s="1"/>
  <c r="L949" i="7"/>
  <c r="N949" i="7" s="1"/>
  <c r="O949" i="7" s="1"/>
  <c r="L966" i="7"/>
  <c r="N966" i="7" s="1"/>
  <c r="O966" i="7" s="1"/>
  <c r="L32" i="7"/>
  <c r="N32" i="7" s="1"/>
  <c r="O32" i="7" s="1"/>
  <c r="L130" i="7"/>
  <c r="N130" i="7" s="1"/>
  <c r="O130" i="7" s="1"/>
  <c r="L31" i="7"/>
  <c r="N31" i="7" s="1"/>
  <c r="O31" i="7" s="1"/>
  <c r="L267" i="7"/>
  <c r="N267" i="7" s="1"/>
  <c r="O267" i="7" s="1"/>
  <c r="L137" i="7"/>
  <c r="N137" i="7" s="1"/>
  <c r="O137" i="7" s="1"/>
  <c r="L255" i="7"/>
  <c r="N255" i="7" s="1"/>
  <c r="O255" i="7" s="1"/>
  <c r="L358" i="7"/>
  <c r="N358" i="7" s="1"/>
  <c r="O358" i="7" s="1"/>
  <c r="L437" i="7"/>
  <c r="N437" i="7" s="1"/>
  <c r="O437" i="7" s="1"/>
  <c r="L511" i="7"/>
  <c r="N511" i="7" s="1"/>
  <c r="O511" i="7" s="1"/>
  <c r="L326" i="7"/>
  <c r="N326" i="7" s="1"/>
  <c r="O326" i="7" s="1"/>
  <c r="L632" i="7"/>
  <c r="N632" i="7" s="1"/>
  <c r="O632" i="7" s="1"/>
  <c r="L718" i="7"/>
  <c r="N718" i="7" s="1"/>
  <c r="O718" i="7" s="1"/>
  <c r="L891" i="7"/>
  <c r="N891" i="7" s="1"/>
  <c r="O891" i="7" s="1"/>
  <c r="L999" i="7"/>
  <c r="N999" i="7" s="1"/>
  <c r="O999" i="7" s="1"/>
  <c r="L300" i="7"/>
  <c r="N300" i="7" s="1"/>
  <c r="O300" i="7" s="1"/>
  <c r="L479" i="7"/>
  <c r="N479" i="7" s="1"/>
  <c r="O479" i="7" s="1"/>
  <c r="L566" i="7"/>
  <c r="N566" i="7" s="1"/>
  <c r="O566" i="7" s="1"/>
  <c r="L734" i="7"/>
  <c r="N734" i="7" s="1"/>
  <c r="O734" i="7" s="1"/>
  <c r="L947" i="7"/>
  <c r="N947" i="7" s="1"/>
  <c r="O947" i="7" s="1"/>
  <c r="L1018" i="7"/>
  <c r="N1018" i="7" s="1"/>
  <c r="O1018" i="7" s="1"/>
  <c r="L269" i="7"/>
  <c r="N269" i="7" s="1"/>
  <c r="O269" i="7" s="1"/>
  <c r="L230" i="7"/>
  <c r="N230" i="7" s="1"/>
  <c r="O230" i="7" s="1"/>
  <c r="L207" i="7"/>
  <c r="N207" i="7" s="1"/>
  <c r="O207" i="7" s="1"/>
  <c r="L102" i="7"/>
  <c r="N102" i="7" s="1"/>
  <c r="O102" i="7" s="1"/>
  <c r="L176" i="7"/>
  <c r="N176" i="7" s="1"/>
  <c r="O176" i="7" s="1"/>
  <c r="L299" i="7"/>
  <c r="N299" i="7" s="1"/>
  <c r="O299" i="7" s="1"/>
  <c r="L402" i="7"/>
  <c r="N402" i="7" s="1"/>
  <c r="O402" i="7" s="1"/>
  <c r="L476" i="7"/>
  <c r="N476" i="7" s="1"/>
  <c r="O476" i="7" s="1"/>
  <c r="L550" i="7"/>
  <c r="N550" i="7" s="1"/>
  <c r="O550" i="7" s="1"/>
  <c r="L563" i="7"/>
  <c r="N563" i="7" s="1"/>
  <c r="O563" i="7" s="1"/>
  <c r="L671" i="7"/>
  <c r="N671" i="7" s="1"/>
  <c r="O671" i="7" s="1"/>
  <c r="L731" i="7"/>
  <c r="N731" i="7" s="1"/>
  <c r="O731" i="7" s="1"/>
  <c r="L809" i="7"/>
  <c r="N809" i="7" s="1"/>
  <c r="O809" i="7" s="1"/>
  <c r="L944" i="7"/>
  <c r="N944" i="7" s="1"/>
  <c r="O944" i="7" s="1"/>
  <c r="L961" i="7"/>
  <c r="N961" i="7" s="1"/>
  <c r="O961" i="7" s="1"/>
  <c r="L448" i="7"/>
  <c r="N448" i="7" s="1"/>
  <c r="O448" i="7" s="1"/>
  <c r="L522" i="7"/>
  <c r="N522" i="7" s="1"/>
  <c r="O522" i="7" s="1"/>
  <c r="L337" i="7"/>
  <c r="N337" i="7" s="1"/>
  <c r="O337" i="7" s="1"/>
  <c r="L643" i="7"/>
  <c r="N643" i="7" s="1"/>
  <c r="O643" i="7" s="1"/>
  <c r="L713" i="7"/>
  <c r="N713" i="7" s="1"/>
  <c r="O713" i="7" s="1"/>
  <c r="L886" i="7"/>
  <c r="N886" i="7" s="1"/>
  <c r="O886" i="7" s="1"/>
  <c r="L885" i="7"/>
  <c r="L261" i="7"/>
  <c r="N261" i="7" s="1"/>
  <c r="O261" i="7" s="1"/>
  <c r="L191" i="7"/>
  <c r="N191" i="7" s="1"/>
  <c r="O191" i="7" s="1"/>
  <c r="L100" i="7"/>
  <c r="N100" i="7" s="1"/>
  <c r="O100" i="7" s="1"/>
  <c r="L174" i="7"/>
  <c r="N174" i="7" s="1"/>
  <c r="O174" i="7" s="1"/>
  <c r="L400" i="7"/>
  <c r="N400" i="7" s="1"/>
  <c r="O400" i="7" s="1"/>
  <c r="L474" i="7"/>
  <c r="N474" i="7" s="1"/>
  <c r="O474" i="7" s="1"/>
  <c r="L561" i="7"/>
  <c r="N561" i="7" s="1"/>
  <c r="O561" i="7" s="1"/>
  <c r="L669" i="7"/>
  <c r="N669" i="7" s="1"/>
  <c r="O669" i="7" s="1"/>
  <c r="L917" i="7"/>
  <c r="N917" i="7" s="1"/>
  <c r="O917" i="7" s="1"/>
  <c r="L97" i="7"/>
  <c r="N97" i="7" s="1"/>
  <c r="O97" i="7" s="1"/>
  <c r="L553" i="7"/>
  <c r="N553" i="7" s="1"/>
  <c r="O553" i="7" s="1"/>
  <c r="L817" i="7"/>
  <c r="N817" i="7" s="1"/>
  <c r="O817" i="7" s="1"/>
  <c r="L964" i="7"/>
  <c r="N964" i="7" s="1"/>
  <c r="O964" i="7" s="1"/>
  <c r="L132" i="7"/>
  <c r="N132" i="7" s="1"/>
  <c r="O132" i="7" s="1"/>
  <c r="L271" i="7"/>
  <c r="N271" i="7" s="1"/>
  <c r="O271" i="7" s="1"/>
  <c r="L264" i="7"/>
  <c r="N264" i="7" s="1"/>
  <c r="O264" i="7" s="1"/>
  <c r="L360" i="7"/>
  <c r="N360" i="7" s="1"/>
  <c r="O360" i="7" s="1"/>
  <c r="L439" i="7"/>
  <c r="N439" i="7" s="1"/>
  <c r="O439" i="7" s="1"/>
  <c r="L328" i="7"/>
  <c r="N328" i="7" s="1"/>
  <c r="O328" i="7" s="1"/>
  <c r="L634" i="7"/>
  <c r="N634" i="7" s="1"/>
  <c r="O634" i="7" s="1"/>
  <c r="L767" i="7"/>
  <c r="N767" i="7" s="1"/>
  <c r="O767" i="7" s="1"/>
  <c r="L876" i="7"/>
  <c r="N876" i="7" s="1"/>
  <c r="O876" i="7" s="1"/>
  <c r="L1015" i="7"/>
  <c r="N1015" i="7" s="1"/>
  <c r="O1015" i="7" s="1"/>
  <c r="M51" i="7"/>
  <c r="M92" i="7"/>
  <c r="M165" i="7"/>
  <c r="M228" i="7"/>
  <c r="M286" i="7"/>
  <c r="M341" i="7"/>
  <c r="M388" i="7"/>
  <c r="M461" i="7"/>
  <c r="M528" i="7"/>
  <c r="M600" i="7"/>
  <c r="M656" i="7"/>
  <c r="M723" i="7"/>
  <c r="M814" i="7"/>
  <c r="M884" i="7"/>
  <c r="M938" i="7"/>
  <c r="M992" i="7"/>
  <c r="M81" i="7"/>
  <c r="M124" i="7"/>
  <c r="M196" i="7"/>
  <c r="M259" i="7"/>
  <c r="M315" i="7"/>
  <c r="M373" i="7"/>
  <c r="M424" i="7"/>
  <c r="M505" i="7"/>
  <c r="M571" i="7"/>
  <c r="M629" i="7"/>
  <c r="M681" i="7"/>
  <c r="M752" i="7"/>
  <c r="M853" i="7"/>
  <c r="M911" i="7"/>
  <c r="M957" i="7"/>
  <c r="M784" i="7"/>
  <c r="N784" i="7" l="1"/>
  <c r="O784" i="7" s="1"/>
  <c r="M782" i="7"/>
  <c r="N782" i="7" s="1"/>
  <c r="N752" i="7"/>
  <c r="O752" i="7" s="1"/>
  <c r="M750" i="7"/>
  <c r="N750" i="7" s="1"/>
  <c r="N629" i="7"/>
  <c r="O629" i="7" s="1"/>
  <c r="M627" i="7"/>
  <c r="N627" i="7" s="1"/>
  <c r="M371" i="7"/>
  <c r="N371" i="7" s="1"/>
  <c r="N373" i="7"/>
  <c r="O373" i="7" s="1"/>
  <c r="N259" i="7"/>
  <c r="O259" i="7" s="1"/>
  <c r="M257" i="7"/>
  <c r="N257" i="7" s="1"/>
  <c r="M990" i="7"/>
  <c r="N990" i="7" s="1"/>
  <c r="N992" i="7"/>
  <c r="O992" i="7" s="1"/>
  <c r="N884" i="7"/>
  <c r="O884" i="7" s="1"/>
  <c r="M882" i="7"/>
  <c r="N882" i="7" s="1"/>
  <c r="N600" i="7"/>
  <c r="O600" i="7" s="1"/>
  <c r="M598" i="7"/>
  <c r="N598" i="7" s="1"/>
  <c r="N461" i="7"/>
  <c r="O461" i="7" s="1"/>
  <c r="M459" i="7"/>
  <c r="N459" i="7" s="1"/>
  <c r="N228" i="7"/>
  <c r="O228" i="7" s="1"/>
  <c r="M226" i="7"/>
  <c r="N226" i="7" s="1"/>
  <c r="M90" i="7"/>
  <c r="N90" i="7" s="1"/>
  <c r="N92" i="7"/>
  <c r="O92" i="7" s="1"/>
  <c r="N957" i="7"/>
  <c r="O957" i="7" s="1"/>
  <c r="M955" i="7"/>
  <c r="N955" i="7" s="1"/>
  <c r="N853" i="7"/>
  <c r="O853" i="7" s="1"/>
  <c r="M851" i="7"/>
  <c r="N851" i="7" s="1"/>
  <c r="N681" i="7"/>
  <c r="O681" i="7" s="1"/>
  <c r="M679" i="7"/>
  <c r="N679" i="7" s="1"/>
  <c r="N571" i="7"/>
  <c r="O571" i="7" s="1"/>
  <c r="M569" i="7"/>
  <c r="N569" i="7" s="1"/>
  <c r="N424" i="7"/>
  <c r="O424" i="7" s="1"/>
  <c r="M422" i="7"/>
  <c r="N422" i="7" s="1"/>
  <c r="M313" i="7"/>
  <c r="N313" i="7" s="1"/>
  <c r="N315" i="7"/>
  <c r="O315" i="7" s="1"/>
  <c r="M194" i="7"/>
  <c r="N194" i="7" s="1"/>
  <c r="N196" i="7"/>
  <c r="O196" i="7" s="1"/>
  <c r="N81" i="7"/>
  <c r="O81" i="7" s="1"/>
  <c r="M79" i="7"/>
  <c r="N79" i="7" s="1"/>
  <c r="M936" i="7"/>
  <c r="N936" i="7" s="1"/>
  <c r="N938" i="7"/>
  <c r="O938" i="7" s="1"/>
  <c r="M812" i="7"/>
  <c r="N812" i="7" s="1"/>
  <c r="N814" i="7"/>
  <c r="O814" i="7" s="1"/>
  <c r="N656" i="7"/>
  <c r="O656" i="7" s="1"/>
  <c r="M654" i="7"/>
  <c r="N654" i="7" s="1"/>
  <c r="N528" i="7"/>
  <c r="O528" i="7" s="1"/>
  <c r="M526" i="7"/>
  <c r="N526" i="7" s="1"/>
  <c r="N388" i="7"/>
  <c r="O388" i="7" s="1"/>
  <c r="M386" i="7"/>
  <c r="N386" i="7" s="1"/>
  <c r="M284" i="7"/>
  <c r="N284" i="7" s="1"/>
  <c r="N286" i="7"/>
  <c r="O286" i="7" s="1"/>
  <c r="M163" i="7"/>
  <c r="N163" i="7" s="1"/>
  <c r="N165" i="7"/>
  <c r="O165" i="7" s="1"/>
  <c r="M49" i="7"/>
  <c r="N51" i="7"/>
  <c r="O51" i="7" s="1"/>
  <c r="N885" i="7"/>
  <c r="O885" i="7" s="1"/>
  <c r="L883" i="7"/>
  <c r="N883" i="7" s="1"/>
  <c r="L195" i="7"/>
  <c r="N195" i="7" s="1"/>
  <c r="N197" i="7"/>
  <c r="O197" i="7" s="1"/>
  <c r="N912" i="7"/>
  <c r="O912" i="7" s="1"/>
  <c r="L910" i="7"/>
  <c r="N910" i="7" s="1"/>
  <c r="N630" i="7"/>
  <c r="O630" i="7" s="1"/>
  <c r="L628" i="7"/>
  <c r="N628" i="7" s="1"/>
  <c r="N287" i="7"/>
  <c r="O287" i="7" s="1"/>
  <c r="L285" i="7"/>
  <c r="N285" i="7" s="1"/>
  <c r="N342" i="7"/>
  <c r="O342" i="7" s="1"/>
  <c r="L340" i="7"/>
  <c r="N340" i="7" s="1"/>
  <c r="L80" i="7"/>
  <c r="N80" i="7" s="1"/>
  <c r="N82" i="7"/>
  <c r="O82" i="7" s="1"/>
  <c r="N939" i="7"/>
  <c r="O939" i="7" s="1"/>
  <c r="L937" i="7"/>
  <c r="N937" i="7" s="1"/>
  <c r="N993" i="7"/>
  <c r="O993" i="7" s="1"/>
  <c r="L991" i="7"/>
  <c r="N991" i="7" s="1"/>
  <c r="N462" i="7"/>
  <c r="O462" i="7" s="1"/>
  <c r="L460" i="7"/>
  <c r="N460" i="7" s="1"/>
  <c r="N785" i="7"/>
  <c r="O785" i="7" s="1"/>
  <c r="L783" i="7"/>
  <c r="N783" i="7" s="1"/>
  <c r="N260" i="7"/>
  <c r="O260" i="7" s="1"/>
  <c r="L258" i="7"/>
  <c r="N258" i="7" s="1"/>
  <c r="N911" i="7"/>
  <c r="O911" i="7" s="1"/>
  <c r="M909" i="7"/>
  <c r="N909" i="7" s="1"/>
  <c r="M503" i="7"/>
  <c r="N503" i="7" s="1"/>
  <c r="N505" i="7"/>
  <c r="O505" i="7" s="1"/>
  <c r="M122" i="7"/>
  <c r="N122" i="7" s="1"/>
  <c r="N124" i="7"/>
  <c r="O124" i="7" s="1"/>
  <c r="N723" i="7"/>
  <c r="O723" i="7" s="1"/>
  <c r="M721" i="7"/>
  <c r="N721" i="7" s="1"/>
  <c r="M339" i="7"/>
  <c r="N339" i="7" s="1"/>
  <c r="N341" i="7"/>
  <c r="O341" i="7" s="1"/>
  <c r="N52" i="7"/>
  <c r="O52" i="7" s="1"/>
  <c r="L50" i="7"/>
  <c r="N50" i="7" s="1"/>
  <c r="N374" i="7"/>
  <c r="O374" i="7" s="1"/>
  <c r="L372" i="7"/>
  <c r="N372" i="7" s="1"/>
  <c r="N125" i="7"/>
  <c r="O125" i="7" s="1"/>
  <c r="L123" i="7"/>
  <c r="N123" i="7" s="1"/>
  <c r="N657" i="7"/>
  <c r="O657" i="7" s="1"/>
  <c r="L655" i="7"/>
  <c r="N655" i="7" s="1"/>
  <c r="N46" i="7"/>
  <c r="O46" i="7" s="1"/>
  <c r="L44" i="7"/>
  <c r="N44" i="7" s="1"/>
  <c r="L852" i="7"/>
  <c r="N852" i="7" s="1"/>
  <c r="N854" i="7"/>
  <c r="O854" i="7" s="1"/>
  <c r="N93" i="7"/>
  <c r="O93" i="7" s="1"/>
  <c r="L91" i="7"/>
  <c r="N91" i="7" s="1"/>
  <c r="N815" i="7"/>
  <c r="O815" i="7" s="1"/>
  <c r="L813" i="7"/>
  <c r="N813" i="7" s="1"/>
  <c r="N506" i="7"/>
  <c r="O506" i="7" s="1"/>
  <c r="L504" i="7"/>
  <c r="N504" i="7" s="1"/>
  <c r="L680" i="7"/>
  <c r="N680" i="7" s="1"/>
  <c r="N682" i="7"/>
  <c r="O682" i="7" s="1"/>
  <c r="N229" i="7"/>
  <c r="O229" i="7" s="1"/>
  <c r="L227" i="7"/>
  <c r="N227" i="7" s="1"/>
  <c r="N753" i="7"/>
  <c r="O753" i="7" s="1"/>
  <c r="L751" i="7"/>
  <c r="N751" i="7" s="1"/>
  <c r="N389" i="7"/>
  <c r="O389" i="7" s="1"/>
  <c r="L387" i="7"/>
  <c r="N387" i="7" s="1"/>
  <c r="N572" i="7"/>
  <c r="O572" i="7" s="1"/>
  <c r="L570" i="7"/>
  <c r="N570" i="7" s="1"/>
  <c r="N601" i="7"/>
  <c r="O601" i="7" s="1"/>
  <c r="L599" i="7"/>
  <c r="N599" i="7" s="1"/>
  <c r="L314" i="7"/>
  <c r="N314" i="7" s="1"/>
  <c r="N316" i="7"/>
  <c r="O316" i="7" s="1"/>
  <c r="N529" i="7"/>
  <c r="O529" i="7" s="1"/>
  <c r="L527" i="7"/>
  <c r="N527" i="7" s="1"/>
  <c r="N166" i="7"/>
  <c r="O166" i="7" s="1"/>
  <c r="L164" i="7"/>
  <c r="N164" i="7" s="1"/>
  <c r="N425" i="7"/>
  <c r="O425" i="7" s="1"/>
  <c r="L423" i="7"/>
  <c r="N423" i="7" s="1"/>
  <c r="N724" i="7"/>
  <c r="O724" i="7" s="1"/>
  <c r="L722" i="7"/>
  <c r="N722" i="7" s="1"/>
  <c r="N958" i="7"/>
  <c r="O958" i="7" s="1"/>
  <c r="L956" i="7"/>
  <c r="N956" i="7" s="1"/>
  <c r="N24" i="7"/>
  <c r="O24" i="7" s="1"/>
  <c r="L22" i="7"/>
  <c r="M18" i="7" l="1"/>
  <c r="N49" i="7"/>
  <c r="L19" i="7"/>
  <c r="N22" i="7"/>
  <c r="M17" i="7" l="1"/>
  <c r="N18" i="7"/>
  <c r="L17" i="7"/>
  <c r="N19" i="7"/>
  <c r="N17" i="7" l="1"/>
  <c r="K1025" i="5"/>
  <c r="I51" i="5"/>
  <c r="I49" i="5" s="1"/>
  <c r="I44" i="5"/>
  <c r="I19" i="5" s="1"/>
  <c r="I81" i="5"/>
  <c r="I79" i="5" s="1"/>
  <c r="I92" i="5"/>
  <c r="I90" i="5" s="1"/>
  <c r="I124" i="5"/>
  <c r="I122" i="5" s="1"/>
  <c r="I196" i="5"/>
  <c r="I194" i="5" s="1"/>
  <c r="I259" i="5"/>
  <c r="I257" i="5" s="1"/>
  <c r="I315" i="5"/>
  <c r="I313" i="5" s="1"/>
  <c r="I341" i="5"/>
  <c r="I339" i="5" s="1"/>
  <c r="I388" i="5"/>
  <c r="I386" i="5" s="1"/>
  <c r="I286" i="5"/>
  <c r="I284" i="5" s="1"/>
  <c r="I373" i="5"/>
  <c r="I371" i="5" s="1"/>
  <c r="I424" i="5"/>
  <c r="I422" i="5" s="1"/>
  <c r="I505" i="5"/>
  <c r="I503" i="5" s="1"/>
  <c r="I528" i="5"/>
  <c r="I526" i="5" s="1"/>
  <c r="I461" i="5"/>
  <c r="I459" i="5" s="1"/>
  <c r="I600" i="5"/>
  <c r="I598" i="5" s="1"/>
  <c r="I571" i="5"/>
  <c r="I569" i="5" s="1"/>
  <c r="I656" i="5"/>
  <c r="I654" i="5" s="1"/>
  <c r="I629" i="5"/>
  <c r="I627" i="5" s="1"/>
  <c r="I681" i="5"/>
  <c r="I679" i="5" s="1"/>
  <c r="I723" i="5"/>
  <c r="I721" i="5" s="1"/>
  <c r="I752" i="5"/>
  <c r="I750" i="5" s="1"/>
  <c r="I853" i="5"/>
  <c r="I851" i="5" s="1"/>
  <c r="I784" i="5"/>
  <c r="I782" i="5" s="1"/>
  <c r="I814" i="5"/>
  <c r="I812" i="5" s="1"/>
  <c r="I884" i="5"/>
  <c r="I882" i="5" s="1"/>
  <c r="I911" i="5"/>
  <c r="I909" i="5" s="1"/>
  <c r="I938" i="5"/>
  <c r="I936" i="5" s="1"/>
  <c r="I957" i="5"/>
  <c r="I955" i="5" s="1"/>
  <c r="I992" i="5"/>
  <c r="I990" i="5" s="1"/>
  <c r="H165" i="5"/>
  <c r="I165" i="5" s="1"/>
  <c r="I163" i="5" s="1"/>
  <c r="H228" i="5"/>
  <c r="I228" i="5" s="1"/>
  <c r="I226" i="5" s="1"/>
  <c r="E163" i="5"/>
  <c r="E18" i="5" s="1"/>
  <c r="L10" i="5" s="1"/>
  <c r="D18" i="5"/>
  <c r="L11" i="5" s="1"/>
  <c r="H226" i="5"/>
  <c r="K68" i="5" l="1"/>
  <c r="K1024" i="5"/>
  <c r="K1016" i="5"/>
  <c r="K1020" i="5"/>
  <c r="K1008" i="5"/>
  <c r="K1022" i="5"/>
  <c r="K1012" i="5"/>
  <c r="K1018" i="5"/>
  <c r="K1000" i="5"/>
  <c r="K1023" i="5"/>
  <c r="K1019" i="5"/>
  <c r="K1014" i="5"/>
  <c r="K1004" i="5"/>
  <c r="K1021" i="5"/>
  <c r="K1017" i="5"/>
  <c r="K1010" i="5"/>
  <c r="K995" i="5"/>
  <c r="K1006" i="5"/>
  <c r="K998" i="5"/>
  <c r="K1002" i="5"/>
  <c r="K981" i="5"/>
  <c r="K1015" i="5"/>
  <c r="K1011" i="5"/>
  <c r="K1007" i="5"/>
  <c r="K1003" i="5"/>
  <c r="K999" i="5"/>
  <c r="K993" i="5"/>
  <c r="K1013" i="5"/>
  <c r="K1009" i="5"/>
  <c r="K1005" i="5"/>
  <c r="K1001" i="5"/>
  <c r="K997" i="5"/>
  <c r="K973" i="5"/>
  <c r="K994" i="5"/>
  <c r="K977" i="5"/>
  <c r="K996" i="5"/>
  <c r="K985" i="5"/>
  <c r="K969" i="5"/>
  <c r="K987" i="5"/>
  <c r="K979" i="5"/>
  <c r="K971" i="5"/>
  <c r="K983" i="5"/>
  <c r="K975" i="5"/>
  <c r="K965" i="5"/>
  <c r="K967" i="5"/>
  <c r="K959" i="5"/>
  <c r="K988" i="5"/>
  <c r="K984" i="5"/>
  <c r="K980" i="5"/>
  <c r="K976" i="5"/>
  <c r="K972" i="5"/>
  <c r="K968" i="5"/>
  <c r="K964" i="5"/>
  <c r="K986" i="5"/>
  <c r="K982" i="5"/>
  <c r="K978" i="5"/>
  <c r="K974" i="5"/>
  <c r="K970" i="5"/>
  <c r="K966" i="5"/>
  <c r="K947" i="5"/>
  <c r="K951" i="5"/>
  <c r="K962" i="5"/>
  <c r="K943" i="5"/>
  <c r="K963" i="5"/>
  <c r="K953" i="5"/>
  <c r="K945" i="5"/>
  <c r="K961" i="5"/>
  <c r="K949" i="5"/>
  <c r="K939" i="5"/>
  <c r="K941" i="5"/>
  <c r="K932" i="5"/>
  <c r="K958" i="5"/>
  <c r="K950" i="5"/>
  <c r="K946" i="5"/>
  <c r="K942" i="5"/>
  <c r="K934" i="5"/>
  <c r="K960" i="5"/>
  <c r="K952" i="5"/>
  <c r="K948" i="5"/>
  <c r="K944" i="5"/>
  <c r="K940" i="5"/>
  <c r="K928" i="5"/>
  <c r="K930" i="5"/>
  <c r="K924" i="5"/>
  <c r="K931" i="5"/>
  <c r="K926" i="5"/>
  <c r="K933" i="5"/>
  <c r="K929" i="5"/>
  <c r="K920" i="5"/>
  <c r="K927" i="5"/>
  <c r="K922" i="5"/>
  <c r="K925" i="5"/>
  <c r="K916" i="5"/>
  <c r="K918" i="5"/>
  <c r="K912" i="5"/>
  <c r="K923" i="5"/>
  <c r="K919" i="5"/>
  <c r="K914" i="5"/>
  <c r="K921" i="5"/>
  <c r="K917" i="5"/>
  <c r="K906" i="5"/>
  <c r="K915" i="5"/>
  <c r="K907" i="5"/>
  <c r="K913" i="5"/>
  <c r="K902" i="5"/>
  <c r="K904" i="5"/>
  <c r="K900" i="5"/>
  <c r="K905" i="5"/>
  <c r="K901" i="5"/>
  <c r="K903" i="5"/>
  <c r="K898" i="5"/>
  <c r="K899" i="5"/>
  <c r="K896" i="5"/>
  <c r="K888" i="5"/>
  <c r="K892" i="5"/>
  <c r="K880" i="5"/>
  <c r="K894" i="5"/>
  <c r="K886" i="5"/>
  <c r="K897" i="5"/>
  <c r="K890" i="5"/>
  <c r="K872" i="5"/>
  <c r="K895" i="5"/>
  <c r="K891" i="5"/>
  <c r="K887" i="5"/>
  <c r="K876" i="5"/>
  <c r="K893" i="5"/>
  <c r="K889" i="5"/>
  <c r="K885" i="5"/>
  <c r="K867" i="5"/>
  <c r="K878" i="5"/>
  <c r="K870" i="5"/>
  <c r="K874" i="5"/>
  <c r="K859" i="5"/>
  <c r="K879" i="5"/>
  <c r="K875" i="5"/>
  <c r="K871" i="5"/>
  <c r="K863" i="5"/>
  <c r="K877" i="5"/>
  <c r="K873" i="5"/>
  <c r="K869" i="5"/>
  <c r="K855" i="5"/>
  <c r="K865" i="5"/>
  <c r="K857" i="5"/>
  <c r="K861" i="5"/>
  <c r="K847" i="5"/>
  <c r="K866" i="5"/>
  <c r="K862" i="5"/>
  <c r="K858" i="5"/>
  <c r="K854" i="5"/>
  <c r="K868" i="5"/>
  <c r="K864" i="5"/>
  <c r="K860" i="5"/>
  <c r="K856" i="5"/>
  <c r="K839" i="5"/>
  <c r="K845" i="5"/>
  <c r="K849" i="5"/>
  <c r="K831" i="5"/>
  <c r="K846" i="5"/>
  <c r="K835" i="5"/>
  <c r="K848" i="5"/>
  <c r="K843" i="5"/>
  <c r="K824" i="5"/>
  <c r="K844" i="5"/>
  <c r="K837" i="5"/>
  <c r="K828" i="5"/>
  <c r="K841" i="5"/>
  <c r="K833" i="5"/>
  <c r="K818" i="5"/>
  <c r="K842" i="5"/>
  <c r="K838" i="5"/>
  <c r="K834" i="5"/>
  <c r="K830" i="5"/>
  <c r="K822" i="5"/>
  <c r="K840" i="5"/>
  <c r="K836" i="5"/>
  <c r="K832" i="5"/>
  <c r="K826" i="5"/>
  <c r="K810" i="5"/>
  <c r="K827" i="5"/>
  <c r="K823" i="5"/>
  <c r="K816" i="5"/>
  <c r="K829" i="5"/>
  <c r="K825" i="5"/>
  <c r="K820" i="5"/>
  <c r="K804" i="5"/>
  <c r="K821" i="5"/>
  <c r="K817" i="5"/>
  <c r="K808" i="5"/>
  <c r="K819" i="5"/>
  <c r="K815" i="5"/>
  <c r="K798" i="5"/>
  <c r="K809" i="5"/>
  <c r="K802" i="5"/>
  <c r="K806" i="5"/>
  <c r="K794" i="5"/>
  <c r="K807" i="5"/>
  <c r="K803" i="5"/>
  <c r="K796" i="5"/>
  <c r="K805" i="5"/>
  <c r="K800" i="5"/>
  <c r="K787" i="5"/>
  <c r="K801" i="5"/>
  <c r="K797" i="5"/>
  <c r="K791" i="5"/>
  <c r="K799" i="5"/>
  <c r="K795" i="5"/>
  <c r="K779" i="5"/>
  <c r="K793" i="5"/>
  <c r="K785" i="5"/>
  <c r="K789" i="5"/>
  <c r="K774" i="5"/>
  <c r="K777" i="5"/>
  <c r="K770" i="5"/>
  <c r="K790" i="5"/>
  <c r="K786" i="5"/>
  <c r="K778" i="5"/>
  <c r="K772" i="5"/>
  <c r="K792" i="5"/>
  <c r="K788" i="5"/>
  <c r="K780" i="5"/>
  <c r="K776" i="5"/>
  <c r="K766" i="5"/>
  <c r="K768" i="5"/>
  <c r="K761" i="5"/>
  <c r="K764" i="5"/>
  <c r="K757" i="5"/>
  <c r="K773" i="5"/>
  <c r="K769" i="5"/>
  <c r="K765" i="5"/>
  <c r="K759" i="5"/>
  <c r="K775" i="5"/>
  <c r="K771" i="5"/>
  <c r="K767" i="5"/>
  <c r="K763" i="5"/>
  <c r="K755" i="5"/>
  <c r="K760" i="5"/>
  <c r="K756" i="5"/>
  <c r="K762" i="5"/>
  <c r="K758" i="5"/>
  <c r="K753" i="5"/>
  <c r="K754" i="5"/>
  <c r="K747" i="5"/>
  <c r="K748" i="5"/>
  <c r="K743" i="5"/>
  <c r="K745" i="5"/>
  <c r="K740" i="5"/>
  <c r="K746" i="5"/>
  <c r="K742" i="5"/>
  <c r="K744" i="5"/>
  <c r="K737" i="5"/>
  <c r="K739" i="5"/>
  <c r="K741" i="5"/>
  <c r="K732" i="5"/>
  <c r="K734" i="5"/>
  <c r="K726" i="5"/>
  <c r="K736" i="5"/>
  <c r="K730" i="5"/>
  <c r="K738" i="5"/>
  <c r="K733" i="5"/>
  <c r="K718" i="5"/>
  <c r="K735" i="5"/>
  <c r="K731" i="5"/>
  <c r="K724" i="5"/>
  <c r="K728" i="5"/>
  <c r="K716" i="5"/>
  <c r="K729" i="5"/>
  <c r="K725" i="5"/>
  <c r="K717" i="5"/>
  <c r="K727" i="5"/>
  <c r="K719" i="5"/>
  <c r="K714" i="5"/>
  <c r="K715" i="5"/>
  <c r="K711" i="5"/>
  <c r="K713" i="5"/>
  <c r="K707" i="5"/>
  <c r="K709" i="5"/>
  <c r="K703" i="5"/>
  <c r="K705" i="5"/>
  <c r="K700" i="5"/>
  <c r="K710" i="5"/>
  <c r="K706" i="5"/>
  <c r="K702" i="5"/>
  <c r="K712" i="5"/>
  <c r="K708" i="5"/>
  <c r="K704" i="5"/>
  <c r="K698" i="5"/>
  <c r="K699" i="5"/>
  <c r="K701" i="5"/>
  <c r="K696" i="5"/>
  <c r="K697" i="5"/>
  <c r="K690" i="5"/>
  <c r="K694" i="5"/>
  <c r="K684" i="5"/>
  <c r="K695" i="5"/>
  <c r="K687" i="5"/>
  <c r="K692" i="5"/>
  <c r="K674" i="5"/>
  <c r="K693" i="5"/>
  <c r="K688" i="5"/>
  <c r="K682" i="5"/>
  <c r="K691" i="5"/>
  <c r="K686" i="5"/>
  <c r="K670" i="5"/>
  <c r="K683" i="5"/>
  <c r="K672" i="5"/>
  <c r="K689" i="5"/>
  <c r="K685" i="5"/>
  <c r="K676" i="5"/>
  <c r="K662" i="5"/>
  <c r="K677" i="5"/>
  <c r="K673" i="5"/>
  <c r="K666" i="5"/>
  <c r="K675" i="5"/>
  <c r="K671" i="5"/>
  <c r="K658" i="5"/>
  <c r="K668" i="5"/>
  <c r="K660" i="5"/>
  <c r="K664" i="5"/>
  <c r="K652" i="5"/>
  <c r="K669" i="5"/>
  <c r="K665" i="5"/>
  <c r="K661" i="5"/>
  <c r="K657" i="5"/>
  <c r="K667" i="5"/>
  <c r="K663" i="5"/>
  <c r="K659" i="5"/>
  <c r="K650" i="5"/>
  <c r="K651" i="5"/>
  <c r="K647" i="5"/>
  <c r="K649" i="5"/>
  <c r="K643" i="5"/>
  <c r="K645" i="5"/>
  <c r="K648" i="5"/>
  <c r="K641" i="5"/>
  <c r="K646" i="5"/>
  <c r="K642" i="5"/>
  <c r="K644" i="5"/>
  <c r="K637" i="5"/>
  <c r="K639" i="5"/>
  <c r="K633" i="5"/>
  <c r="K640" i="5"/>
  <c r="K635" i="5"/>
  <c r="K638" i="5"/>
  <c r="K625" i="5"/>
  <c r="K636" i="5"/>
  <c r="K631" i="5"/>
  <c r="K634" i="5"/>
  <c r="K621" i="5"/>
  <c r="K623" i="5"/>
  <c r="K614" i="5"/>
  <c r="K632" i="5"/>
  <c r="K624" i="5"/>
  <c r="K618" i="5"/>
  <c r="K630" i="5"/>
  <c r="K622" i="5"/>
  <c r="K609" i="5"/>
  <c r="K620" i="5"/>
  <c r="K612" i="5"/>
  <c r="K616" i="5"/>
  <c r="K605" i="5"/>
  <c r="K617" i="5"/>
  <c r="K613" i="5"/>
  <c r="K608" i="5"/>
  <c r="K619" i="5"/>
  <c r="K615" i="5"/>
  <c r="K610" i="5"/>
  <c r="K601" i="5"/>
  <c r="K603" i="5"/>
  <c r="K611" i="5"/>
  <c r="K607" i="5"/>
  <c r="K593" i="5"/>
  <c r="K604" i="5"/>
  <c r="K595" i="5"/>
  <c r="K606" i="5"/>
  <c r="K602" i="5"/>
  <c r="K589" i="5"/>
  <c r="K591" i="5"/>
  <c r="K577" i="5"/>
  <c r="K596" i="5"/>
  <c r="K592" i="5"/>
  <c r="K585" i="5"/>
  <c r="K594" i="5"/>
  <c r="K590" i="5"/>
  <c r="K564" i="5"/>
  <c r="K588" i="5"/>
  <c r="K573" i="5"/>
  <c r="K581" i="5"/>
  <c r="K556" i="5"/>
  <c r="K583" i="5"/>
  <c r="K575" i="5"/>
  <c r="K560" i="5"/>
  <c r="K587" i="5"/>
  <c r="K579" i="5"/>
  <c r="K567" i="5"/>
  <c r="K550" i="5"/>
  <c r="K584" i="5"/>
  <c r="K580" i="5"/>
  <c r="K576" i="5"/>
  <c r="K572" i="5"/>
  <c r="K562" i="5"/>
  <c r="K554" i="5"/>
  <c r="K586" i="5"/>
  <c r="K582" i="5"/>
  <c r="K578" i="5"/>
  <c r="K574" i="5"/>
  <c r="K566" i="5"/>
  <c r="K558" i="5"/>
  <c r="K544" i="5"/>
  <c r="K563" i="5"/>
  <c r="K559" i="5"/>
  <c r="K555" i="5"/>
  <c r="K548" i="5"/>
  <c r="K565" i="5"/>
  <c r="K561" i="5"/>
  <c r="K557" i="5"/>
  <c r="K552" i="5"/>
  <c r="K536" i="5"/>
  <c r="K553" i="5"/>
  <c r="K549" i="5"/>
  <c r="K540" i="5"/>
  <c r="K551" i="5"/>
  <c r="K546" i="5"/>
  <c r="K531" i="5"/>
  <c r="K547" i="5"/>
  <c r="K542" i="5"/>
  <c r="K534" i="5"/>
  <c r="K545" i="5"/>
  <c r="K538" i="5"/>
  <c r="K521" i="5"/>
  <c r="K543" i="5"/>
  <c r="K539" i="5"/>
  <c r="K535" i="5"/>
  <c r="K529" i="5"/>
  <c r="K541" i="5"/>
  <c r="K537" i="5"/>
  <c r="K533" i="5"/>
  <c r="K513" i="5"/>
  <c r="K517" i="5"/>
  <c r="K508" i="5"/>
  <c r="K530" i="5"/>
  <c r="K519" i="5"/>
  <c r="K511" i="5"/>
  <c r="K532" i="5"/>
  <c r="K523" i="5"/>
  <c r="K515" i="5"/>
  <c r="K500" i="5"/>
  <c r="K524" i="5"/>
  <c r="K520" i="5"/>
  <c r="K516" i="5"/>
  <c r="K512" i="5"/>
  <c r="K506" i="5"/>
  <c r="K522" i="5"/>
  <c r="K518" i="5"/>
  <c r="K514" i="5"/>
  <c r="K510" i="5"/>
  <c r="K492" i="5"/>
  <c r="K507" i="5"/>
  <c r="K496" i="5"/>
  <c r="K509" i="5"/>
  <c r="K501" i="5"/>
  <c r="K482" i="5"/>
  <c r="K498" i="5"/>
  <c r="K489" i="5"/>
  <c r="K494" i="5"/>
  <c r="K474" i="5"/>
  <c r="K499" i="5"/>
  <c r="K495" i="5"/>
  <c r="K491" i="5"/>
  <c r="K478" i="5"/>
  <c r="K497" i="5"/>
  <c r="K493" i="5"/>
  <c r="K486" i="5"/>
  <c r="K467" i="5"/>
  <c r="K488" i="5"/>
  <c r="K480" i="5"/>
  <c r="K471" i="5"/>
  <c r="K490" i="5"/>
  <c r="K484" i="5"/>
  <c r="K476" i="5"/>
  <c r="K463" i="5"/>
  <c r="K485" i="5"/>
  <c r="K481" i="5"/>
  <c r="K477" i="5"/>
  <c r="K473" i="5"/>
  <c r="K465" i="5"/>
  <c r="K487" i="5"/>
  <c r="K483" i="5"/>
  <c r="K479" i="5"/>
  <c r="K475" i="5"/>
  <c r="K469" i="5"/>
  <c r="K449" i="5"/>
  <c r="K457" i="5"/>
  <c r="K441" i="5"/>
  <c r="K470" i="5"/>
  <c r="K466" i="5"/>
  <c r="K462" i="5"/>
  <c r="K445" i="5"/>
  <c r="K472" i="5"/>
  <c r="K468" i="5"/>
  <c r="K464" i="5"/>
  <c r="K453" i="5"/>
  <c r="K434" i="5"/>
  <c r="K455" i="5"/>
  <c r="K447" i="5"/>
  <c r="K439" i="5"/>
  <c r="K451" i="5"/>
  <c r="K443" i="5"/>
  <c r="K426" i="5"/>
  <c r="K456" i="5"/>
  <c r="K452" i="5"/>
  <c r="K448" i="5"/>
  <c r="K444" i="5"/>
  <c r="K440" i="5"/>
  <c r="K430" i="5"/>
  <c r="K454" i="5"/>
  <c r="K450" i="5"/>
  <c r="K446" i="5"/>
  <c r="K442" i="5"/>
  <c r="K437" i="5"/>
  <c r="K416" i="5"/>
  <c r="K438" i="5"/>
  <c r="K432" i="5"/>
  <c r="K420" i="5"/>
  <c r="K436" i="5"/>
  <c r="K428" i="5"/>
  <c r="K409" i="5"/>
  <c r="K433" i="5"/>
  <c r="K429" i="5"/>
  <c r="K425" i="5"/>
  <c r="K413" i="5"/>
  <c r="K435" i="5"/>
  <c r="K431" i="5"/>
  <c r="K427" i="5"/>
  <c r="K418" i="5"/>
  <c r="K404" i="5"/>
  <c r="K419" i="5"/>
  <c r="K415" i="5"/>
  <c r="K406" i="5"/>
  <c r="K417" i="5"/>
  <c r="K411" i="5"/>
  <c r="K400" i="5"/>
  <c r="K412" i="5"/>
  <c r="K408" i="5"/>
  <c r="K402" i="5"/>
  <c r="K414" i="5"/>
  <c r="K410" i="5"/>
  <c r="K405" i="5"/>
  <c r="K398" i="5"/>
  <c r="K407" i="5"/>
  <c r="K403" i="5"/>
  <c r="K399" i="5"/>
  <c r="K401" i="5"/>
  <c r="K395" i="5"/>
  <c r="K397" i="5"/>
  <c r="K393" i="5"/>
  <c r="K394" i="5"/>
  <c r="K396" i="5"/>
  <c r="K391" i="5"/>
  <c r="K392" i="5"/>
  <c r="K382" i="5"/>
  <c r="K390" i="5"/>
  <c r="K378" i="5"/>
  <c r="K380" i="5"/>
  <c r="K384" i="5"/>
  <c r="K374" i="5"/>
  <c r="K389" i="5"/>
  <c r="K381" i="5"/>
  <c r="K376" i="5"/>
  <c r="K383" i="5"/>
  <c r="K379" i="5"/>
  <c r="K364" i="5"/>
  <c r="K377" i="5"/>
  <c r="K368" i="5"/>
  <c r="K375" i="5"/>
  <c r="K360" i="5"/>
  <c r="K369" i="5"/>
  <c r="K362" i="5"/>
  <c r="K366" i="5"/>
  <c r="K352" i="5"/>
  <c r="K367" i="5"/>
  <c r="K363" i="5"/>
  <c r="K356" i="5"/>
  <c r="K365" i="5"/>
  <c r="K361" i="5"/>
  <c r="K348" i="5"/>
  <c r="K358" i="5"/>
  <c r="K350" i="5"/>
  <c r="K354" i="5"/>
  <c r="K346" i="5"/>
  <c r="K359" i="5"/>
  <c r="K355" i="5"/>
  <c r="K351" i="5"/>
  <c r="K347" i="5"/>
  <c r="K357" i="5"/>
  <c r="K353" i="5"/>
  <c r="K349" i="5"/>
  <c r="K343" i="5"/>
  <c r="K345" i="5"/>
  <c r="K334" i="5"/>
  <c r="K342" i="5"/>
  <c r="K344" i="5"/>
  <c r="K328" i="5"/>
  <c r="K331" i="5"/>
  <c r="K336" i="5"/>
  <c r="K324" i="5"/>
  <c r="K337" i="5"/>
  <c r="K332" i="5"/>
  <c r="K326" i="5"/>
  <c r="K335" i="5"/>
  <c r="K330" i="5"/>
  <c r="K320" i="5"/>
  <c r="K327" i="5"/>
  <c r="K323" i="5"/>
  <c r="K333" i="5"/>
  <c r="K329" i="5"/>
  <c r="K325" i="5"/>
  <c r="K317" i="5"/>
  <c r="K319" i="5"/>
  <c r="K321" i="5"/>
  <c r="K311" i="5"/>
  <c r="K316" i="5"/>
  <c r="K322" i="5"/>
  <c r="K318" i="5"/>
  <c r="K308" i="5"/>
  <c r="K310" i="5"/>
  <c r="K305" i="5"/>
  <c r="K307" i="5"/>
  <c r="K309" i="5"/>
  <c r="K299" i="5"/>
  <c r="K302" i="5"/>
  <c r="K293" i="5"/>
  <c r="K303" i="5"/>
  <c r="K297" i="5"/>
  <c r="K306" i="5"/>
  <c r="K301" i="5"/>
  <c r="K287" i="5"/>
  <c r="K298" i="5"/>
  <c r="K291" i="5"/>
  <c r="K304" i="5"/>
  <c r="K300" i="5"/>
  <c r="K295" i="5"/>
  <c r="K276" i="5"/>
  <c r="K296" i="5"/>
  <c r="K292" i="5"/>
  <c r="K280" i="5"/>
  <c r="K294" i="5"/>
  <c r="K289" i="5"/>
  <c r="K271" i="5"/>
  <c r="K290" i="5"/>
  <c r="K282" i="5"/>
  <c r="K274" i="5"/>
  <c r="K288" i="5"/>
  <c r="K278" i="5"/>
  <c r="K265" i="5"/>
  <c r="K279" i="5"/>
  <c r="K275" i="5"/>
  <c r="K269" i="5"/>
  <c r="K281" i="5"/>
  <c r="K277" i="5"/>
  <c r="K273" i="5"/>
  <c r="K253" i="5"/>
  <c r="K270" i="5"/>
  <c r="K263" i="5"/>
  <c r="K272" i="5"/>
  <c r="K267" i="5"/>
  <c r="K244" i="5"/>
  <c r="K268" i="5"/>
  <c r="K264" i="5"/>
  <c r="K249" i="5"/>
  <c r="K266" i="5"/>
  <c r="K261" i="5"/>
  <c r="K236" i="5"/>
  <c r="K251" i="5"/>
  <c r="K240" i="5"/>
  <c r="K255" i="5"/>
  <c r="K247" i="5"/>
  <c r="K224" i="5"/>
  <c r="K260" i="5"/>
  <c r="K252" i="5"/>
  <c r="K248" i="5"/>
  <c r="K242" i="5"/>
  <c r="K232" i="5"/>
  <c r="K262" i="5"/>
  <c r="K254" i="5"/>
  <c r="K250" i="5"/>
  <c r="K246" i="5"/>
  <c r="K238" i="5"/>
  <c r="K219" i="5"/>
  <c r="K234" i="5"/>
  <c r="K222" i="5"/>
  <c r="K230" i="5"/>
  <c r="K213" i="5"/>
  <c r="K243" i="5"/>
  <c r="K239" i="5"/>
  <c r="K235" i="5"/>
  <c r="K231" i="5"/>
  <c r="K223" i="5"/>
  <c r="K217" i="5"/>
  <c r="K245" i="5"/>
  <c r="K241" i="5"/>
  <c r="K237" i="5"/>
  <c r="K233" i="5"/>
  <c r="K229" i="5"/>
  <c r="K221" i="5"/>
  <c r="K208" i="5"/>
  <c r="K218" i="5"/>
  <c r="K211" i="5"/>
  <c r="K220" i="5"/>
  <c r="K215" i="5"/>
  <c r="K204" i="5"/>
  <c r="K216" i="5"/>
  <c r="K212" i="5"/>
  <c r="K207" i="5"/>
  <c r="K214" i="5"/>
  <c r="K210" i="5"/>
  <c r="K199" i="5"/>
  <c r="K202" i="5"/>
  <c r="K206" i="5"/>
  <c r="K189" i="5"/>
  <c r="K203" i="5"/>
  <c r="K197" i="5"/>
  <c r="K209" i="5"/>
  <c r="K205" i="5"/>
  <c r="K201" i="5"/>
  <c r="K184" i="5"/>
  <c r="K198" i="5"/>
  <c r="K187" i="5"/>
  <c r="K200" i="5"/>
  <c r="K191" i="5"/>
  <c r="K178" i="5"/>
  <c r="K192" i="5"/>
  <c r="K188" i="5"/>
  <c r="K182" i="5"/>
  <c r="K190" i="5"/>
  <c r="K186" i="5"/>
  <c r="K172" i="5"/>
  <c r="K176" i="5"/>
  <c r="K180" i="5"/>
  <c r="K160" i="5"/>
  <c r="K168" i="5"/>
  <c r="K174" i="5"/>
  <c r="K153" i="5"/>
  <c r="K170" i="5"/>
  <c r="K157" i="5"/>
  <c r="K166" i="5"/>
  <c r="K147" i="5"/>
  <c r="K183" i="5"/>
  <c r="K179" i="5"/>
  <c r="K175" i="5"/>
  <c r="K171" i="5"/>
  <c r="K167" i="5"/>
  <c r="K159" i="5"/>
  <c r="K151" i="5"/>
  <c r="K185" i="5"/>
  <c r="K181" i="5"/>
  <c r="K177" i="5"/>
  <c r="K173" i="5"/>
  <c r="K169" i="5"/>
  <c r="K161" i="5"/>
  <c r="K155" i="5"/>
  <c r="K141" i="5"/>
  <c r="K145" i="5"/>
  <c r="K149" i="5"/>
  <c r="K135" i="5"/>
  <c r="K158" i="5"/>
  <c r="K154" i="5"/>
  <c r="K150" i="5"/>
  <c r="K146" i="5"/>
  <c r="K139" i="5"/>
  <c r="K156" i="5"/>
  <c r="K152" i="5"/>
  <c r="K148" i="5"/>
  <c r="K143" i="5"/>
  <c r="K129" i="5"/>
  <c r="K144" i="5"/>
  <c r="K140" i="5"/>
  <c r="K133" i="5"/>
  <c r="K142" i="5"/>
  <c r="K137" i="5"/>
  <c r="K125" i="5"/>
  <c r="K138" i="5"/>
  <c r="K134" i="5"/>
  <c r="K127" i="5"/>
  <c r="K136" i="5"/>
  <c r="K131" i="5"/>
  <c r="K113" i="5"/>
  <c r="K132" i="5"/>
  <c r="K128" i="5"/>
  <c r="K117" i="5"/>
  <c r="K130" i="5"/>
  <c r="K126" i="5"/>
  <c r="K105" i="5"/>
  <c r="K119" i="5"/>
  <c r="K109" i="5"/>
  <c r="K115" i="5"/>
  <c r="K98" i="5"/>
  <c r="K120" i="5"/>
  <c r="K116" i="5"/>
  <c r="K111" i="5"/>
  <c r="K102" i="5"/>
  <c r="K118" i="5"/>
  <c r="K114" i="5"/>
  <c r="K107" i="5"/>
  <c r="K94" i="5"/>
  <c r="K112" i="5"/>
  <c r="K108" i="5"/>
  <c r="K104" i="5"/>
  <c r="K96" i="5"/>
  <c r="K110" i="5"/>
  <c r="K106" i="5"/>
  <c r="K100" i="5"/>
  <c r="K86" i="5"/>
  <c r="K101" i="5"/>
  <c r="K97" i="5"/>
  <c r="K88" i="5"/>
  <c r="K103" i="5"/>
  <c r="K99" i="5"/>
  <c r="K95" i="5"/>
  <c r="K82" i="5"/>
  <c r="K93" i="5"/>
  <c r="K84" i="5"/>
  <c r="K87" i="5"/>
  <c r="K76" i="5"/>
  <c r="K32" i="5"/>
  <c r="K72" i="5"/>
  <c r="K62" i="5"/>
  <c r="K83" i="5"/>
  <c r="K74" i="5"/>
  <c r="K66" i="5"/>
  <c r="K85" i="5"/>
  <c r="K77" i="5"/>
  <c r="K70" i="5"/>
  <c r="K55" i="5"/>
  <c r="K75" i="5"/>
  <c r="K71" i="5"/>
  <c r="K67" i="5"/>
  <c r="K59" i="5"/>
  <c r="K73" i="5"/>
  <c r="K69" i="5"/>
  <c r="K64" i="5"/>
  <c r="K41" i="5"/>
  <c r="K65" i="5"/>
  <c r="K61" i="5"/>
  <c r="K53" i="5"/>
  <c r="K63" i="5"/>
  <c r="K57" i="5"/>
  <c r="K37" i="5"/>
  <c r="K58" i="5"/>
  <c r="K54" i="5"/>
  <c r="K39" i="5"/>
  <c r="K60" i="5"/>
  <c r="K56" i="5"/>
  <c r="K47" i="5"/>
  <c r="K35" i="5"/>
  <c r="K52" i="5"/>
  <c r="K40" i="5"/>
  <c r="K36" i="5"/>
  <c r="K46" i="5"/>
  <c r="K38" i="5"/>
  <c r="K34" i="5"/>
  <c r="K30" i="5"/>
  <c r="K33" i="5"/>
  <c r="K31" i="5"/>
  <c r="K24" i="5"/>
  <c r="K19" i="5" s="1"/>
  <c r="K28" i="5"/>
  <c r="H163" i="5"/>
  <c r="H18" i="5" s="1"/>
  <c r="H17" i="5" s="1"/>
  <c r="K26" i="5"/>
  <c r="I18" i="5"/>
  <c r="I17" i="5" s="1"/>
  <c r="J5" i="5" s="1"/>
  <c r="K29" i="5"/>
  <c r="K27" i="5"/>
  <c r="K25" i="5"/>
  <c r="L7" i="5" l="1"/>
  <c r="J7" i="5"/>
  <c r="L27" i="5" s="1"/>
  <c r="N27" i="5" s="1"/>
  <c r="L29" i="5" l="1"/>
  <c r="N29" i="5" s="1"/>
  <c r="M51" i="5"/>
  <c r="M81" i="5"/>
  <c r="M92" i="5"/>
  <c r="M124" i="5"/>
  <c r="M165" i="5"/>
  <c r="M196" i="5"/>
  <c r="M228" i="5"/>
  <c r="M259" i="5"/>
  <c r="M286" i="5"/>
  <c r="M315" i="5"/>
  <c r="M341" i="5"/>
  <c r="M373" i="5"/>
  <c r="M388" i="5"/>
  <c r="M424" i="5"/>
  <c r="M461" i="5"/>
  <c r="M505" i="5"/>
  <c r="M528" i="5"/>
  <c r="M571" i="5"/>
  <c r="M600" i="5"/>
  <c r="M629" i="5"/>
  <c r="M656" i="5"/>
  <c r="M681" i="5"/>
  <c r="M723" i="5"/>
  <c r="M752" i="5"/>
  <c r="M814" i="5"/>
  <c r="M853" i="5"/>
  <c r="M884" i="5"/>
  <c r="M911" i="5"/>
  <c r="M938" i="5"/>
  <c r="M957" i="5"/>
  <c r="M992" i="5"/>
  <c r="M784" i="5"/>
  <c r="L24" i="5"/>
  <c r="L26" i="5"/>
  <c r="N26" i="5" s="1"/>
  <c r="L28" i="5"/>
  <c r="N28" i="5" s="1"/>
  <c r="L30" i="5"/>
  <c r="N30" i="5" s="1"/>
  <c r="L32" i="5"/>
  <c r="N32" i="5" s="1"/>
  <c r="L34" i="5"/>
  <c r="N34" i="5" s="1"/>
  <c r="L36" i="5"/>
  <c r="N36" i="5" s="1"/>
  <c r="L38" i="5"/>
  <c r="N38" i="5" s="1"/>
  <c r="L40" i="5"/>
  <c r="N40" i="5" s="1"/>
  <c r="L47" i="5"/>
  <c r="N47" i="5" s="1"/>
  <c r="L52" i="5"/>
  <c r="L54" i="5"/>
  <c r="N54" i="5" s="1"/>
  <c r="L56" i="5"/>
  <c r="N56" i="5" s="1"/>
  <c r="L58" i="5"/>
  <c r="N58" i="5" s="1"/>
  <c r="L60" i="5"/>
  <c r="N60" i="5" s="1"/>
  <c r="L62" i="5"/>
  <c r="N62" i="5" s="1"/>
  <c r="L64" i="5"/>
  <c r="N64" i="5" s="1"/>
  <c r="L66" i="5"/>
  <c r="N66" i="5" s="1"/>
  <c r="L68" i="5"/>
  <c r="N68" i="5" s="1"/>
  <c r="L70" i="5"/>
  <c r="N70" i="5" s="1"/>
  <c r="L72" i="5"/>
  <c r="N72" i="5" s="1"/>
  <c r="L74" i="5"/>
  <c r="N74" i="5" s="1"/>
  <c r="L76" i="5"/>
  <c r="N76" i="5" s="1"/>
  <c r="L83" i="5"/>
  <c r="N83" i="5" s="1"/>
  <c r="L85" i="5"/>
  <c r="N85" i="5" s="1"/>
  <c r="L87" i="5"/>
  <c r="N87" i="5" s="1"/>
  <c r="L94" i="5"/>
  <c r="N94" i="5" s="1"/>
  <c r="L96" i="5"/>
  <c r="N96" i="5" s="1"/>
  <c r="L98" i="5"/>
  <c r="N98" i="5" s="1"/>
  <c r="L100" i="5"/>
  <c r="N100" i="5" s="1"/>
  <c r="L102" i="5"/>
  <c r="N102" i="5" s="1"/>
  <c r="L104" i="5"/>
  <c r="N104" i="5" s="1"/>
  <c r="L106" i="5"/>
  <c r="N106" i="5" s="1"/>
  <c r="L108" i="5"/>
  <c r="N108" i="5" s="1"/>
  <c r="L110" i="5"/>
  <c r="N110" i="5" s="1"/>
  <c r="L112" i="5"/>
  <c r="N112" i="5" s="1"/>
  <c r="L114" i="5"/>
  <c r="N114" i="5" s="1"/>
  <c r="L116" i="5"/>
  <c r="N116" i="5" s="1"/>
  <c r="L118" i="5"/>
  <c r="N118" i="5" s="1"/>
  <c r="L120" i="5"/>
  <c r="N120" i="5" s="1"/>
  <c r="L125" i="5"/>
  <c r="L127" i="5"/>
  <c r="N127" i="5" s="1"/>
  <c r="L129" i="5"/>
  <c r="N129" i="5" s="1"/>
  <c r="L131" i="5"/>
  <c r="N131" i="5" s="1"/>
  <c r="L133" i="5"/>
  <c r="N133" i="5" s="1"/>
  <c r="L135" i="5"/>
  <c r="N135" i="5" s="1"/>
  <c r="L137" i="5"/>
  <c r="N137" i="5" s="1"/>
  <c r="L139" i="5"/>
  <c r="N139" i="5" s="1"/>
  <c r="L141" i="5"/>
  <c r="N141" i="5" s="1"/>
  <c r="L143" i="5"/>
  <c r="N143" i="5" s="1"/>
  <c r="L145" i="5"/>
  <c r="N145" i="5" s="1"/>
  <c r="L147" i="5"/>
  <c r="N147" i="5" s="1"/>
  <c r="L149" i="5"/>
  <c r="N149" i="5" s="1"/>
  <c r="L151" i="5"/>
  <c r="N151" i="5" s="1"/>
  <c r="L153" i="5"/>
  <c r="N153" i="5" s="1"/>
  <c r="L155" i="5"/>
  <c r="N155" i="5" s="1"/>
  <c r="L157" i="5"/>
  <c r="N157" i="5" s="1"/>
  <c r="L159" i="5"/>
  <c r="N159" i="5" s="1"/>
  <c r="L161" i="5"/>
  <c r="N161" i="5" s="1"/>
  <c r="L166" i="5"/>
  <c r="L168" i="5"/>
  <c r="N168" i="5" s="1"/>
  <c r="L170" i="5"/>
  <c r="N170" i="5" s="1"/>
  <c r="L172" i="5"/>
  <c r="N172" i="5" s="1"/>
  <c r="L174" i="5"/>
  <c r="N174" i="5" s="1"/>
  <c r="L176" i="5"/>
  <c r="N176" i="5" s="1"/>
  <c r="L178" i="5"/>
  <c r="N178" i="5" s="1"/>
  <c r="L180" i="5"/>
  <c r="N180" i="5" s="1"/>
  <c r="L182" i="5"/>
  <c r="N182" i="5" s="1"/>
  <c r="L184" i="5"/>
  <c r="N184" i="5" s="1"/>
  <c r="L186" i="5"/>
  <c r="N186" i="5" s="1"/>
  <c r="L188" i="5"/>
  <c r="N188" i="5" s="1"/>
  <c r="L190" i="5"/>
  <c r="N190" i="5" s="1"/>
  <c r="L192" i="5"/>
  <c r="N192" i="5" s="1"/>
  <c r="L197" i="5"/>
  <c r="L199" i="5"/>
  <c r="N199" i="5" s="1"/>
  <c r="L201" i="5"/>
  <c r="N201" i="5" s="1"/>
  <c r="L203" i="5"/>
  <c r="N203" i="5" s="1"/>
  <c r="L205" i="5"/>
  <c r="N205" i="5" s="1"/>
  <c r="L207" i="5"/>
  <c r="N207" i="5" s="1"/>
  <c r="L209" i="5"/>
  <c r="N209" i="5" s="1"/>
  <c r="L211" i="5"/>
  <c r="N211" i="5" s="1"/>
  <c r="L213" i="5"/>
  <c r="N213" i="5" s="1"/>
  <c r="L215" i="5"/>
  <c r="N215" i="5" s="1"/>
  <c r="L217" i="5"/>
  <c r="N217" i="5" s="1"/>
  <c r="L219" i="5"/>
  <c r="N219" i="5" s="1"/>
  <c r="L221" i="5"/>
  <c r="N221" i="5" s="1"/>
  <c r="L223" i="5"/>
  <c r="N223" i="5" s="1"/>
  <c r="L230" i="5"/>
  <c r="N230" i="5" s="1"/>
  <c r="L232" i="5"/>
  <c r="N232" i="5" s="1"/>
  <c r="L234" i="5"/>
  <c r="N234" i="5" s="1"/>
  <c r="L236" i="5"/>
  <c r="N236" i="5" s="1"/>
  <c r="L238" i="5"/>
  <c r="N238" i="5" s="1"/>
  <c r="L240" i="5"/>
  <c r="N240" i="5" s="1"/>
  <c r="L242" i="5"/>
  <c r="N242" i="5" s="1"/>
  <c r="L244" i="5"/>
  <c r="N244" i="5" s="1"/>
  <c r="L246" i="5"/>
  <c r="N246" i="5" s="1"/>
  <c r="L248" i="5"/>
  <c r="N248" i="5" s="1"/>
  <c r="L250" i="5"/>
  <c r="N250" i="5" s="1"/>
  <c r="L252" i="5"/>
  <c r="N252" i="5" s="1"/>
  <c r="L254" i="5"/>
  <c r="N254" i="5" s="1"/>
  <c r="L261" i="5"/>
  <c r="N261" i="5" s="1"/>
  <c r="L263" i="5"/>
  <c r="N263" i="5" s="1"/>
  <c r="L265" i="5"/>
  <c r="N265" i="5" s="1"/>
  <c r="L267" i="5"/>
  <c r="N267" i="5" s="1"/>
  <c r="L269" i="5"/>
  <c r="N269" i="5" s="1"/>
  <c r="L271" i="5"/>
  <c r="N271" i="5" s="1"/>
  <c r="L273" i="5"/>
  <c r="N273" i="5" s="1"/>
  <c r="L275" i="5"/>
  <c r="N275" i="5" s="1"/>
  <c r="L277" i="5"/>
  <c r="N277" i="5" s="1"/>
  <c r="L279" i="5"/>
  <c r="N279" i="5" s="1"/>
  <c r="L281" i="5"/>
  <c r="N281" i="5" s="1"/>
  <c r="L288" i="5"/>
  <c r="N288" i="5" s="1"/>
  <c r="L290" i="5"/>
  <c r="N290" i="5" s="1"/>
  <c r="L292" i="5"/>
  <c r="N292" i="5" s="1"/>
  <c r="L294" i="5"/>
  <c r="N294" i="5" s="1"/>
  <c r="L296" i="5"/>
  <c r="N296" i="5" s="1"/>
  <c r="L298" i="5"/>
  <c r="N298" i="5" s="1"/>
  <c r="L300" i="5"/>
  <c r="N300" i="5" s="1"/>
  <c r="L302" i="5"/>
  <c r="N302" i="5" s="1"/>
  <c r="L304" i="5"/>
  <c r="N304" i="5" s="1"/>
  <c r="L306" i="5"/>
  <c r="N306" i="5" s="1"/>
  <c r="L308" i="5"/>
  <c r="N308" i="5" s="1"/>
  <c r="L310" i="5"/>
  <c r="N310" i="5" s="1"/>
  <c r="L317" i="5"/>
  <c r="N317" i="5" s="1"/>
  <c r="L319" i="5"/>
  <c r="N319" i="5" s="1"/>
  <c r="L321" i="5"/>
  <c r="N321" i="5" s="1"/>
  <c r="L323" i="5"/>
  <c r="N323" i="5" s="1"/>
  <c r="L325" i="5"/>
  <c r="N325" i="5" s="1"/>
  <c r="L327" i="5"/>
  <c r="N327" i="5" s="1"/>
  <c r="L329" i="5"/>
  <c r="N329" i="5" s="1"/>
  <c r="L331" i="5"/>
  <c r="N331" i="5" s="1"/>
  <c r="L333" i="5"/>
  <c r="N333" i="5" s="1"/>
  <c r="L335" i="5"/>
  <c r="N335" i="5" s="1"/>
  <c r="L337" i="5"/>
  <c r="N337" i="5" s="1"/>
  <c r="L342" i="5"/>
  <c r="L344" i="5"/>
  <c r="N344" i="5" s="1"/>
  <c r="L346" i="5"/>
  <c r="N346" i="5" s="1"/>
  <c r="L348" i="5"/>
  <c r="N348" i="5" s="1"/>
  <c r="L350" i="5"/>
  <c r="N350" i="5" s="1"/>
  <c r="L352" i="5"/>
  <c r="N352" i="5" s="1"/>
  <c r="L354" i="5"/>
  <c r="N354" i="5" s="1"/>
  <c r="L356" i="5"/>
  <c r="N356" i="5" s="1"/>
  <c r="L358" i="5"/>
  <c r="N358" i="5" s="1"/>
  <c r="L360" i="5"/>
  <c r="N360" i="5" s="1"/>
  <c r="L362" i="5"/>
  <c r="N362" i="5" s="1"/>
  <c r="L364" i="5"/>
  <c r="N364" i="5" s="1"/>
  <c r="L366" i="5"/>
  <c r="N366" i="5" s="1"/>
  <c r="L368" i="5"/>
  <c r="N368" i="5" s="1"/>
  <c r="L375" i="5"/>
  <c r="N375" i="5" s="1"/>
  <c r="L377" i="5"/>
  <c r="N377" i="5" s="1"/>
  <c r="L379" i="5"/>
  <c r="N379" i="5" s="1"/>
  <c r="L381" i="5"/>
  <c r="N381" i="5" s="1"/>
  <c r="L383" i="5"/>
  <c r="N383" i="5" s="1"/>
  <c r="L390" i="5"/>
  <c r="N390" i="5" s="1"/>
  <c r="L392" i="5"/>
  <c r="N392" i="5" s="1"/>
  <c r="L394" i="5"/>
  <c r="N394" i="5" s="1"/>
  <c r="L396" i="5"/>
  <c r="N396" i="5" s="1"/>
  <c r="L398" i="5"/>
  <c r="N398" i="5" s="1"/>
  <c r="L400" i="5"/>
  <c r="N400" i="5" s="1"/>
  <c r="L402" i="5"/>
  <c r="N402" i="5" s="1"/>
  <c r="L404" i="5"/>
  <c r="N404" i="5" s="1"/>
  <c r="L406" i="5"/>
  <c r="N406" i="5" s="1"/>
  <c r="L408" i="5"/>
  <c r="N408" i="5" s="1"/>
  <c r="L410" i="5"/>
  <c r="N410" i="5" s="1"/>
  <c r="L412" i="5"/>
  <c r="N412" i="5" s="1"/>
  <c r="L414" i="5"/>
  <c r="N414" i="5" s="1"/>
  <c r="L31" i="5"/>
  <c r="N31" i="5" s="1"/>
  <c r="L33" i="5"/>
  <c r="N33" i="5" s="1"/>
  <c r="L35" i="5"/>
  <c r="N35" i="5" s="1"/>
  <c r="L37" i="5"/>
  <c r="N37" i="5" s="1"/>
  <c r="L39" i="5"/>
  <c r="N39" i="5" s="1"/>
  <c r="L41" i="5"/>
  <c r="N41" i="5" s="1"/>
  <c r="L46" i="5"/>
  <c r="L53" i="5"/>
  <c r="N53" i="5" s="1"/>
  <c r="L55" i="5"/>
  <c r="N55" i="5" s="1"/>
  <c r="L57" i="5"/>
  <c r="N57" i="5" s="1"/>
  <c r="L59" i="5"/>
  <c r="N59" i="5" s="1"/>
  <c r="L61" i="5"/>
  <c r="N61" i="5" s="1"/>
  <c r="L63" i="5"/>
  <c r="N63" i="5" s="1"/>
  <c r="L65" i="5"/>
  <c r="N65" i="5" s="1"/>
  <c r="L67" i="5"/>
  <c r="N67" i="5" s="1"/>
  <c r="L69" i="5"/>
  <c r="N69" i="5" s="1"/>
  <c r="L71" i="5"/>
  <c r="N71" i="5" s="1"/>
  <c r="L73" i="5"/>
  <c r="N73" i="5" s="1"/>
  <c r="L75" i="5"/>
  <c r="N75" i="5" s="1"/>
  <c r="L77" i="5"/>
  <c r="N77" i="5" s="1"/>
  <c r="L82" i="5"/>
  <c r="L84" i="5"/>
  <c r="N84" i="5" s="1"/>
  <c r="L86" i="5"/>
  <c r="N86" i="5" s="1"/>
  <c r="L88" i="5"/>
  <c r="N88" i="5" s="1"/>
  <c r="L93" i="5"/>
  <c r="L95" i="5"/>
  <c r="N95" i="5" s="1"/>
  <c r="L97" i="5"/>
  <c r="N97" i="5" s="1"/>
  <c r="L99" i="5"/>
  <c r="N99" i="5" s="1"/>
  <c r="L101" i="5"/>
  <c r="N101" i="5" s="1"/>
  <c r="L103" i="5"/>
  <c r="N103" i="5" s="1"/>
  <c r="L105" i="5"/>
  <c r="N105" i="5" s="1"/>
  <c r="L107" i="5"/>
  <c r="N107" i="5" s="1"/>
  <c r="L109" i="5"/>
  <c r="N109" i="5" s="1"/>
  <c r="L111" i="5"/>
  <c r="N111" i="5" s="1"/>
  <c r="L113" i="5"/>
  <c r="N113" i="5" s="1"/>
  <c r="L115" i="5"/>
  <c r="N115" i="5" s="1"/>
  <c r="L117" i="5"/>
  <c r="N117" i="5" s="1"/>
  <c r="L119" i="5"/>
  <c r="N119" i="5" s="1"/>
  <c r="L126" i="5"/>
  <c r="N126" i="5" s="1"/>
  <c r="L128" i="5"/>
  <c r="N128" i="5" s="1"/>
  <c r="L130" i="5"/>
  <c r="N130" i="5" s="1"/>
  <c r="L132" i="5"/>
  <c r="N132" i="5" s="1"/>
  <c r="L134" i="5"/>
  <c r="N134" i="5" s="1"/>
  <c r="L136" i="5"/>
  <c r="N136" i="5" s="1"/>
  <c r="L138" i="5"/>
  <c r="N138" i="5" s="1"/>
  <c r="L140" i="5"/>
  <c r="N140" i="5" s="1"/>
  <c r="L142" i="5"/>
  <c r="N142" i="5" s="1"/>
  <c r="L144" i="5"/>
  <c r="N144" i="5" s="1"/>
  <c r="L146" i="5"/>
  <c r="N146" i="5" s="1"/>
  <c r="L148" i="5"/>
  <c r="N148" i="5" s="1"/>
  <c r="L150" i="5"/>
  <c r="N150" i="5" s="1"/>
  <c r="L152" i="5"/>
  <c r="N152" i="5" s="1"/>
  <c r="L154" i="5"/>
  <c r="N154" i="5" s="1"/>
  <c r="L156" i="5"/>
  <c r="N156" i="5" s="1"/>
  <c r="L158" i="5"/>
  <c r="N158" i="5" s="1"/>
  <c r="L160" i="5"/>
  <c r="N160" i="5" s="1"/>
  <c r="L167" i="5"/>
  <c r="N167" i="5" s="1"/>
  <c r="L169" i="5"/>
  <c r="N169" i="5" s="1"/>
  <c r="L171" i="5"/>
  <c r="N171" i="5" s="1"/>
  <c r="L173" i="5"/>
  <c r="N173" i="5" s="1"/>
  <c r="L175" i="5"/>
  <c r="N175" i="5" s="1"/>
  <c r="L177" i="5"/>
  <c r="N177" i="5" s="1"/>
  <c r="L179" i="5"/>
  <c r="N179" i="5" s="1"/>
  <c r="L181" i="5"/>
  <c r="N181" i="5" s="1"/>
  <c r="L183" i="5"/>
  <c r="N183" i="5" s="1"/>
  <c r="L185" i="5"/>
  <c r="N185" i="5" s="1"/>
  <c r="L187" i="5"/>
  <c r="N187" i="5" s="1"/>
  <c r="L189" i="5"/>
  <c r="N189" i="5" s="1"/>
  <c r="L191" i="5"/>
  <c r="N191" i="5" s="1"/>
  <c r="L198" i="5"/>
  <c r="N198" i="5" s="1"/>
  <c r="L200" i="5"/>
  <c r="N200" i="5" s="1"/>
  <c r="L202" i="5"/>
  <c r="N202" i="5" s="1"/>
  <c r="L204" i="5"/>
  <c r="N204" i="5" s="1"/>
  <c r="L206" i="5"/>
  <c r="N206" i="5" s="1"/>
  <c r="L208" i="5"/>
  <c r="N208" i="5" s="1"/>
  <c r="L210" i="5"/>
  <c r="N210" i="5" s="1"/>
  <c r="L212" i="5"/>
  <c r="N212" i="5" s="1"/>
  <c r="L214" i="5"/>
  <c r="N214" i="5" s="1"/>
  <c r="L216" i="5"/>
  <c r="N216" i="5" s="1"/>
  <c r="L218" i="5"/>
  <c r="N218" i="5" s="1"/>
  <c r="L220" i="5"/>
  <c r="N220" i="5" s="1"/>
  <c r="L222" i="5"/>
  <c r="N222" i="5" s="1"/>
  <c r="L224" i="5"/>
  <c r="N224" i="5" s="1"/>
  <c r="L229" i="5"/>
  <c r="L231" i="5"/>
  <c r="N231" i="5" s="1"/>
  <c r="L233" i="5"/>
  <c r="N233" i="5" s="1"/>
  <c r="L235" i="5"/>
  <c r="N235" i="5" s="1"/>
  <c r="L237" i="5"/>
  <c r="N237" i="5" s="1"/>
  <c r="L239" i="5"/>
  <c r="N239" i="5" s="1"/>
  <c r="L241" i="5"/>
  <c r="N241" i="5" s="1"/>
  <c r="L243" i="5"/>
  <c r="N243" i="5" s="1"/>
  <c r="L245" i="5"/>
  <c r="N245" i="5" s="1"/>
  <c r="L247" i="5"/>
  <c r="N247" i="5" s="1"/>
  <c r="L249" i="5"/>
  <c r="N249" i="5" s="1"/>
  <c r="L251" i="5"/>
  <c r="N251" i="5" s="1"/>
  <c r="L253" i="5"/>
  <c r="N253" i="5" s="1"/>
  <c r="L255" i="5"/>
  <c r="N255" i="5" s="1"/>
  <c r="L260" i="5"/>
  <c r="L262" i="5"/>
  <c r="N262" i="5" s="1"/>
  <c r="L264" i="5"/>
  <c r="N264" i="5" s="1"/>
  <c r="L266" i="5"/>
  <c r="N266" i="5" s="1"/>
  <c r="L268" i="5"/>
  <c r="N268" i="5" s="1"/>
  <c r="L270" i="5"/>
  <c r="N270" i="5" s="1"/>
  <c r="L272" i="5"/>
  <c r="N272" i="5" s="1"/>
  <c r="L274" i="5"/>
  <c r="N274" i="5" s="1"/>
  <c r="L276" i="5"/>
  <c r="N276" i="5" s="1"/>
  <c r="L278" i="5"/>
  <c r="N278" i="5" s="1"/>
  <c r="L280" i="5"/>
  <c r="N280" i="5" s="1"/>
  <c r="L282" i="5"/>
  <c r="N282" i="5" s="1"/>
  <c r="L287" i="5"/>
  <c r="L289" i="5"/>
  <c r="N289" i="5" s="1"/>
  <c r="L291" i="5"/>
  <c r="N291" i="5" s="1"/>
  <c r="L293" i="5"/>
  <c r="N293" i="5" s="1"/>
  <c r="L295" i="5"/>
  <c r="N295" i="5" s="1"/>
  <c r="L297" i="5"/>
  <c r="N297" i="5" s="1"/>
  <c r="L299" i="5"/>
  <c r="N299" i="5" s="1"/>
  <c r="L301" i="5"/>
  <c r="N301" i="5" s="1"/>
  <c r="L303" i="5"/>
  <c r="N303" i="5" s="1"/>
  <c r="L305" i="5"/>
  <c r="N305" i="5" s="1"/>
  <c r="L307" i="5"/>
  <c r="N307" i="5" s="1"/>
  <c r="L309" i="5"/>
  <c r="N309" i="5" s="1"/>
  <c r="L311" i="5"/>
  <c r="N311" i="5" s="1"/>
  <c r="L316" i="5"/>
  <c r="L318" i="5"/>
  <c r="N318" i="5" s="1"/>
  <c r="L320" i="5"/>
  <c r="N320" i="5" s="1"/>
  <c r="L322" i="5"/>
  <c r="N322" i="5" s="1"/>
  <c r="L324" i="5"/>
  <c r="N324" i="5" s="1"/>
  <c r="L326" i="5"/>
  <c r="N326" i="5" s="1"/>
  <c r="L328" i="5"/>
  <c r="N328" i="5" s="1"/>
  <c r="L330" i="5"/>
  <c r="N330" i="5" s="1"/>
  <c r="L332" i="5"/>
  <c r="N332" i="5" s="1"/>
  <c r="L334" i="5"/>
  <c r="N334" i="5" s="1"/>
  <c r="L336" i="5"/>
  <c r="N336" i="5" s="1"/>
  <c r="L343" i="5"/>
  <c r="N343" i="5" s="1"/>
  <c r="L345" i="5"/>
  <c r="N345" i="5" s="1"/>
  <c r="L347" i="5"/>
  <c r="N347" i="5" s="1"/>
  <c r="L349" i="5"/>
  <c r="N349" i="5" s="1"/>
  <c r="L351" i="5"/>
  <c r="N351" i="5" s="1"/>
  <c r="L353" i="5"/>
  <c r="N353" i="5" s="1"/>
  <c r="L355" i="5"/>
  <c r="N355" i="5" s="1"/>
  <c r="L357" i="5"/>
  <c r="N357" i="5" s="1"/>
  <c r="L359" i="5"/>
  <c r="N359" i="5" s="1"/>
  <c r="L361" i="5"/>
  <c r="N361" i="5" s="1"/>
  <c r="L363" i="5"/>
  <c r="N363" i="5" s="1"/>
  <c r="L365" i="5"/>
  <c r="N365" i="5" s="1"/>
  <c r="L367" i="5"/>
  <c r="N367" i="5" s="1"/>
  <c r="L369" i="5"/>
  <c r="N369" i="5" s="1"/>
  <c r="L374" i="5"/>
  <c r="L376" i="5"/>
  <c r="N376" i="5" s="1"/>
  <c r="L378" i="5"/>
  <c r="N378" i="5" s="1"/>
  <c r="L380" i="5"/>
  <c r="N380" i="5" s="1"/>
  <c r="L382" i="5"/>
  <c r="N382" i="5" s="1"/>
  <c r="L384" i="5"/>
  <c r="N384" i="5" s="1"/>
  <c r="L389" i="5"/>
  <c r="L391" i="5"/>
  <c r="N391" i="5" s="1"/>
  <c r="L393" i="5"/>
  <c r="N393" i="5" s="1"/>
  <c r="L395" i="5"/>
  <c r="N395" i="5" s="1"/>
  <c r="L397" i="5"/>
  <c r="N397" i="5" s="1"/>
  <c r="L399" i="5"/>
  <c r="N399" i="5" s="1"/>
  <c r="L401" i="5"/>
  <c r="N401" i="5" s="1"/>
  <c r="L403" i="5"/>
  <c r="N403" i="5" s="1"/>
  <c r="L405" i="5"/>
  <c r="N405" i="5" s="1"/>
  <c r="L407" i="5"/>
  <c r="N407" i="5" s="1"/>
  <c r="L409" i="5"/>
  <c r="N409" i="5" s="1"/>
  <c r="L411" i="5"/>
  <c r="N411" i="5" s="1"/>
  <c r="L413" i="5"/>
  <c r="N413" i="5" s="1"/>
  <c r="L415" i="5"/>
  <c r="N415" i="5" s="1"/>
  <c r="L417" i="5"/>
  <c r="N417" i="5" s="1"/>
  <c r="L419" i="5"/>
  <c r="N419" i="5" s="1"/>
  <c r="L426" i="5"/>
  <c r="N426" i="5" s="1"/>
  <c r="L428" i="5"/>
  <c r="N428" i="5" s="1"/>
  <c r="L430" i="5"/>
  <c r="N430" i="5" s="1"/>
  <c r="L432" i="5"/>
  <c r="N432" i="5" s="1"/>
  <c r="L434" i="5"/>
  <c r="N434" i="5" s="1"/>
  <c r="L436" i="5"/>
  <c r="N436" i="5" s="1"/>
  <c r="L438" i="5"/>
  <c r="N438" i="5" s="1"/>
  <c r="L440" i="5"/>
  <c r="N440" i="5" s="1"/>
  <c r="L442" i="5"/>
  <c r="N442" i="5" s="1"/>
  <c r="L444" i="5"/>
  <c r="N444" i="5" s="1"/>
  <c r="L446" i="5"/>
  <c r="N446" i="5" s="1"/>
  <c r="L448" i="5"/>
  <c r="N448" i="5" s="1"/>
  <c r="L450" i="5"/>
  <c r="N450" i="5" s="1"/>
  <c r="L452" i="5"/>
  <c r="N452" i="5" s="1"/>
  <c r="L454" i="5"/>
  <c r="N454" i="5" s="1"/>
  <c r="L456" i="5"/>
  <c r="N456" i="5" s="1"/>
  <c r="L463" i="5"/>
  <c r="N463" i="5" s="1"/>
  <c r="L465" i="5"/>
  <c r="N465" i="5" s="1"/>
  <c r="L467" i="5"/>
  <c r="N467" i="5" s="1"/>
  <c r="L469" i="5"/>
  <c r="N469" i="5" s="1"/>
  <c r="L471" i="5"/>
  <c r="N471" i="5" s="1"/>
  <c r="L473" i="5"/>
  <c r="N473" i="5" s="1"/>
  <c r="L475" i="5"/>
  <c r="N475" i="5" s="1"/>
  <c r="L477" i="5"/>
  <c r="N477" i="5" s="1"/>
  <c r="L479" i="5"/>
  <c r="N479" i="5" s="1"/>
  <c r="L481" i="5"/>
  <c r="N481" i="5" s="1"/>
  <c r="L483" i="5"/>
  <c r="N483" i="5" s="1"/>
  <c r="L485" i="5"/>
  <c r="N485" i="5" s="1"/>
  <c r="L487" i="5"/>
  <c r="N487" i="5" s="1"/>
  <c r="L489" i="5"/>
  <c r="N489" i="5" s="1"/>
  <c r="L491" i="5"/>
  <c r="N491" i="5" s="1"/>
  <c r="L493" i="5"/>
  <c r="N493" i="5" s="1"/>
  <c r="L416" i="5"/>
  <c r="N416" i="5" s="1"/>
  <c r="L420" i="5"/>
  <c r="N420" i="5" s="1"/>
  <c r="L427" i="5"/>
  <c r="N427" i="5" s="1"/>
  <c r="L431" i="5"/>
  <c r="N431" i="5" s="1"/>
  <c r="L435" i="5"/>
  <c r="N435" i="5" s="1"/>
  <c r="L439" i="5"/>
  <c r="N439" i="5" s="1"/>
  <c r="L443" i="5"/>
  <c r="N443" i="5" s="1"/>
  <c r="L447" i="5"/>
  <c r="N447" i="5" s="1"/>
  <c r="L451" i="5"/>
  <c r="N451" i="5" s="1"/>
  <c r="L455" i="5"/>
  <c r="N455" i="5" s="1"/>
  <c r="L462" i="5"/>
  <c r="L466" i="5"/>
  <c r="N466" i="5" s="1"/>
  <c r="L470" i="5"/>
  <c r="N470" i="5" s="1"/>
  <c r="L474" i="5"/>
  <c r="N474" i="5" s="1"/>
  <c r="L478" i="5"/>
  <c r="N478" i="5" s="1"/>
  <c r="L482" i="5"/>
  <c r="N482" i="5" s="1"/>
  <c r="L486" i="5"/>
  <c r="N486" i="5" s="1"/>
  <c r="L490" i="5"/>
  <c r="N490" i="5" s="1"/>
  <c r="L494" i="5"/>
  <c r="N494" i="5" s="1"/>
  <c r="L496" i="5"/>
  <c r="N496" i="5" s="1"/>
  <c r="L498" i="5"/>
  <c r="N498" i="5" s="1"/>
  <c r="L500" i="5"/>
  <c r="N500" i="5" s="1"/>
  <c r="L507" i="5"/>
  <c r="N507" i="5" s="1"/>
  <c r="L509" i="5"/>
  <c r="N509" i="5" s="1"/>
  <c r="L511" i="5"/>
  <c r="N511" i="5" s="1"/>
  <c r="L513" i="5"/>
  <c r="N513" i="5" s="1"/>
  <c r="L515" i="5"/>
  <c r="N515" i="5" s="1"/>
  <c r="L517" i="5"/>
  <c r="N517" i="5" s="1"/>
  <c r="L519" i="5"/>
  <c r="N519" i="5" s="1"/>
  <c r="L521" i="5"/>
  <c r="N521" i="5" s="1"/>
  <c r="L523" i="5"/>
  <c r="N523" i="5" s="1"/>
  <c r="L530" i="5"/>
  <c r="N530" i="5" s="1"/>
  <c r="L532" i="5"/>
  <c r="N532" i="5" s="1"/>
  <c r="L534" i="5"/>
  <c r="N534" i="5" s="1"/>
  <c r="L536" i="5"/>
  <c r="N536" i="5" s="1"/>
  <c r="L538" i="5"/>
  <c r="N538" i="5" s="1"/>
  <c r="L540" i="5"/>
  <c r="N540" i="5" s="1"/>
  <c r="L542" i="5"/>
  <c r="N542" i="5" s="1"/>
  <c r="L544" i="5"/>
  <c r="N544" i="5" s="1"/>
  <c r="L546" i="5"/>
  <c r="N546" i="5" s="1"/>
  <c r="L548" i="5"/>
  <c r="N548" i="5" s="1"/>
  <c r="L550" i="5"/>
  <c r="N550" i="5" s="1"/>
  <c r="L552" i="5"/>
  <c r="N552" i="5" s="1"/>
  <c r="L554" i="5"/>
  <c r="N554" i="5" s="1"/>
  <c r="L556" i="5"/>
  <c r="N556" i="5" s="1"/>
  <c r="L558" i="5"/>
  <c r="N558" i="5" s="1"/>
  <c r="L560" i="5"/>
  <c r="N560" i="5" s="1"/>
  <c r="L562" i="5"/>
  <c r="N562" i="5" s="1"/>
  <c r="L564" i="5"/>
  <c r="N564" i="5" s="1"/>
  <c r="L566" i="5"/>
  <c r="N566" i="5" s="1"/>
  <c r="L573" i="5"/>
  <c r="N573" i="5" s="1"/>
  <c r="L575" i="5"/>
  <c r="N575" i="5" s="1"/>
  <c r="L577" i="5"/>
  <c r="N577" i="5" s="1"/>
  <c r="L579" i="5"/>
  <c r="N579" i="5" s="1"/>
  <c r="L581" i="5"/>
  <c r="N581" i="5" s="1"/>
  <c r="L583" i="5"/>
  <c r="N583" i="5" s="1"/>
  <c r="L585" i="5"/>
  <c r="N585" i="5" s="1"/>
  <c r="L587" i="5"/>
  <c r="N587" i="5" s="1"/>
  <c r="L589" i="5"/>
  <c r="N589" i="5" s="1"/>
  <c r="L591" i="5"/>
  <c r="N591" i="5" s="1"/>
  <c r="L593" i="5"/>
  <c r="N593" i="5" s="1"/>
  <c r="L595" i="5"/>
  <c r="N595" i="5" s="1"/>
  <c r="L602" i="5"/>
  <c r="N602" i="5" s="1"/>
  <c r="L604" i="5"/>
  <c r="N604" i="5" s="1"/>
  <c r="L606" i="5"/>
  <c r="N606" i="5" s="1"/>
  <c r="L608" i="5"/>
  <c r="N608" i="5" s="1"/>
  <c r="L610" i="5"/>
  <c r="N610" i="5" s="1"/>
  <c r="L612" i="5"/>
  <c r="N612" i="5" s="1"/>
  <c r="L614" i="5"/>
  <c r="N614" i="5" s="1"/>
  <c r="L616" i="5"/>
  <c r="N616" i="5" s="1"/>
  <c r="L618" i="5"/>
  <c r="N618" i="5" s="1"/>
  <c r="L620" i="5"/>
  <c r="N620" i="5" s="1"/>
  <c r="L622" i="5"/>
  <c r="N622" i="5" s="1"/>
  <c r="L624" i="5"/>
  <c r="N624" i="5" s="1"/>
  <c r="L631" i="5"/>
  <c r="N631" i="5" s="1"/>
  <c r="L633" i="5"/>
  <c r="N633" i="5" s="1"/>
  <c r="L635" i="5"/>
  <c r="N635" i="5" s="1"/>
  <c r="L637" i="5"/>
  <c r="N637" i="5" s="1"/>
  <c r="L639" i="5"/>
  <c r="N639" i="5" s="1"/>
  <c r="L641" i="5"/>
  <c r="N641" i="5" s="1"/>
  <c r="L643" i="5"/>
  <c r="N643" i="5" s="1"/>
  <c r="L645" i="5"/>
  <c r="N645" i="5" s="1"/>
  <c r="L647" i="5"/>
  <c r="N647" i="5" s="1"/>
  <c r="L649" i="5"/>
  <c r="N649" i="5" s="1"/>
  <c r="L651" i="5"/>
  <c r="N651" i="5" s="1"/>
  <c r="L658" i="5"/>
  <c r="N658" i="5" s="1"/>
  <c r="L660" i="5"/>
  <c r="N660" i="5" s="1"/>
  <c r="L662" i="5"/>
  <c r="N662" i="5" s="1"/>
  <c r="L664" i="5"/>
  <c r="N664" i="5" s="1"/>
  <c r="L666" i="5"/>
  <c r="N666" i="5" s="1"/>
  <c r="L668" i="5"/>
  <c r="N668" i="5" s="1"/>
  <c r="L670" i="5"/>
  <c r="N670" i="5" s="1"/>
  <c r="L672" i="5"/>
  <c r="N672" i="5" s="1"/>
  <c r="L674" i="5"/>
  <c r="N674" i="5" s="1"/>
  <c r="L676" i="5"/>
  <c r="N676" i="5" s="1"/>
  <c r="L683" i="5"/>
  <c r="N683" i="5" s="1"/>
  <c r="L685" i="5"/>
  <c r="N685" i="5" s="1"/>
  <c r="L687" i="5"/>
  <c r="N687" i="5" s="1"/>
  <c r="L689" i="5"/>
  <c r="N689" i="5" s="1"/>
  <c r="L691" i="5"/>
  <c r="N691" i="5" s="1"/>
  <c r="L693" i="5"/>
  <c r="N693" i="5" s="1"/>
  <c r="L695" i="5"/>
  <c r="N695" i="5" s="1"/>
  <c r="L697" i="5"/>
  <c r="N697" i="5" s="1"/>
  <c r="L699" i="5"/>
  <c r="N699" i="5" s="1"/>
  <c r="L701" i="5"/>
  <c r="N701" i="5" s="1"/>
  <c r="L703" i="5"/>
  <c r="N703" i="5" s="1"/>
  <c r="L705" i="5"/>
  <c r="N705" i="5" s="1"/>
  <c r="L707" i="5"/>
  <c r="N707" i="5" s="1"/>
  <c r="L709" i="5"/>
  <c r="N709" i="5" s="1"/>
  <c r="L711" i="5"/>
  <c r="N711" i="5" s="1"/>
  <c r="L713" i="5"/>
  <c r="N713" i="5" s="1"/>
  <c r="L715" i="5"/>
  <c r="N715" i="5" s="1"/>
  <c r="L717" i="5"/>
  <c r="N717" i="5" s="1"/>
  <c r="L719" i="5"/>
  <c r="N719" i="5" s="1"/>
  <c r="L724" i="5"/>
  <c r="L726" i="5"/>
  <c r="N726" i="5" s="1"/>
  <c r="L728" i="5"/>
  <c r="N728" i="5" s="1"/>
  <c r="L730" i="5"/>
  <c r="N730" i="5" s="1"/>
  <c r="L732" i="5"/>
  <c r="N732" i="5" s="1"/>
  <c r="L734" i="5"/>
  <c r="N734" i="5" s="1"/>
  <c r="L736" i="5"/>
  <c r="N736" i="5" s="1"/>
  <c r="L738" i="5"/>
  <c r="N738" i="5" s="1"/>
  <c r="L740" i="5"/>
  <c r="N740" i="5" s="1"/>
  <c r="L742" i="5"/>
  <c r="N742" i="5" s="1"/>
  <c r="L744" i="5"/>
  <c r="N744" i="5" s="1"/>
  <c r="L746" i="5"/>
  <c r="N746" i="5" s="1"/>
  <c r="L748" i="5"/>
  <c r="N748" i="5" s="1"/>
  <c r="L753" i="5"/>
  <c r="L755" i="5"/>
  <c r="N755" i="5" s="1"/>
  <c r="L757" i="5"/>
  <c r="N757" i="5" s="1"/>
  <c r="L759" i="5"/>
  <c r="N759" i="5" s="1"/>
  <c r="L761" i="5"/>
  <c r="N761" i="5" s="1"/>
  <c r="L763" i="5"/>
  <c r="N763" i="5" s="1"/>
  <c r="L765" i="5"/>
  <c r="N765" i="5" s="1"/>
  <c r="L767" i="5"/>
  <c r="N767" i="5" s="1"/>
  <c r="L769" i="5"/>
  <c r="N769" i="5" s="1"/>
  <c r="L771" i="5"/>
  <c r="N771" i="5" s="1"/>
  <c r="L773" i="5"/>
  <c r="N773" i="5" s="1"/>
  <c r="L775" i="5"/>
  <c r="N775" i="5" s="1"/>
  <c r="L777" i="5"/>
  <c r="N777" i="5" s="1"/>
  <c r="L779" i="5"/>
  <c r="N779" i="5" s="1"/>
  <c r="L816" i="5"/>
  <c r="N816" i="5" s="1"/>
  <c r="L818" i="5"/>
  <c r="N818" i="5" s="1"/>
  <c r="L820" i="5"/>
  <c r="N820" i="5" s="1"/>
  <c r="L822" i="5"/>
  <c r="N822" i="5" s="1"/>
  <c r="L824" i="5"/>
  <c r="N824" i="5" s="1"/>
  <c r="L826" i="5"/>
  <c r="N826" i="5" s="1"/>
  <c r="L828" i="5"/>
  <c r="N828" i="5" s="1"/>
  <c r="L830" i="5"/>
  <c r="N830" i="5" s="1"/>
  <c r="L832" i="5"/>
  <c r="N832" i="5" s="1"/>
  <c r="L834" i="5"/>
  <c r="N834" i="5" s="1"/>
  <c r="L836" i="5"/>
  <c r="N836" i="5" s="1"/>
  <c r="L838" i="5"/>
  <c r="N838" i="5" s="1"/>
  <c r="L840" i="5"/>
  <c r="N840" i="5" s="1"/>
  <c r="L842" i="5"/>
  <c r="N842" i="5" s="1"/>
  <c r="L844" i="5"/>
  <c r="N844" i="5" s="1"/>
  <c r="L846" i="5"/>
  <c r="N846" i="5" s="1"/>
  <c r="L848" i="5"/>
  <c r="N848" i="5" s="1"/>
  <c r="L855" i="5"/>
  <c r="N855" i="5" s="1"/>
  <c r="L857" i="5"/>
  <c r="N857" i="5" s="1"/>
  <c r="L859" i="5"/>
  <c r="N859" i="5" s="1"/>
  <c r="L861" i="5"/>
  <c r="N861" i="5" s="1"/>
  <c r="L863" i="5"/>
  <c r="N863" i="5" s="1"/>
  <c r="L865" i="5"/>
  <c r="N865" i="5" s="1"/>
  <c r="L867" i="5"/>
  <c r="N867" i="5" s="1"/>
  <c r="L869" i="5"/>
  <c r="N869" i="5" s="1"/>
  <c r="L871" i="5"/>
  <c r="N871" i="5" s="1"/>
  <c r="L873" i="5"/>
  <c r="N873" i="5" s="1"/>
  <c r="L875" i="5"/>
  <c r="N875" i="5" s="1"/>
  <c r="L877" i="5"/>
  <c r="N877" i="5" s="1"/>
  <c r="L879" i="5"/>
  <c r="N879" i="5" s="1"/>
  <c r="L886" i="5"/>
  <c r="N886" i="5" s="1"/>
  <c r="L888" i="5"/>
  <c r="N888" i="5" s="1"/>
  <c r="L890" i="5"/>
  <c r="N890" i="5" s="1"/>
  <c r="L892" i="5"/>
  <c r="N892" i="5" s="1"/>
  <c r="L894" i="5"/>
  <c r="N894" i="5" s="1"/>
  <c r="L896" i="5"/>
  <c r="N896" i="5" s="1"/>
  <c r="L898" i="5"/>
  <c r="N898" i="5" s="1"/>
  <c r="L900" i="5"/>
  <c r="N900" i="5" s="1"/>
  <c r="L902" i="5"/>
  <c r="N902" i="5" s="1"/>
  <c r="L904" i="5"/>
  <c r="N904" i="5" s="1"/>
  <c r="L906" i="5"/>
  <c r="N906" i="5" s="1"/>
  <c r="L913" i="5"/>
  <c r="N913" i="5" s="1"/>
  <c r="L915" i="5"/>
  <c r="N915" i="5" s="1"/>
  <c r="L917" i="5"/>
  <c r="N917" i="5" s="1"/>
  <c r="L919" i="5"/>
  <c r="N919" i="5" s="1"/>
  <c r="L921" i="5"/>
  <c r="N921" i="5" s="1"/>
  <c r="L923" i="5"/>
  <c r="N923" i="5" s="1"/>
  <c r="L925" i="5"/>
  <c r="N925" i="5" s="1"/>
  <c r="L927" i="5"/>
  <c r="N927" i="5" s="1"/>
  <c r="L929" i="5"/>
  <c r="N929" i="5" s="1"/>
  <c r="L931" i="5"/>
  <c r="N931" i="5" s="1"/>
  <c r="L933" i="5"/>
  <c r="N933" i="5" s="1"/>
  <c r="L940" i="5"/>
  <c r="N940" i="5" s="1"/>
  <c r="L942" i="5"/>
  <c r="N942" i="5" s="1"/>
  <c r="L944" i="5"/>
  <c r="N944" i="5" s="1"/>
  <c r="L946" i="5"/>
  <c r="N946" i="5" s="1"/>
  <c r="L948" i="5"/>
  <c r="N948" i="5" s="1"/>
  <c r="L950" i="5"/>
  <c r="N950" i="5" s="1"/>
  <c r="L952" i="5"/>
  <c r="N952" i="5" s="1"/>
  <c r="L959" i="5"/>
  <c r="N959" i="5" s="1"/>
  <c r="L961" i="5"/>
  <c r="N961" i="5" s="1"/>
  <c r="L963" i="5"/>
  <c r="N963" i="5" s="1"/>
  <c r="L965" i="5"/>
  <c r="N965" i="5" s="1"/>
  <c r="L967" i="5"/>
  <c r="N967" i="5" s="1"/>
  <c r="L969" i="5"/>
  <c r="N969" i="5" s="1"/>
  <c r="L971" i="5"/>
  <c r="N971" i="5" s="1"/>
  <c r="L973" i="5"/>
  <c r="N973" i="5" s="1"/>
  <c r="L975" i="5"/>
  <c r="N975" i="5" s="1"/>
  <c r="L977" i="5"/>
  <c r="N977" i="5" s="1"/>
  <c r="L979" i="5"/>
  <c r="N979" i="5" s="1"/>
  <c r="L981" i="5"/>
  <c r="N981" i="5" s="1"/>
  <c r="L983" i="5"/>
  <c r="N983" i="5" s="1"/>
  <c r="L985" i="5"/>
  <c r="N985" i="5" s="1"/>
  <c r="L987" i="5"/>
  <c r="N987" i="5" s="1"/>
  <c r="L994" i="5"/>
  <c r="N994" i="5" s="1"/>
  <c r="L996" i="5"/>
  <c r="N996" i="5" s="1"/>
  <c r="L998" i="5"/>
  <c r="N998" i="5" s="1"/>
  <c r="L1000" i="5"/>
  <c r="N1000" i="5" s="1"/>
  <c r="L1002" i="5"/>
  <c r="N1002" i="5" s="1"/>
  <c r="L1004" i="5"/>
  <c r="N1004" i="5" s="1"/>
  <c r="L1006" i="5"/>
  <c r="N1006" i="5" s="1"/>
  <c r="L1008" i="5"/>
  <c r="N1008" i="5" s="1"/>
  <c r="L1010" i="5"/>
  <c r="N1010" i="5" s="1"/>
  <c r="L1012" i="5"/>
  <c r="N1012" i="5" s="1"/>
  <c r="L1014" i="5"/>
  <c r="N1014" i="5" s="1"/>
  <c r="L1016" i="5"/>
  <c r="N1016" i="5" s="1"/>
  <c r="L1018" i="5"/>
  <c r="N1018" i="5" s="1"/>
  <c r="L1020" i="5"/>
  <c r="N1020" i="5" s="1"/>
  <c r="L1022" i="5"/>
  <c r="N1022" i="5" s="1"/>
  <c r="L1024" i="5"/>
  <c r="N1024" i="5" s="1"/>
  <c r="L786" i="5"/>
  <c r="N786" i="5" s="1"/>
  <c r="L788" i="5"/>
  <c r="N788" i="5" s="1"/>
  <c r="L790" i="5"/>
  <c r="N790" i="5" s="1"/>
  <c r="L792" i="5"/>
  <c r="N792" i="5" s="1"/>
  <c r="L794" i="5"/>
  <c r="N794" i="5" s="1"/>
  <c r="L796" i="5"/>
  <c r="N796" i="5" s="1"/>
  <c r="L798" i="5"/>
  <c r="N798" i="5" s="1"/>
  <c r="L800" i="5"/>
  <c r="N800" i="5" s="1"/>
  <c r="L802" i="5"/>
  <c r="N802" i="5" s="1"/>
  <c r="L804" i="5"/>
  <c r="N804" i="5" s="1"/>
  <c r="L418" i="5"/>
  <c r="N418" i="5" s="1"/>
  <c r="L425" i="5"/>
  <c r="L429" i="5"/>
  <c r="N429" i="5" s="1"/>
  <c r="L433" i="5"/>
  <c r="N433" i="5" s="1"/>
  <c r="L437" i="5"/>
  <c r="N437" i="5" s="1"/>
  <c r="L441" i="5"/>
  <c r="N441" i="5" s="1"/>
  <c r="L445" i="5"/>
  <c r="N445" i="5" s="1"/>
  <c r="L449" i="5"/>
  <c r="N449" i="5" s="1"/>
  <c r="L453" i="5"/>
  <c r="N453" i="5" s="1"/>
  <c r="L457" i="5"/>
  <c r="N457" i="5" s="1"/>
  <c r="L464" i="5"/>
  <c r="N464" i="5" s="1"/>
  <c r="L468" i="5"/>
  <c r="N468" i="5" s="1"/>
  <c r="L472" i="5"/>
  <c r="N472" i="5" s="1"/>
  <c r="L476" i="5"/>
  <c r="N476" i="5" s="1"/>
  <c r="L480" i="5"/>
  <c r="N480" i="5" s="1"/>
  <c r="L484" i="5"/>
  <c r="N484" i="5" s="1"/>
  <c r="L488" i="5"/>
  <c r="N488" i="5" s="1"/>
  <c r="L492" i="5"/>
  <c r="N492" i="5" s="1"/>
  <c r="L495" i="5"/>
  <c r="N495" i="5" s="1"/>
  <c r="L497" i="5"/>
  <c r="N497" i="5" s="1"/>
  <c r="L499" i="5"/>
  <c r="N499" i="5" s="1"/>
  <c r="L501" i="5"/>
  <c r="N501" i="5" s="1"/>
  <c r="L506" i="5"/>
  <c r="L508" i="5"/>
  <c r="N508" i="5" s="1"/>
  <c r="L510" i="5"/>
  <c r="N510" i="5" s="1"/>
  <c r="L512" i="5"/>
  <c r="N512" i="5" s="1"/>
  <c r="L514" i="5"/>
  <c r="N514" i="5" s="1"/>
  <c r="L516" i="5"/>
  <c r="N516" i="5" s="1"/>
  <c r="L518" i="5"/>
  <c r="N518" i="5" s="1"/>
  <c r="L520" i="5"/>
  <c r="N520" i="5" s="1"/>
  <c r="L522" i="5"/>
  <c r="N522" i="5" s="1"/>
  <c r="L524" i="5"/>
  <c r="N524" i="5" s="1"/>
  <c r="L529" i="5"/>
  <c r="L531" i="5"/>
  <c r="N531" i="5" s="1"/>
  <c r="L533" i="5"/>
  <c r="N533" i="5" s="1"/>
  <c r="L535" i="5"/>
  <c r="N535" i="5" s="1"/>
  <c r="L537" i="5"/>
  <c r="N537" i="5" s="1"/>
  <c r="L539" i="5"/>
  <c r="N539" i="5" s="1"/>
  <c r="L541" i="5"/>
  <c r="N541" i="5" s="1"/>
  <c r="L543" i="5"/>
  <c r="N543" i="5" s="1"/>
  <c r="L545" i="5"/>
  <c r="N545" i="5" s="1"/>
  <c r="L547" i="5"/>
  <c r="N547" i="5" s="1"/>
  <c r="L549" i="5"/>
  <c r="N549" i="5" s="1"/>
  <c r="L551" i="5"/>
  <c r="N551" i="5" s="1"/>
  <c r="L553" i="5"/>
  <c r="N553" i="5" s="1"/>
  <c r="L555" i="5"/>
  <c r="N555" i="5" s="1"/>
  <c r="L557" i="5"/>
  <c r="N557" i="5" s="1"/>
  <c r="L559" i="5"/>
  <c r="N559" i="5" s="1"/>
  <c r="L561" i="5"/>
  <c r="N561" i="5" s="1"/>
  <c r="L563" i="5"/>
  <c r="N563" i="5" s="1"/>
  <c r="L565" i="5"/>
  <c r="N565" i="5" s="1"/>
  <c r="L567" i="5"/>
  <c r="N567" i="5" s="1"/>
  <c r="L572" i="5"/>
  <c r="L574" i="5"/>
  <c r="N574" i="5" s="1"/>
  <c r="L576" i="5"/>
  <c r="N576" i="5" s="1"/>
  <c r="L578" i="5"/>
  <c r="N578" i="5" s="1"/>
  <c r="L580" i="5"/>
  <c r="N580" i="5" s="1"/>
  <c r="L582" i="5"/>
  <c r="N582" i="5" s="1"/>
  <c r="L584" i="5"/>
  <c r="N584" i="5" s="1"/>
  <c r="L586" i="5"/>
  <c r="N586" i="5" s="1"/>
  <c r="L588" i="5"/>
  <c r="N588" i="5" s="1"/>
  <c r="L590" i="5"/>
  <c r="N590" i="5" s="1"/>
  <c r="L592" i="5"/>
  <c r="N592" i="5" s="1"/>
  <c r="L594" i="5"/>
  <c r="N594" i="5" s="1"/>
  <c r="L596" i="5"/>
  <c r="N596" i="5" s="1"/>
  <c r="L601" i="5"/>
  <c r="L603" i="5"/>
  <c r="N603" i="5" s="1"/>
  <c r="L605" i="5"/>
  <c r="N605" i="5" s="1"/>
  <c r="L607" i="5"/>
  <c r="N607" i="5" s="1"/>
  <c r="L609" i="5"/>
  <c r="N609" i="5" s="1"/>
  <c r="L611" i="5"/>
  <c r="N611" i="5" s="1"/>
  <c r="L613" i="5"/>
  <c r="N613" i="5" s="1"/>
  <c r="L615" i="5"/>
  <c r="N615" i="5" s="1"/>
  <c r="L617" i="5"/>
  <c r="N617" i="5" s="1"/>
  <c r="L619" i="5"/>
  <c r="N619" i="5" s="1"/>
  <c r="L621" i="5"/>
  <c r="N621" i="5" s="1"/>
  <c r="L623" i="5"/>
  <c r="N623" i="5" s="1"/>
  <c r="L625" i="5"/>
  <c r="N625" i="5" s="1"/>
  <c r="L630" i="5"/>
  <c r="L632" i="5"/>
  <c r="N632" i="5" s="1"/>
  <c r="L634" i="5"/>
  <c r="N634" i="5" s="1"/>
  <c r="L636" i="5"/>
  <c r="N636" i="5" s="1"/>
  <c r="L638" i="5"/>
  <c r="N638" i="5" s="1"/>
  <c r="L640" i="5"/>
  <c r="N640" i="5" s="1"/>
  <c r="L642" i="5"/>
  <c r="N642" i="5" s="1"/>
  <c r="L644" i="5"/>
  <c r="N644" i="5" s="1"/>
  <c r="L646" i="5"/>
  <c r="N646" i="5" s="1"/>
  <c r="L648" i="5"/>
  <c r="N648" i="5" s="1"/>
  <c r="L650" i="5"/>
  <c r="N650" i="5" s="1"/>
  <c r="L652" i="5"/>
  <c r="N652" i="5" s="1"/>
  <c r="L657" i="5"/>
  <c r="L659" i="5"/>
  <c r="N659" i="5" s="1"/>
  <c r="L661" i="5"/>
  <c r="N661" i="5" s="1"/>
  <c r="L663" i="5"/>
  <c r="N663" i="5" s="1"/>
  <c r="L665" i="5"/>
  <c r="N665" i="5" s="1"/>
  <c r="L667" i="5"/>
  <c r="N667" i="5" s="1"/>
  <c r="L669" i="5"/>
  <c r="N669" i="5" s="1"/>
  <c r="L671" i="5"/>
  <c r="N671" i="5" s="1"/>
  <c r="L673" i="5"/>
  <c r="N673" i="5" s="1"/>
  <c r="L675" i="5"/>
  <c r="N675" i="5" s="1"/>
  <c r="L677" i="5"/>
  <c r="N677" i="5" s="1"/>
  <c r="L682" i="5"/>
  <c r="L684" i="5"/>
  <c r="N684" i="5" s="1"/>
  <c r="L686" i="5"/>
  <c r="N686" i="5" s="1"/>
  <c r="L688" i="5"/>
  <c r="N688" i="5" s="1"/>
  <c r="L690" i="5"/>
  <c r="N690" i="5" s="1"/>
  <c r="L692" i="5"/>
  <c r="N692" i="5" s="1"/>
  <c r="L694" i="5"/>
  <c r="N694" i="5" s="1"/>
  <c r="L696" i="5"/>
  <c r="N696" i="5" s="1"/>
  <c r="L698" i="5"/>
  <c r="N698" i="5" s="1"/>
  <c r="L700" i="5"/>
  <c r="N700" i="5" s="1"/>
  <c r="L702" i="5"/>
  <c r="N702" i="5" s="1"/>
  <c r="L704" i="5"/>
  <c r="N704" i="5" s="1"/>
  <c r="L706" i="5"/>
  <c r="N706" i="5" s="1"/>
  <c r="L708" i="5"/>
  <c r="N708" i="5" s="1"/>
  <c r="L710" i="5"/>
  <c r="N710" i="5" s="1"/>
  <c r="L712" i="5"/>
  <c r="N712" i="5" s="1"/>
  <c r="L714" i="5"/>
  <c r="N714" i="5" s="1"/>
  <c r="L716" i="5"/>
  <c r="N716" i="5" s="1"/>
  <c r="L718" i="5"/>
  <c r="N718" i="5" s="1"/>
  <c r="L725" i="5"/>
  <c r="N725" i="5" s="1"/>
  <c r="L727" i="5"/>
  <c r="N727" i="5" s="1"/>
  <c r="L729" i="5"/>
  <c r="N729" i="5" s="1"/>
  <c r="L731" i="5"/>
  <c r="N731" i="5" s="1"/>
  <c r="L733" i="5"/>
  <c r="N733" i="5" s="1"/>
  <c r="L735" i="5"/>
  <c r="N735" i="5" s="1"/>
  <c r="L737" i="5"/>
  <c r="N737" i="5" s="1"/>
  <c r="L739" i="5"/>
  <c r="N739" i="5" s="1"/>
  <c r="L741" i="5"/>
  <c r="N741" i="5" s="1"/>
  <c r="L743" i="5"/>
  <c r="N743" i="5" s="1"/>
  <c r="L745" i="5"/>
  <c r="N745" i="5" s="1"/>
  <c r="L747" i="5"/>
  <c r="N747" i="5" s="1"/>
  <c r="L754" i="5"/>
  <c r="N754" i="5" s="1"/>
  <c r="L756" i="5"/>
  <c r="N756" i="5" s="1"/>
  <c r="L758" i="5"/>
  <c r="N758" i="5" s="1"/>
  <c r="L760" i="5"/>
  <c r="N760" i="5" s="1"/>
  <c r="L762" i="5"/>
  <c r="N762" i="5" s="1"/>
  <c r="L764" i="5"/>
  <c r="N764" i="5" s="1"/>
  <c r="L766" i="5"/>
  <c r="N766" i="5" s="1"/>
  <c r="L768" i="5"/>
  <c r="N768" i="5" s="1"/>
  <c r="L770" i="5"/>
  <c r="N770" i="5" s="1"/>
  <c r="L772" i="5"/>
  <c r="N772" i="5" s="1"/>
  <c r="L774" i="5"/>
  <c r="N774" i="5" s="1"/>
  <c r="L776" i="5"/>
  <c r="N776" i="5" s="1"/>
  <c r="L778" i="5"/>
  <c r="N778" i="5" s="1"/>
  <c r="L780" i="5"/>
  <c r="N780" i="5" s="1"/>
  <c r="L815" i="5"/>
  <c r="L817" i="5"/>
  <c r="N817" i="5" s="1"/>
  <c r="L819" i="5"/>
  <c r="N819" i="5" s="1"/>
  <c r="L821" i="5"/>
  <c r="N821" i="5" s="1"/>
  <c r="L823" i="5"/>
  <c r="N823" i="5" s="1"/>
  <c r="L825" i="5"/>
  <c r="N825" i="5" s="1"/>
  <c r="L827" i="5"/>
  <c r="N827" i="5" s="1"/>
  <c r="L829" i="5"/>
  <c r="N829" i="5" s="1"/>
  <c r="L831" i="5"/>
  <c r="N831" i="5" s="1"/>
  <c r="L833" i="5"/>
  <c r="N833" i="5" s="1"/>
  <c r="L835" i="5"/>
  <c r="N835" i="5" s="1"/>
  <c r="L837" i="5"/>
  <c r="N837" i="5" s="1"/>
  <c r="L839" i="5"/>
  <c r="N839" i="5" s="1"/>
  <c r="L841" i="5"/>
  <c r="N841" i="5" s="1"/>
  <c r="L843" i="5"/>
  <c r="N843" i="5" s="1"/>
  <c r="L845" i="5"/>
  <c r="N845" i="5" s="1"/>
  <c r="L847" i="5"/>
  <c r="N847" i="5" s="1"/>
  <c r="L849" i="5"/>
  <c r="N849" i="5" s="1"/>
  <c r="L854" i="5"/>
  <c r="L856" i="5"/>
  <c r="N856" i="5" s="1"/>
  <c r="L858" i="5"/>
  <c r="N858" i="5" s="1"/>
  <c r="L860" i="5"/>
  <c r="N860" i="5" s="1"/>
  <c r="L862" i="5"/>
  <c r="N862" i="5" s="1"/>
  <c r="L864" i="5"/>
  <c r="N864" i="5" s="1"/>
  <c r="L866" i="5"/>
  <c r="N866" i="5" s="1"/>
  <c r="L868" i="5"/>
  <c r="N868" i="5" s="1"/>
  <c r="L870" i="5"/>
  <c r="N870" i="5" s="1"/>
  <c r="L872" i="5"/>
  <c r="N872" i="5" s="1"/>
  <c r="L874" i="5"/>
  <c r="N874" i="5" s="1"/>
  <c r="L876" i="5"/>
  <c r="N876" i="5" s="1"/>
  <c r="L878" i="5"/>
  <c r="N878" i="5" s="1"/>
  <c r="L880" i="5"/>
  <c r="N880" i="5" s="1"/>
  <c r="L885" i="5"/>
  <c r="L887" i="5"/>
  <c r="N887" i="5" s="1"/>
  <c r="L889" i="5"/>
  <c r="N889" i="5" s="1"/>
  <c r="L891" i="5"/>
  <c r="N891" i="5" s="1"/>
  <c r="L893" i="5"/>
  <c r="N893" i="5" s="1"/>
  <c r="L895" i="5"/>
  <c r="N895" i="5" s="1"/>
  <c r="L897" i="5"/>
  <c r="N897" i="5" s="1"/>
  <c r="L899" i="5"/>
  <c r="N899" i="5" s="1"/>
  <c r="L901" i="5"/>
  <c r="N901" i="5" s="1"/>
  <c r="L903" i="5"/>
  <c r="N903" i="5" s="1"/>
  <c r="L905" i="5"/>
  <c r="N905" i="5" s="1"/>
  <c r="L907" i="5"/>
  <c r="N907" i="5" s="1"/>
  <c r="L912" i="5"/>
  <c r="L914" i="5"/>
  <c r="N914" i="5" s="1"/>
  <c r="L916" i="5"/>
  <c r="N916" i="5" s="1"/>
  <c r="L918" i="5"/>
  <c r="N918" i="5" s="1"/>
  <c r="L920" i="5"/>
  <c r="N920" i="5" s="1"/>
  <c r="L922" i="5"/>
  <c r="N922" i="5" s="1"/>
  <c r="L924" i="5"/>
  <c r="N924" i="5" s="1"/>
  <c r="L926" i="5"/>
  <c r="N926" i="5" s="1"/>
  <c r="L928" i="5"/>
  <c r="N928" i="5" s="1"/>
  <c r="L930" i="5"/>
  <c r="N930" i="5" s="1"/>
  <c r="L932" i="5"/>
  <c r="N932" i="5" s="1"/>
  <c r="L934" i="5"/>
  <c r="N934" i="5" s="1"/>
  <c r="L939" i="5"/>
  <c r="L941" i="5"/>
  <c r="N941" i="5" s="1"/>
  <c r="L943" i="5"/>
  <c r="N943" i="5" s="1"/>
  <c r="L945" i="5"/>
  <c r="N945" i="5" s="1"/>
  <c r="L947" i="5"/>
  <c r="N947" i="5" s="1"/>
  <c r="L949" i="5"/>
  <c r="N949" i="5" s="1"/>
  <c r="L951" i="5"/>
  <c r="N951" i="5" s="1"/>
  <c r="L953" i="5"/>
  <c r="N953" i="5" s="1"/>
  <c r="L958" i="5"/>
  <c r="L960" i="5"/>
  <c r="N960" i="5" s="1"/>
  <c r="L962" i="5"/>
  <c r="N962" i="5" s="1"/>
  <c r="L964" i="5"/>
  <c r="N964" i="5" s="1"/>
  <c r="L966" i="5"/>
  <c r="N966" i="5" s="1"/>
  <c r="L968" i="5"/>
  <c r="N968" i="5" s="1"/>
  <c r="L970" i="5"/>
  <c r="N970" i="5" s="1"/>
  <c r="L972" i="5"/>
  <c r="N972" i="5" s="1"/>
  <c r="L974" i="5"/>
  <c r="N974" i="5" s="1"/>
  <c r="L976" i="5"/>
  <c r="N976" i="5" s="1"/>
  <c r="L978" i="5"/>
  <c r="N978" i="5" s="1"/>
  <c r="L980" i="5"/>
  <c r="N980" i="5" s="1"/>
  <c r="L982" i="5"/>
  <c r="N982" i="5" s="1"/>
  <c r="L984" i="5"/>
  <c r="N984" i="5" s="1"/>
  <c r="L986" i="5"/>
  <c r="N986" i="5" s="1"/>
  <c r="L988" i="5"/>
  <c r="N988" i="5" s="1"/>
  <c r="L993" i="5"/>
  <c r="L995" i="5"/>
  <c r="N995" i="5" s="1"/>
  <c r="L997" i="5"/>
  <c r="N997" i="5" s="1"/>
  <c r="L999" i="5"/>
  <c r="N999" i="5" s="1"/>
  <c r="L1001" i="5"/>
  <c r="N1001" i="5" s="1"/>
  <c r="L1003" i="5"/>
  <c r="N1003" i="5" s="1"/>
  <c r="L1005" i="5"/>
  <c r="N1005" i="5" s="1"/>
  <c r="L1007" i="5"/>
  <c r="N1007" i="5" s="1"/>
  <c r="L1009" i="5"/>
  <c r="N1009" i="5" s="1"/>
  <c r="L1011" i="5"/>
  <c r="N1011" i="5" s="1"/>
  <c r="L1013" i="5"/>
  <c r="N1013" i="5" s="1"/>
  <c r="L1015" i="5"/>
  <c r="N1015" i="5" s="1"/>
  <c r="L1017" i="5"/>
  <c r="N1017" i="5" s="1"/>
  <c r="L1019" i="5"/>
  <c r="N1019" i="5" s="1"/>
  <c r="L1021" i="5"/>
  <c r="N1021" i="5" s="1"/>
  <c r="L1023" i="5"/>
  <c r="N1023" i="5" s="1"/>
  <c r="L1025" i="5"/>
  <c r="N1025" i="5" s="1"/>
  <c r="L785" i="5"/>
  <c r="L787" i="5"/>
  <c r="N787" i="5" s="1"/>
  <c r="L789" i="5"/>
  <c r="N789" i="5" s="1"/>
  <c r="L791" i="5"/>
  <c r="N791" i="5" s="1"/>
  <c r="L793" i="5"/>
  <c r="N793" i="5" s="1"/>
  <c r="L795" i="5"/>
  <c r="N795" i="5" s="1"/>
  <c r="L797" i="5"/>
  <c r="N797" i="5" s="1"/>
  <c r="L799" i="5"/>
  <c r="N799" i="5" s="1"/>
  <c r="L801" i="5"/>
  <c r="N801" i="5" s="1"/>
  <c r="L805" i="5"/>
  <c r="N805" i="5" s="1"/>
  <c r="L807" i="5"/>
  <c r="N807" i="5" s="1"/>
  <c r="L809" i="5"/>
  <c r="N809" i="5" s="1"/>
  <c r="L803" i="5"/>
  <c r="N803" i="5" s="1"/>
  <c r="L806" i="5"/>
  <c r="N806" i="5" s="1"/>
  <c r="L808" i="5"/>
  <c r="N808" i="5" s="1"/>
  <c r="L810" i="5"/>
  <c r="N810" i="5" s="1"/>
  <c r="L25" i="5"/>
  <c r="N25" i="5" s="1"/>
  <c r="L783" i="5" l="1"/>
  <c r="N783" i="5" s="1"/>
  <c r="N785" i="5"/>
  <c r="L991" i="5"/>
  <c r="N991" i="5" s="1"/>
  <c r="N993" i="5"/>
  <c r="L956" i="5"/>
  <c r="N956" i="5" s="1"/>
  <c r="N958" i="5"/>
  <c r="L937" i="5"/>
  <c r="N937" i="5" s="1"/>
  <c r="N939" i="5"/>
  <c r="L910" i="5"/>
  <c r="N910" i="5" s="1"/>
  <c r="N912" i="5"/>
  <c r="L883" i="5"/>
  <c r="N883" i="5" s="1"/>
  <c r="N885" i="5"/>
  <c r="L852" i="5"/>
  <c r="N852" i="5" s="1"/>
  <c r="N854" i="5"/>
  <c r="L813" i="5"/>
  <c r="N813" i="5" s="1"/>
  <c r="N815" i="5"/>
  <c r="L655" i="5"/>
  <c r="N655" i="5" s="1"/>
  <c r="N657" i="5"/>
  <c r="L628" i="5"/>
  <c r="N628" i="5" s="1"/>
  <c r="N630" i="5"/>
  <c r="L570" i="5"/>
  <c r="N570" i="5" s="1"/>
  <c r="N572" i="5"/>
  <c r="L527" i="5"/>
  <c r="N527" i="5" s="1"/>
  <c r="N529" i="5"/>
  <c r="L504" i="5"/>
  <c r="N504" i="5" s="1"/>
  <c r="N506" i="5"/>
  <c r="L751" i="5"/>
  <c r="N751" i="5" s="1"/>
  <c r="N753" i="5"/>
  <c r="L314" i="5"/>
  <c r="N314" i="5" s="1"/>
  <c r="N316" i="5"/>
  <c r="L91" i="5"/>
  <c r="N91" i="5" s="1"/>
  <c r="N93" i="5"/>
  <c r="L80" i="5"/>
  <c r="N80" i="5" s="1"/>
  <c r="N82" i="5"/>
  <c r="L44" i="5"/>
  <c r="N44" i="5" s="1"/>
  <c r="N46" i="5"/>
  <c r="L340" i="5"/>
  <c r="N340" i="5" s="1"/>
  <c r="N342" i="5"/>
  <c r="L123" i="5"/>
  <c r="N123" i="5" s="1"/>
  <c r="N125" i="5"/>
  <c r="L50" i="5"/>
  <c r="N50" i="5" s="1"/>
  <c r="N52" i="5"/>
  <c r="L22" i="5"/>
  <c r="N24" i="5"/>
  <c r="M990" i="5"/>
  <c r="N990" i="5" s="1"/>
  <c r="N992" i="5"/>
  <c r="M936" i="5"/>
  <c r="N936" i="5" s="1"/>
  <c r="N938" i="5"/>
  <c r="M882" i="5"/>
  <c r="N882" i="5" s="1"/>
  <c r="N884" i="5"/>
  <c r="M812" i="5"/>
  <c r="N812" i="5" s="1"/>
  <c r="N814" i="5"/>
  <c r="M721" i="5"/>
  <c r="N721" i="5" s="1"/>
  <c r="N723" i="5"/>
  <c r="M654" i="5"/>
  <c r="N654" i="5" s="1"/>
  <c r="N656" i="5"/>
  <c r="M598" i="5"/>
  <c r="N598" i="5" s="1"/>
  <c r="N600" i="5"/>
  <c r="M526" i="5"/>
  <c r="N526" i="5" s="1"/>
  <c r="N528" i="5"/>
  <c r="M459" i="5"/>
  <c r="N459" i="5" s="1"/>
  <c r="N461" i="5"/>
  <c r="M386" i="5"/>
  <c r="N386" i="5" s="1"/>
  <c r="N388" i="5"/>
  <c r="M339" i="5"/>
  <c r="N339" i="5" s="1"/>
  <c r="N341" i="5"/>
  <c r="M284" i="5"/>
  <c r="N284" i="5" s="1"/>
  <c r="N286" i="5"/>
  <c r="M226" i="5"/>
  <c r="N226" i="5" s="1"/>
  <c r="N228" i="5"/>
  <c r="M163" i="5"/>
  <c r="N163" i="5" s="1"/>
  <c r="N165" i="5"/>
  <c r="M90" i="5"/>
  <c r="N90" i="5" s="1"/>
  <c r="N92" i="5"/>
  <c r="M49" i="5"/>
  <c r="N51" i="5"/>
  <c r="L680" i="5"/>
  <c r="N680" i="5" s="1"/>
  <c r="N682" i="5"/>
  <c r="L599" i="5"/>
  <c r="N599" i="5" s="1"/>
  <c r="N601" i="5"/>
  <c r="L423" i="5"/>
  <c r="N423" i="5" s="1"/>
  <c r="N425" i="5"/>
  <c r="L722" i="5"/>
  <c r="N722" i="5" s="1"/>
  <c r="N724" i="5"/>
  <c r="L460" i="5"/>
  <c r="N460" i="5" s="1"/>
  <c r="N462" i="5"/>
  <c r="L387" i="5"/>
  <c r="N387" i="5" s="1"/>
  <c r="N389" i="5"/>
  <c r="L372" i="5"/>
  <c r="N372" i="5" s="1"/>
  <c r="N374" i="5"/>
  <c r="L285" i="5"/>
  <c r="N285" i="5" s="1"/>
  <c r="N287" i="5"/>
  <c r="L258" i="5"/>
  <c r="N258" i="5" s="1"/>
  <c r="N260" i="5"/>
  <c r="L227" i="5"/>
  <c r="N227" i="5" s="1"/>
  <c r="N229" i="5"/>
  <c r="L195" i="5"/>
  <c r="N195" i="5" s="1"/>
  <c r="N197" i="5"/>
  <c r="L164" i="5"/>
  <c r="N164" i="5" s="1"/>
  <c r="N166" i="5"/>
  <c r="M782" i="5"/>
  <c r="N782" i="5" s="1"/>
  <c r="N784" i="5"/>
  <c r="M955" i="5"/>
  <c r="N955" i="5" s="1"/>
  <c r="N957" i="5"/>
  <c r="M909" i="5"/>
  <c r="N909" i="5" s="1"/>
  <c r="N911" i="5"/>
  <c r="M851" i="5"/>
  <c r="N851" i="5" s="1"/>
  <c r="N853" i="5"/>
  <c r="M750" i="5"/>
  <c r="N750" i="5" s="1"/>
  <c r="N752" i="5"/>
  <c r="M679" i="5"/>
  <c r="N679" i="5" s="1"/>
  <c r="N681" i="5"/>
  <c r="M627" i="5"/>
  <c r="N627" i="5" s="1"/>
  <c r="N629" i="5"/>
  <c r="M569" i="5"/>
  <c r="N569" i="5" s="1"/>
  <c r="N571" i="5"/>
  <c r="M503" i="5"/>
  <c r="N503" i="5" s="1"/>
  <c r="N505" i="5"/>
  <c r="M422" i="5"/>
  <c r="N422" i="5" s="1"/>
  <c r="N424" i="5"/>
  <c r="M371" i="5"/>
  <c r="N371" i="5" s="1"/>
  <c r="N373" i="5"/>
  <c r="M313" i="5"/>
  <c r="N313" i="5" s="1"/>
  <c r="N315" i="5"/>
  <c r="M257" i="5"/>
  <c r="N257" i="5" s="1"/>
  <c r="N259" i="5"/>
  <c r="M194" i="5"/>
  <c r="N194" i="5" s="1"/>
  <c r="N196" i="5"/>
  <c r="M122" i="5"/>
  <c r="N122" i="5" s="1"/>
  <c r="N124" i="5"/>
  <c r="M79" i="5"/>
  <c r="N79" i="5" s="1"/>
  <c r="N81" i="5"/>
  <c r="N22" i="5" l="1"/>
  <c r="L19" i="5"/>
  <c r="M18" i="5"/>
  <c r="N49" i="5"/>
  <c r="N18" i="5" l="1"/>
  <c r="M17" i="5"/>
  <c r="N19" i="5"/>
  <c r="L17" i="5"/>
  <c r="N17" i="5" l="1"/>
</calcChain>
</file>

<file path=xl/comments1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2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comments3.xml><?xml version="1.0" encoding="utf-8"?>
<comments xmlns="http://schemas.openxmlformats.org/spreadsheetml/2006/main">
  <authors>
    <author>dianarazlog</author>
  </authors>
  <commentList>
    <comment ref="D375" authorId="0" shapeId="0">
      <text>
        <r>
          <rPr>
            <b/>
            <sz val="9"/>
            <color indexed="81"/>
            <rFont val="Tahoma"/>
            <family val="2"/>
            <charset val="204"/>
          </rPr>
          <t>dianarazlog:</t>
        </r>
        <r>
          <rPr>
            <sz val="9"/>
            <color indexed="81"/>
            <rFont val="Tahoma"/>
            <family val="2"/>
            <charset val="204"/>
          </rPr>
          <t xml:space="preserve">
din simularea precedenta
</t>
        </r>
      </text>
    </comment>
  </commentList>
</comments>
</file>

<file path=xl/sharedStrings.xml><?xml version="1.0" encoding="utf-8"?>
<sst xmlns="http://schemas.openxmlformats.org/spreadsheetml/2006/main" count="3233" uniqueCount="922">
  <si>
    <t>Primarie/  Consiliul Raional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</si>
  <si>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</si>
  <si>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</si>
  <si>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</si>
  <si>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</si>
  <si>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</si>
  <si>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</si>
  <si>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</si>
  <si>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</si>
  <si>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</si>
  <si>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</si>
  <si>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</si>
  <si>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</si>
  <si>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</si>
  <si>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</si>
  <si>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</si>
  <si>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</si>
  <si>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</si>
  <si>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</si>
  <si>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</si>
  <si>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</si>
  <si>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</si>
  <si>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</si>
  <si>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</si>
  <si>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</si>
  <si>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</si>
  <si>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</si>
  <si>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</si>
  <si>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</si>
  <si>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</si>
  <si>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</si>
  <si>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</si>
  <si>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</si>
  <si>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</si>
  <si>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</si>
  <si>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</si>
  <si>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</si>
  <si>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</si>
  <si>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</si>
  <si>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</si>
  <si>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</si>
  <si>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</si>
  <si>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</si>
  <si>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</si>
  <si>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</si>
  <si>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</si>
  <si>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</si>
  <si>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</si>
  <si>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</si>
  <si>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</si>
  <si>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</si>
  <si>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</si>
  <si>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</si>
  <si>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</si>
  <si>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</si>
  <si>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</si>
  <si>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</si>
  <si>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</si>
  <si>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</si>
  <si>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</si>
  <si>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</si>
  <si>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</si>
  <si>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</si>
  <si>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</si>
  <si>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</si>
  <si>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</si>
  <si>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</si>
  <si>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</si>
  <si>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</si>
  <si>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</si>
  <si>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</si>
  <si>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</si>
  <si>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</si>
  <si>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</si>
  <si>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</si>
  <si>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</si>
  <si>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</si>
  <si>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</si>
  <si>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</si>
  <si>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</si>
  <si>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</si>
  <si>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</si>
  <si>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</si>
  <si>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</si>
  <si>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</si>
  <si>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</si>
  <si>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</si>
  <si>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</si>
  <si>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</si>
  <si>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</si>
  <si>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</si>
  <si>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</si>
  <si>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</si>
  <si>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</si>
  <si>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</si>
  <si>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</si>
  <si>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</si>
  <si>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</si>
  <si>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</si>
  <si>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</si>
  <si>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</si>
  <si>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</si>
  <si>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</si>
  <si>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</si>
  <si>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</si>
  <si>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</si>
  <si>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</si>
  <si>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</si>
  <si>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</si>
  <si>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</si>
  <si>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</si>
  <si>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</si>
  <si>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</si>
  <si>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</si>
  <si>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</si>
  <si>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</si>
  <si>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</si>
  <si>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</si>
  <si>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</si>
  <si>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</si>
  <si>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</si>
  <si>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</si>
  <si>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</si>
  <si>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</si>
  <si>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</si>
  <si>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</si>
  <si>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</si>
  <si>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</si>
  <si>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</si>
  <si>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</si>
  <si>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</si>
  <si>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</si>
  <si>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</si>
  <si>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</si>
  <si>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</si>
  <si>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</si>
  <si>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</si>
  <si>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</si>
  <si>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</si>
  <si>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</si>
  <si>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</si>
  <si>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</si>
  <si>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</si>
  <si>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</si>
  <si>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</si>
  <si>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</si>
  <si>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</si>
  <si>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</si>
  <si>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</si>
  <si>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</si>
  <si>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</si>
  <si>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</si>
  <si>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</si>
  <si>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</si>
  <si>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</si>
  <si>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</si>
  <si>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</si>
  <si>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</si>
  <si>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</si>
  <si>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</si>
  <si>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</si>
  <si>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</si>
  <si>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</si>
  <si>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</si>
  <si>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</si>
  <si>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</si>
  <si>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</si>
  <si>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</si>
  <si>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</si>
  <si>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</si>
  <si>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</si>
  <si>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Copceac</t>
  </si>
  <si>
    <t>Tomai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</si>
  <si>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</si>
  <si>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</si>
  <si>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</si>
  <si>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</si>
  <si>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</si>
  <si>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</si>
  <si>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</si>
  <si>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</si>
  <si>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</si>
  <si>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</si>
  <si>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</si>
  <si>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</si>
  <si>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</si>
  <si>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</si>
  <si>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</si>
  <si>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</si>
  <si>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</si>
  <si>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</si>
  <si>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</si>
  <si>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</si>
  <si>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</si>
  <si>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</si>
  <si>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</si>
  <si>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</si>
  <si>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</si>
  <si>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</si>
  <si>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</si>
  <si>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</si>
  <si>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</si>
  <si>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</si>
  <si>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</si>
  <si>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</si>
  <si>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</si>
  <si>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</si>
  <si>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</si>
  <si>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</si>
  <si>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</si>
  <si>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</si>
  <si>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</si>
  <si>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</si>
  <si>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</si>
  <si>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</si>
  <si>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</si>
  <si>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</si>
  <si>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</si>
  <si>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</si>
  <si>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</si>
  <si>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</si>
  <si>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</si>
  <si>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</si>
  <si>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</si>
  <si>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</si>
  <si>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</si>
  <si>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</si>
  <si>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</si>
  <si>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</si>
  <si>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</si>
  <si>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</si>
  <si>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</si>
  <si>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</si>
  <si>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</si>
  <si>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</si>
  <si>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</si>
  <si>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</si>
  <si>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</si>
  <si>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</si>
  <si>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</si>
  <si>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</si>
  <si>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</si>
  <si>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</si>
  <si>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</si>
  <si>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</si>
  <si>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</si>
  <si>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</si>
  <si>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</si>
  <si>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</si>
  <si>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</si>
  <si>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</si>
  <si>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</si>
  <si>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</si>
  <si>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</si>
  <si>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</si>
  <si>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</si>
  <si>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</si>
  <si>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</si>
  <si>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</si>
  <si>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</si>
  <si>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</si>
  <si>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</si>
  <si>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</si>
  <si>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</si>
  <si>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</si>
  <si>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</si>
  <si>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</si>
  <si>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</si>
  <si>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</si>
  <si>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</si>
  <si>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</si>
  <si>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</si>
  <si>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</si>
  <si>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</si>
  <si>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</si>
  <si>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</si>
  <si>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</si>
  <si>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</si>
  <si>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</si>
  <si>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</si>
  <si>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</si>
  <si>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</si>
  <si>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</si>
  <si>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</si>
  <si>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</si>
  <si>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</si>
  <si>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</si>
  <si>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</si>
  <si>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</si>
  <si>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</si>
  <si>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</si>
  <si>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</si>
  <si>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</si>
  <si>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</si>
  <si>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</si>
  <si>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</si>
  <si>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</si>
  <si>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</si>
  <si>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</si>
  <si>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</si>
  <si>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</si>
  <si>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</si>
  <si>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</si>
  <si>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</si>
  <si>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</si>
  <si>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</si>
  <si>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</si>
  <si>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</si>
  <si>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</si>
  <si>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</si>
  <si>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</si>
  <si>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</si>
  <si>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</si>
  <si>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</si>
  <si>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</si>
  <si>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</si>
  <si>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</si>
  <si>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</si>
  <si>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</si>
  <si>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</si>
  <si>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</si>
  <si>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</si>
  <si>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</si>
  <si>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</si>
  <si>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</si>
  <si>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</si>
  <si>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</si>
  <si>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</si>
  <si>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</si>
  <si>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</si>
  <si>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</si>
  <si>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</si>
  <si>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</si>
  <si>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</si>
  <si>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</si>
  <si>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</si>
  <si>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</si>
  <si>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</si>
  <si>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</si>
  <si>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</si>
  <si>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</si>
  <si>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</si>
  <si>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</si>
  <si>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</si>
  <si>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</si>
  <si>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</si>
  <si>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</si>
  <si>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</si>
  <si>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</si>
  <si>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</si>
  <si>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</si>
  <si>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</si>
  <si>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</si>
  <si>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</si>
  <si>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</si>
  <si>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</si>
  <si>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</si>
  <si>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</si>
  <si>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</si>
  <si>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</si>
  <si>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</si>
  <si>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</si>
  <si>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</si>
  <si>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</si>
  <si>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</si>
  <si>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</si>
  <si>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</si>
  <si>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</si>
  <si>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</si>
  <si>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</si>
  <si>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</si>
  <si>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</si>
  <si>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</si>
  <si>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</si>
  <si>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</si>
  <si>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</si>
  <si>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</si>
  <si>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</si>
  <si>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</si>
  <si>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</si>
  <si>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</si>
  <si>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</si>
  <si>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</si>
  <si>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</si>
  <si>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</si>
  <si>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</si>
  <si>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</si>
  <si>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</si>
  <si>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</si>
  <si>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</si>
  <si>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</si>
  <si>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</si>
  <si>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</si>
  <si>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</si>
  <si>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</si>
  <si>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</si>
  <si>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</si>
  <si>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</si>
  <si>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</si>
  <si>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</si>
  <si>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</si>
  <si>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</si>
  <si>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</si>
  <si>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</si>
  <si>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</si>
  <si>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</si>
  <si>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</si>
  <si>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</si>
  <si>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</si>
  <si>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</si>
  <si>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</si>
  <si>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</si>
  <si>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</si>
  <si>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</si>
  <si>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</si>
  <si>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</si>
  <si>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</si>
  <si>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</si>
  <si>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</si>
  <si>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</si>
  <si>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</si>
  <si>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</si>
  <si>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</si>
  <si>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</si>
  <si>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</si>
  <si>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</si>
  <si>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</si>
  <si>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</si>
  <si>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</si>
  <si>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</si>
  <si>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</si>
  <si>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</si>
  <si>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</si>
  <si>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</si>
  <si>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</si>
  <si>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</si>
  <si>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</si>
  <si>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</si>
  <si>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</si>
  <si>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</si>
  <si>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</si>
  <si>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</si>
  <si>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</si>
  <si>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</si>
  <si>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</si>
  <si>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</si>
  <si>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</si>
  <si>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</si>
  <si>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</si>
  <si>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</si>
  <si>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</si>
  <si>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</si>
  <si>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</si>
  <si>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</si>
  <si>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</si>
  <si>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</si>
  <si>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</si>
  <si>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</si>
  <si>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</si>
  <si>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</si>
  <si>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</si>
  <si>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</si>
  <si>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</si>
  <si>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</si>
  <si>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</si>
  <si>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</si>
  <si>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</si>
  <si>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</si>
  <si>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</si>
  <si>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</si>
  <si>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</si>
  <si>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</si>
  <si>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</si>
  <si>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</si>
  <si>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</si>
  <si>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</si>
  <si>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</si>
  <si>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</si>
  <si>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</si>
  <si>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</si>
  <si>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</si>
  <si>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</si>
  <si>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</si>
  <si>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</si>
  <si>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</si>
  <si>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</si>
  <si>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</si>
  <si>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</si>
  <si>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</si>
  <si>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</si>
  <si>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</si>
  <si>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</si>
  <si>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</si>
  <si>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</si>
  <si>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</si>
  <si>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</si>
  <si>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</si>
  <si>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</si>
  <si>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</si>
  <si>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</si>
  <si>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</si>
  <si>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</si>
  <si>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</si>
  <si>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</si>
  <si>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</si>
  <si>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</si>
  <si>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</si>
  <si>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</si>
  <si>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</si>
  <si>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</si>
  <si>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</si>
  <si>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</si>
  <si>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</si>
  <si>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</si>
  <si>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</si>
  <si>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</si>
  <si>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</si>
  <si>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</si>
  <si>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Rișcani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</si>
  <si>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</si>
  <si>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</si>
  <si>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</si>
  <si>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</si>
  <si>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</si>
  <si>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</si>
  <si>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</si>
  <si>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</si>
  <si>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</si>
  <si>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</si>
  <si>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</si>
  <si>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</si>
  <si>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</si>
  <si>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</si>
  <si>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</si>
  <si>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</si>
  <si>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</si>
  <si>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</si>
  <si>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</si>
  <si>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</si>
  <si>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</si>
  <si>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</si>
  <si>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</si>
  <si>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</si>
  <si>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</si>
  <si>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</si>
  <si>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</si>
  <si>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</si>
  <si>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</si>
  <si>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</si>
  <si>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</si>
  <si>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</si>
  <si>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</si>
  <si>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</si>
  <si>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</si>
  <si>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</si>
  <si>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</si>
  <si>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</si>
  <si>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</si>
  <si>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</si>
  <si>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</si>
  <si>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</si>
  <si>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</si>
  <si>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</si>
  <si>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</si>
  <si>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</si>
  <si>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</si>
  <si>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</si>
  <si>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</si>
  <si>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</si>
  <si>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</si>
  <si>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</si>
  <si>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</si>
  <si>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</si>
  <si>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</si>
  <si>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</si>
  <si>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</si>
  <si>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</si>
  <si>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</si>
  <si>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</si>
  <si>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</si>
  <si>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</si>
  <si>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</si>
  <si>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</si>
  <si>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</si>
  <si>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</si>
  <si>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</si>
  <si>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</si>
  <si>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</si>
  <si>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</si>
  <si>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</si>
  <si>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</si>
  <si>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</si>
  <si>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</si>
  <si>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</si>
  <si>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</si>
  <si>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</si>
  <si>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</si>
  <si>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</si>
  <si>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</si>
  <si>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</si>
  <si>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</si>
  <si>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</si>
  <si>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</si>
  <si>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</si>
  <si>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</si>
  <si>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</si>
  <si>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</si>
  <si>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</si>
  <si>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</si>
  <si>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</si>
  <si>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</si>
  <si>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</si>
  <si>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</si>
  <si>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</si>
  <si>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</si>
  <si>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</si>
  <si>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</si>
  <si>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</si>
  <si>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</si>
  <si>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</si>
  <si>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</si>
  <si>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</si>
  <si>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</si>
  <si>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</si>
  <si>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</si>
  <si>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</si>
  <si>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</si>
  <si>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</si>
  <si>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</si>
  <si>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</si>
  <si>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</si>
  <si>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</si>
  <si>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</si>
  <si>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</si>
  <si>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</si>
  <si>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</si>
  <si>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</si>
  <si>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</si>
  <si>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</si>
  <si>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</si>
  <si>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</si>
  <si>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</si>
  <si>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</si>
  <si>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</si>
  <si>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</si>
  <si>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</si>
  <si>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</si>
  <si>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</si>
  <si>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</si>
  <si>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</si>
  <si>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</si>
  <si>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</si>
  <si>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</si>
  <si>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</si>
  <si>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</si>
  <si>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</si>
  <si>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</si>
  <si>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</si>
  <si>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</si>
  <si>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</si>
  <si>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</si>
  <si>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</si>
  <si>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</si>
  <si>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</si>
  <si>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</si>
  <si>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</si>
  <si>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</si>
  <si>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</si>
  <si>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</si>
  <si>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</si>
  <si>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</si>
  <si>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</si>
  <si>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</si>
  <si>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</si>
  <si>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</si>
  <si>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</si>
  <si>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</si>
  <si>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</si>
  <si>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</si>
  <si>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</si>
  <si>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</si>
  <si>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</si>
  <si>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</si>
  <si>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</si>
  <si>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</si>
  <si>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</si>
  <si>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</si>
  <si>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</si>
  <si>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</si>
  <si>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</si>
  <si>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</si>
  <si>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</si>
  <si>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</si>
  <si>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</si>
  <si>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</si>
  <si>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</si>
  <si>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</si>
  <si>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</si>
  <si>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</si>
  <si>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</si>
  <si>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</si>
  <si>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Tip de APL - 1=mun. Chișinău și Bălți; 2=Consiliile Raionale; 3=Orașele reședință de raion; 4=restul primăriilor</t>
  </si>
  <si>
    <t>Total general</t>
  </si>
  <si>
    <t>Total general nivelul II</t>
  </si>
  <si>
    <t>Total general nivelul I</t>
  </si>
  <si>
    <t>Suprafața (km2)</t>
  </si>
  <si>
    <t>TE pentru UAT de nivelul II</t>
  </si>
  <si>
    <t>TE pentru UAT de nivelul I</t>
  </si>
  <si>
    <t>Pd</t>
  </si>
  <si>
    <t>FEB 1 =FSF*(100%-Pd)</t>
  </si>
  <si>
    <t>FEB 2 =FSF*Pd</t>
  </si>
  <si>
    <t>PS1CFL</t>
  </si>
  <si>
    <t xml:space="preserve">PS1p  
</t>
  </si>
  <si>
    <t xml:space="preserve">PS1s </t>
  </si>
  <si>
    <t>Pn</t>
  </si>
  <si>
    <t>Pe</t>
  </si>
  <si>
    <t>Sn</t>
  </si>
  <si>
    <t>UTA</t>
  </si>
  <si>
    <t>Contigentul IVPF</t>
  </si>
  <si>
    <t>Normativ de defalcare pe tipuri de administrații</t>
  </si>
  <si>
    <t>Suma defalcărilor conform normativelor</t>
  </si>
  <si>
    <t>Suma IVPF nealocată</t>
  </si>
  <si>
    <t>Capacitatea fiscală</t>
  </si>
  <si>
    <t>Pe*CFLn-CFLi</t>
  </si>
  <si>
    <t>Total TE</t>
  </si>
  <si>
    <t>8= 6*7</t>
  </si>
  <si>
    <t>9=6-8</t>
  </si>
  <si>
    <t>10=8/5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</si>
  <si>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</si>
  <si>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</si>
  <si>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</si>
  <si>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</si>
  <si>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</si>
  <si>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</si>
  <si>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</si>
  <si>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</si>
  <si>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</si>
  <si>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</si>
  <si>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</si>
  <si>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</si>
  <si>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</si>
  <si>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</si>
  <si>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</si>
  <si>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</si>
  <si>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</si>
  <si>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</si>
  <si>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</si>
  <si>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</si>
  <si>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</si>
  <si>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</si>
  <si>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</si>
  <si>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</si>
  <si>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</si>
  <si>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</si>
  <si>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</si>
  <si>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</si>
  <si>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</si>
  <si>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</si>
  <si>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</si>
  <si>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</si>
  <si>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</si>
  <si>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</si>
  <si>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</si>
  <si>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</si>
  <si>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</si>
  <si>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</si>
  <si>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</si>
  <si>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</si>
  <si>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</si>
  <si>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</si>
  <si>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</si>
  <si>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</si>
  <si>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</si>
  <si>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</si>
  <si>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</si>
  <si>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</si>
  <si>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</si>
  <si>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</si>
  <si>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</si>
  <si>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</si>
  <si>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</si>
  <si>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</si>
  <si>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</si>
  <si>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</si>
  <si>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</si>
  <si>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</si>
  <si>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</si>
  <si>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</si>
  <si>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</si>
  <si>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</si>
  <si>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</si>
  <si>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</si>
  <si>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</si>
  <si>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</si>
  <si>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</si>
  <si>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</si>
  <si>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</si>
  <si>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</si>
  <si>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</si>
  <si>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</si>
  <si>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</si>
  <si>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</si>
  <si>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</si>
  <si>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</si>
  <si>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</si>
  <si>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</si>
  <si>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</si>
  <si>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</si>
  <si>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</si>
  <si>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</si>
  <si>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</si>
  <si>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</si>
  <si>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</si>
  <si>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</si>
  <si>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</si>
  <si>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</si>
  <si>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</si>
  <si>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</si>
  <si>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</si>
  <si>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</si>
  <si>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</si>
  <si>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</si>
  <si>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</si>
  <si>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</si>
  <si>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</si>
  <si>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Rîşcani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</si>
  <si>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</si>
  <si>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</si>
  <si>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</si>
  <si>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</si>
  <si>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</si>
  <si>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</si>
  <si>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</si>
  <si>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</si>
  <si>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</si>
  <si>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</si>
  <si>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</si>
  <si>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</si>
  <si>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</si>
  <si>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</si>
  <si>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</si>
  <si>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</si>
  <si>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</si>
  <si>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</si>
  <si>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</si>
  <si>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</si>
  <si>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</si>
  <si>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</si>
  <si>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</si>
  <si>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</si>
  <si>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</si>
  <si>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</si>
  <si>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</si>
  <si>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</si>
  <si>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</si>
  <si>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</si>
  <si>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lei</t>
  </si>
  <si>
    <t>Pererita</t>
  </si>
  <si>
    <t>Rîșcani</t>
  </si>
  <si>
    <t>or.Cantemir</t>
  </si>
  <si>
    <t>Orașul Glodeni</t>
  </si>
  <si>
    <t>Orașul Leova</t>
  </si>
  <si>
    <t>Orașul Nisporeni</t>
  </si>
  <si>
    <t>Orașul Rezina</t>
  </si>
  <si>
    <t>Orașul Telenești</t>
  </si>
  <si>
    <t>Orașul Taraclia</t>
  </si>
  <si>
    <t>Orașul Șoldănești</t>
  </si>
  <si>
    <t>Orașul Sîngerei</t>
  </si>
  <si>
    <t>Orașul Rîşcani</t>
  </si>
  <si>
    <t>Orașul Ialoveni</t>
  </si>
  <si>
    <t>Orașul Florești</t>
  </si>
  <si>
    <t>Orașul Basarabeasca</t>
  </si>
  <si>
    <t>Orașul Briceni</t>
  </si>
  <si>
    <t>Orașul Cantemir</t>
  </si>
  <si>
    <t>Orașul Călărași</t>
  </si>
  <si>
    <t>Orașul Căușeni</t>
  </si>
  <si>
    <t>Orașul Cimișlia</t>
  </si>
  <si>
    <t>Orașul Criuleni</t>
  </si>
  <si>
    <t>Orașul Fălești</t>
  </si>
  <si>
    <t>TDG</t>
  </si>
  <si>
    <t>Total Transferuri</t>
  </si>
  <si>
    <t>dintre care</t>
  </si>
  <si>
    <t>TDS</t>
  </si>
  <si>
    <t>mil.lei</t>
  </si>
  <si>
    <t>FC</t>
  </si>
  <si>
    <t>mun.Cahul</t>
  </si>
  <si>
    <t>or.Călărași</t>
  </si>
  <si>
    <t>mun.Edineț</t>
  </si>
  <si>
    <t>mun.Hîncești</t>
  </si>
  <si>
    <t>or.Ialoveni</t>
  </si>
  <si>
    <t>mun.Orhei</t>
  </si>
  <si>
    <t>mun.Soroca</t>
  </si>
  <si>
    <t>mun.Strășeni</t>
  </si>
  <si>
    <t>mun.Ungheni</t>
  </si>
  <si>
    <r>
      <t xml:space="preserve">Calculul                                                                                                                                                                                                                                                                                                                                                                                       transferurilor cu destinație generală de la bugetul de stat la bugetele UAT pentru anul 2020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</si>
  <si>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or.Căușeni</t>
  </si>
  <si>
    <t>or.Căinari</t>
  </si>
  <si>
    <t>or.Cimișlia</t>
  </si>
  <si>
    <t>or.Criuleni</t>
  </si>
  <si>
    <t>or.Fălești</t>
  </si>
  <si>
    <t>or.Florești</t>
  </si>
  <si>
    <t>or.Glodeni</t>
  </si>
  <si>
    <t>or.Leova</t>
  </si>
  <si>
    <t>or.Nisporeni</t>
  </si>
  <si>
    <t>or.Rîşcani</t>
  </si>
  <si>
    <t>or.Șoldănești</t>
  </si>
  <si>
    <t>or.Ștefan Vodă</t>
  </si>
  <si>
    <t>or.Taraclia</t>
  </si>
  <si>
    <t>or. Telenești</t>
  </si>
  <si>
    <t>mun. Strășeni</t>
  </si>
  <si>
    <t>Fondul de susținere financiară pentru anul 2019= IVPF nealocat în baza execuției a. 2017</t>
  </si>
  <si>
    <t xml:space="preserve">Fondul de susținere financiară pentru anul 2020 </t>
  </si>
  <si>
    <t>Fondul de susținere financiară pentru anul 2021</t>
  </si>
  <si>
    <t>orașul Ștefan Vodă</t>
  </si>
  <si>
    <t>gagauz</t>
  </si>
  <si>
    <t>total contingent</t>
  </si>
  <si>
    <r>
      <t xml:space="preserve">Calculul                                                                                                                                                                                                                                                                                                                                                                                           transferurilor cu destinație generală de la bugetul de stat la bugetele UAT pentru anul 2021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4"/>
        <color theme="1"/>
        <rFont val="Times New Roman"/>
        <family val="1"/>
        <charset val="204"/>
      </rPr>
      <t xml:space="preserve">(cu excepția UTA Gagauzia)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</si>
  <si>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(cu excepția UTA Gagauzia) </t>
  </si>
  <si>
    <r>
      <t xml:space="preserve">Calculul  transferurilor cu destinație generală de la bugetul de stat la bugetele UAT pentru anul 2019                  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</si>
  <si>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ex.N.Tabacari</t>
  </si>
  <si>
    <t>tel 26-26-19</t>
  </si>
  <si>
    <r>
      <t xml:space="preserve">Populația (locuitori)   </t>
    </r>
    <r>
      <rPr>
        <b/>
        <sz val="8"/>
        <rFont val="Times New Roman"/>
        <family val="1"/>
        <charset val="204"/>
      </rPr>
      <t>la situația din 1.01.2018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</si>
</sst>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(* #,##0_);_(* \(#,##0\);_(* &quot;-&quot;??_);_(@_)"/>
    <numFmt numFmtId="166" formatCode="#,##0.0"/>
    <numFmt numFmtId="167" formatCode="0.0"/>
    <numFmt numFmtId="168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62">
    <xf numFmtId="0" fontId="0" fillId="0" borderId="0"/>
    <xf numFmtId="0" fontId="9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11" fillId="2" borderId="1" xfId="9" applyFont="1" applyFill="1" applyBorder="1"/>
    <xf numFmtId="0" fontId="10" fillId="2" borderId="1" xfId="9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1" xfId="9" applyFont="1" applyFill="1" applyBorder="1" applyAlignment="1">
      <alignment wrapText="1"/>
    </xf>
    <xf numFmtId="0" fontId="11" fillId="2" borderId="1" xfId="0" applyFont="1" applyFill="1" applyBorder="1"/>
    <xf numFmtId="0" fontId="11" fillId="2" borderId="1" xfId="9" applyFont="1" applyFill="1" applyBorder="1" applyAlignment="1"/>
    <xf numFmtId="4" fontId="5" fillId="2" borderId="1" xfId="2" applyNumberFormat="1" applyFont="1" applyFill="1" applyBorder="1" applyAlignment="1">
      <alignment horizontal="right" vertical="center"/>
    </xf>
    <xf numFmtId="4" fontId="6" fillId="2" borderId="1" xfId="2" applyNumberFormat="1" applyFont="1" applyFill="1" applyBorder="1"/>
    <xf numFmtId="4" fontId="4" fillId="2" borderId="1" xfId="2" applyNumberFormat="1" applyFont="1" applyFill="1" applyBorder="1" applyAlignment="1">
      <alignment horizontal="right" vertical="center"/>
    </xf>
    <xf numFmtId="0" fontId="0" fillId="2" borderId="0" xfId="0" applyFill="1"/>
    <xf numFmtId="0" fontId="11" fillId="2" borderId="1" xfId="0" applyNumberFormat="1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/>
    </xf>
    <xf numFmtId="166" fontId="11" fillId="2" borderId="0" xfId="0" applyNumberFormat="1" applyFont="1" applyFill="1"/>
    <xf numFmtId="166" fontId="10" fillId="2" borderId="1" xfId="0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/>
    <xf numFmtId="0" fontId="0" fillId="2" borderId="0" xfId="0" applyFill="1" applyAlignment="1">
      <alignment wrapText="1"/>
    </xf>
    <xf numFmtId="0" fontId="15" fillId="2" borderId="0" xfId="0" applyFont="1" applyFill="1"/>
    <xf numFmtId="166" fontId="16" fillId="2" borderId="1" xfId="0" applyNumberFormat="1" applyFont="1" applyFill="1" applyBorder="1"/>
    <xf numFmtId="9" fontId="16" fillId="2" borderId="1" xfId="0" applyNumberFormat="1" applyFont="1" applyFill="1" applyBorder="1"/>
    <xf numFmtId="0" fontId="16" fillId="2" borderId="7" xfId="0" applyFont="1" applyFill="1" applyBorder="1" applyAlignment="1"/>
    <xf numFmtId="0" fontId="16" fillId="2" borderId="0" xfId="0" applyFont="1" applyFill="1" applyBorder="1"/>
    <xf numFmtId="9" fontId="16" fillId="2" borderId="1" xfId="0" applyNumberFormat="1" applyFont="1" applyFill="1" applyBorder="1" applyAlignment="1"/>
    <xf numFmtId="9" fontId="16" fillId="2" borderId="0" xfId="0" applyNumberFormat="1" applyFont="1" applyFill="1" applyBorder="1"/>
    <xf numFmtId="166" fontId="16" fillId="2" borderId="1" xfId="0" applyNumberFormat="1" applyFont="1" applyFill="1" applyBorder="1" applyAlignment="1"/>
    <xf numFmtId="0" fontId="17" fillId="2" borderId="1" xfId="0" applyFont="1" applyFill="1" applyBorder="1"/>
    <xf numFmtId="4" fontId="16" fillId="2" borderId="1" xfId="0" applyNumberFormat="1" applyFont="1" applyFill="1" applyBorder="1" applyAlignment="1">
      <alignment vertical="center" wrapText="1"/>
    </xf>
    <xf numFmtId="9" fontId="14" fillId="2" borderId="0" xfId="7" applyFont="1" applyFill="1"/>
    <xf numFmtId="0" fontId="14" fillId="2" borderId="0" xfId="0" applyFont="1" applyFill="1" applyAlignment="1">
      <alignment horizontal="center" vertical="center" wrapText="1"/>
    </xf>
    <xf numFmtId="0" fontId="0" fillId="2" borderId="0" xfId="0" applyNumberFormat="1" applyFill="1"/>
    <xf numFmtId="166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/>
    <xf numFmtId="0" fontId="10" fillId="2" borderId="7" xfId="0" applyFont="1" applyFill="1" applyBorder="1" applyAlignment="1">
      <alignment horizontal="center"/>
    </xf>
    <xf numFmtId="166" fontId="10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6" fontId="11" fillId="2" borderId="0" xfId="0" applyNumberFormat="1" applyFont="1" applyFill="1"/>
    <xf numFmtId="167" fontId="0" fillId="2" borderId="0" xfId="0" applyNumberFormat="1" applyFill="1"/>
    <xf numFmtId="166" fontId="22" fillId="2" borderId="0" xfId="0" applyNumberFormat="1" applyFont="1" applyFill="1"/>
    <xf numFmtId="0" fontId="24" fillId="0" borderId="1" xfId="0" applyFont="1" applyBorder="1"/>
    <xf numFmtId="3" fontId="23" fillId="0" borderId="1" xfId="0" applyNumberFormat="1" applyFont="1" applyBorder="1" applyAlignment="1">
      <alignment horizontal="center" wrapText="1"/>
    </xf>
    <xf numFmtId="0" fontId="23" fillId="0" borderId="1" xfId="0" applyFont="1" applyBorder="1"/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23" fillId="0" borderId="1" xfId="0" applyNumberFormat="1" applyFont="1" applyBorder="1" applyAlignment="1">
      <alignment horizontal="center"/>
    </xf>
    <xf numFmtId="166" fontId="14" fillId="2" borderId="1" xfId="0" applyNumberFormat="1" applyFont="1" applyFill="1" applyBorder="1"/>
    <xf numFmtId="0" fontId="22" fillId="2" borderId="1" xfId="9" applyFont="1" applyFill="1" applyBorder="1"/>
    <xf numFmtId="0" fontId="5" fillId="2" borderId="1" xfId="0" applyFont="1" applyFill="1" applyBorder="1"/>
    <xf numFmtId="0" fontId="25" fillId="2" borderId="0" xfId="0" applyFont="1" applyFill="1"/>
    <xf numFmtId="0" fontId="4" fillId="2" borderId="0" xfId="0" applyFont="1" applyFill="1"/>
    <xf numFmtId="166" fontId="25" fillId="2" borderId="0" xfId="0" applyNumberFormat="1" applyFont="1" applyFill="1"/>
    <xf numFmtId="0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6" fontId="4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66" fontId="4" fillId="2" borderId="0" xfId="0" applyNumberFormat="1" applyFont="1" applyFill="1"/>
    <xf numFmtId="0" fontId="5" fillId="2" borderId="1" xfId="9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/>
    <xf numFmtId="0" fontId="4" fillId="2" borderId="1" xfId="9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4" fontId="4" fillId="2" borderId="1" xfId="6" applyNumberFormat="1" applyFont="1" applyFill="1" applyBorder="1" applyAlignment="1">
      <alignment horizontal="right"/>
    </xf>
    <xf numFmtId="166" fontId="4" fillId="2" borderId="1" xfId="0" applyNumberFormat="1" applyFont="1" applyFill="1" applyBorder="1"/>
    <xf numFmtId="0" fontId="4" fillId="2" borderId="1" xfId="9" applyFont="1" applyFill="1" applyBorder="1"/>
    <xf numFmtId="0" fontId="4" fillId="2" borderId="1" xfId="9" applyFont="1" applyFill="1" applyBorder="1" applyAlignment="1"/>
    <xf numFmtId="4" fontId="4" fillId="2" borderId="1" xfId="3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 wrapText="1"/>
    </xf>
    <xf numFmtId="166" fontId="10" fillId="3" borderId="1" xfId="0" applyNumberFormat="1" applyFont="1" applyFill="1" applyBorder="1" applyAlignment="1">
      <alignment horizontal="right"/>
    </xf>
    <xf numFmtId="166" fontId="29" fillId="2" borderId="1" xfId="531" applyNumberFormat="1" applyFont="1" applyFill="1" applyBorder="1"/>
    <xf numFmtId="166" fontId="30" fillId="2" borderId="0" xfId="0" applyNumberFormat="1" applyFont="1" applyFill="1"/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30" fillId="2" borderId="0" xfId="0" applyFont="1" applyFill="1"/>
    <xf numFmtId="166" fontId="4" fillId="2" borderId="0" xfId="0" applyNumberFormat="1" applyFont="1" applyFill="1" applyBorder="1"/>
    <xf numFmtId="166" fontId="28" fillId="2" borderId="1" xfId="357" applyNumberFormat="1" applyFont="1" applyFill="1" applyBorder="1"/>
    <xf numFmtId="166" fontId="28" fillId="2" borderId="1" xfId="363" applyNumberFormat="1" applyFont="1" applyFill="1" applyBorder="1"/>
    <xf numFmtId="166" fontId="28" fillId="2" borderId="1" xfId="369" applyNumberFormat="1" applyFont="1" applyFill="1" applyBorder="1"/>
    <xf numFmtId="166" fontId="28" fillId="2" borderId="1" xfId="375" applyNumberFormat="1" applyFont="1" applyFill="1" applyBorder="1"/>
    <xf numFmtId="166" fontId="28" fillId="2" borderId="1" xfId="381" applyNumberFormat="1" applyFont="1" applyFill="1" applyBorder="1"/>
    <xf numFmtId="166" fontId="28" fillId="2" borderId="1" xfId="387" applyNumberFormat="1" applyFont="1" applyFill="1" applyBorder="1"/>
    <xf numFmtId="166" fontId="28" fillId="2" borderId="1" xfId="393" applyNumberFormat="1" applyFont="1" applyFill="1" applyBorder="1"/>
    <xf numFmtId="166" fontId="28" fillId="2" borderId="1" xfId="399" applyNumberFormat="1" applyFont="1" applyFill="1" applyBorder="1"/>
    <xf numFmtId="166" fontId="28" fillId="2" borderId="1" xfId="405" applyNumberFormat="1" applyFont="1" applyFill="1" applyBorder="1"/>
    <xf numFmtId="166" fontId="28" fillId="2" borderId="1" xfId="411" applyNumberFormat="1" applyFont="1" applyFill="1" applyBorder="1"/>
    <xf numFmtId="166" fontId="28" fillId="2" borderId="1" xfId="417" applyNumberFormat="1" applyFont="1" applyFill="1" applyBorder="1"/>
    <xf numFmtId="166" fontId="28" fillId="2" borderId="1" xfId="423" applyNumberFormat="1" applyFont="1" applyFill="1" applyBorder="1"/>
    <xf numFmtId="166" fontId="28" fillId="2" borderId="1" xfId="429" applyNumberFormat="1" applyFont="1" applyFill="1" applyBorder="1"/>
    <xf numFmtId="166" fontId="28" fillId="2" borderId="1" xfId="435" applyNumberFormat="1" applyFont="1" applyFill="1" applyBorder="1"/>
    <xf numFmtId="166" fontId="28" fillId="2" borderId="1" xfId="441" applyNumberFormat="1" applyFont="1" applyFill="1" applyBorder="1"/>
    <xf numFmtId="166" fontId="28" fillId="2" borderId="1" xfId="447" applyNumberFormat="1" applyFont="1" applyFill="1" applyBorder="1"/>
    <xf numFmtId="166" fontId="28" fillId="2" borderId="1" xfId="453" applyNumberFormat="1" applyFont="1" applyFill="1" applyBorder="1"/>
    <xf numFmtId="166" fontId="28" fillId="2" borderId="1" xfId="459" applyNumberFormat="1" applyFont="1" applyFill="1" applyBorder="1"/>
    <xf numFmtId="166" fontId="28" fillId="2" borderId="1" xfId="465" applyNumberFormat="1" applyFont="1" applyFill="1" applyBorder="1"/>
    <xf numFmtId="166" fontId="28" fillId="2" borderId="1" xfId="471" applyNumberFormat="1" applyFont="1" applyFill="1" applyBorder="1"/>
    <xf numFmtId="166" fontId="28" fillId="2" borderId="1" xfId="477" applyNumberFormat="1" applyFont="1" applyFill="1" applyBorder="1"/>
    <xf numFmtId="166" fontId="28" fillId="2" borderId="1" xfId="483" applyNumberFormat="1" applyFont="1" applyFill="1" applyBorder="1"/>
    <xf numFmtId="166" fontId="28" fillId="2" borderId="1" xfId="489" applyNumberFormat="1" applyFont="1" applyFill="1" applyBorder="1"/>
    <xf numFmtId="166" fontId="28" fillId="2" borderId="1" xfId="495" applyNumberFormat="1" applyFont="1" applyFill="1" applyBorder="1"/>
    <xf numFmtId="166" fontId="28" fillId="2" borderId="1" xfId="501" applyNumberFormat="1" applyFont="1" applyFill="1" applyBorder="1"/>
    <xf numFmtId="166" fontId="28" fillId="2" borderId="1" xfId="507" applyNumberFormat="1" applyFont="1" applyFill="1" applyBorder="1"/>
    <xf numFmtId="166" fontId="28" fillId="2" borderId="1" xfId="513" applyNumberFormat="1" applyFont="1" applyFill="1" applyBorder="1"/>
    <xf numFmtId="166" fontId="28" fillId="2" borderId="1" xfId="519" applyNumberFormat="1" applyFont="1" applyFill="1" applyBorder="1"/>
    <xf numFmtId="166" fontId="28" fillId="2" borderId="1" xfId="525" applyNumberFormat="1" applyFont="1" applyFill="1" applyBorder="1"/>
    <xf numFmtId="166" fontId="28" fillId="2" borderId="1" xfId="531" applyNumberFormat="1" applyFont="1" applyFill="1" applyBorder="1"/>
    <xf numFmtId="166" fontId="28" fillId="2" borderId="1" xfId="537" applyNumberFormat="1" applyFont="1" applyFill="1" applyBorder="1"/>
    <xf numFmtId="166" fontId="28" fillId="2" borderId="1" xfId="543" applyNumberFormat="1" applyFont="1" applyFill="1" applyBorder="1"/>
    <xf numFmtId="166" fontId="28" fillId="2" borderId="1" xfId="549" applyNumberFormat="1" applyFont="1" applyFill="1" applyBorder="1"/>
    <xf numFmtId="166" fontId="5" fillId="2" borderId="1" xfId="2" applyNumberFormat="1" applyFont="1" applyFill="1" applyBorder="1" applyAlignment="1">
      <alignment horizontal="right" vertical="center"/>
    </xf>
    <xf numFmtId="166" fontId="5" fillId="2" borderId="1" xfId="0" applyNumberFormat="1" applyFont="1" applyFill="1" applyBorder="1" applyAlignment="1">
      <alignment horizontal="right" vertical="center" wrapText="1"/>
    </xf>
    <xf numFmtId="166" fontId="4" fillId="2" borderId="1" xfId="555" applyNumberFormat="1" applyFont="1" applyFill="1" applyBorder="1"/>
    <xf numFmtId="166" fontId="28" fillId="2" borderId="1" xfId="561" applyNumberFormat="1" applyFont="1" applyFill="1" applyBorder="1"/>
    <xf numFmtId="166" fontId="28" fillId="2" borderId="1" xfId="567" applyNumberFormat="1" applyFont="1" applyFill="1" applyBorder="1"/>
    <xf numFmtId="166" fontId="28" fillId="2" borderId="1" xfId="573" applyNumberFormat="1" applyFont="1" applyFill="1" applyBorder="1"/>
    <xf numFmtId="166" fontId="28" fillId="2" borderId="1" xfId="579" applyNumberFormat="1" applyFont="1" applyFill="1" applyBorder="1"/>
    <xf numFmtId="166" fontId="28" fillId="2" borderId="1" xfId="585" applyNumberFormat="1" applyFont="1" applyFill="1" applyBorder="1"/>
    <xf numFmtId="166" fontId="28" fillId="2" borderId="1" xfId="591" applyNumberFormat="1" applyFont="1" applyFill="1" applyBorder="1"/>
    <xf numFmtId="166" fontId="28" fillId="2" borderId="1" xfId="597" applyNumberFormat="1" applyFont="1" applyFill="1" applyBorder="1"/>
    <xf numFmtId="166" fontId="28" fillId="2" borderId="1" xfId="603" applyNumberFormat="1" applyFont="1" applyFill="1" applyBorder="1"/>
    <xf numFmtId="166" fontId="28" fillId="2" borderId="1" xfId="609" applyNumberFormat="1" applyFont="1" applyFill="1" applyBorder="1"/>
    <xf numFmtId="166" fontId="28" fillId="2" borderId="1" xfId="615" applyNumberFormat="1" applyFont="1" applyFill="1" applyBorder="1"/>
    <xf numFmtId="166" fontId="28" fillId="2" borderId="1" xfId="621" applyNumberFormat="1" applyFont="1" applyFill="1" applyBorder="1"/>
    <xf numFmtId="166" fontId="28" fillId="2" borderId="1" xfId="627" applyNumberFormat="1" applyFont="1" applyFill="1" applyBorder="1"/>
    <xf numFmtId="166" fontId="28" fillId="2" borderId="1" xfId="633" applyNumberFormat="1" applyFont="1" applyFill="1" applyBorder="1"/>
    <xf numFmtId="166" fontId="28" fillId="2" borderId="1" xfId="639" applyNumberFormat="1" applyFont="1" applyFill="1" applyBorder="1"/>
    <xf numFmtId="166" fontId="28" fillId="2" borderId="1" xfId="645" applyNumberFormat="1" applyFont="1" applyFill="1" applyBorder="1"/>
    <xf numFmtId="166" fontId="28" fillId="2" borderId="1" xfId="651" applyNumberFormat="1" applyFont="1" applyFill="1" applyBorder="1"/>
    <xf numFmtId="166" fontId="28" fillId="2" borderId="1" xfId="657" applyNumberFormat="1" applyFont="1" applyFill="1" applyBorder="1"/>
    <xf numFmtId="166" fontId="28" fillId="2" borderId="1" xfId="663" applyNumberFormat="1" applyFont="1" applyFill="1" applyBorder="1"/>
    <xf numFmtId="166" fontId="28" fillId="2" borderId="1" xfId="669" applyNumberFormat="1" applyFont="1" applyFill="1" applyBorder="1"/>
    <xf numFmtId="166" fontId="28" fillId="2" borderId="1" xfId="675" applyNumberFormat="1" applyFont="1" applyFill="1" applyBorder="1"/>
    <xf numFmtId="166" fontId="28" fillId="2" borderId="1" xfId="681" applyNumberFormat="1" applyFont="1" applyFill="1" applyBorder="1"/>
    <xf numFmtId="166" fontId="28" fillId="2" borderId="1" xfId="687" applyNumberFormat="1" applyFont="1" applyFill="1" applyBorder="1"/>
    <xf numFmtId="166" fontId="28" fillId="2" borderId="1" xfId="693" applyNumberFormat="1" applyFont="1" applyFill="1" applyBorder="1"/>
    <xf numFmtId="166" fontId="28" fillId="2" borderId="1" xfId="699" applyNumberFormat="1" applyFont="1" applyFill="1" applyBorder="1"/>
    <xf numFmtId="166" fontId="28" fillId="2" borderId="1" xfId="705" applyNumberFormat="1" applyFont="1" applyFill="1" applyBorder="1"/>
    <xf numFmtId="166" fontId="28" fillId="2" borderId="1" xfId="711" applyNumberFormat="1" applyFont="1" applyFill="1" applyBorder="1"/>
    <xf numFmtId="166" fontId="28" fillId="2" borderId="1" xfId="717" applyNumberFormat="1" applyFont="1" applyFill="1" applyBorder="1"/>
    <xf numFmtId="166" fontId="28" fillId="2" borderId="1" xfId="723" applyNumberFormat="1" applyFont="1" applyFill="1" applyBorder="1"/>
    <xf numFmtId="166" fontId="28" fillId="2" borderId="1" xfId="729" applyNumberFormat="1" applyFont="1" applyFill="1" applyBorder="1"/>
    <xf numFmtId="166" fontId="28" fillId="2" borderId="1" xfId="735" applyNumberFormat="1" applyFont="1" applyFill="1" applyBorder="1"/>
    <xf numFmtId="166" fontId="28" fillId="2" borderId="1" xfId="741" applyNumberFormat="1" applyFont="1" applyFill="1" applyBorder="1"/>
    <xf numFmtId="166" fontId="28" fillId="2" borderId="1" xfId="747" applyNumberFormat="1" applyFont="1" applyFill="1" applyBorder="1"/>
    <xf numFmtId="166" fontId="28" fillId="2" borderId="1" xfId="753" applyNumberFormat="1" applyFont="1" applyFill="1" applyBorder="1"/>
    <xf numFmtId="0" fontId="13" fillId="2" borderId="0" xfId="0" applyFont="1" applyFill="1" applyAlignment="1">
      <alignment vertical="center" wrapText="1"/>
    </xf>
    <xf numFmtId="0" fontId="4" fillId="2" borderId="14" xfId="0" applyNumberFormat="1" applyFont="1" applyFill="1" applyBorder="1" applyAlignment="1">
      <alignment horizontal="center"/>
    </xf>
    <xf numFmtId="0" fontId="11" fillId="2" borderId="15" xfId="0" applyNumberFormat="1" applyFont="1" applyFill="1" applyBorder="1" applyAlignment="1">
      <alignment horizontal="center"/>
    </xf>
    <xf numFmtId="0" fontId="4" fillId="2" borderId="14" xfId="0" applyFont="1" applyFill="1" applyBorder="1"/>
    <xf numFmtId="166" fontId="10" fillId="2" borderId="15" xfId="0" applyNumberFormat="1" applyFont="1" applyFill="1" applyBorder="1" applyAlignment="1">
      <alignment horizontal="right"/>
    </xf>
    <xf numFmtId="166" fontId="5" fillId="2" borderId="0" xfId="0" applyNumberFormat="1" applyFont="1" applyFill="1" applyBorder="1"/>
    <xf numFmtId="166" fontId="11" fillId="2" borderId="0" xfId="0" applyNumberFormat="1" applyFont="1" applyFill="1" applyBorder="1"/>
    <xf numFmtId="0" fontId="5" fillId="2" borderId="14" xfId="0" applyFont="1" applyFill="1" applyBorder="1"/>
    <xf numFmtId="166" fontId="10" fillId="2" borderId="15" xfId="0" applyNumberFormat="1" applyFont="1" applyFill="1" applyBorder="1"/>
    <xf numFmtId="166" fontId="11" fillId="2" borderId="15" xfId="0" applyNumberFormat="1" applyFont="1" applyFill="1" applyBorder="1"/>
    <xf numFmtId="0" fontId="4" fillId="2" borderId="0" xfId="0" applyFont="1" applyFill="1" applyBorder="1"/>
    <xf numFmtId="0" fontId="11" fillId="2" borderId="0" xfId="0" applyFont="1" applyFill="1" applyBorder="1"/>
    <xf numFmtId="0" fontId="4" fillId="2" borderId="16" xfId="0" applyFont="1" applyFill="1" applyBorder="1"/>
    <xf numFmtId="0" fontId="4" fillId="2" borderId="17" xfId="9" applyFont="1" applyFill="1" applyBorder="1"/>
    <xf numFmtId="0" fontId="4" fillId="2" borderId="17" xfId="0" applyFont="1" applyFill="1" applyBorder="1"/>
    <xf numFmtId="4" fontId="4" fillId="2" borderId="17" xfId="0" applyNumberFormat="1" applyFont="1" applyFill="1" applyBorder="1" applyAlignment="1">
      <alignment horizontal="right" vertical="center"/>
    </xf>
    <xf numFmtId="166" fontId="29" fillId="2" borderId="17" xfId="531" applyNumberFormat="1" applyFont="1" applyFill="1" applyBorder="1"/>
    <xf numFmtId="0" fontId="4" fillId="2" borderId="17" xfId="0" applyFont="1" applyFill="1" applyBorder="1" applyAlignment="1">
      <alignment horizontal="right"/>
    </xf>
    <xf numFmtId="166" fontId="4" fillId="2" borderId="17" xfId="0" applyNumberFormat="1" applyFont="1" applyFill="1" applyBorder="1"/>
    <xf numFmtId="166" fontId="11" fillId="2" borderId="17" xfId="0" applyNumberFormat="1" applyFont="1" applyFill="1" applyBorder="1"/>
    <xf numFmtId="166" fontId="11" fillId="2" borderId="18" xfId="0" applyNumberFormat="1" applyFont="1" applyFill="1" applyBorder="1"/>
    <xf numFmtId="166" fontId="30" fillId="2" borderId="0" xfId="0" applyNumberFormat="1" applyFont="1" applyFill="1" applyAlignment="1">
      <alignment horizontal="center"/>
    </xf>
    <xf numFmtId="2" fontId="0" fillId="2" borderId="0" xfId="0" applyNumberFormat="1" applyFill="1"/>
    <xf numFmtId="3" fontId="4" fillId="2" borderId="1" xfId="0" applyNumberFormat="1" applyFont="1" applyFill="1" applyBorder="1" applyAlignment="1">
      <alignment horizontal="right" wrapText="1"/>
    </xf>
    <xf numFmtId="3" fontId="4" fillId="2" borderId="4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/>
    </xf>
    <xf numFmtId="3" fontId="5" fillId="2" borderId="1" xfId="2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1" fontId="4" fillId="2" borderId="1" xfId="0" applyNumberFormat="1" applyFont="1" applyFill="1" applyBorder="1" applyAlignment="1">
      <alignment horizontal="right" vertical="center"/>
    </xf>
    <xf numFmtId="165" fontId="4" fillId="2" borderId="1" xfId="8" applyNumberFormat="1" applyFont="1" applyFill="1" applyBorder="1" applyAlignment="1">
      <alignment horizontal="right" vertical="center"/>
    </xf>
    <xf numFmtId="3" fontId="4" fillId="2" borderId="17" xfId="0" applyNumberFormat="1" applyFont="1" applyFill="1" applyBorder="1" applyAlignment="1">
      <alignment horizontal="right" wrapText="1"/>
    </xf>
    <xf numFmtId="3" fontId="25" fillId="2" borderId="0" xfId="0" applyNumberFormat="1" applyFont="1" applyFill="1"/>
    <xf numFmtId="3" fontId="4" fillId="2" borderId="1" xfId="0" applyNumberFormat="1" applyFont="1" applyFill="1" applyBorder="1" applyAlignment="1">
      <alignment horizontal="center"/>
    </xf>
    <xf numFmtId="168" fontId="0" fillId="2" borderId="0" xfId="7" applyNumberFormat="1" applyFont="1" applyFill="1"/>
    <xf numFmtId="166" fontId="10" fillId="3" borderId="7" xfId="0" applyNumberFormat="1" applyFont="1" applyFill="1" applyBorder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2" borderId="0" xfId="0" applyNumberFormat="1" applyFill="1" applyBorder="1"/>
    <xf numFmtId="167" fontId="0" fillId="2" borderId="0" xfId="0" applyNumberFormat="1" applyFill="1" applyBorder="1"/>
    <xf numFmtId="0" fontId="22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17" fillId="2" borderId="7" xfId="0" applyFont="1" applyFill="1" applyBorder="1" applyAlignment="1">
      <alignment horizontal="left"/>
    </xf>
    <xf numFmtId="0" fontId="17" fillId="2" borderId="8" xfId="0" applyFont="1" applyFill="1" applyBorder="1" applyAlignment="1">
      <alignment horizontal="left"/>
    </xf>
    <xf numFmtId="0" fontId="12" fillId="2" borderId="0" xfId="0" applyFont="1" applyFill="1" applyAlignment="1">
      <alignment horizontal="center" vertical="center" wrapText="1"/>
    </xf>
    <xf numFmtId="0" fontId="26" fillId="2" borderId="19" xfId="0" applyFont="1" applyFill="1" applyBorder="1" applyAlignment="1">
      <alignment horizontal="center" vertical="center" wrapText="1"/>
    </xf>
    <xf numFmtId="0" fontId="26" fillId="2" borderId="14" xfId="0" applyFont="1" applyFill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textRotation="90" wrapText="1"/>
    </xf>
    <xf numFmtId="0" fontId="27" fillId="2" borderId="4" xfId="0" applyFont="1" applyFill="1" applyBorder="1" applyAlignment="1">
      <alignment horizontal="center" vertical="center" textRotation="90" wrapText="1"/>
    </xf>
    <xf numFmtId="0" fontId="27" fillId="2" borderId="3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6" fontId="5" fillId="2" borderId="0" xfId="0" applyNumberFormat="1" applyFont="1" applyFill="1"/>
  </cellXfs>
  <cellStyles count="762">
    <cellStyle name="Comma" xfId="8" builtinId="3"/>
    <cellStyle name="Normal" xfId="0" builtinId="0"/>
    <cellStyle name="Normal_Sheet1" xfId="9"/>
    <cellStyle name="Normal_Sheet1 100" xfId="531"/>
    <cellStyle name="Normal_Sheet1 101" xfId="537"/>
    <cellStyle name="Normal_Sheet1 102" xfId="543"/>
    <cellStyle name="Normal_Sheet1 103" xfId="549"/>
    <cellStyle name="Normal_Sheet1 104" xfId="555"/>
    <cellStyle name="Normal_Sheet1 105" xfId="561"/>
    <cellStyle name="Normal_Sheet1 106" xfId="567"/>
    <cellStyle name="Normal_Sheet1 107" xfId="573"/>
    <cellStyle name="Normal_Sheet1 108" xfId="579"/>
    <cellStyle name="Normal_Sheet1 109" xfId="585"/>
    <cellStyle name="Normal_Sheet1 110" xfId="591"/>
    <cellStyle name="Normal_Sheet1 111" xfId="597"/>
    <cellStyle name="Normal_Sheet1 112" xfId="603"/>
    <cellStyle name="Normal_Sheet1 113" xfId="609"/>
    <cellStyle name="Normal_Sheet1 114" xfId="615"/>
    <cellStyle name="Normal_Sheet1 115" xfId="621"/>
    <cellStyle name="Normal_Sheet1 116" xfId="627"/>
    <cellStyle name="Normal_Sheet1 117" xfId="633"/>
    <cellStyle name="Normal_Sheet1 118" xfId="639"/>
    <cellStyle name="Normal_Sheet1 119" xfId="645"/>
    <cellStyle name="Normal_Sheet1 120" xfId="651"/>
    <cellStyle name="Normal_Sheet1 121" xfId="657"/>
    <cellStyle name="Normal_Sheet1 122" xfId="663"/>
    <cellStyle name="Normal_Sheet1 123" xfId="669"/>
    <cellStyle name="Normal_Sheet1 124" xfId="675"/>
    <cellStyle name="Normal_Sheet1 125" xfId="681"/>
    <cellStyle name="Normal_Sheet1 126" xfId="687"/>
    <cellStyle name="Normal_Sheet1 127" xfId="693"/>
    <cellStyle name="Normal_Sheet1 128" xfId="699"/>
    <cellStyle name="Normal_Sheet1 129" xfId="705"/>
    <cellStyle name="Normal_Sheet1 130" xfId="711"/>
    <cellStyle name="Normal_Sheet1 131" xfId="717"/>
    <cellStyle name="Normal_Sheet1 132" xfId="723"/>
    <cellStyle name="Normal_Sheet1 133" xfId="729"/>
    <cellStyle name="Normal_Sheet1 134" xfId="735"/>
    <cellStyle name="Normal_Sheet1 135" xfId="741"/>
    <cellStyle name="Normal_Sheet1 136" xfId="747"/>
    <cellStyle name="Normal_Sheet1 137" xfId="753"/>
    <cellStyle name="Normal_Sheet1 71" xfId="357"/>
    <cellStyle name="Normal_Sheet1 72" xfId="363"/>
    <cellStyle name="Normal_Sheet1 73" xfId="369"/>
    <cellStyle name="Normal_Sheet1 74" xfId="375"/>
    <cellStyle name="Normal_Sheet1 75" xfId="381"/>
    <cellStyle name="Normal_Sheet1 76" xfId="387"/>
    <cellStyle name="Normal_Sheet1 77" xfId="393"/>
    <cellStyle name="Normal_Sheet1 78" xfId="399"/>
    <cellStyle name="Normal_Sheet1 79" xfId="405"/>
    <cellStyle name="Normal_Sheet1 80" xfId="411"/>
    <cellStyle name="Normal_Sheet1 81" xfId="417"/>
    <cellStyle name="Normal_Sheet1 82" xfId="423"/>
    <cellStyle name="Normal_Sheet1 83" xfId="429"/>
    <cellStyle name="Normal_Sheet1 84" xfId="435"/>
    <cellStyle name="Normal_Sheet1 85" xfId="441"/>
    <cellStyle name="Normal_Sheet1 86" xfId="447"/>
    <cellStyle name="Normal_Sheet1 87" xfId="453"/>
    <cellStyle name="Normal_Sheet1 88" xfId="459"/>
    <cellStyle name="Normal_Sheet1 89" xfId="465"/>
    <cellStyle name="Normal_Sheet1 90" xfId="471"/>
    <cellStyle name="Normal_Sheet1 91" xfId="477"/>
    <cellStyle name="Normal_Sheet1 92" xfId="483"/>
    <cellStyle name="Normal_Sheet1 93" xfId="489"/>
    <cellStyle name="Normal_Sheet1 94" xfId="495"/>
    <cellStyle name="Normal_Sheet1 95" xfId="501"/>
    <cellStyle name="Normal_Sheet1 96" xfId="507"/>
    <cellStyle name="Normal_Sheet1 97" xfId="513"/>
    <cellStyle name="Normal_Sheet1 98" xfId="519"/>
    <cellStyle name="Normal_Sheet1 99" xfId="525"/>
    <cellStyle name="Percent" xfId="7" builtinId="5"/>
    <cellStyle name="Обычный 2" xfId="1"/>
    <cellStyle name="Обычный 2 10" xfId="38"/>
    <cellStyle name="Обычный 2 100" xfId="515"/>
    <cellStyle name="Обычный 2 101" xfId="521"/>
    <cellStyle name="Обычный 2 102" xfId="527"/>
    <cellStyle name="Обычный 2 103" xfId="533"/>
    <cellStyle name="Обычный 2 104" xfId="539"/>
    <cellStyle name="Обычный 2 105" xfId="545"/>
    <cellStyle name="Обычный 2 106" xfId="551"/>
    <cellStyle name="Обычный 2 107" xfId="557"/>
    <cellStyle name="Обычный 2 108" xfId="563"/>
    <cellStyle name="Обычный 2 109" xfId="569"/>
    <cellStyle name="Обычный 2 11" xfId="43"/>
    <cellStyle name="Обычный 2 110" xfId="575"/>
    <cellStyle name="Обычный 2 111" xfId="581"/>
    <cellStyle name="Обычный 2 112" xfId="587"/>
    <cellStyle name="Обычный 2 113" xfId="593"/>
    <cellStyle name="Обычный 2 114" xfId="599"/>
    <cellStyle name="Обычный 2 115" xfId="605"/>
    <cellStyle name="Обычный 2 116" xfId="611"/>
    <cellStyle name="Обычный 2 117" xfId="617"/>
    <cellStyle name="Обычный 2 118" xfId="623"/>
    <cellStyle name="Обычный 2 119" xfId="629"/>
    <cellStyle name="Обычный 2 12" xfId="48"/>
    <cellStyle name="Обычный 2 120" xfId="635"/>
    <cellStyle name="Обычный 2 121" xfId="641"/>
    <cellStyle name="Обычный 2 122" xfId="647"/>
    <cellStyle name="Обычный 2 123" xfId="653"/>
    <cellStyle name="Обычный 2 124" xfId="659"/>
    <cellStyle name="Обычный 2 125" xfId="665"/>
    <cellStyle name="Обычный 2 126" xfId="671"/>
    <cellStyle name="Обычный 2 127" xfId="677"/>
    <cellStyle name="Обычный 2 128" xfId="683"/>
    <cellStyle name="Обычный 2 129" xfId="689"/>
    <cellStyle name="Обычный 2 13" xfId="53"/>
    <cellStyle name="Обычный 2 130" xfId="695"/>
    <cellStyle name="Обычный 2 131" xfId="701"/>
    <cellStyle name="Обычный 2 132" xfId="707"/>
    <cellStyle name="Обычный 2 133" xfId="713"/>
    <cellStyle name="Обычный 2 134" xfId="719"/>
    <cellStyle name="Обычный 2 135" xfId="725"/>
    <cellStyle name="Обычный 2 136" xfId="731"/>
    <cellStyle name="Обычный 2 137" xfId="737"/>
    <cellStyle name="Обычный 2 138" xfId="743"/>
    <cellStyle name="Обычный 2 139" xfId="749"/>
    <cellStyle name="Обычный 2 14" xfId="58"/>
    <cellStyle name="Обычный 2 15" xfId="63"/>
    <cellStyle name="Обычный 2 16" xfId="68"/>
    <cellStyle name="Обычный 2 17" xfId="73"/>
    <cellStyle name="Обычный 2 18" xfId="78"/>
    <cellStyle name="Обычный 2 19" xfId="83"/>
    <cellStyle name="Обычный 2 2" xfId="2"/>
    <cellStyle name="Обычный 2 20" xfId="88"/>
    <cellStyle name="Обычный 2 21" xfId="93"/>
    <cellStyle name="Обычный 2 22" xfId="98"/>
    <cellStyle name="Обычный 2 23" xfId="103"/>
    <cellStyle name="Обычный 2 24" xfId="108"/>
    <cellStyle name="Обычный 2 25" xfId="113"/>
    <cellStyle name="Обычный 2 26" xfId="118"/>
    <cellStyle name="Обычный 2 27" xfId="123"/>
    <cellStyle name="Обычный 2 28" xfId="128"/>
    <cellStyle name="Обычный 2 29" xfId="133"/>
    <cellStyle name="Обычный 2 3" xfId="3"/>
    <cellStyle name="Обычный 2 3 10" xfId="57"/>
    <cellStyle name="Обычный 2 3 100" xfId="538"/>
    <cellStyle name="Обычный 2 3 101" xfId="544"/>
    <cellStyle name="Обычный 2 3 102" xfId="550"/>
    <cellStyle name="Обычный 2 3 103" xfId="556"/>
    <cellStyle name="Обычный 2 3 104" xfId="562"/>
    <cellStyle name="Обычный 2 3 105" xfId="568"/>
    <cellStyle name="Обычный 2 3 106" xfId="574"/>
    <cellStyle name="Обычный 2 3 107" xfId="580"/>
    <cellStyle name="Обычный 2 3 108" xfId="586"/>
    <cellStyle name="Обычный 2 3 109" xfId="592"/>
    <cellStyle name="Обычный 2 3 11" xfId="62"/>
    <cellStyle name="Обычный 2 3 110" xfId="598"/>
    <cellStyle name="Обычный 2 3 111" xfId="604"/>
    <cellStyle name="Обычный 2 3 112" xfId="610"/>
    <cellStyle name="Обычный 2 3 113" xfId="616"/>
    <cellStyle name="Обычный 2 3 114" xfId="622"/>
    <cellStyle name="Обычный 2 3 115" xfId="628"/>
    <cellStyle name="Обычный 2 3 116" xfId="634"/>
    <cellStyle name="Обычный 2 3 117" xfId="640"/>
    <cellStyle name="Обычный 2 3 118" xfId="646"/>
    <cellStyle name="Обычный 2 3 119" xfId="652"/>
    <cellStyle name="Обычный 2 3 12" xfId="67"/>
    <cellStyle name="Обычный 2 3 120" xfId="658"/>
    <cellStyle name="Обычный 2 3 121" xfId="664"/>
    <cellStyle name="Обычный 2 3 122" xfId="670"/>
    <cellStyle name="Обычный 2 3 123" xfId="676"/>
    <cellStyle name="Обычный 2 3 124" xfId="682"/>
    <cellStyle name="Обычный 2 3 125" xfId="688"/>
    <cellStyle name="Обычный 2 3 126" xfId="694"/>
    <cellStyle name="Обычный 2 3 127" xfId="700"/>
    <cellStyle name="Обычный 2 3 128" xfId="706"/>
    <cellStyle name="Обычный 2 3 129" xfId="712"/>
    <cellStyle name="Обычный 2 3 13" xfId="72"/>
    <cellStyle name="Обычный 2 3 130" xfId="718"/>
    <cellStyle name="Обычный 2 3 131" xfId="724"/>
    <cellStyle name="Обычный 2 3 132" xfId="730"/>
    <cellStyle name="Обычный 2 3 133" xfId="736"/>
    <cellStyle name="Обычный 2 3 134" xfId="742"/>
    <cellStyle name="Обычный 2 3 135" xfId="748"/>
    <cellStyle name="Обычный 2 3 136" xfId="754"/>
    <cellStyle name="Обычный 2 3 137" xfId="758"/>
    <cellStyle name="Обычный 2 3 138" xfId="17"/>
    <cellStyle name="Обычный 2 3 14" xfId="77"/>
    <cellStyle name="Обычный 2 3 15" xfId="82"/>
    <cellStyle name="Обычный 2 3 16" xfId="87"/>
    <cellStyle name="Обычный 2 3 17" xfId="92"/>
    <cellStyle name="Обычный 2 3 18" xfId="97"/>
    <cellStyle name="Обычный 2 3 19" xfId="102"/>
    <cellStyle name="Обычный 2 3 2" xfId="13"/>
    <cellStyle name="Обычный 2 3 20" xfId="107"/>
    <cellStyle name="Обычный 2 3 21" xfId="112"/>
    <cellStyle name="Обычный 2 3 22" xfId="117"/>
    <cellStyle name="Обычный 2 3 23" xfId="122"/>
    <cellStyle name="Обычный 2 3 24" xfId="127"/>
    <cellStyle name="Обычный 2 3 25" xfId="132"/>
    <cellStyle name="Обычный 2 3 26" xfId="137"/>
    <cellStyle name="Обычный 2 3 27" xfId="142"/>
    <cellStyle name="Обычный 2 3 28" xfId="147"/>
    <cellStyle name="Обычный 2 3 29" xfId="152"/>
    <cellStyle name="Обычный 2 3 3" xfId="22"/>
    <cellStyle name="Обычный 2 3 30" xfId="157"/>
    <cellStyle name="Обычный 2 3 31" xfId="162"/>
    <cellStyle name="Обычный 2 3 32" xfId="167"/>
    <cellStyle name="Обычный 2 3 33" xfId="172"/>
    <cellStyle name="Обычный 2 3 34" xfId="177"/>
    <cellStyle name="Обычный 2 3 35" xfId="182"/>
    <cellStyle name="Обычный 2 3 36" xfId="187"/>
    <cellStyle name="Обычный 2 3 37" xfId="192"/>
    <cellStyle name="Обычный 2 3 38" xfId="197"/>
    <cellStyle name="Обычный 2 3 39" xfId="202"/>
    <cellStyle name="Обычный 2 3 4" xfId="27"/>
    <cellStyle name="Обычный 2 3 40" xfId="207"/>
    <cellStyle name="Обычный 2 3 41" xfId="212"/>
    <cellStyle name="Обычный 2 3 42" xfId="217"/>
    <cellStyle name="Обычный 2 3 43" xfId="222"/>
    <cellStyle name="Обычный 2 3 44" xfId="227"/>
    <cellStyle name="Обычный 2 3 45" xfId="232"/>
    <cellStyle name="Обычный 2 3 46" xfId="237"/>
    <cellStyle name="Обычный 2 3 47" xfId="242"/>
    <cellStyle name="Обычный 2 3 48" xfId="247"/>
    <cellStyle name="Обычный 2 3 49" xfId="252"/>
    <cellStyle name="Обычный 2 3 5" xfId="32"/>
    <cellStyle name="Обычный 2 3 50" xfId="257"/>
    <cellStyle name="Обычный 2 3 51" xfId="262"/>
    <cellStyle name="Обычный 2 3 52" xfId="267"/>
    <cellStyle name="Обычный 2 3 53" xfId="272"/>
    <cellStyle name="Обычный 2 3 54" xfId="277"/>
    <cellStyle name="Обычный 2 3 55" xfId="282"/>
    <cellStyle name="Обычный 2 3 56" xfId="287"/>
    <cellStyle name="Обычный 2 3 57" xfId="292"/>
    <cellStyle name="Обычный 2 3 58" xfId="297"/>
    <cellStyle name="Обычный 2 3 59" xfId="302"/>
    <cellStyle name="Обычный 2 3 6" xfId="37"/>
    <cellStyle name="Обычный 2 3 60" xfId="307"/>
    <cellStyle name="Обычный 2 3 61" xfId="312"/>
    <cellStyle name="Обычный 2 3 62" xfId="317"/>
    <cellStyle name="Обычный 2 3 63" xfId="322"/>
    <cellStyle name="Обычный 2 3 64" xfId="327"/>
    <cellStyle name="Обычный 2 3 65" xfId="332"/>
    <cellStyle name="Обычный 2 3 66" xfId="337"/>
    <cellStyle name="Обычный 2 3 67" xfId="342"/>
    <cellStyle name="Обычный 2 3 68" xfId="347"/>
    <cellStyle name="Обычный 2 3 69" xfId="351"/>
    <cellStyle name="Обычный 2 3 7" xfId="42"/>
    <cellStyle name="Обычный 2 3 70" xfId="358"/>
    <cellStyle name="Обычный 2 3 71" xfId="364"/>
    <cellStyle name="Обычный 2 3 72" xfId="370"/>
    <cellStyle name="Обычный 2 3 73" xfId="376"/>
    <cellStyle name="Обычный 2 3 74" xfId="382"/>
    <cellStyle name="Обычный 2 3 75" xfId="388"/>
    <cellStyle name="Обычный 2 3 76" xfId="394"/>
    <cellStyle name="Обычный 2 3 77" xfId="400"/>
    <cellStyle name="Обычный 2 3 78" xfId="406"/>
    <cellStyle name="Обычный 2 3 79" xfId="412"/>
    <cellStyle name="Обычный 2 3 8" xfId="47"/>
    <cellStyle name="Обычный 2 3 80" xfId="418"/>
    <cellStyle name="Обычный 2 3 81" xfId="424"/>
    <cellStyle name="Обычный 2 3 82" xfId="430"/>
    <cellStyle name="Обычный 2 3 83" xfId="436"/>
    <cellStyle name="Обычный 2 3 84" xfId="442"/>
    <cellStyle name="Обычный 2 3 85" xfId="448"/>
    <cellStyle name="Обычный 2 3 86" xfId="454"/>
    <cellStyle name="Обычный 2 3 87" xfId="460"/>
    <cellStyle name="Обычный 2 3 88" xfId="466"/>
    <cellStyle name="Обычный 2 3 89" xfId="472"/>
    <cellStyle name="Обычный 2 3 9" xfId="52"/>
    <cellStyle name="Обычный 2 3 90" xfId="478"/>
    <cellStyle name="Обычный 2 3 91" xfId="484"/>
    <cellStyle name="Обычный 2 3 92" xfId="490"/>
    <cellStyle name="Обычный 2 3 93" xfId="496"/>
    <cellStyle name="Обычный 2 3 94" xfId="502"/>
    <cellStyle name="Обычный 2 3 95" xfId="508"/>
    <cellStyle name="Обычный 2 3 96" xfId="514"/>
    <cellStyle name="Обычный 2 3 97" xfId="520"/>
    <cellStyle name="Обычный 2 3 98" xfId="526"/>
    <cellStyle name="Обычный 2 3 99" xfId="532"/>
    <cellStyle name="Обычный 2 30" xfId="138"/>
    <cellStyle name="Обычный 2 31" xfId="143"/>
    <cellStyle name="Обычный 2 32" xfId="148"/>
    <cellStyle name="Обычный 2 33" xfId="153"/>
    <cellStyle name="Обычный 2 34" xfId="158"/>
    <cellStyle name="Обычный 2 35" xfId="163"/>
    <cellStyle name="Обычный 2 36" xfId="168"/>
    <cellStyle name="Обычный 2 37" xfId="173"/>
    <cellStyle name="Обычный 2 38" xfId="178"/>
    <cellStyle name="Обычный 2 39" xfId="183"/>
    <cellStyle name="Обычный 2 4" xfId="19"/>
    <cellStyle name="Обычный 2 40" xfId="188"/>
    <cellStyle name="Обычный 2 41" xfId="193"/>
    <cellStyle name="Обычный 2 42" xfId="198"/>
    <cellStyle name="Обычный 2 43" xfId="203"/>
    <cellStyle name="Обычный 2 44" xfId="208"/>
    <cellStyle name="Обычный 2 45" xfId="213"/>
    <cellStyle name="Обычный 2 46" xfId="218"/>
    <cellStyle name="Обычный 2 47" xfId="223"/>
    <cellStyle name="Обычный 2 48" xfId="228"/>
    <cellStyle name="Обычный 2 49" xfId="233"/>
    <cellStyle name="Обычный 2 5" xfId="18"/>
    <cellStyle name="Обычный 2 50" xfId="238"/>
    <cellStyle name="Обычный 2 51" xfId="243"/>
    <cellStyle name="Обычный 2 52" xfId="248"/>
    <cellStyle name="Обычный 2 53" xfId="253"/>
    <cellStyle name="Обычный 2 54" xfId="258"/>
    <cellStyle name="Обычный 2 55" xfId="263"/>
    <cellStyle name="Обычный 2 56" xfId="268"/>
    <cellStyle name="Обычный 2 57" xfId="273"/>
    <cellStyle name="Обычный 2 58" xfId="278"/>
    <cellStyle name="Обычный 2 59" xfId="283"/>
    <cellStyle name="Обычный 2 6" xfId="21"/>
    <cellStyle name="Обычный 2 60" xfId="288"/>
    <cellStyle name="Обычный 2 61" xfId="293"/>
    <cellStyle name="Обычный 2 62" xfId="298"/>
    <cellStyle name="Обычный 2 63" xfId="303"/>
    <cellStyle name="Обычный 2 64" xfId="308"/>
    <cellStyle name="Обычный 2 65" xfId="313"/>
    <cellStyle name="Обычный 2 66" xfId="318"/>
    <cellStyle name="Обычный 2 67" xfId="323"/>
    <cellStyle name="Обычный 2 68" xfId="328"/>
    <cellStyle name="Обычный 2 69" xfId="333"/>
    <cellStyle name="Обычный 2 7" xfId="23"/>
    <cellStyle name="Обычный 2 70" xfId="338"/>
    <cellStyle name="Обычный 2 71" xfId="343"/>
    <cellStyle name="Обычный 2 72" xfId="356"/>
    <cellStyle name="Обычный 2 73" xfId="355"/>
    <cellStyle name="Обычный 2 74" xfId="359"/>
    <cellStyle name="Обычный 2 75" xfId="365"/>
    <cellStyle name="Обычный 2 76" xfId="371"/>
    <cellStyle name="Обычный 2 77" xfId="377"/>
    <cellStyle name="Обычный 2 78" xfId="383"/>
    <cellStyle name="Обычный 2 79" xfId="389"/>
    <cellStyle name="Обычный 2 8" xfId="28"/>
    <cellStyle name="Обычный 2 80" xfId="395"/>
    <cellStyle name="Обычный 2 81" xfId="401"/>
    <cellStyle name="Обычный 2 82" xfId="407"/>
    <cellStyle name="Обычный 2 83" xfId="413"/>
    <cellStyle name="Обычный 2 84" xfId="419"/>
    <cellStyle name="Обычный 2 85" xfId="425"/>
    <cellStyle name="Обычный 2 86" xfId="431"/>
    <cellStyle name="Обычный 2 87" xfId="437"/>
    <cellStyle name="Обычный 2 88" xfId="443"/>
    <cellStyle name="Обычный 2 89" xfId="449"/>
    <cellStyle name="Обычный 2 9" xfId="33"/>
    <cellStyle name="Обычный 2 90" xfId="455"/>
    <cellStyle name="Обычный 2 91" xfId="461"/>
    <cellStyle name="Обычный 2 92" xfId="467"/>
    <cellStyle name="Обычный 2 93" xfId="473"/>
    <cellStyle name="Обычный 2 94" xfId="479"/>
    <cellStyle name="Обычный 2 95" xfId="485"/>
    <cellStyle name="Обычный 2 96" xfId="491"/>
    <cellStyle name="Обычный 2 97" xfId="497"/>
    <cellStyle name="Обычный 2 98" xfId="503"/>
    <cellStyle name="Обычный 2 99" xfId="509"/>
    <cellStyle name="Обычный 2_Sheet1" xfId="10"/>
    <cellStyle name="Обычный 4" xfId="4"/>
    <cellStyle name="Обычный 4 10" xfId="59"/>
    <cellStyle name="Обычный 4 100" xfId="540"/>
    <cellStyle name="Обычный 4 101" xfId="546"/>
    <cellStyle name="Обычный 4 102" xfId="552"/>
    <cellStyle name="Обычный 4 103" xfId="558"/>
    <cellStyle name="Обычный 4 104" xfId="564"/>
    <cellStyle name="Обычный 4 105" xfId="570"/>
    <cellStyle name="Обычный 4 106" xfId="576"/>
    <cellStyle name="Обычный 4 107" xfId="582"/>
    <cellStyle name="Обычный 4 108" xfId="588"/>
    <cellStyle name="Обычный 4 109" xfId="594"/>
    <cellStyle name="Обычный 4 11" xfId="64"/>
    <cellStyle name="Обычный 4 110" xfId="600"/>
    <cellStyle name="Обычный 4 111" xfId="606"/>
    <cellStyle name="Обычный 4 112" xfId="612"/>
    <cellStyle name="Обычный 4 113" xfId="618"/>
    <cellStyle name="Обычный 4 114" xfId="624"/>
    <cellStyle name="Обычный 4 115" xfId="630"/>
    <cellStyle name="Обычный 4 116" xfId="636"/>
    <cellStyle name="Обычный 4 117" xfId="642"/>
    <cellStyle name="Обычный 4 118" xfId="648"/>
    <cellStyle name="Обычный 4 119" xfId="654"/>
    <cellStyle name="Обычный 4 12" xfId="69"/>
    <cellStyle name="Обычный 4 120" xfId="660"/>
    <cellStyle name="Обычный 4 121" xfId="666"/>
    <cellStyle name="Обычный 4 122" xfId="672"/>
    <cellStyle name="Обычный 4 123" xfId="678"/>
    <cellStyle name="Обычный 4 124" xfId="684"/>
    <cellStyle name="Обычный 4 125" xfId="690"/>
    <cellStyle name="Обычный 4 126" xfId="696"/>
    <cellStyle name="Обычный 4 127" xfId="702"/>
    <cellStyle name="Обычный 4 128" xfId="708"/>
    <cellStyle name="Обычный 4 129" xfId="714"/>
    <cellStyle name="Обычный 4 13" xfId="74"/>
    <cellStyle name="Обычный 4 130" xfId="720"/>
    <cellStyle name="Обычный 4 131" xfId="726"/>
    <cellStyle name="Обычный 4 132" xfId="732"/>
    <cellStyle name="Обычный 4 133" xfId="738"/>
    <cellStyle name="Обычный 4 134" xfId="744"/>
    <cellStyle name="Обычный 4 135" xfId="750"/>
    <cellStyle name="Обычный 4 136" xfId="755"/>
    <cellStyle name="Обычный 4 137" xfId="759"/>
    <cellStyle name="Обычный 4 138" xfId="20"/>
    <cellStyle name="Обычный 4 14" xfId="79"/>
    <cellStyle name="Обычный 4 15" xfId="84"/>
    <cellStyle name="Обычный 4 16" xfId="89"/>
    <cellStyle name="Обычный 4 17" xfId="94"/>
    <cellStyle name="Обычный 4 18" xfId="99"/>
    <cellStyle name="Обычный 4 19" xfId="104"/>
    <cellStyle name="Обычный 4 2" xfId="14"/>
    <cellStyle name="Обычный 4 20" xfId="109"/>
    <cellStyle name="Обычный 4 21" xfId="114"/>
    <cellStyle name="Обычный 4 22" xfId="119"/>
    <cellStyle name="Обычный 4 23" xfId="124"/>
    <cellStyle name="Обычный 4 24" xfId="129"/>
    <cellStyle name="Обычный 4 25" xfId="134"/>
    <cellStyle name="Обычный 4 26" xfId="139"/>
    <cellStyle name="Обычный 4 27" xfId="144"/>
    <cellStyle name="Обычный 4 28" xfId="149"/>
    <cellStyle name="Обычный 4 29" xfId="154"/>
    <cellStyle name="Обычный 4 3" xfId="24"/>
    <cellStyle name="Обычный 4 30" xfId="159"/>
    <cellStyle name="Обычный 4 31" xfId="164"/>
    <cellStyle name="Обычный 4 32" xfId="169"/>
    <cellStyle name="Обычный 4 33" xfId="174"/>
    <cellStyle name="Обычный 4 34" xfId="179"/>
    <cellStyle name="Обычный 4 35" xfId="184"/>
    <cellStyle name="Обычный 4 36" xfId="189"/>
    <cellStyle name="Обычный 4 37" xfId="194"/>
    <cellStyle name="Обычный 4 38" xfId="199"/>
    <cellStyle name="Обычный 4 39" xfId="204"/>
    <cellStyle name="Обычный 4 4" xfId="29"/>
    <cellStyle name="Обычный 4 40" xfId="209"/>
    <cellStyle name="Обычный 4 41" xfId="214"/>
    <cellStyle name="Обычный 4 42" xfId="219"/>
    <cellStyle name="Обычный 4 43" xfId="224"/>
    <cellStyle name="Обычный 4 44" xfId="229"/>
    <cellStyle name="Обычный 4 45" xfId="234"/>
    <cellStyle name="Обычный 4 46" xfId="239"/>
    <cellStyle name="Обычный 4 47" xfId="244"/>
    <cellStyle name="Обычный 4 48" xfId="249"/>
    <cellStyle name="Обычный 4 49" xfId="254"/>
    <cellStyle name="Обычный 4 5" xfId="34"/>
    <cellStyle name="Обычный 4 50" xfId="259"/>
    <cellStyle name="Обычный 4 51" xfId="264"/>
    <cellStyle name="Обычный 4 52" xfId="269"/>
    <cellStyle name="Обычный 4 53" xfId="274"/>
    <cellStyle name="Обычный 4 54" xfId="279"/>
    <cellStyle name="Обычный 4 55" xfId="284"/>
    <cellStyle name="Обычный 4 56" xfId="289"/>
    <cellStyle name="Обычный 4 57" xfId="294"/>
    <cellStyle name="Обычный 4 58" xfId="299"/>
    <cellStyle name="Обычный 4 59" xfId="304"/>
    <cellStyle name="Обычный 4 6" xfId="39"/>
    <cellStyle name="Обычный 4 60" xfId="309"/>
    <cellStyle name="Обычный 4 61" xfId="314"/>
    <cellStyle name="Обычный 4 62" xfId="319"/>
    <cellStyle name="Обычный 4 63" xfId="324"/>
    <cellStyle name="Обычный 4 64" xfId="329"/>
    <cellStyle name="Обычный 4 65" xfId="334"/>
    <cellStyle name="Обычный 4 66" xfId="339"/>
    <cellStyle name="Обычный 4 67" xfId="344"/>
    <cellStyle name="Обычный 4 68" xfId="348"/>
    <cellStyle name="Обычный 4 69" xfId="352"/>
    <cellStyle name="Обычный 4 7" xfId="44"/>
    <cellStyle name="Обычный 4 70" xfId="360"/>
    <cellStyle name="Обычный 4 71" xfId="366"/>
    <cellStyle name="Обычный 4 72" xfId="372"/>
    <cellStyle name="Обычный 4 73" xfId="378"/>
    <cellStyle name="Обычный 4 74" xfId="384"/>
    <cellStyle name="Обычный 4 75" xfId="390"/>
    <cellStyle name="Обычный 4 76" xfId="396"/>
    <cellStyle name="Обычный 4 77" xfId="402"/>
    <cellStyle name="Обычный 4 78" xfId="408"/>
    <cellStyle name="Обычный 4 79" xfId="414"/>
    <cellStyle name="Обычный 4 8" xfId="49"/>
    <cellStyle name="Обычный 4 80" xfId="420"/>
    <cellStyle name="Обычный 4 81" xfId="426"/>
    <cellStyle name="Обычный 4 82" xfId="432"/>
    <cellStyle name="Обычный 4 83" xfId="438"/>
    <cellStyle name="Обычный 4 84" xfId="444"/>
    <cellStyle name="Обычный 4 85" xfId="450"/>
    <cellStyle name="Обычный 4 86" xfId="456"/>
    <cellStyle name="Обычный 4 87" xfId="462"/>
    <cellStyle name="Обычный 4 88" xfId="468"/>
    <cellStyle name="Обычный 4 89" xfId="474"/>
    <cellStyle name="Обычный 4 9" xfId="54"/>
    <cellStyle name="Обычный 4 90" xfId="480"/>
    <cellStyle name="Обычный 4 91" xfId="486"/>
    <cellStyle name="Обычный 4 92" xfId="492"/>
    <cellStyle name="Обычный 4 93" xfId="498"/>
    <cellStyle name="Обычный 4 94" xfId="504"/>
    <cellStyle name="Обычный 4 95" xfId="510"/>
    <cellStyle name="Обычный 4 96" xfId="516"/>
    <cellStyle name="Обычный 4 97" xfId="522"/>
    <cellStyle name="Обычный 4 98" xfId="528"/>
    <cellStyle name="Обычный 4 99" xfId="534"/>
    <cellStyle name="Обычный 5" xfId="5"/>
    <cellStyle name="Обычный 5 10" xfId="60"/>
    <cellStyle name="Обычный 5 100" xfId="541"/>
    <cellStyle name="Обычный 5 101" xfId="547"/>
    <cellStyle name="Обычный 5 102" xfId="553"/>
    <cellStyle name="Обычный 5 103" xfId="559"/>
    <cellStyle name="Обычный 5 104" xfId="565"/>
    <cellStyle name="Обычный 5 105" xfId="571"/>
    <cellStyle name="Обычный 5 106" xfId="577"/>
    <cellStyle name="Обычный 5 107" xfId="583"/>
    <cellStyle name="Обычный 5 108" xfId="589"/>
    <cellStyle name="Обычный 5 109" xfId="595"/>
    <cellStyle name="Обычный 5 11" xfId="65"/>
    <cellStyle name="Обычный 5 110" xfId="601"/>
    <cellStyle name="Обычный 5 111" xfId="607"/>
    <cellStyle name="Обычный 5 112" xfId="613"/>
    <cellStyle name="Обычный 5 113" xfId="619"/>
    <cellStyle name="Обычный 5 114" xfId="625"/>
    <cellStyle name="Обычный 5 115" xfId="631"/>
    <cellStyle name="Обычный 5 116" xfId="637"/>
    <cellStyle name="Обычный 5 117" xfId="643"/>
    <cellStyle name="Обычный 5 118" xfId="649"/>
    <cellStyle name="Обычный 5 119" xfId="655"/>
    <cellStyle name="Обычный 5 12" xfId="70"/>
    <cellStyle name="Обычный 5 120" xfId="661"/>
    <cellStyle name="Обычный 5 121" xfId="667"/>
    <cellStyle name="Обычный 5 122" xfId="673"/>
    <cellStyle name="Обычный 5 123" xfId="679"/>
    <cellStyle name="Обычный 5 124" xfId="685"/>
    <cellStyle name="Обычный 5 125" xfId="691"/>
    <cellStyle name="Обычный 5 126" xfId="697"/>
    <cellStyle name="Обычный 5 127" xfId="703"/>
    <cellStyle name="Обычный 5 128" xfId="709"/>
    <cellStyle name="Обычный 5 129" xfId="715"/>
    <cellStyle name="Обычный 5 13" xfId="75"/>
    <cellStyle name="Обычный 5 130" xfId="721"/>
    <cellStyle name="Обычный 5 131" xfId="727"/>
    <cellStyle name="Обычный 5 132" xfId="733"/>
    <cellStyle name="Обычный 5 133" xfId="739"/>
    <cellStyle name="Обычный 5 134" xfId="745"/>
    <cellStyle name="Обычный 5 135" xfId="751"/>
    <cellStyle name="Обычный 5 136" xfId="756"/>
    <cellStyle name="Обычный 5 137" xfId="760"/>
    <cellStyle name="Обычный 5 138" xfId="12"/>
    <cellStyle name="Обычный 5 14" xfId="80"/>
    <cellStyle name="Обычный 5 15" xfId="85"/>
    <cellStyle name="Обычный 5 16" xfId="90"/>
    <cellStyle name="Обычный 5 17" xfId="95"/>
    <cellStyle name="Обычный 5 18" xfId="100"/>
    <cellStyle name="Обычный 5 19" xfId="105"/>
    <cellStyle name="Обычный 5 2" xfId="15"/>
    <cellStyle name="Обычный 5 20" xfId="110"/>
    <cellStyle name="Обычный 5 21" xfId="115"/>
    <cellStyle name="Обычный 5 22" xfId="120"/>
    <cellStyle name="Обычный 5 23" xfId="125"/>
    <cellStyle name="Обычный 5 24" xfId="130"/>
    <cellStyle name="Обычный 5 25" xfId="135"/>
    <cellStyle name="Обычный 5 26" xfId="140"/>
    <cellStyle name="Обычный 5 27" xfId="145"/>
    <cellStyle name="Обычный 5 28" xfId="150"/>
    <cellStyle name="Обычный 5 29" xfId="155"/>
    <cellStyle name="Обычный 5 3" xfId="25"/>
    <cellStyle name="Обычный 5 30" xfId="160"/>
    <cellStyle name="Обычный 5 31" xfId="165"/>
    <cellStyle name="Обычный 5 32" xfId="170"/>
    <cellStyle name="Обычный 5 33" xfId="175"/>
    <cellStyle name="Обычный 5 34" xfId="180"/>
    <cellStyle name="Обычный 5 35" xfId="185"/>
    <cellStyle name="Обычный 5 36" xfId="190"/>
    <cellStyle name="Обычный 5 37" xfId="195"/>
    <cellStyle name="Обычный 5 38" xfId="200"/>
    <cellStyle name="Обычный 5 39" xfId="205"/>
    <cellStyle name="Обычный 5 4" xfId="30"/>
    <cellStyle name="Обычный 5 40" xfId="210"/>
    <cellStyle name="Обычный 5 41" xfId="215"/>
    <cellStyle name="Обычный 5 42" xfId="220"/>
    <cellStyle name="Обычный 5 43" xfId="225"/>
    <cellStyle name="Обычный 5 44" xfId="230"/>
    <cellStyle name="Обычный 5 45" xfId="235"/>
    <cellStyle name="Обычный 5 46" xfId="240"/>
    <cellStyle name="Обычный 5 47" xfId="245"/>
    <cellStyle name="Обычный 5 48" xfId="250"/>
    <cellStyle name="Обычный 5 49" xfId="255"/>
    <cellStyle name="Обычный 5 5" xfId="35"/>
    <cellStyle name="Обычный 5 50" xfId="260"/>
    <cellStyle name="Обычный 5 51" xfId="265"/>
    <cellStyle name="Обычный 5 52" xfId="270"/>
    <cellStyle name="Обычный 5 53" xfId="275"/>
    <cellStyle name="Обычный 5 54" xfId="280"/>
    <cellStyle name="Обычный 5 55" xfId="285"/>
    <cellStyle name="Обычный 5 56" xfId="290"/>
    <cellStyle name="Обычный 5 57" xfId="295"/>
    <cellStyle name="Обычный 5 58" xfId="300"/>
    <cellStyle name="Обычный 5 59" xfId="305"/>
    <cellStyle name="Обычный 5 6" xfId="40"/>
    <cellStyle name="Обычный 5 60" xfId="310"/>
    <cellStyle name="Обычный 5 61" xfId="315"/>
    <cellStyle name="Обычный 5 62" xfId="320"/>
    <cellStyle name="Обычный 5 63" xfId="325"/>
    <cellStyle name="Обычный 5 64" xfId="330"/>
    <cellStyle name="Обычный 5 65" xfId="335"/>
    <cellStyle name="Обычный 5 66" xfId="340"/>
    <cellStyle name="Обычный 5 67" xfId="345"/>
    <cellStyle name="Обычный 5 68" xfId="349"/>
    <cellStyle name="Обычный 5 69" xfId="353"/>
    <cellStyle name="Обычный 5 7" xfId="45"/>
    <cellStyle name="Обычный 5 70" xfId="361"/>
    <cellStyle name="Обычный 5 71" xfId="367"/>
    <cellStyle name="Обычный 5 72" xfId="373"/>
    <cellStyle name="Обычный 5 73" xfId="379"/>
    <cellStyle name="Обычный 5 74" xfId="385"/>
    <cellStyle name="Обычный 5 75" xfId="391"/>
    <cellStyle name="Обычный 5 76" xfId="397"/>
    <cellStyle name="Обычный 5 77" xfId="403"/>
    <cellStyle name="Обычный 5 78" xfId="409"/>
    <cellStyle name="Обычный 5 79" xfId="415"/>
    <cellStyle name="Обычный 5 8" xfId="50"/>
    <cellStyle name="Обычный 5 80" xfId="421"/>
    <cellStyle name="Обычный 5 81" xfId="427"/>
    <cellStyle name="Обычный 5 82" xfId="433"/>
    <cellStyle name="Обычный 5 83" xfId="439"/>
    <cellStyle name="Обычный 5 84" xfId="445"/>
    <cellStyle name="Обычный 5 85" xfId="451"/>
    <cellStyle name="Обычный 5 86" xfId="457"/>
    <cellStyle name="Обычный 5 87" xfId="463"/>
    <cellStyle name="Обычный 5 88" xfId="469"/>
    <cellStyle name="Обычный 5 89" xfId="475"/>
    <cellStyle name="Обычный 5 9" xfId="55"/>
    <cellStyle name="Обычный 5 90" xfId="481"/>
    <cellStyle name="Обычный 5 91" xfId="487"/>
    <cellStyle name="Обычный 5 92" xfId="493"/>
    <cellStyle name="Обычный 5 93" xfId="499"/>
    <cellStyle name="Обычный 5 94" xfId="505"/>
    <cellStyle name="Обычный 5 95" xfId="511"/>
    <cellStyle name="Обычный 5 96" xfId="517"/>
    <cellStyle name="Обычный 5 97" xfId="523"/>
    <cellStyle name="Обычный 5 98" xfId="529"/>
    <cellStyle name="Обычный 5 99" xfId="535"/>
    <cellStyle name="Обычный 6" xfId="6"/>
    <cellStyle name="Обычный 6 10" xfId="61"/>
    <cellStyle name="Обычный 6 100" xfId="542"/>
    <cellStyle name="Обычный 6 101" xfId="548"/>
    <cellStyle name="Обычный 6 102" xfId="554"/>
    <cellStyle name="Обычный 6 103" xfId="560"/>
    <cellStyle name="Обычный 6 104" xfId="566"/>
    <cellStyle name="Обычный 6 105" xfId="572"/>
    <cellStyle name="Обычный 6 106" xfId="578"/>
    <cellStyle name="Обычный 6 107" xfId="584"/>
    <cellStyle name="Обычный 6 108" xfId="590"/>
    <cellStyle name="Обычный 6 109" xfId="596"/>
    <cellStyle name="Обычный 6 11" xfId="66"/>
    <cellStyle name="Обычный 6 110" xfId="602"/>
    <cellStyle name="Обычный 6 111" xfId="608"/>
    <cellStyle name="Обычный 6 112" xfId="614"/>
    <cellStyle name="Обычный 6 113" xfId="620"/>
    <cellStyle name="Обычный 6 114" xfId="626"/>
    <cellStyle name="Обычный 6 115" xfId="632"/>
    <cellStyle name="Обычный 6 116" xfId="638"/>
    <cellStyle name="Обычный 6 117" xfId="644"/>
    <cellStyle name="Обычный 6 118" xfId="650"/>
    <cellStyle name="Обычный 6 119" xfId="656"/>
    <cellStyle name="Обычный 6 12" xfId="71"/>
    <cellStyle name="Обычный 6 120" xfId="662"/>
    <cellStyle name="Обычный 6 121" xfId="668"/>
    <cellStyle name="Обычный 6 122" xfId="674"/>
    <cellStyle name="Обычный 6 123" xfId="680"/>
    <cellStyle name="Обычный 6 124" xfId="686"/>
    <cellStyle name="Обычный 6 125" xfId="692"/>
    <cellStyle name="Обычный 6 126" xfId="698"/>
    <cellStyle name="Обычный 6 127" xfId="704"/>
    <cellStyle name="Обычный 6 128" xfId="710"/>
    <cellStyle name="Обычный 6 129" xfId="716"/>
    <cellStyle name="Обычный 6 13" xfId="76"/>
    <cellStyle name="Обычный 6 130" xfId="722"/>
    <cellStyle name="Обычный 6 131" xfId="728"/>
    <cellStyle name="Обычный 6 132" xfId="734"/>
    <cellStyle name="Обычный 6 133" xfId="740"/>
    <cellStyle name="Обычный 6 134" xfId="746"/>
    <cellStyle name="Обычный 6 135" xfId="752"/>
    <cellStyle name="Обычный 6 136" xfId="757"/>
    <cellStyle name="Обычный 6 137" xfId="761"/>
    <cellStyle name="Обычный 6 138" xfId="11"/>
    <cellStyle name="Обычный 6 14" xfId="81"/>
    <cellStyle name="Обычный 6 15" xfId="86"/>
    <cellStyle name="Обычный 6 16" xfId="91"/>
    <cellStyle name="Обычный 6 17" xfId="96"/>
    <cellStyle name="Обычный 6 18" xfId="101"/>
    <cellStyle name="Обычный 6 19" xfId="106"/>
    <cellStyle name="Обычный 6 2" xfId="16"/>
    <cellStyle name="Обычный 6 20" xfId="111"/>
    <cellStyle name="Обычный 6 21" xfId="116"/>
    <cellStyle name="Обычный 6 22" xfId="121"/>
    <cellStyle name="Обычный 6 23" xfId="126"/>
    <cellStyle name="Обычный 6 24" xfId="131"/>
    <cellStyle name="Обычный 6 25" xfId="136"/>
    <cellStyle name="Обычный 6 26" xfId="141"/>
    <cellStyle name="Обычный 6 27" xfId="146"/>
    <cellStyle name="Обычный 6 28" xfId="151"/>
    <cellStyle name="Обычный 6 29" xfId="156"/>
    <cellStyle name="Обычный 6 3" xfId="26"/>
    <cellStyle name="Обычный 6 30" xfId="161"/>
    <cellStyle name="Обычный 6 31" xfId="166"/>
    <cellStyle name="Обычный 6 32" xfId="171"/>
    <cellStyle name="Обычный 6 33" xfId="176"/>
    <cellStyle name="Обычный 6 34" xfId="181"/>
    <cellStyle name="Обычный 6 35" xfId="186"/>
    <cellStyle name="Обычный 6 36" xfId="191"/>
    <cellStyle name="Обычный 6 37" xfId="196"/>
    <cellStyle name="Обычный 6 38" xfId="201"/>
    <cellStyle name="Обычный 6 39" xfId="206"/>
    <cellStyle name="Обычный 6 4" xfId="31"/>
    <cellStyle name="Обычный 6 40" xfId="211"/>
    <cellStyle name="Обычный 6 41" xfId="216"/>
    <cellStyle name="Обычный 6 42" xfId="221"/>
    <cellStyle name="Обычный 6 43" xfId="226"/>
    <cellStyle name="Обычный 6 44" xfId="231"/>
    <cellStyle name="Обычный 6 45" xfId="236"/>
    <cellStyle name="Обычный 6 46" xfId="241"/>
    <cellStyle name="Обычный 6 47" xfId="246"/>
    <cellStyle name="Обычный 6 48" xfId="251"/>
    <cellStyle name="Обычный 6 49" xfId="256"/>
    <cellStyle name="Обычный 6 5" xfId="36"/>
    <cellStyle name="Обычный 6 50" xfId="261"/>
    <cellStyle name="Обычный 6 51" xfId="266"/>
    <cellStyle name="Обычный 6 52" xfId="271"/>
    <cellStyle name="Обычный 6 53" xfId="276"/>
    <cellStyle name="Обычный 6 54" xfId="281"/>
    <cellStyle name="Обычный 6 55" xfId="286"/>
    <cellStyle name="Обычный 6 56" xfId="291"/>
    <cellStyle name="Обычный 6 57" xfId="296"/>
    <cellStyle name="Обычный 6 58" xfId="301"/>
    <cellStyle name="Обычный 6 59" xfId="306"/>
    <cellStyle name="Обычный 6 6" xfId="41"/>
    <cellStyle name="Обычный 6 60" xfId="311"/>
    <cellStyle name="Обычный 6 61" xfId="316"/>
    <cellStyle name="Обычный 6 62" xfId="321"/>
    <cellStyle name="Обычный 6 63" xfId="326"/>
    <cellStyle name="Обычный 6 64" xfId="331"/>
    <cellStyle name="Обычный 6 65" xfId="336"/>
    <cellStyle name="Обычный 6 66" xfId="341"/>
    <cellStyle name="Обычный 6 67" xfId="346"/>
    <cellStyle name="Обычный 6 68" xfId="350"/>
    <cellStyle name="Обычный 6 69" xfId="354"/>
    <cellStyle name="Обычный 6 7" xfId="46"/>
    <cellStyle name="Обычный 6 70" xfId="362"/>
    <cellStyle name="Обычный 6 71" xfId="368"/>
    <cellStyle name="Обычный 6 72" xfId="374"/>
    <cellStyle name="Обычный 6 73" xfId="380"/>
    <cellStyle name="Обычный 6 74" xfId="386"/>
    <cellStyle name="Обычный 6 75" xfId="392"/>
    <cellStyle name="Обычный 6 76" xfId="398"/>
    <cellStyle name="Обычный 6 77" xfId="404"/>
    <cellStyle name="Обычный 6 78" xfId="410"/>
    <cellStyle name="Обычный 6 79" xfId="416"/>
    <cellStyle name="Обычный 6 8" xfId="51"/>
    <cellStyle name="Обычный 6 80" xfId="422"/>
    <cellStyle name="Обычный 6 81" xfId="428"/>
    <cellStyle name="Обычный 6 82" xfId="434"/>
    <cellStyle name="Обычный 6 83" xfId="440"/>
    <cellStyle name="Обычный 6 84" xfId="446"/>
    <cellStyle name="Обычный 6 85" xfId="452"/>
    <cellStyle name="Обычный 6 86" xfId="458"/>
    <cellStyle name="Обычный 6 87" xfId="464"/>
    <cellStyle name="Обычный 6 88" xfId="470"/>
    <cellStyle name="Обычный 6 89" xfId="476"/>
    <cellStyle name="Обычный 6 9" xfId="56"/>
    <cellStyle name="Обычный 6 90" xfId="482"/>
    <cellStyle name="Обычный 6 91" xfId="488"/>
    <cellStyle name="Обычный 6 92" xfId="494"/>
    <cellStyle name="Обычный 6 93" xfId="500"/>
    <cellStyle name="Обычный 6 94" xfId="506"/>
    <cellStyle name="Обычный 6 95" xfId="512"/>
    <cellStyle name="Обычный 6 96" xfId="518"/>
    <cellStyle name="Обычный 6 97" xfId="524"/>
    <cellStyle name="Обычный 6 98" xfId="530"/>
    <cellStyle name="Обычный 6 99" xfId="5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26"/>
  <sheetViews>
    <sheetView showZeros="0" tabSelected="1" view="pageBreakPreview" zoomScale="80" zoomScaleNormal="72" zoomScaleSheetLayoutView="80" workbookViewId="0">
      <selection activeCell="O3" sqref="O3"/>
    </sheetView>
  </sheetViews>
  <sheetFormatPr defaultColWidth="8.85546875" defaultRowHeight="15" x14ac:dyDescent="0.25"/>
  <cols>
    <col min="1" max="1" width="13.7109375" style="49" customWidth="1"/>
    <col min="2" max="2" width="18.140625" style="49" customWidth="1"/>
    <col min="3" max="3" width="12.7109375" style="49" customWidth="1"/>
    <col min="4" max="4" width="11.85546875" style="49" customWidth="1"/>
    <col min="5" max="5" width="13.7109375" style="49" customWidth="1"/>
    <col min="6" max="6" width="17" style="49" customWidth="1"/>
    <col min="7" max="7" width="10.28515625" style="49" customWidth="1"/>
    <col min="8" max="8" width="17.140625" style="50" customWidth="1"/>
    <col min="9" max="9" width="17.140625" style="16" customWidth="1"/>
    <col min="10" max="10" width="17.42578125" style="16" customWidth="1"/>
    <col min="11" max="11" width="16.5703125" style="16" customWidth="1"/>
    <col min="12" max="12" width="16.28515625" style="16" customWidth="1"/>
    <col min="13" max="13" width="16.7109375" style="16" customWidth="1"/>
    <col min="14" max="14" width="16.28515625" style="16" customWidth="1"/>
    <col min="15" max="15" width="12.28515625" style="10" customWidth="1"/>
    <col min="16" max="16" width="8.85546875" style="10"/>
    <col min="17" max="17" width="11.85546875" style="10" customWidth="1"/>
    <col min="18" max="16384" width="8.85546875" style="10"/>
  </cols>
  <sheetData>
    <row r="1" spans="1:14" ht="25.5" customHeight="1" x14ac:dyDescent="0.25"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</row>
    <row r="2" spans="1:14" s="17" customFormat="1" ht="30" customHeight="1" x14ac:dyDescent="0.25">
      <c r="A2" s="197" t="s">
        <v>918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1:14" x14ac:dyDescent="0.25">
      <c r="A3" s="198" t="s">
        <v>917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</row>
    <row r="4" spans="1:14" x14ac:dyDescent="0.25">
      <c r="N4" s="18"/>
    </row>
    <row r="5" spans="1:14" ht="51" customHeight="1" x14ac:dyDescent="0.25">
      <c r="F5" s="51"/>
      <c r="G5" s="214" t="s">
        <v>910</v>
      </c>
      <c r="H5" s="215"/>
      <c r="I5" s="215"/>
      <c r="J5" s="46">
        <f>I17</f>
        <v>1619596092.55</v>
      </c>
    </row>
    <row r="6" spans="1:14" ht="15.75" x14ac:dyDescent="0.25">
      <c r="G6" s="212" t="s">
        <v>708</v>
      </c>
      <c r="H6" s="213"/>
      <c r="I6" s="213"/>
      <c r="J6" s="20">
        <v>0.55000000000000004</v>
      </c>
    </row>
    <row r="7" spans="1:14" ht="15.75" x14ac:dyDescent="0.25">
      <c r="F7" s="51"/>
      <c r="G7" s="212" t="s">
        <v>709</v>
      </c>
      <c r="H7" s="213"/>
      <c r="I7" s="213"/>
      <c r="J7" s="19">
        <f>J5*(100%-J6)</f>
        <v>728818241.64749992</v>
      </c>
      <c r="K7" s="21" t="s">
        <v>710</v>
      </c>
      <c r="L7" s="19">
        <f>J5*J6</f>
        <v>890777850.90250003</v>
      </c>
      <c r="M7" s="22"/>
    </row>
    <row r="8" spans="1:14" ht="15.75" x14ac:dyDescent="0.25">
      <c r="G8" s="212" t="s">
        <v>711</v>
      </c>
      <c r="H8" s="213"/>
      <c r="I8" s="213"/>
      <c r="J8" s="20">
        <v>0.6</v>
      </c>
      <c r="K8" s="21" t="s">
        <v>712</v>
      </c>
      <c r="L8" s="23">
        <v>0.6</v>
      </c>
      <c r="M8" s="24"/>
      <c r="N8" s="196"/>
    </row>
    <row r="9" spans="1:14" ht="18" customHeight="1" x14ac:dyDescent="0.25">
      <c r="G9" s="212" t="s">
        <v>712</v>
      </c>
      <c r="H9" s="213"/>
      <c r="I9" s="213"/>
      <c r="J9" s="20">
        <v>0.3</v>
      </c>
      <c r="K9" s="21" t="s">
        <v>713</v>
      </c>
      <c r="L9" s="23">
        <v>0.4</v>
      </c>
      <c r="M9" s="24"/>
    </row>
    <row r="10" spans="1:14" ht="15.6" customHeight="1" x14ac:dyDescent="0.25">
      <c r="A10" s="84"/>
      <c r="B10" s="84"/>
      <c r="E10" s="187"/>
      <c r="G10" s="212" t="s">
        <v>713</v>
      </c>
      <c r="H10" s="213"/>
      <c r="I10" s="213"/>
      <c r="J10" s="20">
        <v>0.1</v>
      </c>
      <c r="K10" s="21" t="s">
        <v>714</v>
      </c>
      <c r="L10" s="25">
        <f>E18-E21-E43</f>
        <v>2273109</v>
      </c>
      <c r="M10" s="24"/>
      <c r="N10" s="37"/>
    </row>
    <row r="11" spans="1:14" ht="18.75" x14ac:dyDescent="0.3">
      <c r="A11" s="81"/>
      <c r="B11" s="177"/>
      <c r="E11" s="51"/>
      <c r="G11" s="222" t="s">
        <v>715</v>
      </c>
      <c r="H11" s="223"/>
      <c r="I11" s="223"/>
      <c r="J11" s="26">
        <v>1.3</v>
      </c>
      <c r="K11" s="21" t="s">
        <v>716</v>
      </c>
      <c r="L11" s="27">
        <f>D18-D21-D43</f>
        <v>27840.216592999997</v>
      </c>
      <c r="M11" s="28"/>
    </row>
    <row r="12" spans="1:14" ht="16.5" thickBot="1" x14ac:dyDescent="0.3">
      <c r="G12" s="224"/>
      <c r="H12" s="224"/>
      <c r="I12" s="224"/>
      <c r="J12" s="224"/>
      <c r="K12" s="29"/>
      <c r="L12" s="29"/>
      <c r="M12" s="29"/>
      <c r="N12" s="36" t="s">
        <v>856</v>
      </c>
    </row>
    <row r="13" spans="1:14" ht="18.75" customHeight="1" x14ac:dyDescent="0.25">
      <c r="A13" s="225" t="s">
        <v>717</v>
      </c>
      <c r="B13" s="227" t="s">
        <v>0</v>
      </c>
      <c r="C13" s="229" t="s">
        <v>701</v>
      </c>
      <c r="D13" s="227" t="s">
        <v>705</v>
      </c>
      <c r="E13" s="227" t="s">
        <v>921</v>
      </c>
      <c r="F13" s="216" t="s">
        <v>718</v>
      </c>
      <c r="G13" s="219" t="s">
        <v>719</v>
      </c>
      <c r="H13" s="216" t="s">
        <v>720</v>
      </c>
      <c r="I13" s="206" t="s">
        <v>721</v>
      </c>
      <c r="J13" s="203" t="s">
        <v>722</v>
      </c>
      <c r="K13" s="206" t="s">
        <v>723</v>
      </c>
      <c r="L13" s="209" t="s">
        <v>707</v>
      </c>
      <c r="M13" s="206" t="s">
        <v>706</v>
      </c>
      <c r="N13" s="199" t="s">
        <v>724</v>
      </c>
    </row>
    <row r="14" spans="1:14" ht="14.45" customHeight="1" x14ac:dyDescent="0.25">
      <c r="A14" s="226"/>
      <c r="B14" s="228"/>
      <c r="C14" s="230"/>
      <c r="D14" s="228"/>
      <c r="E14" s="228"/>
      <c r="F14" s="217"/>
      <c r="G14" s="220"/>
      <c r="H14" s="217"/>
      <c r="I14" s="207"/>
      <c r="J14" s="204"/>
      <c r="K14" s="207"/>
      <c r="L14" s="210"/>
      <c r="M14" s="207"/>
      <c r="N14" s="200"/>
    </row>
    <row r="15" spans="1:14" ht="78" customHeight="1" x14ac:dyDescent="0.25">
      <c r="A15" s="226"/>
      <c r="B15" s="228"/>
      <c r="C15" s="231"/>
      <c r="D15" s="228"/>
      <c r="E15" s="228"/>
      <c r="F15" s="218"/>
      <c r="G15" s="221"/>
      <c r="H15" s="218"/>
      <c r="I15" s="208"/>
      <c r="J15" s="205"/>
      <c r="K15" s="208"/>
      <c r="L15" s="211"/>
      <c r="M15" s="208"/>
      <c r="N15" s="200"/>
    </row>
    <row r="16" spans="1:14" s="30" customFormat="1" x14ac:dyDescent="0.25">
      <c r="A16" s="157">
        <v>1</v>
      </c>
      <c r="B16" s="52">
        <v>2</v>
      </c>
      <c r="C16" s="52">
        <v>3</v>
      </c>
      <c r="D16" s="52">
        <v>4</v>
      </c>
      <c r="E16" s="52">
        <v>5</v>
      </c>
      <c r="F16" s="52">
        <v>6</v>
      </c>
      <c r="G16" s="52">
        <v>7</v>
      </c>
      <c r="H16" s="52" t="s">
        <v>725</v>
      </c>
      <c r="I16" s="11" t="s">
        <v>726</v>
      </c>
      <c r="J16" s="11" t="s">
        <v>727</v>
      </c>
      <c r="K16" s="11">
        <v>11</v>
      </c>
      <c r="L16" s="11">
        <v>12</v>
      </c>
      <c r="M16" s="11">
        <v>13</v>
      </c>
      <c r="N16" s="158">
        <v>14</v>
      </c>
    </row>
    <row r="17" spans="1:14" ht="25.15" customHeight="1" x14ac:dyDescent="0.25">
      <c r="A17" s="159"/>
      <c r="B17" s="201" t="s">
        <v>702</v>
      </c>
      <c r="C17" s="202"/>
      <c r="D17" s="54"/>
      <c r="E17" s="188"/>
      <c r="F17" s="55">
        <f>F18+F19</f>
        <v>3611052077</v>
      </c>
      <c r="G17" s="56"/>
      <c r="H17" s="55">
        <f>H18+H19</f>
        <v>1991455984.45</v>
      </c>
      <c r="I17" s="12">
        <f>I18+I19</f>
        <v>1619596092.55</v>
      </c>
      <c r="J17" s="12"/>
      <c r="K17" s="3"/>
      <c r="L17" s="12">
        <f>L18+L19</f>
        <v>728818241.64749956</v>
      </c>
      <c r="M17" s="12">
        <f>M18+M19</f>
        <v>890777850.90249991</v>
      </c>
      <c r="N17" s="160">
        <f>N18+N19</f>
        <v>1619596092.5499995</v>
      </c>
    </row>
    <row r="18" spans="1:14" ht="25.15" customHeight="1" x14ac:dyDescent="0.25">
      <c r="A18" s="159"/>
      <c r="B18" s="201" t="s">
        <v>703</v>
      </c>
      <c r="C18" s="202"/>
      <c r="D18" s="57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78">
        <f t="shared" si="0"/>
        <v>3179890</v>
      </c>
      <c r="F18" s="55">
        <f t="shared" si="0"/>
        <v>2509765841</v>
      </c>
      <c r="G18" s="56"/>
      <c r="H18" s="55">
        <f>H21+H43+H49+H79+H90+H122+H163+H194+H226+H257+H284+H313+H339+H371+H386+H422+H459+H503+H526+H569+H598+H627+H654+H679+H721+H750+H812+H851+H882+H909+H936+H955+H990+H782</f>
        <v>1495011212.45</v>
      </c>
      <c r="I18" s="12">
        <f>I21+I43+I49+I79+I90+I122+I163+I194+I226+I257+I284+I313+I339+I371+I386+I422+I459+I503+I526+I569+I598+I627+I654+I679+I721+I750+I812+I851+I882+I909+I936+I955+I990+I782</f>
        <v>1014754628.55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890777850.90249991</v>
      </c>
      <c r="N18" s="160">
        <f>L18+M18</f>
        <v>890777850.90249991</v>
      </c>
    </row>
    <row r="19" spans="1:14" ht="20.45" customHeight="1" x14ac:dyDescent="0.25">
      <c r="A19" s="159"/>
      <c r="B19" s="201" t="s">
        <v>704</v>
      </c>
      <c r="C19" s="202"/>
      <c r="D19" s="57">
        <f t="shared" si="0"/>
        <v>28325.422492999998</v>
      </c>
      <c r="E19" s="78">
        <f t="shared" si="0"/>
        <v>2418214</v>
      </c>
      <c r="F19" s="55">
        <f t="shared" si="0"/>
        <v>1101286236</v>
      </c>
      <c r="G19" s="56"/>
      <c r="H19" s="55">
        <f>H22+H44+H50+H80+H91+H123+H164+H195+H227+H258+H285+H314+H340+H372+H387+H423+H460+H504+H527+H570+H599+H628+H655+H680+H722+H751+H813+H852+H883+H910+H937+H956+H991+H783</f>
        <v>496444772</v>
      </c>
      <c r="I19" s="12">
        <f>I22+I44+I50+I80+I91+I123+I164+I195+I227+I258+I285+I314+I340+I372+I387+I423+I460+I504+I527+I570+I599+I628+I655+I680+I722+I751+I813+I852+I883+I910+I937+I956+I991+I783</f>
        <v>604841464</v>
      </c>
      <c r="J19" s="12">
        <f>F19/E19</f>
        <v>455.41305939011187</v>
      </c>
      <c r="K19" s="12">
        <f>SUMIF(K24:K1025,"&gt;0")</f>
        <v>331500.72693050507</v>
      </c>
      <c r="L19" s="12">
        <f>L22+L44+L50+L80+L91+L123+L164+L195+L227+L258+L285+L314+L340+L372+L387+L423+L460+L504+L527+L570+L599+L628+L655+L680+L722+L751+L813+L852+L883+L910+L937+L956+L991+L783</f>
        <v>728818241.64749956</v>
      </c>
      <c r="M19" s="12">
        <f>M22+M44+M50+M80+M91+M123+M164+M195+M227+M258+M285+M314+M340+M372+M387+M423+M460+M504+M527+M570+M599+M628+M655+M680+M722+M751+M813+M852+M883+M910+M937+M956+M991+M783</f>
        <v>0</v>
      </c>
      <c r="N19" s="160">
        <f t="shared" ref="N19:N82" si="1">L19+M19</f>
        <v>728818241.64749956</v>
      </c>
    </row>
    <row r="20" spans="1:14" ht="22.15" customHeight="1" x14ac:dyDescent="0.25">
      <c r="A20" s="159"/>
      <c r="B20" s="82"/>
      <c r="C20" s="83"/>
      <c r="D20" s="60">
        <v>0</v>
      </c>
      <c r="E20" s="54"/>
      <c r="F20" s="161">
        <f>F21+F22</f>
        <v>2401848562</v>
      </c>
      <c r="G20" s="61"/>
      <c r="H20" s="86"/>
      <c r="I20" s="162"/>
      <c r="J20" s="162"/>
      <c r="K20" s="31"/>
      <c r="L20" s="31"/>
      <c r="M20" s="31"/>
      <c r="N20" s="160"/>
    </row>
    <row r="21" spans="1:14" x14ac:dyDescent="0.25">
      <c r="A21" s="163" t="s">
        <v>1</v>
      </c>
      <c r="B21" s="63" t="s">
        <v>2</v>
      </c>
      <c r="C21" s="64"/>
      <c r="D21" s="65">
        <v>571.64089999999987</v>
      </c>
      <c r="E21" s="78">
        <f>E23+E22</f>
        <v>779534</v>
      </c>
      <c r="F21" s="66">
        <f>F23</f>
        <v>2303117840</v>
      </c>
      <c r="G21" s="66"/>
      <c r="H21" s="66">
        <f>H23</f>
        <v>1151558920</v>
      </c>
      <c r="I21" s="14">
        <f>I23</f>
        <v>1151558920</v>
      </c>
      <c r="J21" s="14"/>
      <c r="K21" s="5"/>
      <c r="L21" s="5"/>
      <c r="M21" s="14">
        <f>M23</f>
        <v>0</v>
      </c>
      <c r="N21" s="164">
        <f t="shared" si="1"/>
        <v>0</v>
      </c>
    </row>
    <row r="22" spans="1:14" x14ac:dyDescent="0.25">
      <c r="A22" s="163" t="s">
        <v>1</v>
      </c>
      <c r="B22" s="63" t="s">
        <v>3</v>
      </c>
      <c r="C22" s="64"/>
      <c r="D22" s="65">
        <v>448.62889999999987</v>
      </c>
      <c r="E22" s="78">
        <f>SUM(E24:E41)</f>
        <v>140385</v>
      </c>
      <c r="F22" s="66">
        <f>SUM(F24:F41)</f>
        <v>98730722</v>
      </c>
      <c r="G22" s="66"/>
      <c r="H22" s="66">
        <f>SUM(H24:H41)</f>
        <v>74048041.5</v>
      </c>
      <c r="I22" s="14">
        <f>SUM(I24:I41)</f>
        <v>24682680.5</v>
      </c>
      <c r="J22" s="14"/>
      <c r="K22" s="5"/>
      <c r="L22" s="14">
        <f>SUM(L24:L41)</f>
        <v>18054157.458789475</v>
      </c>
      <c r="M22" s="15"/>
      <c r="N22" s="164">
        <f t="shared" si="1"/>
        <v>18054157.458789475</v>
      </c>
    </row>
    <row r="23" spans="1:14" x14ac:dyDescent="0.25">
      <c r="A23" s="159"/>
      <c r="B23" s="67" t="s">
        <v>4</v>
      </c>
      <c r="C23" s="68">
        <v>1</v>
      </c>
      <c r="D23" s="69">
        <v>123.01200000000001</v>
      </c>
      <c r="E23" s="179">
        <v>639149</v>
      </c>
      <c r="F23" s="70">
        <v>2303117840</v>
      </c>
      <c r="G23" s="61">
        <v>50</v>
      </c>
      <c r="H23" s="70">
        <f>F23*G23/100</f>
        <v>1151558920</v>
      </c>
      <c r="I23" s="15">
        <f t="shared" ref="I23:I41" si="2">F23-H23</f>
        <v>1151558920</v>
      </c>
      <c r="J23" s="15"/>
      <c r="K23" s="5"/>
      <c r="L23" s="5"/>
      <c r="M23" s="15">
        <v>0</v>
      </c>
      <c r="N23" s="165">
        <f t="shared" si="1"/>
        <v>0</v>
      </c>
    </row>
    <row r="24" spans="1:14" x14ac:dyDescent="0.25">
      <c r="A24" s="159"/>
      <c r="B24" s="71" t="s">
        <v>5</v>
      </c>
      <c r="C24" s="53">
        <v>4</v>
      </c>
      <c r="D24" s="69">
        <v>64.662199999999999</v>
      </c>
      <c r="E24" s="179">
        <v>11103</v>
      </c>
      <c r="F24" s="70">
        <v>4575374</v>
      </c>
      <c r="G24" s="61">
        <v>75</v>
      </c>
      <c r="H24" s="70">
        <f t="shared" ref="H24:H41" si="3">F24*G24/100</f>
        <v>3431530.5</v>
      </c>
      <c r="I24" s="15">
        <f t="shared" si="2"/>
        <v>1143843.5</v>
      </c>
      <c r="J24" s="15">
        <f t="shared" ref="J24:J41" si="4">F24/E24</f>
        <v>412.08448167162027</v>
      </c>
      <c r="K24" s="15">
        <f t="shared" ref="K24:K41" si="5">$J$11*$J$19-J24</f>
        <v>179.9524955355252</v>
      </c>
      <c r="L24" s="15">
        <f t="shared" ref="L24:L41" si="6">IF(K24&gt;0,$J$7*$J$8*(K24/$K$19),0)+$J$7*$J$9*(E24/$E$19)+$J$7*$J$10*(D24/$D$19)</f>
        <v>1407646.8007982287</v>
      </c>
      <c r="M24" s="15"/>
      <c r="N24" s="165">
        <f t="shared" si="1"/>
        <v>1407646.8007982287</v>
      </c>
    </row>
    <row r="25" spans="1:14" x14ac:dyDescent="0.25">
      <c r="A25" s="159"/>
      <c r="B25" s="72" t="s">
        <v>6</v>
      </c>
      <c r="C25" s="53">
        <v>4</v>
      </c>
      <c r="D25" s="73">
        <v>27.565200000000001</v>
      </c>
      <c r="E25" s="179">
        <v>8238</v>
      </c>
      <c r="F25" s="70">
        <v>2118627</v>
      </c>
      <c r="G25" s="61">
        <v>75</v>
      </c>
      <c r="H25" s="70">
        <f t="shared" si="3"/>
        <v>1588970.25</v>
      </c>
      <c r="I25" s="15">
        <f t="shared" si="2"/>
        <v>529656.75</v>
      </c>
      <c r="J25" s="15">
        <f t="shared" si="4"/>
        <v>257.1773488710852</v>
      </c>
      <c r="K25" s="15">
        <f t="shared" si="5"/>
        <v>334.85962833606027</v>
      </c>
      <c r="L25" s="15">
        <f t="shared" si="6"/>
        <v>1257495.3244075098</v>
      </c>
      <c r="M25" s="15"/>
      <c r="N25" s="165">
        <f t="shared" si="1"/>
        <v>1257495.3244075098</v>
      </c>
    </row>
    <row r="26" spans="1:14" x14ac:dyDescent="0.25">
      <c r="A26" s="159"/>
      <c r="B26" s="72" t="s">
        <v>7</v>
      </c>
      <c r="C26" s="53">
        <v>4</v>
      </c>
      <c r="D26" s="73">
        <v>28.389299999999999</v>
      </c>
      <c r="E26" s="179">
        <v>5009</v>
      </c>
      <c r="F26" s="70">
        <v>1588494</v>
      </c>
      <c r="G26" s="61">
        <v>75</v>
      </c>
      <c r="H26" s="70">
        <f t="shared" si="3"/>
        <v>1191370.5</v>
      </c>
      <c r="I26" s="15">
        <f t="shared" si="2"/>
        <v>397123.5</v>
      </c>
      <c r="J26" s="15">
        <f t="shared" si="4"/>
        <v>317.12796965462167</v>
      </c>
      <c r="K26" s="15">
        <f t="shared" si="5"/>
        <v>274.9090075525238</v>
      </c>
      <c r="L26" s="15">
        <f t="shared" si="6"/>
        <v>888579.79876093171</v>
      </c>
      <c r="M26" s="15"/>
      <c r="N26" s="165">
        <f t="shared" si="1"/>
        <v>888579.79876093171</v>
      </c>
    </row>
    <row r="27" spans="1:14" x14ac:dyDescent="0.25">
      <c r="A27" s="159"/>
      <c r="B27" s="72" t="s">
        <v>8</v>
      </c>
      <c r="C27" s="53">
        <v>4</v>
      </c>
      <c r="D27" s="73">
        <v>6.0312999999999999</v>
      </c>
      <c r="E27" s="179">
        <v>6948</v>
      </c>
      <c r="F27" s="70">
        <v>5808573</v>
      </c>
      <c r="G27" s="61">
        <v>75</v>
      </c>
      <c r="H27" s="70">
        <f t="shared" si="3"/>
        <v>4356429.75</v>
      </c>
      <c r="I27" s="15">
        <f t="shared" si="2"/>
        <v>1452143.25</v>
      </c>
      <c r="J27" s="15">
        <f t="shared" si="4"/>
        <v>836.00647668393788</v>
      </c>
      <c r="K27" s="15">
        <f t="shared" si="5"/>
        <v>-243.96949947679241</v>
      </c>
      <c r="L27" s="15">
        <f t="shared" si="6"/>
        <v>643729.68849070545</v>
      </c>
      <c r="M27" s="15"/>
      <c r="N27" s="165">
        <f t="shared" si="1"/>
        <v>643729.68849070545</v>
      </c>
    </row>
    <row r="28" spans="1:14" x14ac:dyDescent="0.25">
      <c r="A28" s="159"/>
      <c r="B28" s="71" t="s">
        <v>9</v>
      </c>
      <c r="C28" s="53">
        <v>4</v>
      </c>
      <c r="D28" s="73">
        <v>26.363799999999998</v>
      </c>
      <c r="E28" s="179">
        <v>16144</v>
      </c>
      <c r="F28" s="70">
        <v>15873374</v>
      </c>
      <c r="G28" s="61">
        <v>75</v>
      </c>
      <c r="H28" s="70">
        <f t="shared" si="3"/>
        <v>11905030.5</v>
      </c>
      <c r="I28" s="15">
        <f t="shared" si="2"/>
        <v>3968343.5</v>
      </c>
      <c r="J28" s="15">
        <f t="shared" si="4"/>
        <v>983.23674430128835</v>
      </c>
      <c r="K28" s="15">
        <f t="shared" si="5"/>
        <v>-391.19976709414289</v>
      </c>
      <c r="L28" s="15">
        <f t="shared" si="6"/>
        <v>1527512.0100261515</v>
      </c>
      <c r="M28" s="15"/>
      <c r="N28" s="165">
        <f t="shared" si="1"/>
        <v>1527512.0100261515</v>
      </c>
    </row>
    <row r="29" spans="1:14" x14ac:dyDescent="0.25">
      <c r="A29" s="159"/>
      <c r="B29" s="71" t="s">
        <v>10</v>
      </c>
      <c r="C29" s="53">
        <v>4</v>
      </c>
      <c r="D29" s="73">
        <v>26.435999999999996</v>
      </c>
      <c r="E29" s="179">
        <v>3642</v>
      </c>
      <c r="F29" s="70">
        <v>772267</v>
      </c>
      <c r="G29" s="61">
        <v>75</v>
      </c>
      <c r="H29" s="70">
        <f t="shared" si="3"/>
        <v>579200.25</v>
      </c>
      <c r="I29" s="15">
        <f t="shared" si="2"/>
        <v>193066.75</v>
      </c>
      <c r="J29" s="15">
        <f t="shared" si="4"/>
        <v>212.04475562877539</v>
      </c>
      <c r="K29" s="15">
        <f t="shared" si="5"/>
        <v>379.99222157837005</v>
      </c>
      <c r="L29" s="15">
        <f t="shared" si="6"/>
        <v>898573.02753799339</v>
      </c>
      <c r="M29" s="15"/>
      <c r="N29" s="165">
        <f t="shared" si="1"/>
        <v>898573.02753799339</v>
      </c>
    </row>
    <row r="30" spans="1:14" x14ac:dyDescent="0.25">
      <c r="A30" s="159"/>
      <c r="B30" s="71" t="s">
        <v>11</v>
      </c>
      <c r="C30" s="53">
        <v>4</v>
      </c>
      <c r="D30" s="73">
        <v>1.9072</v>
      </c>
      <c r="E30" s="180">
        <v>678</v>
      </c>
      <c r="F30" s="70">
        <v>86760</v>
      </c>
      <c r="G30" s="61">
        <v>75</v>
      </c>
      <c r="H30" s="70">
        <f t="shared" si="3"/>
        <v>65070</v>
      </c>
      <c r="I30" s="15">
        <f t="shared" si="2"/>
        <v>21690</v>
      </c>
      <c r="J30" s="15">
        <f t="shared" si="4"/>
        <v>127.96460176991151</v>
      </c>
      <c r="K30" s="15">
        <f t="shared" si="5"/>
        <v>464.07237543723397</v>
      </c>
      <c r="L30" s="15">
        <f t="shared" si="6"/>
        <v>678378.91435050324</v>
      </c>
      <c r="M30" s="15"/>
      <c r="N30" s="165">
        <f t="shared" si="1"/>
        <v>678378.91435050324</v>
      </c>
    </row>
    <row r="31" spans="1:14" x14ac:dyDescent="0.25">
      <c r="A31" s="159"/>
      <c r="B31" s="71" t="s">
        <v>12</v>
      </c>
      <c r="C31" s="53">
        <v>4</v>
      </c>
      <c r="D31" s="73">
        <v>7.6560000000000006</v>
      </c>
      <c r="E31" s="179">
        <v>10722</v>
      </c>
      <c r="F31" s="70">
        <v>11626240</v>
      </c>
      <c r="G31" s="61">
        <v>75</v>
      </c>
      <c r="H31" s="70">
        <f t="shared" si="3"/>
        <v>8719680</v>
      </c>
      <c r="I31" s="15">
        <f t="shared" si="2"/>
        <v>2906560</v>
      </c>
      <c r="J31" s="15">
        <f t="shared" si="4"/>
        <v>1084.3350121246035</v>
      </c>
      <c r="K31" s="15">
        <f t="shared" si="5"/>
        <v>-492.29803491745804</v>
      </c>
      <c r="L31" s="15">
        <f t="shared" si="6"/>
        <v>989140.42245140695</v>
      </c>
      <c r="M31" s="15"/>
      <c r="N31" s="165">
        <f t="shared" si="1"/>
        <v>989140.42245140695</v>
      </c>
    </row>
    <row r="32" spans="1:14" x14ac:dyDescent="0.25">
      <c r="A32" s="159"/>
      <c r="B32" s="71" t="s">
        <v>13</v>
      </c>
      <c r="C32" s="53">
        <v>4</v>
      </c>
      <c r="D32" s="73">
        <v>12.143800000000001</v>
      </c>
      <c r="E32" s="179">
        <v>1835</v>
      </c>
      <c r="F32" s="70">
        <v>353960</v>
      </c>
      <c r="G32" s="61">
        <v>75</v>
      </c>
      <c r="H32" s="70">
        <f t="shared" si="3"/>
        <v>265470</v>
      </c>
      <c r="I32" s="15">
        <f t="shared" si="2"/>
        <v>88490</v>
      </c>
      <c r="J32" s="15">
        <f t="shared" si="4"/>
        <v>192.89373297002726</v>
      </c>
      <c r="K32" s="15">
        <f t="shared" si="5"/>
        <v>399.14324423711821</v>
      </c>
      <c r="L32" s="15">
        <f t="shared" si="6"/>
        <v>723679.64616873534</v>
      </c>
      <c r="M32" s="15"/>
      <c r="N32" s="165">
        <f t="shared" si="1"/>
        <v>723679.64616873534</v>
      </c>
    </row>
    <row r="33" spans="1:14" x14ac:dyDescent="0.25">
      <c r="A33" s="159"/>
      <c r="B33" s="71" t="s">
        <v>14</v>
      </c>
      <c r="C33" s="53">
        <v>4</v>
      </c>
      <c r="D33" s="73">
        <v>30.873799999999999</v>
      </c>
      <c r="E33" s="179">
        <v>19357</v>
      </c>
      <c r="F33" s="70">
        <v>11349147</v>
      </c>
      <c r="G33" s="61">
        <v>75</v>
      </c>
      <c r="H33" s="70">
        <f t="shared" si="3"/>
        <v>8511860.25</v>
      </c>
      <c r="I33" s="15">
        <f t="shared" si="2"/>
        <v>2837286.75</v>
      </c>
      <c r="J33" s="15">
        <f t="shared" si="4"/>
        <v>586.30712403781581</v>
      </c>
      <c r="K33" s="15">
        <f t="shared" si="5"/>
        <v>5.7298531693296582</v>
      </c>
      <c r="L33" s="15">
        <f t="shared" si="6"/>
        <v>1837181.6358246896</v>
      </c>
      <c r="M33" s="15"/>
      <c r="N33" s="165">
        <f t="shared" si="1"/>
        <v>1837181.6358246896</v>
      </c>
    </row>
    <row r="34" spans="1:14" x14ac:dyDescent="0.25">
      <c r="A34" s="159"/>
      <c r="B34" s="71" t="s">
        <v>15</v>
      </c>
      <c r="C34" s="53">
        <v>4</v>
      </c>
      <c r="D34" s="73">
        <v>23.783200000000001</v>
      </c>
      <c r="E34" s="179">
        <v>5216</v>
      </c>
      <c r="F34" s="70">
        <v>1759946</v>
      </c>
      <c r="G34" s="61">
        <v>75</v>
      </c>
      <c r="H34" s="70">
        <f t="shared" si="3"/>
        <v>1319959.5</v>
      </c>
      <c r="I34" s="15">
        <f t="shared" si="2"/>
        <v>439986.5</v>
      </c>
      <c r="J34" s="15">
        <f t="shared" si="4"/>
        <v>337.41296012269936</v>
      </c>
      <c r="K34" s="15">
        <f t="shared" si="5"/>
        <v>254.62401708444611</v>
      </c>
      <c r="L34" s="15">
        <f t="shared" si="6"/>
        <v>868685.91132075631</v>
      </c>
      <c r="M34" s="15"/>
      <c r="N34" s="165">
        <f t="shared" si="1"/>
        <v>868685.91132075631</v>
      </c>
    </row>
    <row r="35" spans="1:14" x14ac:dyDescent="0.25">
      <c r="A35" s="159"/>
      <c r="B35" s="71" t="s">
        <v>16</v>
      </c>
      <c r="C35" s="53">
        <v>4</v>
      </c>
      <c r="D35" s="73">
        <v>28.336799999999997</v>
      </c>
      <c r="E35" s="179">
        <v>6771</v>
      </c>
      <c r="F35" s="70">
        <v>2656267</v>
      </c>
      <c r="G35" s="61">
        <v>75</v>
      </c>
      <c r="H35" s="70">
        <f t="shared" si="3"/>
        <v>1992200.25</v>
      </c>
      <c r="I35" s="15">
        <f t="shared" si="2"/>
        <v>664066.75</v>
      </c>
      <c r="J35" s="15">
        <f t="shared" si="4"/>
        <v>392.30054644808746</v>
      </c>
      <c r="K35" s="15">
        <f t="shared" si="5"/>
        <v>199.73643075905801</v>
      </c>
      <c r="L35" s="15">
        <f t="shared" si="6"/>
        <v>948595.84250605362</v>
      </c>
      <c r="M35" s="15"/>
      <c r="N35" s="165">
        <f t="shared" si="1"/>
        <v>948595.84250605362</v>
      </c>
    </row>
    <row r="36" spans="1:14" x14ac:dyDescent="0.25">
      <c r="A36" s="159"/>
      <c r="B36" s="71" t="s">
        <v>728</v>
      </c>
      <c r="C36" s="53">
        <v>4</v>
      </c>
      <c r="D36" s="73">
        <v>49.459699999999998</v>
      </c>
      <c r="E36" s="179">
        <v>13409</v>
      </c>
      <c r="F36" s="70">
        <v>5395533</v>
      </c>
      <c r="G36" s="61">
        <v>75</v>
      </c>
      <c r="H36" s="70">
        <f t="shared" si="3"/>
        <v>4046649.75</v>
      </c>
      <c r="I36" s="15">
        <f t="shared" si="2"/>
        <v>1348883.25</v>
      </c>
      <c r="J36" s="15">
        <f t="shared" si="4"/>
        <v>402.38146021328959</v>
      </c>
      <c r="K36" s="15">
        <f t="shared" si="5"/>
        <v>189.65551699385588</v>
      </c>
      <c r="L36" s="15">
        <f t="shared" si="6"/>
        <v>1589829.5136015574</v>
      </c>
      <c r="M36" s="15"/>
      <c r="N36" s="165">
        <f t="shared" si="1"/>
        <v>1589829.5136015574</v>
      </c>
    </row>
    <row r="37" spans="1:14" x14ac:dyDescent="0.25">
      <c r="A37" s="159"/>
      <c r="B37" s="71" t="s">
        <v>17</v>
      </c>
      <c r="C37" s="53">
        <v>4</v>
      </c>
      <c r="D37" s="73">
        <v>27.454499999999999</v>
      </c>
      <c r="E37" s="179">
        <v>9004</v>
      </c>
      <c r="F37" s="70">
        <v>15054533</v>
      </c>
      <c r="G37" s="61">
        <v>75</v>
      </c>
      <c r="H37" s="70">
        <f t="shared" si="3"/>
        <v>11290899.75</v>
      </c>
      <c r="I37" s="15">
        <f t="shared" si="2"/>
        <v>3763633.25</v>
      </c>
      <c r="J37" s="15">
        <f t="shared" si="4"/>
        <v>1671.9827854286984</v>
      </c>
      <c r="K37" s="15">
        <f t="shared" si="5"/>
        <v>-1079.9458082215529</v>
      </c>
      <c r="L37" s="15">
        <f t="shared" si="6"/>
        <v>884747.4655970789</v>
      </c>
      <c r="M37" s="15"/>
      <c r="N37" s="165">
        <f t="shared" si="1"/>
        <v>884747.4655970789</v>
      </c>
    </row>
    <row r="38" spans="1:14" x14ac:dyDescent="0.25">
      <c r="A38" s="159"/>
      <c r="B38" s="71" t="s">
        <v>18</v>
      </c>
      <c r="C38" s="53">
        <v>4</v>
      </c>
      <c r="D38" s="73">
        <v>15.19</v>
      </c>
      <c r="E38" s="179">
        <v>2855</v>
      </c>
      <c r="F38" s="70">
        <v>802387</v>
      </c>
      <c r="G38" s="61">
        <v>75</v>
      </c>
      <c r="H38" s="70">
        <f t="shared" si="3"/>
        <v>601790.25</v>
      </c>
      <c r="I38" s="15">
        <f t="shared" si="2"/>
        <v>200596.75</v>
      </c>
      <c r="J38" s="15">
        <f t="shared" si="4"/>
        <v>281.04623467600703</v>
      </c>
      <c r="K38" s="15">
        <f t="shared" si="5"/>
        <v>310.99074253113844</v>
      </c>
      <c r="L38" s="15">
        <f t="shared" si="6"/>
        <v>707457.81143124925</v>
      </c>
      <c r="M38" s="15"/>
      <c r="N38" s="165">
        <f t="shared" si="1"/>
        <v>707457.81143124925</v>
      </c>
    </row>
    <row r="39" spans="1:14" x14ac:dyDescent="0.25">
      <c r="A39" s="159"/>
      <c r="B39" s="71" t="s">
        <v>19</v>
      </c>
      <c r="C39" s="53">
        <v>4</v>
      </c>
      <c r="D39" s="74">
        <v>44.8202</v>
      </c>
      <c r="E39" s="179">
        <v>10458</v>
      </c>
      <c r="F39" s="70">
        <v>4148134</v>
      </c>
      <c r="G39" s="61">
        <v>75</v>
      </c>
      <c r="H39" s="70">
        <f t="shared" si="3"/>
        <v>3111100.5</v>
      </c>
      <c r="I39" s="15">
        <f t="shared" si="2"/>
        <v>1037033.5</v>
      </c>
      <c r="J39" s="15">
        <f t="shared" si="4"/>
        <v>396.64696882769169</v>
      </c>
      <c r="K39" s="15">
        <f t="shared" si="5"/>
        <v>195.39000837945377</v>
      </c>
      <c r="L39" s="15">
        <f t="shared" si="6"/>
        <v>1318638.604664641</v>
      </c>
      <c r="M39" s="15"/>
      <c r="N39" s="165">
        <f t="shared" si="1"/>
        <v>1318638.604664641</v>
      </c>
    </row>
    <row r="40" spans="1:14" x14ac:dyDescent="0.25">
      <c r="A40" s="159"/>
      <c r="B40" s="71" t="s">
        <v>20</v>
      </c>
      <c r="C40" s="53">
        <v>4</v>
      </c>
      <c r="D40" s="73">
        <v>14.4329</v>
      </c>
      <c r="E40" s="179">
        <v>5411</v>
      </c>
      <c r="F40" s="70">
        <v>7378773</v>
      </c>
      <c r="G40" s="61">
        <v>75</v>
      </c>
      <c r="H40" s="70">
        <f t="shared" si="3"/>
        <v>5534079.75</v>
      </c>
      <c r="I40" s="15">
        <f t="shared" si="2"/>
        <v>1844693.25</v>
      </c>
      <c r="J40" s="15">
        <f t="shared" si="4"/>
        <v>1363.6616152282388</v>
      </c>
      <c r="K40" s="15">
        <f t="shared" si="5"/>
        <v>-771.62463802109335</v>
      </c>
      <c r="L40" s="15">
        <f t="shared" si="6"/>
        <v>526377.61551848007</v>
      </c>
      <c r="M40" s="15"/>
      <c r="N40" s="165">
        <f t="shared" si="1"/>
        <v>526377.61551848007</v>
      </c>
    </row>
    <row r="41" spans="1:14" x14ac:dyDescent="0.25">
      <c r="A41" s="159"/>
      <c r="B41" s="71" t="s">
        <v>21</v>
      </c>
      <c r="C41" s="53">
        <v>4</v>
      </c>
      <c r="D41" s="75">
        <v>13.123000000000001</v>
      </c>
      <c r="E41" s="179">
        <v>3585</v>
      </c>
      <c r="F41" s="70">
        <v>7382333</v>
      </c>
      <c r="G41" s="61">
        <v>75</v>
      </c>
      <c r="H41" s="70">
        <f t="shared" si="3"/>
        <v>5536749.75</v>
      </c>
      <c r="I41" s="15">
        <f t="shared" si="2"/>
        <v>1845583.25</v>
      </c>
      <c r="J41" s="15">
        <f t="shared" si="4"/>
        <v>2059.2281729428173</v>
      </c>
      <c r="K41" s="15">
        <f t="shared" si="5"/>
        <v>-1467.191195735672</v>
      </c>
      <c r="L41" s="15">
        <f t="shared" si="6"/>
        <v>357907.42533280235</v>
      </c>
      <c r="M41" s="15"/>
      <c r="N41" s="165">
        <f t="shared" si="1"/>
        <v>357907.42533280235</v>
      </c>
    </row>
    <row r="42" spans="1:14" x14ac:dyDescent="0.25">
      <c r="A42" s="159"/>
      <c r="B42" s="71"/>
      <c r="C42" s="53"/>
      <c r="D42" s="75">
        <v>0</v>
      </c>
      <c r="E42" s="181"/>
      <c r="F42" s="161">
        <f>F43+F44</f>
        <v>207360747</v>
      </c>
      <c r="G42" s="61"/>
      <c r="H42" s="166"/>
      <c r="I42" s="167"/>
      <c r="J42" s="167"/>
      <c r="K42" s="15"/>
      <c r="L42" s="15"/>
      <c r="M42" s="15"/>
      <c r="N42" s="165"/>
    </row>
    <row r="43" spans="1:14" x14ac:dyDescent="0.25">
      <c r="A43" s="163" t="s">
        <v>22</v>
      </c>
      <c r="B43" s="63" t="s">
        <v>2</v>
      </c>
      <c r="C43" s="64"/>
      <c r="D43" s="7">
        <v>78.006900000000002</v>
      </c>
      <c r="E43" s="182">
        <f>E45+E44</f>
        <v>127247</v>
      </c>
      <c r="F43" s="55">
        <f>F45</f>
        <v>206648001</v>
      </c>
      <c r="G43" s="61"/>
      <c r="H43" s="55">
        <f>H45</f>
        <v>92991600.450000003</v>
      </c>
      <c r="I43" s="12">
        <f>I45</f>
        <v>113656400.55</v>
      </c>
      <c r="J43" s="12"/>
      <c r="K43" s="15"/>
      <c r="L43" s="15"/>
      <c r="M43" s="14">
        <f>M45</f>
        <v>0</v>
      </c>
      <c r="N43" s="160">
        <f t="shared" si="1"/>
        <v>0</v>
      </c>
    </row>
    <row r="44" spans="1:14" x14ac:dyDescent="0.25">
      <c r="A44" s="163" t="s">
        <v>22</v>
      </c>
      <c r="B44" s="63" t="s">
        <v>3</v>
      </c>
      <c r="C44" s="64"/>
      <c r="D44" s="7">
        <v>36.576999999999998</v>
      </c>
      <c r="E44" s="182">
        <f>SUM(E46:E47)</f>
        <v>4720</v>
      </c>
      <c r="F44" s="55">
        <f>SUM(F46:F47)</f>
        <v>712746</v>
      </c>
      <c r="G44" s="61"/>
      <c r="H44" s="55">
        <f>SUM(H46:H47)</f>
        <v>534559.5</v>
      </c>
      <c r="I44" s="12">
        <f>SUM(I46:I47)</f>
        <v>178186.5</v>
      </c>
      <c r="J44" s="12"/>
      <c r="K44" s="15"/>
      <c r="L44" s="12">
        <f>SUM(L46:L47)</f>
        <v>1634457.0136833033</v>
      </c>
      <c r="M44" s="15"/>
      <c r="N44" s="160">
        <f t="shared" si="1"/>
        <v>1634457.0136833033</v>
      </c>
    </row>
    <row r="45" spans="1:14" x14ac:dyDescent="0.25">
      <c r="A45" s="159"/>
      <c r="B45" s="71" t="s">
        <v>4</v>
      </c>
      <c r="C45" s="53">
        <v>1</v>
      </c>
      <c r="D45" s="75">
        <v>41.429900000000004</v>
      </c>
      <c r="E45" s="179">
        <v>122527</v>
      </c>
      <c r="F45" s="70">
        <v>206648001</v>
      </c>
      <c r="G45" s="61">
        <v>45</v>
      </c>
      <c r="H45" s="70">
        <f>F45*G45/100</f>
        <v>92991600.450000003</v>
      </c>
      <c r="I45" s="15">
        <f>F45-H45</f>
        <v>113656400.55</v>
      </c>
      <c r="J45" s="15"/>
      <c r="K45" s="15"/>
      <c r="L45" s="15"/>
      <c r="M45" s="15">
        <v>0</v>
      </c>
      <c r="N45" s="165">
        <f t="shared" si="1"/>
        <v>0</v>
      </c>
    </row>
    <row r="46" spans="1:14" x14ac:dyDescent="0.25">
      <c r="A46" s="159"/>
      <c r="B46" s="71" t="s">
        <v>23</v>
      </c>
      <c r="C46" s="53">
        <v>4</v>
      </c>
      <c r="D46" s="75">
        <v>26.770200000000003</v>
      </c>
      <c r="E46" s="179">
        <v>3375</v>
      </c>
      <c r="F46" s="70">
        <v>424933</v>
      </c>
      <c r="G46" s="61">
        <v>75</v>
      </c>
      <c r="H46" s="70">
        <f>F46*G46/100</f>
        <v>318699.75</v>
      </c>
      <c r="I46" s="15">
        <f>F46-H46</f>
        <v>106233.25</v>
      </c>
      <c r="J46" s="15">
        <f>F46/E46</f>
        <v>125.90607407407407</v>
      </c>
      <c r="K46" s="15">
        <f>$J$11*$J$19-J46</f>
        <v>466.1309031330714</v>
      </c>
      <c r="L46" s="15">
        <f>IF(K46&gt;0,$J$7*$J$8*(K46/$K$19),0)+$J$7*$J$9*(E46/$E$19)+$J$7*$J$10*(D46/$D$19)</f>
        <v>988919.53310931439</v>
      </c>
      <c r="M46" s="15"/>
      <c r="N46" s="165">
        <f t="shared" si="1"/>
        <v>988919.53310931439</v>
      </c>
    </row>
    <row r="47" spans="1:14" x14ac:dyDescent="0.25">
      <c r="A47" s="159"/>
      <c r="B47" s="71" t="s">
        <v>24</v>
      </c>
      <c r="C47" s="53">
        <v>4</v>
      </c>
      <c r="D47" s="75">
        <v>9.8067999999999991</v>
      </c>
      <c r="E47" s="179">
        <v>1345</v>
      </c>
      <c r="F47" s="70">
        <v>287813</v>
      </c>
      <c r="G47" s="61">
        <v>75</v>
      </c>
      <c r="H47" s="70">
        <f>F47*G47/100</f>
        <v>215859.75</v>
      </c>
      <c r="I47" s="15">
        <f>F47-H47</f>
        <v>71953.25</v>
      </c>
      <c r="J47" s="15">
        <f>F47/E47</f>
        <v>213.98736059479555</v>
      </c>
      <c r="K47" s="15">
        <f>$J$11*$J$19-J47</f>
        <v>378.04961661234995</v>
      </c>
      <c r="L47" s="15">
        <f>IF(K47&gt;0,$J$7*$J$8*(K47/$K$19),0)+$J$7*$J$9*(E47/$E$19)+$J$7*$J$10*(D47/$D$19)</f>
        <v>645537.48057398875</v>
      </c>
      <c r="M47" s="15"/>
      <c r="N47" s="165">
        <f t="shared" si="1"/>
        <v>645537.48057398875</v>
      </c>
    </row>
    <row r="48" spans="1:14" x14ac:dyDescent="0.25">
      <c r="A48" s="159"/>
      <c r="B48" s="71"/>
      <c r="C48" s="53"/>
      <c r="D48" s="75">
        <v>0</v>
      </c>
      <c r="E48" s="181"/>
      <c r="F48" s="166"/>
      <c r="G48" s="61"/>
      <c r="H48" s="166"/>
      <c r="I48" s="162"/>
      <c r="J48" s="162"/>
      <c r="K48" s="15"/>
      <c r="L48" s="15"/>
      <c r="M48" s="15"/>
      <c r="N48" s="165"/>
    </row>
    <row r="49" spans="1:14" x14ac:dyDescent="0.25">
      <c r="A49" s="163" t="s">
        <v>25</v>
      </c>
      <c r="B49" s="63" t="s">
        <v>2</v>
      </c>
      <c r="C49" s="64"/>
      <c r="D49" s="7">
        <v>887.6182</v>
      </c>
      <c r="E49" s="182">
        <f>E50</f>
        <v>81158</v>
      </c>
      <c r="F49" s="55">
        <f>F51</f>
        <v>0</v>
      </c>
      <c r="G49" s="61"/>
      <c r="H49" s="55">
        <f>H51</f>
        <v>10279670.75</v>
      </c>
      <c r="I49" s="12">
        <f>I51</f>
        <v>-10279670.75</v>
      </c>
      <c r="J49" s="12"/>
      <c r="K49" s="15"/>
      <c r="L49" s="15"/>
      <c r="M49" s="14">
        <f>M51</f>
        <v>30442466.476726972</v>
      </c>
      <c r="N49" s="160">
        <f t="shared" si="1"/>
        <v>30442466.476726972</v>
      </c>
    </row>
    <row r="50" spans="1:14" x14ac:dyDescent="0.25">
      <c r="A50" s="163" t="s">
        <v>25</v>
      </c>
      <c r="B50" s="63" t="s">
        <v>3</v>
      </c>
      <c r="C50" s="64"/>
      <c r="D50" s="7">
        <v>887.6182</v>
      </c>
      <c r="E50" s="182">
        <f>SUM(E52:E77)</f>
        <v>81158</v>
      </c>
      <c r="F50" s="55">
        <f>SUM(F52:F77)</f>
        <v>41118683</v>
      </c>
      <c r="G50" s="61"/>
      <c r="H50" s="55">
        <f>SUM(H52:H77)</f>
        <v>22436992.25</v>
      </c>
      <c r="I50" s="12">
        <f>SUM(I52:I77)</f>
        <v>18681690.75</v>
      </c>
      <c r="J50" s="12"/>
      <c r="K50" s="15"/>
      <c r="L50" s="12">
        <f>SUM(L52:L77)</f>
        <v>19555518.65709924</v>
      </c>
      <c r="M50" s="14"/>
      <c r="N50" s="160">
        <f t="shared" si="1"/>
        <v>19555518.65709924</v>
      </c>
    </row>
    <row r="51" spans="1:14" x14ac:dyDescent="0.25">
      <c r="A51" s="159"/>
      <c r="B51" s="71" t="s">
        <v>26</v>
      </c>
      <c r="C51" s="53">
        <v>2</v>
      </c>
      <c r="D51" s="75">
        <v>0</v>
      </c>
      <c r="E51" s="181"/>
      <c r="F51" s="70">
        <v>0</v>
      </c>
      <c r="G51" s="61">
        <v>25</v>
      </c>
      <c r="H51" s="70">
        <f>F50*G51/100</f>
        <v>10279670.75</v>
      </c>
      <c r="I51" s="15">
        <f t="shared" ref="I51:I77" si="7">F51-H51</f>
        <v>-10279670.75</v>
      </c>
      <c r="J51" s="15"/>
      <c r="K51" s="15"/>
      <c r="L51" s="15"/>
      <c r="M51" s="15">
        <f>($L$7*$L$8*E49/$L$10)+($L$7*$L$9*D49/$L$11)</f>
        <v>30442466.476726972</v>
      </c>
      <c r="N51" s="165">
        <f t="shared" si="1"/>
        <v>30442466.476726972</v>
      </c>
    </row>
    <row r="52" spans="1:14" x14ac:dyDescent="0.25">
      <c r="A52" s="159"/>
      <c r="B52" s="71" t="s">
        <v>25</v>
      </c>
      <c r="C52" s="53">
        <v>3</v>
      </c>
      <c r="D52" s="74">
        <v>51.925899999999999</v>
      </c>
      <c r="E52" s="179">
        <v>11334</v>
      </c>
      <c r="F52" s="70">
        <v>15276400</v>
      </c>
      <c r="G52" s="61">
        <v>20</v>
      </c>
      <c r="H52" s="70">
        <f t="shared" ref="H52:H77" si="8">F52*G52/100</f>
        <v>3055280</v>
      </c>
      <c r="I52" s="15">
        <f t="shared" si="7"/>
        <v>12221120</v>
      </c>
      <c r="J52" s="15">
        <f t="shared" ref="J52:J77" si="9">F52/E52</f>
        <v>1347.8383624492676</v>
      </c>
      <c r="K52" s="15">
        <f t="shared" ref="K52:K77" si="10">$J$11*$J$19-J52</f>
        <v>-755.80138524212214</v>
      </c>
      <c r="L52" s="15">
        <f t="shared" ref="L52:L77" si="11">IF(K52&gt;0,$J$7*$J$8*(K52/$K$19),0)+$J$7*$J$9*(E52/$E$19)+$J$7*$J$10*(D52/$D$19)</f>
        <v>1158382.3270916881</v>
      </c>
      <c r="M52" s="14"/>
      <c r="N52" s="165">
        <f t="shared" si="1"/>
        <v>1158382.3270916881</v>
      </c>
    </row>
    <row r="53" spans="1:14" x14ac:dyDescent="0.25">
      <c r="A53" s="159"/>
      <c r="B53" s="71" t="s">
        <v>27</v>
      </c>
      <c r="C53" s="53">
        <v>4</v>
      </c>
      <c r="D53" s="75">
        <v>16.3126</v>
      </c>
      <c r="E53" s="179">
        <v>1036</v>
      </c>
      <c r="F53" s="70">
        <v>143280</v>
      </c>
      <c r="G53" s="61">
        <v>75</v>
      </c>
      <c r="H53" s="70">
        <f t="shared" si="8"/>
        <v>107460</v>
      </c>
      <c r="I53" s="15">
        <f t="shared" si="7"/>
        <v>35820</v>
      </c>
      <c r="J53" s="15">
        <f t="shared" si="9"/>
        <v>138.3011583011583</v>
      </c>
      <c r="K53" s="15">
        <f t="shared" si="10"/>
        <v>453.73581890598717</v>
      </c>
      <c r="L53" s="15">
        <f t="shared" si="11"/>
        <v>734178.02019397297</v>
      </c>
      <c r="M53" s="15"/>
      <c r="N53" s="165">
        <f t="shared" si="1"/>
        <v>734178.02019397297</v>
      </c>
    </row>
    <row r="54" spans="1:14" x14ac:dyDescent="0.25">
      <c r="A54" s="159"/>
      <c r="B54" s="71" t="s">
        <v>28</v>
      </c>
      <c r="C54" s="53">
        <v>4</v>
      </c>
      <c r="D54" s="75">
        <v>30.464199999999998</v>
      </c>
      <c r="E54" s="179">
        <v>5277</v>
      </c>
      <c r="F54" s="70">
        <v>2206187</v>
      </c>
      <c r="G54" s="61">
        <v>75</v>
      </c>
      <c r="H54" s="70">
        <f t="shared" si="8"/>
        <v>1654640.25</v>
      </c>
      <c r="I54" s="15">
        <f t="shared" si="7"/>
        <v>551546.75</v>
      </c>
      <c r="J54" s="15">
        <f t="shared" si="9"/>
        <v>418.07599014591625</v>
      </c>
      <c r="K54" s="15">
        <f t="shared" si="10"/>
        <v>173.96098706122922</v>
      </c>
      <c r="L54" s="15">
        <f t="shared" si="11"/>
        <v>784986.99574586074</v>
      </c>
      <c r="M54" s="15"/>
      <c r="N54" s="165">
        <f t="shared" si="1"/>
        <v>784986.99574586074</v>
      </c>
    </row>
    <row r="55" spans="1:14" x14ac:dyDescent="0.25">
      <c r="A55" s="159"/>
      <c r="B55" s="71" t="s">
        <v>29</v>
      </c>
      <c r="C55" s="53">
        <v>4</v>
      </c>
      <c r="D55" s="75">
        <v>21.542500000000004</v>
      </c>
      <c r="E55" s="179">
        <v>1637</v>
      </c>
      <c r="F55" s="70">
        <v>255587</v>
      </c>
      <c r="G55" s="61">
        <v>75</v>
      </c>
      <c r="H55" s="70">
        <f t="shared" si="8"/>
        <v>191690.25</v>
      </c>
      <c r="I55" s="15">
        <f t="shared" si="7"/>
        <v>63896.75</v>
      </c>
      <c r="J55" s="15">
        <f t="shared" si="9"/>
        <v>156.13133781307269</v>
      </c>
      <c r="K55" s="15">
        <f t="shared" si="10"/>
        <v>435.90563939407275</v>
      </c>
      <c r="L55" s="15">
        <f t="shared" si="11"/>
        <v>778454.48380455689</v>
      </c>
      <c r="M55" s="15"/>
      <c r="N55" s="165">
        <f t="shared" si="1"/>
        <v>778454.48380455689</v>
      </c>
    </row>
    <row r="56" spans="1:14" x14ac:dyDescent="0.25">
      <c r="A56" s="159"/>
      <c r="B56" s="71" t="s">
        <v>30</v>
      </c>
      <c r="C56" s="53">
        <v>4</v>
      </c>
      <c r="D56" s="75">
        <v>50.992299999999993</v>
      </c>
      <c r="E56" s="179">
        <v>3883</v>
      </c>
      <c r="F56" s="70">
        <v>1178373</v>
      </c>
      <c r="G56" s="61">
        <v>75</v>
      </c>
      <c r="H56" s="70">
        <f t="shared" si="8"/>
        <v>883779.75</v>
      </c>
      <c r="I56" s="15">
        <f t="shared" si="7"/>
        <v>294593.25</v>
      </c>
      <c r="J56" s="15">
        <f t="shared" si="9"/>
        <v>303.46973989183618</v>
      </c>
      <c r="K56" s="15">
        <f t="shared" si="10"/>
        <v>288.56723731530928</v>
      </c>
      <c r="L56" s="15">
        <f t="shared" si="11"/>
        <v>862946.11509107798</v>
      </c>
      <c r="M56" s="15"/>
      <c r="N56" s="165">
        <f t="shared" si="1"/>
        <v>862946.11509107798</v>
      </c>
    </row>
    <row r="57" spans="1:14" x14ac:dyDescent="0.25">
      <c r="A57" s="159"/>
      <c r="B57" s="71" t="s">
        <v>31</v>
      </c>
      <c r="C57" s="53">
        <v>4</v>
      </c>
      <c r="D57" s="75">
        <v>19.139800000000001</v>
      </c>
      <c r="E57" s="179">
        <v>1840</v>
      </c>
      <c r="F57" s="70">
        <v>643920</v>
      </c>
      <c r="G57" s="61">
        <v>75</v>
      </c>
      <c r="H57" s="70">
        <f t="shared" si="8"/>
        <v>482940</v>
      </c>
      <c r="I57" s="15">
        <f t="shared" si="7"/>
        <v>160980</v>
      </c>
      <c r="J57" s="15">
        <f t="shared" si="9"/>
        <v>349.95652173913044</v>
      </c>
      <c r="K57" s="15">
        <f t="shared" si="10"/>
        <v>242.08045546801503</v>
      </c>
      <c r="L57" s="15">
        <f t="shared" si="11"/>
        <v>534947.08688487718</v>
      </c>
      <c r="M57" s="15"/>
      <c r="N57" s="165">
        <f t="shared" si="1"/>
        <v>534947.08688487718</v>
      </c>
    </row>
    <row r="58" spans="1:14" x14ac:dyDescent="0.25">
      <c r="A58" s="159"/>
      <c r="B58" s="71" t="s">
        <v>32</v>
      </c>
      <c r="C58" s="53">
        <v>4</v>
      </c>
      <c r="D58" s="75">
        <v>47.591800000000006</v>
      </c>
      <c r="E58" s="179">
        <v>1747</v>
      </c>
      <c r="F58" s="70">
        <v>329374</v>
      </c>
      <c r="G58" s="61">
        <v>75</v>
      </c>
      <c r="H58" s="70">
        <f t="shared" si="8"/>
        <v>247030.5</v>
      </c>
      <c r="I58" s="15">
        <f t="shared" si="7"/>
        <v>82343.5</v>
      </c>
      <c r="J58" s="15">
        <f t="shared" si="9"/>
        <v>188.53692043503148</v>
      </c>
      <c r="K58" s="15">
        <f t="shared" si="10"/>
        <v>403.50005677211402</v>
      </c>
      <c r="L58" s="15">
        <f t="shared" si="11"/>
        <v>812678.55543157586</v>
      </c>
      <c r="M58" s="15"/>
      <c r="N58" s="165">
        <f t="shared" si="1"/>
        <v>812678.55543157586</v>
      </c>
    </row>
    <row r="59" spans="1:14" x14ac:dyDescent="0.25">
      <c r="A59" s="159"/>
      <c r="B59" s="71" t="s">
        <v>729</v>
      </c>
      <c r="C59" s="53">
        <v>4</v>
      </c>
      <c r="D59" s="76">
        <v>28.288899999999998</v>
      </c>
      <c r="E59" s="179">
        <v>1524</v>
      </c>
      <c r="F59" s="70">
        <v>464680</v>
      </c>
      <c r="G59" s="61">
        <v>75</v>
      </c>
      <c r="H59" s="70">
        <f t="shared" si="8"/>
        <v>348510</v>
      </c>
      <c r="I59" s="15">
        <f t="shared" si="7"/>
        <v>116170</v>
      </c>
      <c r="J59" s="15">
        <f t="shared" si="9"/>
        <v>304.90813648293965</v>
      </c>
      <c r="K59" s="15">
        <f t="shared" si="10"/>
        <v>287.12884072420582</v>
      </c>
      <c r="L59" s="15">
        <f t="shared" si="11"/>
        <v>589340.85762197629</v>
      </c>
      <c r="M59" s="15"/>
      <c r="N59" s="165">
        <f t="shared" si="1"/>
        <v>589340.85762197629</v>
      </c>
    </row>
    <row r="60" spans="1:14" x14ac:dyDescent="0.25">
      <c r="A60" s="159"/>
      <c r="B60" s="71" t="s">
        <v>730</v>
      </c>
      <c r="C60" s="53">
        <v>4</v>
      </c>
      <c r="D60" s="75">
        <v>39.7697</v>
      </c>
      <c r="E60" s="179">
        <v>2316</v>
      </c>
      <c r="F60" s="70">
        <v>339680</v>
      </c>
      <c r="G60" s="61">
        <v>75</v>
      </c>
      <c r="H60" s="70">
        <f t="shared" si="8"/>
        <v>254760</v>
      </c>
      <c r="I60" s="15">
        <f t="shared" si="7"/>
        <v>84920</v>
      </c>
      <c r="J60" s="15">
        <f t="shared" si="9"/>
        <v>146.66666666666666</v>
      </c>
      <c r="K60" s="15">
        <f t="shared" si="10"/>
        <v>445.37031054047884</v>
      </c>
      <c r="L60" s="15">
        <f t="shared" si="11"/>
        <v>899231.01476044604</v>
      </c>
      <c r="M60" s="15"/>
      <c r="N60" s="165">
        <f t="shared" si="1"/>
        <v>899231.01476044604</v>
      </c>
    </row>
    <row r="61" spans="1:14" x14ac:dyDescent="0.25">
      <c r="A61" s="159"/>
      <c r="B61" s="71" t="s">
        <v>33</v>
      </c>
      <c r="C61" s="53">
        <v>4</v>
      </c>
      <c r="D61" s="75">
        <v>25.625900000000001</v>
      </c>
      <c r="E61" s="179">
        <v>2086</v>
      </c>
      <c r="F61" s="70">
        <v>283773</v>
      </c>
      <c r="G61" s="61">
        <v>75</v>
      </c>
      <c r="H61" s="70">
        <f t="shared" si="8"/>
        <v>212829.75</v>
      </c>
      <c r="I61" s="15">
        <f t="shared" si="7"/>
        <v>70943.25</v>
      </c>
      <c r="J61" s="15">
        <f t="shared" si="9"/>
        <v>136.03691275167785</v>
      </c>
      <c r="K61" s="15">
        <f t="shared" si="10"/>
        <v>456.00006445546762</v>
      </c>
      <c r="L61" s="15">
        <f t="shared" si="11"/>
        <v>856065.03495201166</v>
      </c>
      <c r="M61" s="15"/>
      <c r="N61" s="165">
        <f t="shared" si="1"/>
        <v>856065.03495201166</v>
      </c>
    </row>
    <row r="62" spans="1:14" x14ac:dyDescent="0.25">
      <c r="A62" s="159"/>
      <c r="B62" s="71" t="s">
        <v>34</v>
      </c>
      <c r="C62" s="53">
        <v>4</v>
      </c>
      <c r="D62" s="74">
        <v>11.449</v>
      </c>
      <c r="E62" s="179">
        <v>4005</v>
      </c>
      <c r="F62" s="70">
        <v>1622573</v>
      </c>
      <c r="G62" s="61">
        <v>75</v>
      </c>
      <c r="H62" s="70">
        <f t="shared" si="8"/>
        <v>1216929.75</v>
      </c>
      <c r="I62" s="15">
        <f t="shared" si="7"/>
        <v>405643.25</v>
      </c>
      <c r="J62" s="15">
        <f t="shared" si="9"/>
        <v>405.13682896379527</v>
      </c>
      <c r="K62" s="15">
        <f t="shared" si="10"/>
        <v>186.9001482433502</v>
      </c>
      <c r="L62" s="15">
        <f t="shared" si="11"/>
        <v>638119.63940460654</v>
      </c>
      <c r="M62" s="15"/>
      <c r="N62" s="165">
        <f t="shared" si="1"/>
        <v>638119.63940460654</v>
      </c>
    </row>
    <row r="63" spans="1:14" x14ac:dyDescent="0.25">
      <c r="A63" s="159"/>
      <c r="B63" s="71" t="s">
        <v>35</v>
      </c>
      <c r="C63" s="53">
        <v>4</v>
      </c>
      <c r="D63" s="75">
        <v>50.058299999999996</v>
      </c>
      <c r="E63" s="179">
        <v>3192</v>
      </c>
      <c r="F63" s="70">
        <v>416240</v>
      </c>
      <c r="G63" s="61">
        <v>75</v>
      </c>
      <c r="H63" s="70">
        <f t="shared" si="8"/>
        <v>312180</v>
      </c>
      <c r="I63" s="15">
        <f t="shared" si="7"/>
        <v>104060</v>
      </c>
      <c r="J63" s="15">
        <f t="shared" si="9"/>
        <v>130.40100250626566</v>
      </c>
      <c r="K63" s="15">
        <f t="shared" si="10"/>
        <v>461.63597470087984</v>
      </c>
      <c r="L63" s="15">
        <f t="shared" si="11"/>
        <v>1026364.7164845712</v>
      </c>
      <c r="M63" s="15"/>
      <c r="N63" s="165">
        <f t="shared" si="1"/>
        <v>1026364.7164845712</v>
      </c>
    </row>
    <row r="64" spans="1:14" x14ac:dyDescent="0.25">
      <c r="A64" s="159"/>
      <c r="B64" s="71" t="s">
        <v>731</v>
      </c>
      <c r="C64" s="53">
        <v>4</v>
      </c>
      <c r="D64" s="75">
        <v>39.081300000000006</v>
      </c>
      <c r="E64" s="179">
        <v>3468</v>
      </c>
      <c r="F64" s="70">
        <v>746974</v>
      </c>
      <c r="G64" s="61">
        <v>75</v>
      </c>
      <c r="H64" s="70">
        <f t="shared" si="8"/>
        <v>560230.5</v>
      </c>
      <c r="I64" s="15">
        <f t="shared" si="7"/>
        <v>186743.5</v>
      </c>
      <c r="J64" s="15">
        <f t="shared" si="9"/>
        <v>215.39042675893887</v>
      </c>
      <c r="K64" s="15">
        <f t="shared" si="10"/>
        <v>376.6465504482066</v>
      </c>
      <c r="L64" s="15">
        <f t="shared" si="11"/>
        <v>910963.85318727372</v>
      </c>
      <c r="M64" s="15"/>
      <c r="N64" s="165">
        <f t="shared" si="1"/>
        <v>910963.85318727372</v>
      </c>
    </row>
    <row r="65" spans="1:14" x14ac:dyDescent="0.25">
      <c r="A65" s="159"/>
      <c r="B65" s="71" t="s">
        <v>36</v>
      </c>
      <c r="C65" s="53">
        <v>4</v>
      </c>
      <c r="D65" s="75">
        <v>85.867999999999981</v>
      </c>
      <c r="E65" s="179">
        <v>5291</v>
      </c>
      <c r="F65" s="70">
        <v>1889267</v>
      </c>
      <c r="G65" s="61">
        <v>75</v>
      </c>
      <c r="H65" s="70">
        <f t="shared" si="8"/>
        <v>1416950.25</v>
      </c>
      <c r="I65" s="15">
        <f t="shared" si="7"/>
        <v>472316.75</v>
      </c>
      <c r="J65" s="15">
        <f t="shared" si="9"/>
        <v>357.07182007182007</v>
      </c>
      <c r="K65" s="15">
        <f t="shared" si="10"/>
        <v>234.9651571353254</v>
      </c>
      <c r="L65" s="15">
        <f t="shared" si="11"/>
        <v>1009279.9349327179</v>
      </c>
      <c r="M65" s="15"/>
      <c r="N65" s="165">
        <f t="shared" si="1"/>
        <v>1009279.9349327179</v>
      </c>
    </row>
    <row r="66" spans="1:14" x14ac:dyDescent="0.25">
      <c r="A66" s="159"/>
      <c r="B66" s="71" t="s">
        <v>37</v>
      </c>
      <c r="C66" s="53">
        <v>4</v>
      </c>
      <c r="D66" s="75">
        <v>12.793399999999998</v>
      </c>
      <c r="E66" s="179">
        <v>1881</v>
      </c>
      <c r="F66" s="70">
        <v>1833853</v>
      </c>
      <c r="G66" s="61">
        <v>75</v>
      </c>
      <c r="H66" s="70">
        <f t="shared" si="8"/>
        <v>1375389.75</v>
      </c>
      <c r="I66" s="15">
        <f t="shared" si="7"/>
        <v>458463.25</v>
      </c>
      <c r="J66" s="15">
        <f t="shared" si="9"/>
        <v>974.93514088250936</v>
      </c>
      <c r="K66" s="15">
        <f t="shared" si="10"/>
        <v>-382.89816367536389</v>
      </c>
      <c r="L66" s="15">
        <f t="shared" si="11"/>
        <v>202990.32864937506</v>
      </c>
      <c r="M66" s="15"/>
      <c r="N66" s="165">
        <f t="shared" si="1"/>
        <v>202990.32864937506</v>
      </c>
    </row>
    <row r="67" spans="1:14" x14ac:dyDescent="0.25">
      <c r="A67" s="159"/>
      <c r="B67" s="71" t="s">
        <v>38</v>
      </c>
      <c r="C67" s="53">
        <v>4</v>
      </c>
      <c r="D67" s="75">
        <v>66.075299999999999</v>
      </c>
      <c r="E67" s="179">
        <v>6004</v>
      </c>
      <c r="F67" s="70">
        <v>4499320</v>
      </c>
      <c r="G67" s="61">
        <v>75</v>
      </c>
      <c r="H67" s="70">
        <f t="shared" si="8"/>
        <v>3374490</v>
      </c>
      <c r="I67" s="15">
        <f t="shared" si="7"/>
        <v>1124830</v>
      </c>
      <c r="J67" s="15">
        <f t="shared" si="9"/>
        <v>749.38707528314455</v>
      </c>
      <c r="K67" s="15">
        <f t="shared" si="10"/>
        <v>-157.35009807599909</v>
      </c>
      <c r="L67" s="15">
        <f t="shared" si="11"/>
        <v>712871.19009477482</v>
      </c>
      <c r="M67" s="15"/>
      <c r="N67" s="165">
        <f t="shared" si="1"/>
        <v>712871.19009477482</v>
      </c>
    </row>
    <row r="68" spans="1:14" x14ac:dyDescent="0.25">
      <c r="A68" s="159"/>
      <c r="B68" s="71" t="s">
        <v>39</v>
      </c>
      <c r="C68" s="53">
        <v>4</v>
      </c>
      <c r="D68" s="75">
        <v>4.5788000000000002</v>
      </c>
      <c r="E68" s="179">
        <v>1506</v>
      </c>
      <c r="F68" s="70">
        <v>366347</v>
      </c>
      <c r="G68" s="61">
        <v>75</v>
      </c>
      <c r="H68" s="70">
        <f t="shared" si="8"/>
        <v>274760.25</v>
      </c>
      <c r="I68" s="15">
        <f t="shared" si="7"/>
        <v>91586.75</v>
      </c>
      <c r="J68" s="15">
        <f t="shared" si="9"/>
        <v>243.25830013280213</v>
      </c>
      <c r="K68" s="15">
        <f t="shared" si="10"/>
        <v>348.77867707434336</v>
      </c>
      <c r="L68" s="15">
        <f t="shared" si="11"/>
        <v>608030.7013277862</v>
      </c>
      <c r="M68" s="15"/>
      <c r="N68" s="165">
        <f t="shared" si="1"/>
        <v>608030.7013277862</v>
      </c>
    </row>
    <row r="69" spans="1:14" x14ac:dyDescent="0.25">
      <c r="A69" s="159"/>
      <c r="B69" s="71" t="s">
        <v>40</v>
      </c>
      <c r="C69" s="53">
        <v>4</v>
      </c>
      <c r="D69" s="75">
        <v>17.041400000000003</v>
      </c>
      <c r="E69" s="179">
        <v>350</v>
      </c>
      <c r="F69" s="70">
        <v>32774</v>
      </c>
      <c r="G69" s="61">
        <v>75</v>
      </c>
      <c r="H69" s="70">
        <f t="shared" si="8"/>
        <v>24580.5</v>
      </c>
      <c r="I69" s="15">
        <f t="shared" si="7"/>
        <v>8193.5</v>
      </c>
      <c r="J69" s="15">
        <f t="shared" si="9"/>
        <v>93.64</v>
      </c>
      <c r="K69" s="15">
        <f t="shared" si="10"/>
        <v>498.39697720714548</v>
      </c>
      <c r="L69" s="15">
        <f t="shared" si="11"/>
        <v>732941.44995993178</v>
      </c>
      <c r="M69" s="15"/>
      <c r="N69" s="165">
        <f t="shared" si="1"/>
        <v>732941.44995993178</v>
      </c>
    </row>
    <row r="70" spans="1:14" x14ac:dyDescent="0.25">
      <c r="A70" s="159"/>
      <c r="B70" s="71" t="s">
        <v>41</v>
      </c>
      <c r="C70" s="53">
        <v>4</v>
      </c>
      <c r="D70" s="75">
        <v>34.765100000000004</v>
      </c>
      <c r="E70" s="179">
        <v>3511</v>
      </c>
      <c r="F70" s="70">
        <v>604307</v>
      </c>
      <c r="G70" s="61">
        <v>75</v>
      </c>
      <c r="H70" s="70">
        <f t="shared" si="8"/>
        <v>453230.25</v>
      </c>
      <c r="I70" s="15">
        <f t="shared" si="7"/>
        <v>151076.75</v>
      </c>
      <c r="J70" s="15">
        <f t="shared" si="9"/>
        <v>172.11819994303616</v>
      </c>
      <c r="K70" s="15">
        <f t="shared" si="10"/>
        <v>419.91877726410928</v>
      </c>
      <c r="L70" s="15">
        <f t="shared" si="11"/>
        <v>960827.56728193164</v>
      </c>
      <c r="M70" s="15"/>
      <c r="N70" s="165">
        <f t="shared" si="1"/>
        <v>960827.56728193164</v>
      </c>
    </row>
    <row r="71" spans="1:14" x14ac:dyDescent="0.25">
      <c r="A71" s="159"/>
      <c r="B71" s="71" t="s">
        <v>42</v>
      </c>
      <c r="C71" s="53">
        <v>4</v>
      </c>
      <c r="D71" s="75">
        <v>16.301500000000001</v>
      </c>
      <c r="E71" s="179">
        <v>2585</v>
      </c>
      <c r="F71" s="70">
        <v>2393453</v>
      </c>
      <c r="G71" s="61">
        <v>75</v>
      </c>
      <c r="H71" s="70">
        <f t="shared" si="8"/>
        <v>1795089.75</v>
      </c>
      <c r="I71" s="15">
        <f t="shared" si="7"/>
        <v>598363.25</v>
      </c>
      <c r="J71" s="15">
        <f t="shared" si="9"/>
        <v>925.90058027079306</v>
      </c>
      <c r="K71" s="15">
        <f t="shared" si="10"/>
        <v>-333.86360306364759</v>
      </c>
      <c r="L71" s="15">
        <f t="shared" si="11"/>
        <v>275669.66592271737</v>
      </c>
      <c r="M71" s="15"/>
      <c r="N71" s="165">
        <f t="shared" si="1"/>
        <v>275669.66592271737</v>
      </c>
    </row>
    <row r="72" spans="1:14" x14ac:dyDescent="0.25">
      <c r="A72" s="159"/>
      <c r="B72" s="71" t="s">
        <v>43</v>
      </c>
      <c r="C72" s="53">
        <v>4</v>
      </c>
      <c r="D72" s="75">
        <v>24.058299999999999</v>
      </c>
      <c r="E72" s="179">
        <v>2892</v>
      </c>
      <c r="F72" s="70">
        <v>717467</v>
      </c>
      <c r="G72" s="61">
        <v>75</v>
      </c>
      <c r="H72" s="70">
        <f t="shared" si="8"/>
        <v>538100.25</v>
      </c>
      <c r="I72" s="15">
        <f t="shared" si="7"/>
        <v>179366.75</v>
      </c>
      <c r="J72" s="15">
        <f t="shared" si="9"/>
        <v>248.08679114799446</v>
      </c>
      <c r="K72" s="15">
        <f t="shared" si="10"/>
        <v>343.95018605915101</v>
      </c>
      <c r="L72" s="15">
        <f t="shared" si="11"/>
        <v>777099.13403607265</v>
      </c>
      <c r="M72" s="15"/>
      <c r="N72" s="165">
        <f t="shared" si="1"/>
        <v>777099.13403607265</v>
      </c>
    </row>
    <row r="73" spans="1:14" x14ac:dyDescent="0.25">
      <c r="A73" s="159"/>
      <c r="B73" s="71" t="s">
        <v>44</v>
      </c>
      <c r="C73" s="53">
        <v>4</v>
      </c>
      <c r="D73" s="75">
        <v>43.497700000000002</v>
      </c>
      <c r="E73" s="179">
        <v>3478</v>
      </c>
      <c r="F73" s="70">
        <v>177013</v>
      </c>
      <c r="G73" s="61">
        <v>75</v>
      </c>
      <c r="H73" s="70">
        <f t="shared" si="8"/>
        <v>132759.75</v>
      </c>
      <c r="I73" s="15">
        <f t="shared" si="7"/>
        <v>44253.25</v>
      </c>
      <c r="J73" s="15">
        <f t="shared" si="9"/>
        <v>50.895054629097181</v>
      </c>
      <c r="K73" s="15">
        <f t="shared" si="10"/>
        <v>541.14192257804825</v>
      </c>
      <c r="L73" s="15">
        <f t="shared" si="11"/>
        <v>1140221.4730693444</v>
      </c>
      <c r="M73" s="15"/>
      <c r="N73" s="165">
        <f t="shared" si="1"/>
        <v>1140221.4730693444</v>
      </c>
    </row>
    <row r="74" spans="1:14" x14ac:dyDescent="0.25">
      <c r="A74" s="159"/>
      <c r="B74" s="71" t="s">
        <v>45</v>
      </c>
      <c r="C74" s="53">
        <v>4</v>
      </c>
      <c r="D74" s="75">
        <v>21.498699999999999</v>
      </c>
      <c r="E74" s="179">
        <v>1129</v>
      </c>
      <c r="F74" s="70">
        <v>202640</v>
      </c>
      <c r="G74" s="61">
        <v>75</v>
      </c>
      <c r="H74" s="70">
        <f t="shared" si="8"/>
        <v>151980</v>
      </c>
      <c r="I74" s="15">
        <f t="shared" si="7"/>
        <v>50660</v>
      </c>
      <c r="J74" s="15">
        <f t="shared" si="9"/>
        <v>179.48627103631532</v>
      </c>
      <c r="K74" s="15">
        <f t="shared" si="10"/>
        <v>412.55070617083015</v>
      </c>
      <c r="L74" s="15">
        <f t="shared" si="11"/>
        <v>701602.32843649201</v>
      </c>
      <c r="M74" s="15"/>
      <c r="N74" s="165">
        <f t="shared" si="1"/>
        <v>701602.32843649201</v>
      </c>
    </row>
    <row r="75" spans="1:14" x14ac:dyDescent="0.25">
      <c r="A75" s="159"/>
      <c r="B75" s="71" t="s">
        <v>732</v>
      </c>
      <c r="C75" s="53">
        <v>4</v>
      </c>
      <c r="D75" s="75">
        <v>57.078299999999999</v>
      </c>
      <c r="E75" s="179">
        <v>3243</v>
      </c>
      <c r="F75" s="70">
        <v>1208107</v>
      </c>
      <c r="G75" s="61">
        <v>75</v>
      </c>
      <c r="H75" s="70">
        <f t="shared" si="8"/>
        <v>906080.25</v>
      </c>
      <c r="I75" s="15">
        <f t="shared" si="7"/>
        <v>302026.75</v>
      </c>
      <c r="J75" s="15">
        <f t="shared" si="9"/>
        <v>372.52759790317606</v>
      </c>
      <c r="K75" s="15">
        <f t="shared" si="10"/>
        <v>219.50937930396941</v>
      </c>
      <c r="L75" s="15">
        <f t="shared" si="11"/>
        <v>729643.24373110174</v>
      </c>
      <c r="M75" s="15"/>
      <c r="N75" s="165">
        <f t="shared" si="1"/>
        <v>729643.24373110174</v>
      </c>
    </row>
    <row r="76" spans="1:14" x14ac:dyDescent="0.25">
      <c r="A76" s="159"/>
      <c r="B76" s="71" t="s">
        <v>46</v>
      </c>
      <c r="C76" s="53">
        <v>4</v>
      </c>
      <c r="D76" s="75">
        <v>44.555800000000005</v>
      </c>
      <c r="E76" s="179">
        <v>833</v>
      </c>
      <c r="F76" s="70">
        <v>243387</v>
      </c>
      <c r="G76" s="61">
        <v>75</v>
      </c>
      <c r="H76" s="70">
        <f t="shared" si="8"/>
        <v>182540.25</v>
      </c>
      <c r="I76" s="15">
        <f t="shared" si="7"/>
        <v>60846.75</v>
      </c>
      <c r="J76" s="15">
        <f t="shared" si="9"/>
        <v>292.18127250900358</v>
      </c>
      <c r="K76" s="15">
        <f t="shared" si="10"/>
        <v>299.85570469814189</v>
      </c>
      <c r="L76" s="15">
        <f t="shared" si="11"/>
        <v>585506.68842773209</v>
      </c>
      <c r="M76" s="15"/>
      <c r="N76" s="165">
        <f t="shared" si="1"/>
        <v>585506.68842773209</v>
      </c>
    </row>
    <row r="77" spans="1:14" x14ac:dyDescent="0.25">
      <c r="A77" s="159"/>
      <c r="B77" s="71" t="s">
        <v>47</v>
      </c>
      <c r="C77" s="53">
        <v>4</v>
      </c>
      <c r="D77" s="75">
        <v>27.263699999999996</v>
      </c>
      <c r="E77" s="179">
        <v>5110</v>
      </c>
      <c r="F77" s="70">
        <v>3043707</v>
      </c>
      <c r="G77" s="61">
        <v>75</v>
      </c>
      <c r="H77" s="70">
        <f t="shared" si="8"/>
        <v>2282780.25</v>
      </c>
      <c r="I77" s="15">
        <f t="shared" si="7"/>
        <v>760926.75</v>
      </c>
      <c r="J77" s="15">
        <f t="shared" si="9"/>
        <v>595.6373776908024</v>
      </c>
      <c r="K77" s="15">
        <f t="shared" si="10"/>
        <v>-3.6004004836569266</v>
      </c>
      <c r="L77" s="15">
        <f t="shared" si="11"/>
        <v>532176.25057476514</v>
      </c>
      <c r="M77" s="15"/>
      <c r="N77" s="165">
        <f t="shared" si="1"/>
        <v>532176.25057476514</v>
      </c>
    </row>
    <row r="78" spans="1:14" x14ac:dyDescent="0.25">
      <c r="A78" s="159"/>
      <c r="B78" s="71"/>
      <c r="C78" s="53"/>
      <c r="D78" s="75">
        <v>0</v>
      </c>
      <c r="E78" s="181"/>
      <c r="F78" s="86"/>
      <c r="G78" s="61"/>
      <c r="H78" s="86"/>
      <c r="I78" s="162"/>
      <c r="J78" s="162"/>
      <c r="K78" s="15"/>
      <c r="L78" s="15"/>
      <c r="M78" s="15"/>
      <c r="N78" s="165"/>
    </row>
    <row r="79" spans="1:14" x14ac:dyDescent="0.25">
      <c r="A79" s="163" t="s">
        <v>48</v>
      </c>
      <c r="B79" s="63" t="s">
        <v>2</v>
      </c>
      <c r="C79" s="64"/>
      <c r="D79" s="7">
        <v>294.53949999999998</v>
      </c>
      <c r="E79" s="182">
        <f>E80</f>
        <v>27016</v>
      </c>
      <c r="F79" s="55">
        <v>0</v>
      </c>
      <c r="G79" s="61"/>
      <c r="H79" s="55">
        <f>H81</f>
        <v>2961420.75</v>
      </c>
      <c r="I79" s="12">
        <f>I81</f>
        <v>-2961420.75</v>
      </c>
      <c r="J79" s="12"/>
      <c r="K79" s="15"/>
      <c r="L79" s="15"/>
      <c r="M79" s="14">
        <f>M81</f>
        <v>10121804.246826306</v>
      </c>
      <c r="N79" s="160">
        <f t="shared" si="1"/>
        <v>10121804.246826306</v>
      </c>
    </row>
    <row r="80" spans="1:14" x14ac:dyDescent="0.25">
      <c r="A80" s="163" t="s">
        <v>48</v>
      </c>
      <c r="B80" s="63" t="s">
        <v>3</v>
      </c>
      <c r="C80" s="64"/>
      <c r="D80" s="7">
        <v>294.53949999999998</v>
      </c>
      <c r="E80" s="182">
        <f>SUM(E82:E88)</f>
        <v>27016</v>
      </c>
      <c r="F80" s="55">
        <f>SUM(F82:F88)</f>
        <v>11845683</v>
      </c>
      <c r="G80" s="61"/>
      <c r="H80" s="55">
        <f>SUM(H82:H88)</f>
        <v>3715169.75</v>
      </c>
      <c r="I80" s="12">
        <f>SUM(I82:I88)</f>
        <v>8130513.25</v>
      </c>
      <c r="J80" s="12"/>
      <c r="K80" s="15"/>
      <c r="L80" s="12">
        <f>SUM(L82:L88)</f>
        <v>6696982.4089049324</v>
      </c>
      <c r="M80" s="15"/>
      <c r="N80" s="160">
        <f t="shared" si="1"/>
        <v>6696982.4089049324</v>
      </c>
    </row>
    <row r="81" spans="1:14" x14ac:dyDescent="0.25">
      <c r="A81" s="159"/>
      <c r="B81" s="71" t="s">
        <v>26</v>
      </c>
      <c r="C81" s="53">
        <v>2</v>
      </c>
      <c r="D81" s="75">
        <v>0</v>
      </c>
      <c r="E81" s="181"/>
      <c r="F81" s="70">
        <v>0</v>
      </c>
      <c r="G81" s="61">
        <v>25</v>
      </c>
      <c r="H81" s="70">
        <f>F80*G81/100</f>
        <v>2961420.75</v>
      </c>
      <c r="I81" s="15">
        <f t="shared" ref="I81:I88" si="12">F81-H81</f>
        <v>-2961420.75</v>
      </c>
      <c r="J81" s="15"/>
      <c r="K81" s="15"/>
      <c r="L81" s="15"/>
      <c r="M81" s="15">
        <f>($L$7*$L$8*E79/$L$10)+($L$7*$L$9*D79/$L$11)</f>
        <v>10121804.246826306</v>
      </c>
      <c r="N81" s="165">
        <f t="shared" si="1"/>
        <v>10121804.246826306</v>
      </c>
    </row>
    <row r="82" spans="1:14" x14ac:dyDescent="0.25">
      <c r="A82" s="159"/>
      <c r="B82" s="71" t="s">
        <v>49</v>
      </c>
      <c r="C82" s="53">
        <v>4</v>
      </c>
      <c r="D82" s="75">
        <v>73.437700000000007</v>
      </c>
      <c r="E82" s="179">
        <v>5142</v>
      </c>
      <c r="F82" s="70">
        <v>669854</v>
      </c>
      <c r="G82" s="61">
        <v>75</v>
      </c>
      <c r="H82" s="70">
        <f t="shared" ref="H82:H88" si="13">F82*G82/100</f>
        <v>502390.5</v>
      </c>
      <c r="I82" s="15">
        <f t="shared" si="12"/>
        <v>167463.5</v>
      </c>
      <c r="J82" s="15">
        <f t="shared" ref="J82:J88" si="14">F82/E82</f>
        <v>130.27110073901207</v>
      </c>
      <c r="K82" s="15">
        <f t="shared" ref="K82:K88" si="15">$J$11*$J$19-J82</f>
        <v>461.7658764681334</v>
      </c>
      <c r="L82" s="15">
        <f t="shared" ref="L82:L88" si="16">IF(K82&gt;0,$J$7*$J$8*(K82/$K$19),0)+$J$7*$J$9*(E82/$E$19)+$J$7*$J$10*(D82/$D$19)</f>
        <v>1263003.0819228953</v>
      </c>
      <c r="M82" s="15"/>
      <c r="N82" s="165">
        <f t="shared" si="1"/>
        <v>1263003.0819228953</v>
      </c>
    </row>
    <row r="83" spans="1:14" x14ac:dyDescent="0.25">
      <c r="A83" s="159"/>
      <c r="B83" s="71" t="s">
        <v>48</v>
      </c>
      <c r="C83" s="53">
        <v>3</v>
      </c>
      <c r="D83" s="75">
        <v>28.994</v>
      </c>
      <c r="E83" s="179">
        <v>10746</v>
      </c>
      <c r="F83" s="70">
        <v>9398350</v>
      </c>
      <c r="G83" s="61">
        <v>20</v>
      </c>
      <c r="H83" s="70">
        <f t="shared" si="13"/>
        <v>1879670</v>
      </c>
      <c r="I83" s="15">
        <f t="shared" si="12"/>
        <v>7518680</v>
      </c>
      <c r="J83" s="15">
        <f t="shared" si="14"/>
        <v>874.59054531918855</v>
      </c>
      <c r="K83" s="15">
        <f t="shared" si="15"/>
        <v>-282.55356811204308</v>
      </c>
      <c r="L83" s="15">
        <f t="shared" si="16"/>
        <v>1046213.46855427</v>
      </c>
      <c r="M83" s="15"/>
      <c r="N83" s="165">
        <f t="shared" ref="N83:N146" si="17">L83+M83</f>
        <v>1046213.46855427</v>
      </c>
    </row>
    <row r="84" spans="1:14" x14ac:dyDescent="0.25">
      <c r="A84" s="159"/>
      <c r="B84" s="71" t="s">
        <v>733</v>
      </c>
      <c r="C84" s="53">
        <v>4</v>
      </c>
      <c r="D84" s="75">
        <v>59.187299999999993</v>
      </c>
      <c r="E84" s="179">
        <v>3501</v>
      </c>
      <c r="F84" s="70">
        <v>394146</v>
      </c>
      <c r="G84" s="61">
        <v>75</v>
      </c>
      <c r="H84" s="70">
        <f t="shared" si="13"/>
        <v>295609.5</v>
      </c>
      <c r="I84" s="15">
        <f t="shared" si="12"/>
        <v>98536.5</v>
      </c>
      <c r="J84" s="15">
        <f t="shared" si="14"/>
        <v>112.58097686375321</v>
      </c>
      <c r="K84" s="15">
        <f t="shared" si="15"/>
        <v>479.45600034339225</v>
      </c>
      <c r="L84" s="15">
        <f t="shared" si="16"/>
        <v>1101299.2165515104</v>
      </c>
      <c r="M84" s="15"/>
      <c r="N84" s="165">
        <f t="shared" si="17"/>
        <v>1101299.2165515104</v>
      </c>
    </row>
    <row r="85" spans="1:14" x14ac:dyDescent="0.25">
      <c r="A85" s="159"/>
      <c r="B85" s="71" t="s">
        <v>50</v>
      </c>
      <c r="C85" s="53">
        <v>4</v>
      </c>
      <c r="D85" s="75">
        <v>17.118400000000001</v>
      </c>
      <c r="E85" s="179">
        <v>1725</v>
      </c>
      <c r="F85" s="70">
        <v>172800</v>
      </c>
      <c r="G85" s="61">
        <v>75</v>
      </c>
      <c r="H85" s="70">
        <f t="shared" si="13"/>
        <v>129600</v>
      </c>
      <c r="I85" s="15">
        <f t="shared" si="12"/>
        <v>43200</v>
      </c>
      <c r="J85" s="15">
        <f t="shared" si="14"/>
        <v>100.17391304347827</v>
      </c>
      <c r="K85" s="15">
        <f t="shared" si="15"/>
        <v>491.86306416366722</v>
      </c>
      <c r="L85" s="15">
        <f t="shared" si="16"/>
        <v>848842.65723980579</v>
      </c>
      <c r="M85" s="15"/>
      <c r="N85" s="165">
        <f t="shared" si="17"/>
        <v>848842.65723980579</v>
      </c>
    </row>
    <row r="86" spans="1:14" x14ac:dyDescent="0.25">
      <c r="A86" s="159"/>
      <c r="B86" s="71" t="s">
        <v>51</v>
      </c>
      <c r="C86" s="53">
        <v>4</v>
      </c>
      <c r="D86" s="75">
        <v>14.530099999999999</v>
      </c>
      <c r="E86" s="179">
        <v>830</v>
      </c>
      <c r="F86" s="70">
        <v>118106</v>
      </c>
      <c r="G86" s="61">
        <v>75</v>
      </c>
      <c r="H86" s="70">
        <f t="shared" si="13"/>
        <v>88579.5</v>
      </c>
      <c r="I86" s="15">
        <f t="shared" si="12"/>
        <v>29526.5</v>
      </c>
      <c r="J86" s="15">
        <f t="shared" si="14"/>
        <v>142.29638554216868</v>
      </c>
      <c r="K86" s="15">
        <f t="shared" si="15"/>
        <v>449.74059166497682</v>
      </c>
      <c r="L86" s="15">
        <f t="shared" si="16"/>
        <v>705695.69468977139</v>
      </c>
      <c r="M86" s="15"/>
      <c r="N86" s="165">
        <f t="shared" si="17"/>
        <v>705695.69468977139</v>
      </c>
    </row>
    <row r="87" spans="1:14" x14ac:dyDescent="0.25">
      <c r="A87" s="159"/>
      <c r="B87" s="71" t="s">
        <v>52</v>
      </c>
      <c r="C87" s="53">
        <v>4</v>
      </c>
      <c r="D87" s="75">
        <v>44.297600000000003</v>
      </c>
      <c r="E87" s="179">
        <v>1071</v>
      </c>
      <c r="F87" s="70">
        <v>209547</v>
      </c>
      <c r="G87" s="61">
        <v>75</v>
      </c>
      <c r="H87" s="70">
        <f t="shared" si="13"/>
        <v>157160.25</v>
      </c>
      <c r="I87" s="15">
        <f t="shared" si="12"/>
        <v>52386.75</v>
      </c>
      <c r="J87" s="15">
        <f t="shared" si="14"/>
        <v>195.65546218487395</v>
      </c>
      <c r="K87" s="15">
        <f t="shared" si="15"/>
        <v>396.38151502227151</v>
      </c>
      <c r="L87" s="15">
        <f t="shared" si="16"/>
        <v>733690.99002288177</v>
      </c>
      <c r="M87" s="15"/>
      <c r="N87" s="165">
        <f t="shared" si="17"/>
        <v>733690.99002288177</v>
      </c>
    </row>
    <row r="88" spans="1:14" x14ac:dyDescent="0.25">
      <c r="A88" s="159"/>
      <c r="B88" s="71" t="s">
        <v>53</v>
      </c>
      <c r="C88" s="53">
        <v>4</v>
      </c>
      <c r="D88" s="75">
        <v>56.974399999999996</v>
      </c>
      <c r="E88" s="179">
        <v>4001</v>
      </c>
      <c r="F88" s="70">
        <v>882880</v>
      </c>
      <c r="G88" s="61">
        <v>75</v>
      </c>
      <c r="H88" s="70">
        <f t="shared" si="13"/>
        <v>662160</v>
      </c>
      <c r="I88" s="15">
        <f t="shared" si="12"/>
        <v>220720</v>
      </c>
      <c r="J88" s="15">
        <f t="shared" si="14"/>
        <v>220.6648337915521</v>
      </c>
      <c r="K88" s="15">
        <f t="shared" si="15"/>
        <v>371.37214341559337</v>
      </c>
      <c r="L88" s="15">
        <f t="shared" si="16"/>
        <v>998237.2999237976</v>
      </c>
      <c r="M88" s="15"/>
      <c r="N88" s="165">
        <f t="shared" si="17"/>
        <v>998237.2999237976</v>
      </c>
    </row>
    <row r="89" spans="1:14" x14ac:dyDescent="0.25">
      <c r="A89" s="159"/>
      <c r="B89" s="71"/>
      <c r="C89" s="53"/>
      <c r="D89" s="75">
        <v>0</v>
      </c>
      <c r="E89" s="181"/>
      <c r="F89" s="166"/>
      <c r="G89" s="61"/>
      <c r="H89" s="166"/>
      <c r="I89" s="167"/>
      <c r="J89" s="167"/>
      <c r="K89" s="15"/>
      <c r="L89" s="15"/>
      <c r="M89" s="15"/>
      <c r="N89" s="165"/>
    </row>
    <row r="90" spans="1:14" x14ac:dyDescent="0.25">
      <c r="A90" s="163" t="s">
        <v>54</v>
      </c>
      <c r="B90" s="63" t="s">
        <v>2</v>
      </c>
      <c r="C90" s="64"/>
      <c r="D90" s="7">
        <v>814.44230000000016</v>
      </c>
      <c r="E90" s="182">
        <f>E91</f>
        <v>73166</v>
      </c>
      <c r="F90" s="55">
        <v>0</v>
      </c>
      <c r="G90" s="61"/>
      <c r="H90" s="55">
        <f>H92</f>
        <v>6839244.5</v>
      </c>
      <c r="I90" s="12">
        <f>I92</f>
        <v>-6839244.5</v>
      </c>
      <c r="J90" s="12"/>
      <c r="K90" s="15"/>
      <c r="L90" s="15"/>
      <c r="M90" s="14">
        <f>M92</f>
        <v>27626803.759908352</v>
      </c>
      <c r="N90" s="160">
        <f t="shared" si="17"/>
        <v>27626803.759908352</v>
      </c>
    </row>
    <row r="91" spans="1:14" x14ac:dyDescent="0.25">
      <c r="A91" s="163" t="s">
        <v>54</v>
      </c>
      <c r="B91" s="63" t="s">
        <v>3</v>
      </c>
      <c r="C91" s="64"/>
      <c r="D91" s="7">
        <v>814.44230000000016</v>
      </c>
      <c r="E91" s="182">
        <f>SUM(E93:E120)</f>
        <v>73166</v>
      </c>
      <c r="F91" s="55">
        <f>SUM(F93:F120)</f>
        <v>27356978</v>
      </c>
      <c r="G91" s="61"/>
      <c r="H91" s="55">
        <f>SUM(H93:H120)</f>
        <v>12327078.5</v>
      </c>
      <c r="I91" s="12">
        <f>SUM(I93:I120)</f>
        <v>15029899.5</v>
      </c>
      <c r="J91" s="12"/>
      <c r="K91" s="15"/>
      <c r="L91" s="12">
        <f>SUM(L93:L120)</f>
        <v>23531740.284753792</v>
      </c>
      <c r="M91" s="15"/>
      <c r="N91" s="160">
        <f t="shared" si="17"/>
        <v>23531740.284753792</v>
      </c>
    </row>
    <row r="92" spans="1:14" x14ac:dyDescent="0.25">
      <c r="A92" s="159"/>
      <c r="B92" s="71" t="s">
        <v>26</v>
      </c>
      <c r="C92" s="53">
        <v>2</v>
      </c>
      <c r="D92" s="75">
        <v>0</v>
      </c>
      <c r="E92" s="181"/>
      <c r="F92" s="70">
        <v>0</v>
      </c>
      <c r="G92" s="61">
        <v>25</v>
      </c>
      <c r="H92" s="70">
        <f>F91*G92/100</f>
        <v>6839244.5</v>
      </c>
      <c r="I92" s="15">
        <f t="shared" ref="I92:I120" si="18">F92-H92</f>
        <v>-6839244.5</v>
      </c>
      <c r="J92" s="15"/>
      <c r="K92" s="15"/>
      <c r="L92" s="15"/>
      <c r="M92" s="15">
        <f>($L$7*$L$8*E90/$L$10)+($L$7*$L$9*D90/$L$11)</f>
        <v>27626803.759908352</v>
      </c>
      <c r="N92" s="165">
        <f t="shared" si="17"/>
        <v>27626803.759908352</v>
      </c>
    </row>
    <row r="93" spans="1:14" x14ac:dyDescent="0.25">
      <c r="A93" s="159"/>
      <c r="B93" s="71" t="s">
        <v>734</v>
      </c>
      <c r="C93" s="53">
        <v>4</v>
      </c>
      <c r="D93" s="75">
        <v>27.557100000000002</v>
      </c>
      <c r="E93" s="179">
        <v>2311</v>
      </c>
      <c r="F93" s="70">
        <v>222066</v>
      </c>
      <c r="G93" s="61">
        <v>75</v>
      </c>
      <c r="H93" s="70">
        <f t="shared" ref="H93:H120" si="19">F93*G93/100</f>
        <v>166549.5</v>
      </c>
      <c r="I93" s="15">
        <f t="shared" si="18"/>
        <v>55516.5</v>
      </c>
      <c r="J93" s="15">
        <f t="shared" ref="J93:J120" si="20">F93/E93</f>
        <v>96.09086975335353</v>
      </c>
      <c r="K93" s="15">
        <f t="shared" ref="K93:K120" si="21">$J$11*$J$19-J93</f>
        <v>495.94610745379191</v>
      </c>
      <c r="L93" s="15">
        <f t="shared" ref="L93:L120" si="22">IF(K93&gt;0,$J$7*$J$8*(K93/$K$19),0)+$J$7*$J$9*(E93/$E$19)+$J$7*$J$10*(D93/$D$19)</f>
        <v>934071.49919853488</v>
      </c>
      <c r="M93" s="15"/>
      <c r="N93" s="165">
        <f t="shared" si="17"/>
        <v>934071.49919853488</v>
      </c>
    </row>
    <row r="94" spans="1:14" x14ac:dyDescent="0.25">
      <c r="A94" s="159"/>
      <c r="B94" s="71" t="s">
        <v>55</v>
      </c>
      <c r="C94" s="53">
        <v>4</v>
      </c>
      <c r="D94" s="75">
        <v>15.863399999999999</v>
      </c>
      <c r="E94" s="179">
        <v>682</v>
      </c>
      <c r="F94" s="70">
        <v>129866</v>
      </c>
      <c r="G94" s="61">
        <v>75</v>
      </c>
      <c r="H94" s="70">
        <f t="shared" si="19"/>
        <v>97399.5</v>
      </c>
      <c r="I94" s="15">
        <f t="shared" si="18"/>
        <v>32466.5</v>
      </c>
      <c r="J94" s="15">
        <f t="shared" si="20"/>
        <v>190.41935483870967</v>
      </c>
      <c r="K94" s="15">
        <f t="shared" si="21"/>
        <v>401.61762236843583</v>
      </c>
      <c r="L94" s="15">
        <f t="shared" si="22"/>
        <v>632264.49835799308</v>
      </c>
      <c r="M94" s="15"/>
      <c r="N94" s="165">
        <f t="shared" si="17"/>
        <v>632264.49835799308</v>
      </c>
    </row>
    <row r="95" spans="1:14" x14ac:dyDescent="0.25">
      <c r="A95" s="159"/>
      <c r="B95" s="71" t="s">
        <v>735</v>
      </c>
      <c r="C95" s="53">
        <v>4</v>
      </c>
      <c r="D95" s="75">
        <v>26.978499999999997</v>
      </c>
      <c r="E95" s="179">
        <v>2229</v>
      </c>
      <c r="F95" s="70">
        <v>605561</v>
      </c>
      <c r="G95" s="61">
        <v>75</v>
      </c>
      <c r="H95" s="70">
        <f t="shared" si="19"/>
        <v>454170.75</v>
      </c>
      <c r="I95" s="15">
        <f t="shared" si="18"/>
        <v>151390.25</v>
      </c>
      <c r="J95" s="15">
        <f t="shared" si="20"/>
        <v>271.67384477344103</v>
      </c>
      <c r="K95" s="15">
        <f t="shared" si="21"/>
        <v>320.36313243370444</v>
      </c>
      <c r="L95" s="15">
        <f t="shared" si="22"/>
        <v>693552.71330115316</v>
      </c>
      <c r="M95" s="15"/>
      <c r="N95" s="165">
        <f t="shared" si="17"/>
        <v>693552.71330115316</v>
      </c>
    </row>
    <row r="96" spans="1:14" x14ac:dyDescent="0.25">
      <c r="A96" s="159"/>
      <c r="B96" s="71" t="s">
        <v>736</v>
      </c>
      <c r="C96" s="53">
        <v>4</v>
      </c>
      <c r="D96" s="75">
        <v>25.1053</v>
      </c>
      <c r="E96" s="179">
        <v>1949</v>
      </c>
      <c r="F96" s="70">
        <v>252320</v>
      </c>
      <c r="G96" s="61">
        <v>75</v>
      </c>
      <c r="H96" s="70">
        <f t="shared" si="19"/>
        <v>189240</v>
      </c>
      <c r="I96" s="15">
        <f t="shared" si="18"/>
        <v>63080</v>
      </c>
      <c r="J96" s="15">
        <f t="shared" si="20"/>
        <v>129.46126218573627</v>
      </c>
      <c r="K96" s="15">
        <f t="shared" si="21"/>
        <v>462.57571502140922</v>
      </c>
      <c r="L96" s="15">
        <f t="shared" si="22"/>
        <v>851012.62241634878</v>
      </c>
      <c r="M96" s="15"/>
      <c r="N96" s="165">
        <f t="shared" si="17"/>
        <v>851012.62241634878</v>
      </c>
    </row>
    <row r="97" spans="1:14" x14ac:dyDescent="0.25">
      <c r="A97" s="159"/>
      <c r="B97" s="71" t="s">
        <v>56</v>
      </c>
      <c r="C97" s="53">
        <v>4</v>
      </c>
      <c r="D97" s="75">
        <v>19.769200000000001</v>
      </c>
      <c r="E97" s="179">
        <v>1187</v>
      </c>
      <c r="F97" s="70">
        <v>163880</v>
      </c>
      <c r="G97" s="61">
        <v>75</v>
      </c>
      <c r="H97" s="70">
        <f t="shared" si="19"/>
        <v>122910</v>
      </c>
      <c r="I97" s="15">
        <f t="shared" si="18"/>
        <v>40970</v>
      </c>
      <c r="J97" s="15">
        <f t="shared" si="20"/>
        <v>138.06234203875317</v>
      </c>
      <c r="K97" s="15">
        <f t="shared" si="21"/>
        <v>453.9746351683923</v>
      </c>
      <c r="L97" s="15">
        <f t="shared" si="22"/>
        <v>757039.77372578438</v>
      </c>
      <c r="M97" s="15"/>
      <c r="N97" s="165">
        <f t="shared" si="17"/>
        <v>757039.77372578438</v>
      </c>
    </row>
    <row r="98" spans="1:14" x14ac:dyDescent="0.25">
      <c r="A98" s="159"/>
      <c r="B98" s="71" t="s">
        <v>54</v>
      </c>
      <c r="C98" s="53">
        <v>3</v>
      </c>
      <c r="D98" s="74">
        <v>8.8294999999999995</v>
      </c>
      <c r="E98" s="179">
        <v>8296</v>
      </c>
      <c r="F98" s="70">
        <v>14892100</v>
      </c>
      <c r="G98" s="61">
        <v>20</v>
      </c>
      <c r="H98" s="70">
        <f t="shared" si="19"/>
        <v>2978420</v>
      </c>
      <c r="I98" s="15">
        <f t="shared" si="18"/>
        <v>11913680</v>
      </c>
      <c r="J98" s="15">
        <f t="shared" si="20"/>
        <v>1795.0940212150433</v>
      </c>
      <c r="K98" s="15">
        <f t="shared" si="21"/>
        <v>-1203.0570440078977</v>
      </c>
      <c r="L98" s="15">
        <f t="shared" si="22"/>
        <v>772810.40693850326</v>
      </c>
      <c r="M98" s="15"/>
      <c r="N98" s="165">
        <f t="shared" si="17"/>
        <v>772810.40693850326</v>
      </c>
    </row>
    <row r="99" spans="1:14" x14ac:dyDescent="0.25">
      <c r="A99" s="159"/>
      <c r="B99" s="71" t="s">
        <v>28</v>
      </c>
      <c r="C99" s="53">
        <v>4</v>
      </c>
      <c r="D99" s="75">
        <v>13.193199999999997</v>
      </c>
      <c r="E99" s="179">
        <v>821</v>
      </c>
      <c r="F99" s="70">
        <v>66546</v>
      </c>
      <c r="G99" s="61">
        <v>75</v>
      </c>
      <c r="H99" s="70">
        <f t="shared" si="19"/>
        <v>49909.5</v>
      </c>
      <c r="I99" s="15">
        <f t="shared" si="18"/>
        <v>16636.5</v>
      </c>
      <c r="J99" s="15">
        <f t="shared" si="20"/>
        <v>81.054811205846534</v>
      </c>
      <c r="K99" s="15">
        <f t="shared" si="21"/>
        <v>510.98216600129894</v>
      </c>
      <c r="L99" s="15">
        <f t="shared" si="22"/>
        <v>782227.38266423729</v>
      </c>
      <c r="M99" s="15"/>
      <c r="N99" s="165">
        <f t="shared" si="17"/>
        <v>782227.38266423729</v>
      </c>
    </row>
    <row r="100" spans="1:14" x14ac:dyDescent="0.25">
      <c r="A100" s="159"/>
      <c r="B100" s="71" t="s">
        <v>737</v>
      </c>
      <c r="C100" s="53">
        <v>4</v>
      </c>
      <c r="D100" s="75">
        <v>48.523900000000005</v>
      </c>
      <c r="E100" s="179">
        <v>4023</v>
      </c>
      <c r="F100" s="70">
        <v>345467</v>
      </c>
      <c r="G100" s="61">
        <v>75</v>
      </c>
      <c r="H100" s="70">
        <f t="shared" si="19"/>
        <v>259100.25</v>
      </c>
      <c r="I100" s="15">
        <f t="shared" si="18"/>
        <v>86366.75</v>
      </c>
      <c r="J100" s="15">
        <f t="shared" si="20"/>
        <v>85.872980362913253</v>
      </c>
      <c r="K100" s="15">
        <f t="shared" si="21"/>
        <v>506.1639968442322</v>
      </c>
      <c r="L100" s="15">
        <f t="shared" si="22"/>
        <v>1156290.488196647</v>
      </c>
      <c r="M100" s="15"/>
      <c r="N100" s="165">
        <f t="shared" si="17"/>
        <v>1156290.488196647</v>
      </c>
    </row>
    <row r="101" spans="1:14" x14ac:dyDescent="0.25">
      <c r="A101" s="159"/>
      <c r="B101" s="71" t="s">
        <v>57</v>
      </c>
      <c r="C101" s="53">
        <v>4</v>
      </c>
      <c r="D101" s="75">
        <v>23.2666</v>
      </c>
      <c r="E101" s="179">
        <v>1900</v>
      </c>
      <c r="F101" s="70">
        <v>179613</v>
      </c>
      <c r="G101" s="61">
        <v>75</v>
      </c>
      <c r="H101" s="70">
        <f t="shared" si="19"/>
        <v>134709.75</v>
      </c>
      <c r="I101" s="15">
        <f t="shared" si="18"/>
        <v>44903.25</v>
      </c>
      <c r="J101" s="15">
        <f t="shared" si="20"/>
        <v>94.533157894736846</v>
      </c>
      <c r="K101" s="15">
        <f t="shared" si="21"/>
        <v>497.50381931240861</v>
      </c>
      <c r="L101" s="15">
        <f t="shared" si="22"/>
        <v>887925.76599454915</v>
      </c>
      <c r="M101" s="15"/>
      <c r="N101" s="165">
        <f t="shared" si="17"/>
        <v>887925.76599454915</v>
      </c>
    </row>
    <row r="102" spans="1:14" x14ac:dyDescent="0.25">
      <c r="A102" s="159"/>
      <c r="B102" s="71" t="s">
        <v>58</v>
      </c>
      <c r="C102" s="53">
        <v>4</v>
      </c>
      <c r="D102" s="75">
        <v>50.768900000000002</v>
      </c>
      <c r="E102" s="179">
        <v>3507</v>
      </c>
      <c r="F102" s="70">
        <v>296213</v>
      </c>
      <c r="G102" s="61">
        <v>75</v>
      </c>
      <c r="H102" s="70">
        <f t="shared" si="19"/>
        <v>222159.75</v>
      </c>
      <c r="I102" s="15">
        <f t="shared" si="18"/>
        <v>74053.25</v>
      </c>
      <c r="J102" s="15">
        <f t="shared" si="20"/>
        <v>84.463358996293124</v>
      </c>
      <c r="K102" s="15">
        <f t="shared" si="21"/>
        <v>507.57361821085237</v>
      </c>
      <c r="L102" s="15">
        <f t="shared" si="22"/>
        <v>1117271.6745306149</v>
      </c>
      <c r="M102" s="15"/>
      <c r="N102" s="165">
        <f t="shared" si="17"/>
        <v>1117271.6745306149</v>
      </c>
    </row>
    <row r="103" spans="1:14" x14ac:dyDescent="0.25">
      <c r="A103" s="159"/>
      <c r="B103" s="71" t="s">
        <v>59</v>
      </c>
      <c r="C103" s="53">
        <v>4</v>
      </c>
      <c r="D103" s="75">
        <v>39.664400000000001</v>
      </c>
      <c r="E103" s="179">
        <v>2979</v>
      </c>
      <c r="F103" s="70">
        <v>592480</v>
      </c>
      <c r="G103" s="61">
        <v>75</v>
      </c>
      <c r="H103" s="70">
        <f t="shared" si="19"/>
        <v>444360</v>
      </c>
      <c r="I103" s="15">
        <f t="shared" si="18"/>
        <v>148120</v>
      </c>
      <c r="J103" s="15">
        <f t="shared" si="20"/>
        <v>198.88553205773749</v>
      </c>
      <c r="K103" s="15">
        <f t="shared" si="21"/>
        <v>393.151445149408</v>
      </c>
      <c r="L103" s="15">
        <f t="shared" si="22"/>
        <v>890022.73005459365</v>
      </c>
      <c r="M103" s="15"/>
      <c r="N103" s="165">
        <f t="shared" si="17"/>
        <v>890022.73005459365</v>
      </c>
    </row>
    <row r="104" spans="1:14" x14ac:dyDescent="0.25">
      <c r="A104" s="159"/>
      <c r="B104" s="71" t="s">
        <v>60</v>
      </c>
      <c r="C104" s="53">
        <v>4</v>
      </c>
      <c r="D104" s="75">
        <v>52.508599999999994</v>
      </c>
      <c r="E104" s="179">
        <v>7515</v>
      </c>
      <c r="F104" s="70">
        <v>1227654</v>
      </c>
      <c r="G104" s="61">
        <v>75</v>
      </c>
      <c r="H104" s="70">
        <f t="shared" si="19"/>
        <v>920740.5</v>
      </c>
      <c r="I104" s="15">
        <f t="shared" si="18"/>
        <v>306913.5</v>
      </c>
      <c r="J104" s="15">
        <f t="shared" si="20"/>
        <v>163.36047904191616</v>
      </c>
      <c r="K104" s="15">
        <f t="shared" si="21"/>
        <v>428.6764981652293</v>
      </c>
      <c r="L104" s="15">
        <f t="shared" si="22"/>
        <v>1380060.4973144745</v>
      </c>
      <c r="M104" s="15"/>
      <c r="N104" s="165">
        <f t="shared" si="17"/>
        <v>1380060.4973144745</v>
      </c>
    </row>
    <row r="105" spans="1:14" x14ac:dyDescent="0.25">
      <c r="A105" s="159"/>
      <c r="B105" s="71" t="s">
        <v>61</v>
      </c>
      <c r="C105" s="53">
        <v>4</v>
      </c>
      <c r="D105" s="75">
        <v>24.664800000000003</v>
      </c>
      <c r="E105" s="179">
        <v>1504</v>
      </c>
      <c r="F105" s="70">
        <v>965640</v>
      </c>
      <c r="G105" s="61">
        <v>75</v>
      </c>
      <c r="H105" s="70">
        <f t="shared" si="19"/>
        <v>724230</v>
      </c>
      <c r="I105" s="15">
        <f t="shared" si="18"/>
        <v>241410</v>
      </c>
      <c r="J105" s="15">
        <f t="shared" si="20"/>
        <v>642.04787234042556</v>
      </c>
      <c r="K105" s="15">
        <f t="shared" si="21"/>
        <v>-50.010895133280087</v>
      </c>
      <c r="L105" s="15">
        <f t="shared" si="22"/>
        <v>199448.78676044365</v>
      </c>
      <c r="M105" s="15"/>
      <c r="N105" s="165">
        <f t="shared" si="17"/>
        <v>199448.78676044365</v>
      </c>
    </row>
    <row r="106" spans="1:14" x14ac:dyDescent="0.25">
      <c r="A106" s="159"/>
      <c r="B106" s="71" t="s">
        <v>62</v>
      </c>
      <c r="C106" s="53">
        <v>4</v>
      </c>
      <c r="D106" s="75">
        <v>58.643199999999993</v>
      </c>
      <c r="E106" s="179">
        <v>2235</v>
      </c>
      <c r="F106" s="70">
        <v>266453</v>
      </c>
      <c r="G106" s="61">
        <v>75</v>
      </c>
      <c r="H106" s="70">
        <f t="shared" si="19"/>
        <v>199839.75</v>
      </c>
      <c r="I106" s="15">
        <f t="shared" si="18"/>
        <v>66613.25</v>
      </c>
      <c r="J106" s="15">
        <f t="shared" si="20"/>
        <v>119.21834451901566</v>
      </c>
      <c r="K106" s="15">
        <f t="shared" si="21"/>
        <v>472.81863268812981</v>
      </c>
      <c r="L106" s="15">
        <f t="shared" si="22"/>
        <v>976676.93955896969</v>
      </c>
      <c r="M106" s="15"/>
      <c r="N106" s="165">
        <f t="shared" si="17"/>
        <v>976676.93955896969</v>
      </c>
    </row>
    <row r="107" spans="1:14" x14ac:dyDescent="0.25">
      <c r="A107" s="159"/>
      <c r="B107" s="71" t="s">
        <v>63</v>
      </c>
      <c r="C107" s="53">
        <v>4</v>
      </c>
      <c r="D107" s="75">
        <v>46.1038</v>
      </c>
      <c r="E107" s="179">
        <v>4050</v>
      </c>
      <c r="F107" s="70">
        <v>731867</v>
      </c>
      <c r="G107" s="61">
        <v>75</v>
      </c>
      <c r="H107" s="70">
        <f t="shared" si="19"/>
        <v>548900.25</v>
      </c>
      <c r="I107" s="15">
        <f t="shared" si="18"/>
        <v>182966.75</v>
      </c>
      <c r="J107" s="15">
        <f t="shared" si="20"/>
        <v>180.70790123456791</v>
      </c>
      <c r="K107" s="15">
        <f t="shared" si="21"/>
        <v>411.32907597257758</v>
      </c>
      <c r="L107" s="15">
        <f t="shared" si="22"/>
        <v>1027405.632881768</v>
      </c>
      <c r="M107" s="15"/>
      <c r="N107" s="165">
        <f t="shared" si="17"/>
        <v>1027405.632881768</v>
      </c>
    </row>
    <row r="108" spans="1:14" x14ac:dyDescent="0.25">
      <c r="A108" s="159"/>
      <c r="B108" s="71" t="s">
        <v>64</v>
      </c>
      <c r="C108" s="53">
        <v>4</v>
      </c>
      <c r="D108" s="75">
        <v>22.825799999999997</v>
      </c>
      <c r="E108" s="179">
        <v>1544</v>
      </c>
      <c r="F108" s="70">
        <v>195200</v>
      </c>
      <c r="G108" s="61">
        <v>75</v>
      </c>
      <c r="H108" s="70">
        <f t="shared" si="19"/>
        <v>146400</v>
      </c>
      <c r="I108" s="15">
        <f t="shared" si="18"/>
        <v>48800</v>
      </c>
      <c r="J108" s="15">
        <f t="shared" si="20"/>
        <v>126.42487046632124</v>
      </c>
      <c r="K108" s="15">
        <f t="shared" si="21"/>
        <v>465.61210674082423</v>
      </c>
      <c r="L108" s="15">
        <f t="shared" si="22"/>
        <v>812534.28894116823</v>
      </c>
      <c r="M108" s="15"/>
      <c r="N108" s="165">
        <f t="shared" si="17"/>
        <v>812534.28894116823</v>
      </c>
    </row>
    <row r="109" spans="1:14" x14ac:dyDescent="0.25">
      <c r="A109" s="159"/>
      <c r="B109" s="71" t="s">
        <v>65</v>
      </c>
      <c r="C109" s="53">
        <v>4</v>
      </c>
      <c r="D109" s="75">
        <v>20.625700000000002</v>
      </c>
      <c r="E109" s="179">
        <v>986</v>
      </c>
      <c r="F109" s="70">
        <v>188147</v>
      </c>
      <c r="G109" s="61">
        <v>75</v>
      </c>
      <c r="H109" s="70">
        <f t="shared" si="19"/>
        <v>141110.25</v>
      </c>
      <c r="I109" s="15">
        <f t="shared" si="18"/>
        <v>47036.75</v>
      </c>
      <c r="J109" s="15">
        <f t="shared" si="20"/>
        <v>190.81845841784991</v>
      </c>
      <c r="K109" s="15">
        <f t="shared" si="21"/>
        <v>401.21851878929556</v>
      </c>
      <c r="L109" s="15">
        <f t="shared" si="22"/>
        <v>671478.00838902988</v>
      </c>
      <c r="M109" s="15"/>
      <c r="N109" s="165">
        <f t="shared" si="17"/>
        <v>671478.00838902988</v>
      </c>
    </row>
    <row r="110" spans="1:14" x14ac:dyDescent="0.25">
      <c r="A110" s="159"/>
      <c r="B110" s="71" t="s">
        <v>66</v>
      </c>
      <c r="C110" s="53">
        <v>4</v>
      </c>
      <c r="D110" s="75">
        <v>55.96</v>
      </c>
      <c r="E110" s="179">
        <v>4398</v>
      </c>
      <c r="F110" s="70">
        <v>1045279</v>
      </c>
      <c r="G110" s="61">
        <v>75</v>
      </c>
      <c r="H110" s="70">
        <f t="shared" si="19"/>
        <v>783959.25</v>
      </c>
      <c r="I110" s="15">
        <f t="shared" si="18"/>
        <v>261319.75</v>
      </c>
      <c r="J110" s="15">
        <f t="shared" si="20"/>
        <v>237.67144156434742</v>
      </c>
      <c r="K110" s="15">
        <f t="shared" si="21"/>
        <v>354.36553564279802</v>
      </c>
      <c r="L110" s="15">
        <f t="shared" si="22"/>
        <v>1009088.5770716245</v>
      </c>
      <c r="M110" s="15"/>
      <c r="N110" s="165">
        <f t="shared" si="17"/>
        <v>1009088.5770716245</v>
      </c>
    </row>
    <row r="111" spans="1:14" x14ac:dyDescent="0.25">
      <c r="A111" s="159"/>
      <c r="B111" s="71" t="s">
        <v>67</v>
      </c>
      <c r="C111" s="53">
        <v>4</v>
      </c>
      <c r="D111" s="75">
        <v>11.875299999999999</v>
      </c>
      <c r="E111" s="179">
        <v>4962</v>
      </c>
      <c r="F111" s="70">
        <v>2811040</v>
      </c>
      <c r="G111" s="61">
        <v>75</v>
      </c>
      <c r="H111" s="70">
        <f t="shared" si="19"/>
        <v>2108280</v>
      </c>
      <c r="I111" s="15">
        <f t="shared" si="18"/>
        <v>702760</v>
      </c>
      <c r="J111" s="15">
        <f t="shared" si="20"/>
        <v>566.51350261991138</v>
      </c>
      <c r="K111" s="15">
        <f t="shared" si="21"/>
        <v>25.523474587234091</v>
      </c>
      <c r="L111" s="15">
        <f t="shared" si="22"/>
        <v>512868.69391428574</v>
      </c>
      <c r="M111" s="15"/>
      <c r="N111" s="165">
        <f t="shared" si="17"/>
        <v>512868.69391428574</v>
      </c>
    </row>
    <row r="112" spans="1:14" x14ac:dyDescent="0.25">
      <c r="A112" s="159"/>
      <c r="B112" s="71" t="s">
        <v>68</v>
      </c>
      <c r="C112" s="53">
        <v>4</v>
      </c>
      <c r="D112" s="75">
        <v>31.241099999999999</v>
      </c>
      <c r="E112" s="179">
        <v>1467</v>
      </c>
      <c r="F112" s="70">
        <v>218733</v>
      </c>
      <c r="G112" s="61">
        <v>75</v>
      </c>
      <c r="H112" s="70">
        <f t="shared" si="19"/>
        <v>164049.75</v>
      </c>
      <c r="I112" s="15">
        <f t="shared" si="18"/>
        <v>54683.25</v>
      </c>
      <c r="J112" s="15">
        <f t="shared" si="20"/>
        <v>149.10224948875256</v>
      </c>
      <c r="K112" s="15">
        <f t="shared" si="21"/>
        <v>442.93472771839288</v>
      </c>
      <c r="L112" s="15">
        <f t="shared" si="22"/>
        <v>797310.66755612404</v>
      </c>
      <c r="M112" s="15"/>
      <c r="N112" s="165">
        <f t="shared" si="17"/>
        <v>797310.66755612404</v>
      </c>
    </row>
    <row r="113" spans="1:14" x14ac:dyDescent="0.25">
      <c r="A113" s="159"/>
      <c r="B113" s="71" t="s">
        <v>69</v>
      </c>
      <c r="C113" s="53">
        <v>4</v>
      </c>
      <c r="D113" s="75">
        <v>24.530700000000003</v>
      </c>
      <c r="E113" s="179">
        <v>1445</v>
      </c>
      <c r="F113" s="70">
        <v>258680</v>
      </c>
      <c r="G113" s="61">
        <v>75</v>
      </c>
      <c r="H113" s="70">
        <f t="shared" si="19"/>
        <v>194010</v>
      </c>
      <c r="I113" s="15">
        <f t="shared" si="18"/>
        <v>64670</v>
      </c>
      <c r="J113" s="15">
        <f t="shared" si="20"/>
        <v>179.01730103806227</v>
      </c>
      <c r="K113" s="15">
        <f t="shared" si="21"/>
        <v>413.0196761690832</v>
      </c>
      <c r="L113" s="15">
        <f t="shared" si="22"/>
        <v>738593.83613920899</v>
      </c>
      <c r="M113" s="15"/>
      <c r="N113" s="165">
        <f t="shared" si="17"/>
        <v>738593.83613920899</v>
      </c>
    </row>
    <row r="114" spans="1:14" x14ac:dyDescent="0.25">
      <c r="A114" s="159"/>
      <c r="B114" s="71" t="s">
        <v>70</v>
      </c>
      <c r="C114" s="53">
        <v>4</v>
      </c>
      <c r="D114" s="75">
        <v>16.540599999999998</v>
      </c>
      <c r="E114" s="179">
        <v>690</v>
      </c>
      <c r="F114" s="70">
        <v>72013</v>
      </c>
      <c r="G114" s="61">
        <v>75</v>
      </c>
      <c r="H114" s="70">
        <f t="shared" si="19"/>
        <v>54009.75</v>
      </c>
      <c r="I114" s="15">
        <f t="shared" si="18"/>
        <v>18003.25</v>
      </c>
      <c r="J114" s="15">
        <f t="shared" si="20"/>
        <v>104.36666666666666</v>
      </c>
      <c r="K114" s="15">
        <f t="shared" si="21"/>
        <v>487.67031054047879</v>
      </c>
      <c r="L114" s="15">
        <f t="shared" si="22"/>
        <v>748244.53987459489</v>
      </c>
      <c r="M114" s="15"/>
      <c r="N114" s="165">
        <f t="shared" si="17"/>
        <v>748244.53987459489</v>
      </c>
    </row>
    <row r="115" spans="1:14" x14ac:dyDescent="0.25">
      <c r="A115" s="159"/>
      <c r="B115" s="71" t="s">
        <v>857</v>
      </c>
      <c r="C115" s="53">
        <v>4</v>
      </c>
      <c r="D115" s="75">
        <v>24.329000000000001</v>
      </c>
      <c r="E115" s="179">
        <v>1700</v>
      </c>
      <c r="F115" s="70">
        <v>241706</v>
      </c>
      <c r="G115" s="61">
        <v>75</v>
      </c>
      <c r="H115" s="70">
        <f t="shared" si="19"/>
        <v>181279.5</v>
      </c>
      <c r="I115" s="15">
        <f t="shared" si="18"/>
        <v>60426.5</v>
      </c>
      <c r="J115" s="15">
        <f t="shared" si="20"/>
        <v>142.18</v>
      </c>
      <c r="K115" s="15">
        <f t="shared" si="21"/>
        <v>449.85697720714546</v>
      </c>
      <c r="L115" s="15">
        <f t="shared" si="22"/>
        <v>809723.97335275344</v>
      </c>
      <c r="M115" s="15"/>
      <c r="N115" s="165">
        <f t="shared" si="17"/>
        <v>809723.97335275344</v>
      </c>
    </row>
    <row r="116" spans="1:14" x14ac:dyDescent="0.25">
      <c r="A116" s="159"/>
      <c r="B116" s="71" t="s">
        <v>738</v>
      </c>
      <c r="C116" s="53">
        <v>4</v>
      </c>
      <c r="D116" s="75">
        <v>26.3277</v>
      </c>
      <c r="E116" s="179">
        <v>2306</v>
      </c>
      <c r="F116" s="70">
        <v>194507</v>
      </c>
      <c r="G116" s="61">
        <v>75</v>
      </c>
      <c r="H116" s="70">
        <f t="shared" si="19"/>
        <v>145880.25</v>
      </c>
      <c r="I116" s="15">
        <f t="shared" si="18"/>
        <v>48626.75</v>
      </c>
      <c r="J116" s="15">
        <f t="shared" si="20"/>
        <v>84.348222029488298</v>
      </c>
      <c r="K116" s="15">
        <f t="shared" si="21"/>
        <v>507.68875517765719</v>
      </c>
      <c r="L116" s="15">
        <f t="shared" si="22"/>
        <v>945946.17218501028</v>
      </c>
      <c r="M116" s="15"/>
      <c r="N116" s="165">
        <f t="shared" si="17"/>
        <v>945946.17218501028</v>
      </c>
    </row>
    <row r="117" spans="1:14" x14ac:dyDescent="0.25">
      <c r="A117" s="159"/>
      <c r="B117" s="71" t="s">
        <v>739</v>
      </c>
      <c r="C117" s="53">
        <v>4</v>
      </c>
      <c r="D117" s="75">
        <v>20.367199999999997</v>
      </c>
      <c r="E117" s="179">
        <v>989</v>
      </c>
      <c r="F117" s="70">
        <v>112000</v>
      </c>
      <c r="G117" s="61">
        <v>75</v>
      </c>
      <c r="H117" s="70">
        <f t="shared" si="19"/>
        <v>84000</v>
      </c>
      <c r="I117" s="15">
        <f t="shared" si="18"/>
        <v>28000</v>
      </c>
      <c r="J117" s="15">
        <f t="shared" si="20"/>
        <v>113.24570273003033</v>
      </c>
      <c r="K117" s="15">
        <f t="shared" si="21"/>
        <v>478.79127447711517</v>
      </c>
      <c r="L117" s="15">
        <f t="shared" si="22"/>
        <v>773412.30422155617</v>
      </c>
      <c r="M117" s="15"/>
      <c r="N117" s="165">
        <f t="shared" si="17"/>
        <v>773412.30422155617</v>
      </c>
    </row>
    <row r="118" spans="1:14" x14ac:dyDescent="0.25">
      <c r="A118" s="159"/>
      <c r="B118" s="71" t="s">
        <v>71</v>
      </c>
      <c r="C118" s="53">
        <v>4</v>
      </c>
      <c r="D118" s="75">
        <v>25.795300000000001</v>
      </c>
      <c r="E118" s="179">
        <v>2846</v>
      </c>
      <c r="F118" s="70">
        <v>416893</v>
      </c>
      <c r="G118" s="61">
        <v>75</v>
      </c>
      <c r="H118" s="70">
        <f t="shared" si="19"/>
        <v>312669.75</v>
      </c>
      <c r="I118" s="15">
        <f t="shared" si="18"/>
        <v>104223.25</v>
      </c>
      <c r="J118" s="15">
        <f t="shared" si="20"/>
        <v>146.48383696416022</v>
      </c>
      <c r="K118" s="15">
        <f t="shared" si="21"/>
        <v>445.55314024298525</v>
      </c>
      <c r="L118" s="15">
        <f t="shared" si="22"/>
        <v>911436.33778588916</v>
      </c>
      <c r="M118" s="15"/>
      <c r="N118" s="165">
        <f t="shared" si="17"/>
        <v>911436.33778588916</v>
      </c>
    </row>
    <row r="119" spans="1:14" x14ac:dyDescent="0.25">
      <c r="A119" s="159"/>
      <c r="B119" s="71" t="s">
        <v>72</v>
      </c>
      <c r="C119" s="53">
        <v>4</v>
      </c>
      <c r="D119" s="75">
        <v>27.845200000000002</v>
      </c>
      <c r="E119" s="179">
        <v>2664</v>
      </c>
      <c r="F119" s="70">
        <v>402120</v>
      </c>
      <c r="G119" s="61">
        <v>75</v>
      </c>
      <c r="H119" s="70">
        <f t="shared" si="19"/>
        <v>301590</v>
      </c>
      <c r="I119" s="15">
        <f t="shared" si="18"/>
        <v>100530</v>
      </c>
      <c r="J119" s="15">
        <f t="shared" si="20"/>
        <v>150.94594594594594</v>
      </c>
      <c r="K119" s="15">
        <f t="shared" si="21"/>
        <v>441.09103126119953</v>
      </c>
      <c r="L119" s="15">
        <f t="shared" si="22"/>
        <v>894368.95765921567</v>
      </c>
      <c r="M119" s="15"/>
      <c r="N119" s="165">
        <f t="shared" si="17"/>
        <v>894368.95765921567</v>
      </c>
    </row>
    <row r="120" spans="1:14" x14ac:dyDescent="0.25">
      <c r="A120" s="159"/>
      <c r="B120" s="71" t="s">
        <v>73</v>
      </c>
      <c r="C120" s="53">
        <v>4</v>
      </c>
      <c r="D120" s="75">
        <v>24.738299999999999</v>
      </c>
      <c r="E120" s="179">
        <v>1981</v>
      </c>
      <c r="F120" s="70">
        <v>262934</v>
      </c>
      <c r="G120" s="61">
        <v>75</v>
      </c>
      <c r="H120" s="70">
        <f t="shared" si="19"/>
        <v>197200.5</v>
      </c>
      <c r="I120" s="15">
        <f t="shared" si="18"/>
        <v>65733.5</v>
      </c>
      <c r="J120" s="15">
        <f t="shared" si="20"/>
        <v>132.72791519434628</v>
      </c>
      <c r="K120" s="15">
        <f t="shared" si="21"/>
        <v>459.30906201279919</v>
      </c>
      <c r="L120" s="15">
        <f t="shared" si="22"/>
        <v>848652.51576871681</v>
      </c>
      <c r="M120" s="15"/>
      <c r="N120" s="165">
        <f t="shared" si="17"/>
        <v>848652.51576871681</v>
      </c>
    </row>
    <row r="121" spans="1:14" x14ac:dyDescent="0.25">
      <c r="A121" s="159"/>
      <c r="B121" s="71"/>
      <c r="C121" s="53"/>
      <c r="D121" s="75">
        <v>0</v>
      </c>
      <c r="E121" s="181"/>
      <c r="F121" s="166"/>
      <c r="G121" s="61"/>
      <c r="H121" s="166"/>
      <c r="I121" s="167"/>
      <c r="J121" s="167"/>
      <c r="K121" s="15"/>
      <c r="L121" s="15"/>
      <c r="M121" s="15"/>
      <c r="N121" s="165"/>
    </row>
    <row r="122" spans="1:14" x14ac:dyDescent="0.25">
      <c r="A122" s="163" t="s">
        <v>74</v>
      </c>
      <c r="B122" s="63" t="s">
        <v>2</v>
      </c>
      <c r="C122" s="64"/>
      <c r="D122" s="7">
        <v>1545.2835</v>
      </c>
      <c r="E122" s="182">
        <f>E123</f>
        <v>115870</v>
      </c>
      <c r="F122" s="55">
        <v>0</v>
      </c>
      <c r="G122" s="61"/>
      <c r="H122" s="55">
        <f>H124</f>
        <v>20040963.5</v>
      </c>
      <c r="I122" s="12">
        <f>I124</f>
        <v>-20040963.5</v>
      </c>
      <c r="J122" s="12"/>
      <c r="K122" s="15"/>
      <c r="L122" s="15"/>
      <c r="M122" s="14">
        <f>M124</f>
        <v>47021240.487293832</v>
      </c>
      <c r="N122" s="160">
        <f t="shared" si="17"/>
        <v>47021240.487293832</v>
      </c>
    </row>
    <row r="123" spans="1:14" x14ac:dyDescent="0.25">
      <c r="A123" s="163" t="s">
        <v>74</v>
      </c>
      <c r="B123" s="63" t="s">
        <v>3</v>
      </c>
      <c r="C123" s="64"/>
      <c r="D123" s="7">
        <v>1545.2835</v>
      </c>
      <c r="E123" s="182">
        <f>SUM(E125:E161)</f>
        <v>115870</v>
      </c>
      <c r="F123" s="55">
        <f>SUM(F125:F161)</f>
        <v>80163854</v>
      </c>
      <c r="G123" s="61"/>
      <c r="H123" s="55">
        <f>SUM(H125:H161)</f>
        <v>29887328</v>
      </c>
      <c r="I123" s="12">
        <f>SUM(I125:I161)</f>
        <v>50276526</v>
      </c>
      <c r="J123" s="12"/>
      <c r="K123" s="15"/>
      <c r="L123" s="12">
        <f>SUM(L125:L161)</f>
        <v>31286651.93671421</v>
      </c>
      <c r="M123" s="15"/>
      <c r="N123" s="160">
        <f t="shared" si="17"/>
        <v>31286651.93671421</v>
      </c>
    </row>
    <row r="124" spans="1:14" x14ac:dyDescent="0.25">
      <c r="A124" s="159"/>
      <c r="B124" s="71" t="s">
        <v>26</v>
      </c>
      <c r="C124" s="53">
        <v>2</v>
      </c>
      <c r="D124" s="75">
        <v>0</v>
      </c>
      <c r="E124" s="181"/>
      <c r="F124" s="70">
        <v>0</v>
      </c>
      <c r="G124" s="61">
        <v>25</v>
      </c>
      <c r="H124" s="70">
        <f>F123*G124/100</f>
        <v>20040963.5</v>
      </c>
      <c r="I124" s="15">
        <f t="shared" ref="I124:I161" si="23">F124-H124</f>
        <v>-20040963.5</v>
      </c>
      <c r="J124" s="15"/>
      <c r="K124" s="15"/>
      <c r="L124" s="15"/>
      <c r="M124" s="15">
        <f>($L$7*$L$8*E122/$L$10)+($L$7*$L$9*D122/$L$11)</f>
        <v>47021240.487293832</v>
      </c>
      <c r="N124" s="165">
        <f t="shared" si="17"/>
        <v>47021240.487293832</v>
      </c>
    </row>
    <row r="125" spans="1:14" x14ac:dyDescent="0.25">
      <c r="A125" s="159"/>
      <c r="B125" s="71" t="s">
        <v>75</v>
      </c>
      <c r="C125" s="53">
        <v>4</v>
      </c>
      <c r="D125" s="75">
        <v>62.27</v>
      </c>
      <c r="E125" s="179">
        <v>1359</v>
      </c>
      <c r="F125" s="70">
        <v>817200</v>
      </c>
      <c r="G125" s="61">
        <v>75</v>
      </c>
      <c r="H125" s="70">
        <f t="shared" ref="H125:H161" si="24">F125*G125/100</f>
        <v>612900</v>
      </c>
      <c r="I125" s="15">
        <f t="shared" si="23"/>
        <v>204300</v>
      </c>
      <c r="J125" s="15">
        <f t="shared" ref="J125:J161" si="25">F125/E125</f>
        <v>601.32450331125824</v>
      </c>
      <c r="K125" s="15">
        <f t="shared" ref="K125:K161" si="26">$J$11*$J$19-J125</f>
        <v>-9.2875261041127715</v>
      </c>
      <c r="L125" s="15">
        <f t="shared" ref="L125:L161" si="27">IF(K125&gt;0,$J$7*$J$8*(K125/$K$19),0)+$J$7*$J$9*(E125/$E$19)+$J$7*$J$10*(D125/$D$19)</f>
        <v>283097.31209897221</v>
      </c>
      <c r="M125" s="15"/>
      <c r="N125" s="165">
        <f t="shared" si="17"/>
        <v>283097.31209897221</v>
      </c>
    </row>
    <row r="126" spans="1:14" x14ac:dyDescent="0.25">
      <c r="A126" s="159"/>
      <c r="B126" s="71" t="s">
        <v>76</v>
      </c>
      <c r="C126" s="53">
        <v>4</v>
      </c>
      <c r="D126" s="75">
        <v>60.540000000000006</v>
      </c>
      <c r="E126" s="179">
        <v>2506</v>
      </c>
      <c r="F126" s="70">
        <v>647947</v>
      </c>
      <c r="G126" s="61">
        <v>75</v>
      </c>
      <c r="H126" s="70">
        <f t="shared" si="24"/>
        <v>485960.25</v>
      </c>
      <c r="I126" s="15">
        <f t="shared" si="23"/>
        <v>161986.75</v>
      </c>
      <c r="J126" s="15">
        <f t="shared" si="25"/>
        <v>258.5582601755786</v>
      </c>
      <c r="K126" s="15">
        <f t="shared" si="26"/>
        <v>333.47871703156687</v>
      </c>
      <c r="L126" s="15">
        <f t="shared" si="27"/>
        <v>822253.41598055919</v>
      </c>
      <c r="M126" s="15"/>
      <c r="N126" s="165">
        <f t="shared" si="17"/>
        <v>822253.41598055919</v>
      </c>
    </row>
    <row r="127" spans="1:14" x14ac:dyDescent="0.25">
      <c r="A127" s="159"/>
      <c r="B127" s="71" t="s">
        <v>77</v>
      </c>
      <c r="C127" s="53">
        <v>4</v>
      </c>
      <c r="D127" s="75">
        <v>34.874600000000001</v>
      </c>
      <c r="E127" s="179">
        <v>2327</v>
      </c>
      <c r="F127" s="70">
        <v>288653</v>
      </c>
      <c r="G127" s="61">
        <v>75</v>
      </c>
      <c r="H127" s="70">
        <f t="shared" si="24"/>
        <v>216489.75</v>
      </c>
      <c r="I127" s="15">
        <f t="shared" si="23"/>
        <v>72163.25</v>
      </c>
      <c r="J127" s="15">
        <f t="shared" si="25"/>
        <v>124.04512247529007</v>
      </c>
      <c r="K127" s="15">
        <f t="shared" si="26"/>
        <v>467.99185473185537</v>
      </c>
      <c r="L127" s="15">
        <f t="shared" si="27"/>
        <v>917471.05883020279</v>
      </c>
      <c r="M127" s="15"/>
      <c r="N127" s="165">
        <f t="shared" si="17"/>
        <v>917471.05883020279</v>
      </c>
    </row>
    <row r="128" spans="1:14" x14ac:dyDescent="0.25">
      <c r="A128" s="159"/>
      <c r="B128" s="71" t="s">
        <v>78</v>
      </c>
      <c r="C128" s="53">
        <v>4</v>
      </c>
      <c r="D128" s="75">
        <v>31.383899999999997</v>
      </c>
      <c r="E128" s="179">
        <v>1507</v>
      </c>
      <c r="F128" s="70">
        <v>187787</v>
      </c>
      <c r="G128" s="61">
        <v>75</v>
      </c>
      <c r="H128" s="70">
        <f t="shared" si="24"/>
        <v>140840.25</v>
      </c>
      <c r="I128" s="15">
        <f t="shared" si="23"/>
        <v>46946.75</v>
      </c>
      <c r="J128" s="15">
        <f t="shared" si="25"/>
        <v>124.60982083609821</v>
      </c>
      <c r="K128" s="15">
        <f t="shared" si="26"/>
        <v>467.42715637104726</v>
      </c>
      <c r="L128" s="15">
        <f t="shared" si="27"/>
        <v>833603.31696814322</v>
      </c>
      <c r="M128" s="15"/>
      <c r="N128" s="165">
        <f t="shared" si="17"/>
        <v>833603.31696814322</v>
      </c>
    </row>
    <row r="129" spans="1:14" x14ac:dyDescent="0.25">
      <c r="A129" s="159"/>
      <c r="B129" s="71" t="s">
        <v>740</v>
      </c>
      <c r="C129" s="53">
        <v>4</v>
      </c>
      <c r="D129" s="75">
        <v>25.623899999999999</v>
      </c>
      <c r="E129" s="179">
        <v>1299</v>
      </c>
      <c r="F129" s="70">
        <v>212440</v>
      </c>
      <c r="G129" s="61">
        <v>75</v>
      </c>
      <c r="H129" s="70">
        <f t="shared" si="24"/>
        <v>159330</v>
      </c>
      <c r="I129" s="15">
        <f t="shared" si="23"/>
        <v>53110</v>
      </c>
      <c r="J129" s="15">
        <f t="shared" si="25"/>
        <v>163.54118552732871</v>
      </c>
      <c r="K129" s="15">
        <f t="shared" si="26"/>
        <v>428.49579167981676</v>
      </c>
      <c r="L129" s="15">
        <f t="shared" si="27"/>
        <v>748620.84242730972</v>
      </c>
      <c r="M129" s="15"/>
      <c r="N129" s="165">
        <f t="shared" si="17"/>
        <v>748620.84242730972</v>
      </c>
    </row>
    <row r="130" spans="1:14" x14ac:dyDescent="0.25">
      <c r="A130" s="159"/>
      <c r="B130" s="71" t="s">
        <v>741</v>
      </c>
      <c r="C130" s="53">
        <v>4</v>
      </c>
      <c r="D130" s="75">
        <v>39.855800000000002</v>
      </c>
      <c r="E130" s="179">
        <v>2094</v>
      </c>
      <c r="F130" s="70">
        <v>193400</v>
      </c>
      <c r="G130" s="61">
        <v>75</v>
      </c>
      <c r="H130" s="70">
        <f t="shared" si="24"/>
        <v>145050</v>
      </c>
      <c r="I130" s="15">
        <f t="shared" si="23"/>
        <v>48350</v>
      </c>
      <c r="J130" s="15">
        <f t="shared" si="25"/>
        <v>92.359121298949376</v>
      </c>
      <c r="K130" s="15">
        <f t="shared" si="26"/>
        <v>499.67785590819608</v>
      </c>
      <c r="L130" s="15">
        <f t="shared" si="27"/>
        <v>951018.62674120883</v>
      </c>
      <c r="M130" s="15"/>
      <c r="N130" s="165">
        <f t="shared" si="17"/>
        <v>951018.62674120883</v>
      </c>
    </row>
    <row r="131" spans="1:14" x14ac:dyDescent="0.25">
      <c r="A131" s="159"/>
      <c r="B131" s="71" t="s">
        <v>742</v>
      </c>
      <c r="C131" s="53">
        <v>4</v>
      </c>
      <c r="D131" s="75">
        <v>24.169999999999998</v>
      </c>
      <c r="E131" s="179">
        <v>1510</v>
      </c>
      <c r="F131" s="70">
        <v>411053</v>
      </c>
      <c r="G131" s="61">
        <v>75</v>
      </c>
      <c r="H131" s="70">
        <f t="shared" si="24"/>
        <v>308289.75</v>
      </c>
      <c r="I131" s="15">
        <f t="shared" si="23"/>
        <v>102763.25</v>
      </c>
      <c r="J131" s="15">
        <f t="shared" si="25"/>
        <v>272.22052980132452</v>
      </c>
      <c r="K131" s="15">
        <f t="shared" si="26"/>
        <v>319.81644740582095</v>
      </c>
      <c r="L131" s="15">
        <f t="shared" si="27"/>
        <v>620596.0720476351</v>
      </c>
      <c r="M131" s="15"/>
      <c r="N131" s="165">
        <f t="shared" si="17"/>
        <v>620596.0720476351</v>
      </c>
    </row>
    <row r="132" spans="1:14" x14ac:dyDescent="0.25">
      <c r="A132" s="159"/>
      <c r="B132" s="71" t="s">
        <v>79</v>
      </c>
      <c r="C132" s="53">
        <v>4</v>
      </c>
      <c r="D132" s="75">
        <v>31.63</v>
      </c>
      <c r="E132" s="179">
        <v>2503</v>
      </c>
      <c r="F132" s="70">
        <v>231240</v>
      </c>
      <c r="G132" s="61">
        <v>75</v>
      </c>
      <c r="H132" s="70">
        <f t="shared" si="24"/>
        <v>173430</v>
      </c>
      <c r="I132" s="15">
        <f t="shared" si="23"/>
        <v>57810</v>
      </c>
      <c r="J132" s="15">
        <f t="shared" si="25"/>
        <v>92.385137834598481</v>
      </c>
      <c r="K132" s="15">
        <f t="shared" si="26"/>
        <v>499.65183937254699</v>
      </c>
      <c r="L132" s="15">
        <f t="shared" si="27"/>
        <v>966799.35938784783</v>
      </c>
      <c r="M132" s="15"/>
      <c r="N132" s="165">
        <f t="shared" si="17"/>
        <v>966799.35938784783</v>
      </c>
    </row>
    <row r="133" spans="1:14" x14ac:dyDescent="0.25">
      <c r="A133" s="159"/>
      <c r="B133" s="71" t="s">
        <v>80</v>
      </c>
      <c r="C133" s="53">
        <v>4</v>
      </c>
      <c r="D133" s="75">
        <v>11.828699999999998</v>
      </c>
      <c r="E133" s="179">
        <v>703</v>
      </c>
      <c r="F133" s="70">
        <v>218320</v>
      </c>
      <c r="G133" s="61">
        <v>75</v>
      </c>
      <c r="H133" s="70">
        <f t="shared" si="24"/>
        <v>163740</v>
      </c>
      <c r="I133" s="15">
        <f t="shared" si="23"/>
        <v>54580</v>
      </c>
      <c r="J133" s="15">
        <f t="shared" si="25"/>
        <v>310.5547652916074</v>
      </c>
      <c r="K133" s="15">
        <f t="shared" si="26"/>
        <v>281.48221191553807</v>
      </c>
      <c r="L133" s="15">
        <f t="shared" si="27"/>
        <v>465308.23944255488</v>
      </c>
      <c r="M133" s="15"/>
      <c r="N133" s="165">
        <f t="shared" si="17"/>
        <v>465308.23944255488</v>
      </c>
    </row>
    <row r="134" spans="1:14" x14ac:dyDescent="0.25">
      <c r="A134" s="159"/>
      <c r="B134" s="71" t="s">
        <v>81</v>
      </c>
      <c r="C134" s="53">
        <v>4</v>
      </c>
      <c r="D134" s="75">
        <v>33.254300000000001</v>
      </c>
      <c r="E134" s="179">
        <v>1945</v>
      </c>
      <c r="F134" s="70">
        <v>505480</v>
      </c>
      <c r="G134" s="61">
        <v>75</v>
      </c>
      <c r="H134" s="70">
        <f t="shared" si="24"/>
        <v>379110</v>
      </c>
      <c r="I134" s="15">
        <f t="shared" si="23"/>
        <v>126370</v>
      </c>
      <c r="J134" s="15">
        <f t="shared" si="25"/>
        <v>259.88688946015424</v>
      </c>
      <c r="K134" s="15">
        <f t="shared" si="26"/>
        <v>332.15008774699123</v>
      </c>
      <c r="L134" s="15">
        <f t="shared" si="27"/>
        <v>699570.75766094925</v>
      </c>
      <c r="M134" s="15"/>
      <c r="N134" s="165">
        <f t="shared" si="17"/>
        <v>699570.75766094925</v>
      </c>
    </row>
    <row r="135" spans="1:14" x14ac:dyDescent="0.25">
      <c r="A135" s="159"/>
      <c r="B135" s="71" t="s">
        <v>82</v>
      </c>
      <c r="C135" s="53">
        <v>4</v>
      </c>
      <c r="D135" s="75">
        <v>34.46</v>
      </c>
      <c r="E135" s="179">
        <v>2020</v>
      </c>
      <c r="F135" s="70">
        <v>2508667</v>
      </c>
      <c r="G135" s="61">
        <v>75</v>
      </c>
      <c r="H135" s="70">
        <f t="shared" si="24"/>
        <v>1881500.25</v>
      </c>
      <c r="I135" s="15">
        <f t="shared" si="23"/>
        <v>627166.75</v>
      </c>
      <c r="J135" s="15">
        <f t="shared" si="25"/>
        <v>1241.9143564356436</v>
      </c>
      <c r="K135" s="15">
        <f t="shared" si="26"/>
        <v>-649.87737922849817</v>
      </c>
      <c r="L135" s="15">
        <f t="shared" si="27"/>
        <v>271306.71969090495</v>
      </c>
      <c r="M135" s="15"/>
      <c r="N135" s="165">
        <f t="shared" si="17"/>
        <v>271306.71969090495</v>
      </c>
    </row>
    <row r="136" spans="1:14" x14ac:dyDescent="0.25">
      <c r="A136" s="159"/>
      <c r="B136" s="71" t="s">
        <v>885</v>
      </c>
      <c r="C136" s="53">
        <v>3</v>
      </c>
      <c r="D136" s="75">
        <v>34.15</v>
      </c>
      <c r="E136" s="179">
        <v>37021</v>
      </c>
      <c r="F136" s="70">
        <v>54973750</v>
      </c>
      <c r="G136" s="61">
        <v>20</v>
      </c>
      <c r="H136" s="70">
        <f t="shared" si="24"/>
        <v>10994750</v>
      </c>
      <c r="I136" s="15">
        <f t="shared" si="23"/>
        <v>43979000</v>
      </c>
      <c r="J136" s="15">
        <f t="shared" si="25"/>
        <v>1484.9342265200833</v>
      </c>
      <c r="K136" s="15">
        <f t="shared" si="26"/>
        <v>-892.89724931293779</v>
      </c>
      <c r="L136" s="15">
        <f t="shared" si="27"/>
        <v>3435162.9082605275</v>
      </c>
      <c r="M136" s="15"/>
      <c r="N136" s="165">
        <f t="shared" si="17"/>
        <v>3435162.9082605275</v>
      </c>
    </row>
    <row r="137" spans="1:14" x14ac:dyDescent="0.25">
      <c r="A137" s="159"/>
      <c r="B137" s="71" t="s">
        <v>743</v>
      </c>
      <c r="C137" s="53">
        <v>4</v>
      </c>
      <c r="D137" s="75">
        <v>34.1</v>
      </c>
      <c r="E137" s="179">
        <v>1161</v>
      </c>
      <c r="F137" s="70">
        <v>114786</v>
      </c>
      <c r="G137" s="61">
        <v>75</v>
      </c>
      <c r="H137" s="70">
        <f t="shared" si="24"/>
        <v>86089.5</v>
      </c>
      <c r="I137" s="15">
        <f t="shared" si="23"/>
        <v>28696.5</v>
      </c>
      <c r="J137" s="15">
        <f t="shared" si="25"/>
        <v>98.868217054263567</v>
      </c>
      <c r="K137" s="15">
        <f t="shared" si="26"/>
        <v>493.16876015288187</v>
      </c>
      <c r="L137" s="15">
        <f t="shared" si="27"/>
        <v>843264.31854150421</v>
      </c>
      <c r="M137" s="15"/>
      <c r="N137" s="165">
        <f t="shared" si="17"/>
        <v>843264.31854150421</v>
      </c>
    </row>
    <row r="138" spans="1:14" x14ac:dyDescent="0.25">
      <c r="A138" s="159"/>
      <c r="B138" s="71" t="s">
        <v>83</v>
      </c>
      <c r="C138" s="53">
        <v>4</v>
      </c>
      <c r="D138" s="75">
        <v>69.12</v>
      </c>
      <c r="E138" s="179">
        <v>5738</v>
      </c>
      <c r="F138" s="70">
        <v>1190054</v>
      </c>
      <c r="G138" s="61">
        <v>75</v>
      </c>
      <c r="H138" s="70">
        <f t="shared" si="24"/>
        <v>892540.5</v>
      </c>
      <c r="I138" s="15">
        <f t="shared" si="23"/>
        <v>297513.5</v>
      </c>
      <c r="J138" s="15">
        <f t="shared" si="25"/>
        <v>207.39874520738934</v>
      </c>
      <c r="K138" s="15">
        <f t="shared" si="26"/>
        <v>384.63823199975616</v>
      </c>
      <c r="L138" s="15">
        <f t="shared" si="27"/>
        <v>1204040.5404874342</v>
      </c>
      <c r="M138" s="15"/>
      <c r="N138" s="165">
        <f t="shared" si="17"/>
        <v>1204040.5404874342</v>
      </c>
    </row>
    <row r="139" spans="1:14" x14ac:dyDescent="0.25">
      <c r="A139" s="159"/>
      <c r="B139" s="71" t="s">
        <v>744</v>
      </c>
      <c r="C139" s="53">
        <v>4</v>
      </c>
      <c r="D139" s="75">
        <v>26.168200000000002</v>
      </c>
      <c r="E139" s="179">
        <v>1520</v>
      </c>
      <c r="F139" s="70">
        <v>98600</v>
      </c>
      <c r="G139" s="61">
        <v>75</v>
      </c>
      <c r="H139" s="70">
        <f t="shared" si="24"/>
        <v>73950</v>
      </c>
      <c r="I139" s="15">
        <f t="shared" si="23"/>
        <v>24650</v>
      </c>
      <c r="J139" s="15">
        <f t="shared" si="25"/>
        <v>64.868421052631575</v>
      </c>
      <c r="K139" s="15">
        <f t="shared" si="26"/>
        <v>527.16855615451391</v>
      </c>
      <c r="L139" s="15">
        <f t="shared" si="27"/>
        <v>900165.01858383254</v>
      </c>
      <c r="M139" s="15"/>
      <c r="N139" s="165">
        <f t="shared" si="17"/>
        <v>900165.01858383254</v>
      </c>
    </row>
    <row r="140" spans="1:14" x14ac:dyDescent="0.25">
      <c r="A140" s="159"/>
      <c r="B140" s="71" t="s">
        <v>84</v>
      </c>
      <c r="C140" s="53">
        <v>4</v>
      </c>
      <c r="D140" s="75">
        <v>85.18</v>
      </c>
      <c r="E140" s="179">
        <v>4554</v>
      </c>
      <c r="F140" s="70">
        <v>932840</v>
      </c>
      <c r="G140" s="61">
        <v>75</v>
      </c>
      <c r="H140" s="70">
        <f t="shared" si="24"/>
        <v>699630</v>
      </c>
      <c r="I140" s="15">
        <f t="shared" si="23"/>
        <v>233210</v>
      </c>
      <c r="J140" s="15">
        <f t="shared" si="25"/>
        <v>204.83970136144049</v>
      </c>
      <c r="K140" s="15">
        <f t="shared" si="26"/>
        <v>387.19727584570501</v>
      </c>
      <c r="L140" s="15">
        <f t="shared" si="27"/>
        <v>1141686.2506312199</v>
      </c>
      <c r="M140" s="15"/>
      <c r="N140" s="165">
        <f t="shared" si="17"/>
        <v>1141686.2506312199</v>
      </c>
    </row>
    <row r="141" spans="1:14" x14ac:dyDescent="0.25">
      <c r="A141" s="159"/>
      <c r="B141" s="71" t="s">
        <v>85</v>
      </c>
      <c r="C141" s="53">
        <v>4</v>
      </c>
      <c r="D141" s="75">
        <v>34.762</v>
      </c>
      <c r="E141" s="179">
        <v>1861</v>
      </c>
      <c r="F141" s="70">
        <v>243587</v>
      </c>
      <c r="G141" s="61">
        <v>75</v>
      </c>
      <c r="H141" s="70">
        <f t="shared" si="24"/>
        <v>182690.25</v>
      </c>
      <c r="I141" s="15">
        <f t="shared" si="23"/>
        <v>60896.75</v>
      </c>
      <c r="J141" s="15">
        <f t="shared" si="25"/>
        <v>130.89038151531435</v>
      </c>
      <c r="K141" s="15">
        <f t="shared" si="26"/>
        <v>461.14659569183112</v>
      </c>
      <c r="L141" s="15">
        <f t="shared" si="27"/>
        <v>866017.68228418205</v>
      </c>
      <c r="M141" s="15"/>
      <c r="N141" s="165">
        <f t="shared" si="17"/>
        <v>866017.68228418205</v>
      </c>
    </row>
    <row r="142" spans="1:14" x14ac:dyDescent="0.25">
      <c r="A142" s="159"/>
      <c r="B142" s="71" t="s">
        <v>86</v>
      </c>
      <c r="C142" s="53">
        <v>4</v>
      </c>
      <c r="D142" s="75">
        <v>46.627399999999994</v>
      </c>
      <c r="E142" s="179">
        <v>1649</v>
      </c>
      <c r="F142" s="70">
        <v>537400</v>
      </c>
      <c r="G142" s="61">
        <v>75</v>
      </c>
      <c r="H142" s="70">
        <f t="shared" si="24"/>
        <v>403050</v>
      </c>
      <c r="I142" s="15">
        <f t="shared" si="23"/>
        <v>134350</v>
      </c>
      <c r="J142" s="15">
        <f t="shared" si="25"/>
        <v>325.89448150394179</v>
      </c>
      <c r="K142" s="15">
        <f t="shared" si="26"/>
        <v>266.14249570320368</v>
      </c>
      <c r="L142" s="15">
        <f t="shared" si="27"/>
        <v>620144.54638109601</v>
      </c>
      <c r="M142" s="15"/>
      <c r="N142" s="165">
        <f t="shared" si="17"/>
        <v>620144.54638109601</v>
      </c>
    </row>
    <row r="143" spans="1:14" x14ac:dyDescent="0.25">
      <c r="A143" s="159"/>
      <c r="B143" s="71" t="s">
        <v>87</v>
      </c>
      <c r="C143" s="53">
        <v>4</v>
      </c>
      <c r="D143" s="75">
        <v>61.2</v>
      </c>
      <c r="E143" s="179">
        <v>2208</v>
      </c>
      <c r="F143" s="70">
        <v>733653</v>
      </c>
      <c r="G143" s="61">
        <v>75</v>
      </c>
      <c r="H143" s="70">
        <f t="shared" si="24"/>
        <v>550239.75</v>
      </c>
      <c r="I143" s="15">
        <f t="shared" si="23"/>
        <v>183413.25</v>
      </c>
      <c r="J143" s="15">
        <f t="shared" si="25"/>
        <v>332.27038043478262</v>
      </c>
      <c r="K143" s="15">
        <f t="shared" si="26"/>
        <v>259.76659677236285</v>
      </c>
      <c r="L143" s="15">
        <f t="shared" si="27"/>
        <v>699772.09945695079</v>
      </c>
      <c r="M143" s="15"/>
      <c r="N143" s="165">
        <f t="shared" si="17"/>
        <v>699772.09945695079</v>
      </c>
    </row>
    <row r="144" spans="1:14" x14ac:dyDescent="0.25">
      <c r="A144" s="159"/>
      <c r="B144" s="71" t="s">
        <v>88</v>
      </c>
      <c r="C144" s="53">
        <v>4</v>
      </c>
      <c r="D144" s="75">
        <v>47.41</v>
      </c>
      <c r="E144" s="179">
        <v>2884</v>
      </c>
      <c r="F144" s="70">
        <v>6999627</v>
      </c>
      <c r="G144" s="61">
        <v>75</v>
      </c>
      <c r="H144" s="70">
        <f t="shared" si="24"/>
        <v>5249720.25</v>
      </c>
      <c r="I144" s="15">
        <f t="shared" si="23"/>
        <v>1749906.75</v>
      </c>
      <c r="J144" s="15">
        <f t="shared" si="25"/>
        <v>2427.0551317614422</v>
      </c>
      <c r="K144" s="15">
        <f t="shared" si="26"/>
        <v>-1835.0181545542969</v>
      </c>
      <c r="L144" s="15">
        <f t="shared" si="27"/>
        <v>382746.81194245245</v>
      </c>
      <c r="M144" s="15"/>
      <c r="N144" s="165">
        <f t="shared" si="17"/>
        <v>382746.81194245245</v>
      </c>
    </row>
    <row r="145" spans="1:14" x14ac:dyDescent="0.25">
      <c r="A145" s="159"/>
      <c r="B145" s="71" t="s">
        <v>89</v>
      </c>
      <c r="C145" s="53">
        <v>4</v>
      </c>
      <c r="D145" s="75">
        <v>17.339500000000001</v>
      </c>
      <c r="E145" s="179">
        <v>848</v>
      </c>
      <c r="F145" s="70">
        <v>103280</v>
      </c>
      <c r="G145" s="61">
        <v>75</v>
      </c>
      <c r="H145" s="70">
        <f t="shared" si="24"/>
        <v>77460</v>
      </c>
      <c r="I145" s="15">
        <f t="shared" si="23"/>
        <v>25820</v>
      </c>
      <c r="J145" s="15">
        <f t="shared" si="25"/>
        <v>121.79245283018868</v>
      </c>
      <c r="K145" s="15">
        <f t="shared" si="26"/>
        <v>470.2445243769568</v>
      </c>
      <c r="L145" s="15">
        <f t="shared" si="27"/>
        <v>741599.07467636245</v>
      </c>
      <c r="M145" s="15"/>
      <c r="N145" s="165">
        <f t="shared" si="17"/>
        <v>741599.07467636245</v>
      </c>
    </row>
    <row r="146" spans="1:14" x14ac:dyDescent="0.25">
      <c r="A146" s="159"/>
      <c r="B146" s="71" t="s">
        <v>90</v>
      </c>
      <c r="C146" s="53">
        <v>4</v>
      </c>
      <c r="D146" s="75">
        <v>17.34</v>
      </c>
      <c r="E146" s="179">
        <v>734</v>
      </c>
      <c r="F146" s="70">
        <v>39387</v>
      </c>
      <c r="G146" s="61">
        <v>75</v>
      </c>
      <c r="H146" s="70">
        <f t="shared" si="24"/>
        <v>29540.25</v>
      </c>
      <c r="I146" s="15">
        <f t="shared" si="23"/>
        <v>9846.75</v>
      </c>
      <c r="J146" s="15">
        <f t="shared" si="25"/>
        <v>53.660762942779293</v>
      </c>
      <c r="K146" s="15">
        <f t="shared" si="26"/>
        <v>538.37621426436613</v>
      </c>
      <c r="L146" s="15">
        <f t="shared" si="27"/>
        <v>821167.15149118192</v>
      </c>
      <c r="M146" s="15"/>
      <c r="N146" s="165">
        <f t="shared" si="17"/>
        <v>821167.15149118192</v>
      </c>
    </row>
    <row r="147" spans="1:14" x14ac:dyDescent="0.25">
      <c r="A147" s="159"/>
      <c r="B147" s="71" t="s">
        <v>91</v>
      </c>
      <c r="C147" s="53">
        <v>4</v>
      </c>
      <c r="D147" s="75">
        <v>26.2576</v>
      </c>
      <c r="E147" s="179">
        <v>1501</v>
      </c>
      <c r="F147" s="70">
        <v>511787</v>
      </c>
      <c r="G147" s="61">
        <v>75</v>
      </c>
      <c r="H147" s="70">
        <f t="shared" si="24"/>
        <v>383840.25</v>
      </c>
      <c r="I147" s="15">
        <f t="shared" si="23"/>
        <v>127946.75</v>
      </c>
      <c r="J147" s="15">
        <f t="shared" si="25"/>
        <v>340.96402398401068</v>
      </c>
      <c r="K147" s="15">
        <f t="shared" si="26"/>
        <v>251.07295322313479</v>
      </c>
      <c r="L147" s="15">
        <f t="shared" si="27"/>
        <v>534472.48787559033</v>
      </c>
      <c r="M147" s="15"/>
      <c r="N147" s="165">
        <f t="shared" ref="N147:N210" si="28">L147+M147</f>
        <v>534472.48787559033</v>
      </c>
    </row>
    <row r="148" spans="1:14" x14ac:dyDescent="0.25">
      <c r="A148" s="159"/>
      <c r="B148" s="71" t="s">
        <v>92</v>
      </c>
      <c r="C148" s="53">
        <v>4</v>
      </c>
      <c r="D148" s="75">
        <v>61.502499999999998</v>
      </c>
      <c r="E148" s="179">
        <v>2325</v>
      </c>
      <c r="F148" s="70">
        <v>946640</v>
      </c>
      <c r="G148" s="61">
        <v>75</v>
      </c>
      <c r="H148" s="70">
        <f t="shared" si="24"/>
        <v>709980</v>
      </c>
      <c r="I148" s="15">
        <f t="shared" si="23"/>
        <v>236660</v>
      </c>
      <c r="J148" s="15">
        <f t="shared" si="25"/>
        <v>407.15698924731186</v>
      </c>
      <c r="K148" s="15">
        <f t="shared" si="26"/>
        <v>184.87998795983361</v>
      </c>
      <c r="L148" s="15">
        <f t="shared" si="27"/>
        <v>612344.31199520745</v>
      </c>
      <c r="M148" s="15"/>
      <c r="N148" s="165">
        <f t="shared" si="28"/>
        <v>612344.31199520745</v>
      </c>
    </row>
    <row r="149" spans="1:14" x14ac:dyDescent="0.25">
      <c r="A149" s="159"/>
      <c r="B149" s="71" t="s">
        <v>745</v>
      </c>
      <c r="C149" s="53">
        <v>4</v>
      </c>
      <c r="D149" s="75">
        <v>22.879899999999999</v>
      </c>
      <c r="E149" s="179">
        <v>636</v>
      </c>
      <c r="F149" s="70">
        <v>158533</v>
      </c>
      <c r="G149" s="61">
        <v>75</v>
      </c>
      <c r="H149" s="70">
        <f t="shared" si="24"/>
        <v>118899.75</v>
      </c>
      <c r="I149" s="15">
        <f t="shared" si="23"/>
        <v>39633.25</v>
      </c>
      <c r="J149" s="15">
        <f t="shared" si="25"/>
        <v>249.26572327044025</v>
      </c>
      <c r="K149" s="15">
        <f t="shared" si="26"/>
        <v>342.77125393670519</v>
      </c>
      <c r="L149" s="15">
        <f t="shared" si="27"/>
        <v>568533.21484832803</v>
      </c>
      <c r="M149" s="15"/>
      <c r="N149" s="165">
        <f t="shared" si="28"/>
        <v>568533.21484832803</v>
      </c>
    </row>
    <row r="150" spans="1:14" x14ac:dyDescent="0.25">
      <c r="A150" s="159"/>
      <c r="B150" s="71" t="s">
        <v>93</v>
      </c>
      <c r="C150" s="53">
        <v>4</v>
      </c>
      <c r="D150" s="75">
        <v>31.273200000000003</v>
      </c>
      <c r="E150" s="179">
        <v>578</v>
      </c>
      <c r="F150" s="70">
        <v>317213</v>
      </c>
      <c r="G150" s="61">
        <v>75</v>
      </c>
      <c r="H150" s="70">
        <f t="shared" si="24"/>
        <v>237909.75</v>
      </c>
      <c r="I150" s="15">
        <f t="shared" si="23"/>
        <v>79303.25</v>
      </c>
      <c r="J150" s="15">
        <f t="shared" si="25"/>
        <v>548.81141868512111</v>
      </c>
      <c r="K150" s="15">
        <f t="shared" si="26"/>
        <v>43.225558522024357</v>
      </c>
      <c r="L150" s="15">
        <f t="shared" si="27"/>
        <v>189746.93448395841</v>
      </c>
      <c r="M150" s="15"/>
      <c r="N150" s="165">
        <f t="shared" si="28"/>
        <v>189746.93448395841</v>
      </c>
    </row>
    <row r="151" spans="1:14" x14ac:dyDescent="0.25">
      <c r="A151" s="159"/>
      <c r="B151" s="71" t="s">
        <v>94</v>
      </c>
      <c r="C151" s="53">
        <v>4</v>
      </c>
      <c r="D151" s="75">
        <v>58.628599999999992</v>
      </c>
      <c r="E151" s="179">
        <v>3970</v>
      </c>
      <c r="F151" s="70">
        <v>457853</v>
      </c>
      <c r="G151" s="61">
        <v>75</v>
      </c>
      <c r="H151" s="70">
        <f t="shared" si="24"/>
        <v>343389.75</v>
      </c>
      <c r="I151" s="15">
        <f t="shared" si="23"/>
        <v>114463.25</v>
      </c>
      <c r="J151" s="15">
        <f t="shared" si="25"/>
        <v>115.32821158690176</v>
      </c>
      <c r="K151" s="15">
        <f t="shared" si="26"/>
        <v>476.7087656202437</v>
      </c>
      <c r="L151" s="15">
        <f t="shared" si="27"/>
        <v>1138642.8746123621</v>
      </c>
      <c r="M151" s="15"/>
      <c r="N151" s="165">
        <f t="shared" si="28"/>
        <v>1138642.8746123621</v>
      </c>
    </row>
    <row r="152" spans="1:14" x14ac:dyDescent="0.25">
      <c r="A152" s="159"/>
      <c r="B152" s="71" t="s">
        <v>95</v>
      </c>
      <c r="C152" s="53">
        <v>4</v>
      </c>
      <c r="D152" s="75">
        <v>76.844499999999996</v>
      </c>
      <c r="E152" s="179">
        <v>3213</v>
      </c>
      <c r="F152" s="70">
        <v>1025226</v>
      </c>
      <c r="G152" s="61">
        <v>75</v>
      </c>
      <c r="H152" s="70">
        <f t="shared" si="24"/>
        <v>768919.5</v>
      </c>
      <c r="I152" s="15">
        <f t="shared" si="23"/>
        <v>256306.5</v>
      </c>
      <c r="J152" s="15">
        <f t="shared" si="25"/>
        <v>319.08683473389357</v>
      </c>
      <c r="K152" s="15">
        <f t="shared" si="26"/>
        <v>272.9501424732519</v>
      </c>
      <c r="L152" s="15">
        <f t="shared" si="27"/>
        <v>848284.60530609323</v>
      </c>
      <c r="M152" s="15"/>
      <c r="N152" s="165">
        <f t="shared" si="28"/>
        <v>848284.60530609323</v>
      </c>
    </row>
    <row r="153" spans="1:14" x14ac:dyDescent="0.25">
      <c r="A153" s="159"/>
      <c r="B153" s="71" t="s">
        <v>96</v>
      </c>
      <c r="C153" s="53">
        <v>4</v>
      </c>
      <c r="D153" s="75">
        <v>38.180500000000002</v>
      </c>
      <c r="E153" s="179">
        <v>2271</v>
      </c>
      <c r="F153" s="70">
        <v>264573</v>
      </c>
      <c r="G153" s="61">
        <v>75</v>
      </c>
      <c r="H153" s="70">
        <f t="shared" si="24"/>
        <v>198429.75</v>
      </c>
      <c r="I153" s="15">
        <f t="shared" si="23"/>
        <v>66143.25</v>
      </c>
      <c r="J153" s="15">
        <f t="shared" si="25"/>
        <v>116.5006605019815</v>
      </c>
      <c r="K153" s="15">
        <f t="shared" si="26"/>
        <v>475.53631670516398</v>
      </c>
      <c r="L153" s="15">
        <f t="shared" si="27"/>
        <v>930865.98735012114</v>
      </c>
      <c r="M153" s="15"/>
      <c r="N153" s="165">
        <f t="shared" si="28"/>
        <v>930865.98735012114</v>
      </c>
    </row>
    <row r="154" spans="1:14" x14ac:dyDescent="0.25">
      <c r="A154" s="159"/>
      <c r="B154" s="71" t="s">
        <v>97</v>
      </c>
      <c r="C154" s="53">
        <v>4</v>
      </c>
      <c r="D154" s="75">
        <v>50.358499999999999</v>
      </c>
      <c r="E154" s="179">
        <v>3143</v>
      </c>
      <c r="F154" s="70">
        <v>1103880</v>
      </c>
      <c r="G154" s="61">
        <v>75</v>
      </c>
      <c r="H154" s="70">
        <f t="shared" si="24"/>
        <v>827910</v>
      </c>
      <c r="I154" s="15">
        <f t="shared" si="23"/>
        <v>275970</v>
      </c>
      <c r="J154" s="15">
        <f t="shared" si="25"/>
        <v>351.21858097359211</v>
      </c>
      <c r="K154" s="15">
        <f t="shared" si="26"/>
        <v>240.81839623355336</v>
      </c>
      <c r="L154" s="15">
        <f t="shared" si="27"/>
        <v>731420.72718741791</v>
      </c>
      <c r="M154" s="15"/>
      <c r="N154" s="165">
        <f t="shared" si="28"/>
        <v>731420.72718741791</v>
      </c>
    </row>
    <row r="155" spans="1:14" x14ac:dyDescent="0.25">
      <c r="A155" s="159"/>
      <c r="B155" s="71" t="s">
        <v>98</v>
      </c>
      <c r="C155" s="53">
        <v>4</v>
      </c>
      <c r="D155" s="75">
        <v>109.09</v>
      </c>
      <c r="E155" s="179">
        <v>5770</v>
      </c>
      <c r="F155" s="70">
        <v>1435480</v>
      </c>
      <c r="G155" s="61">
        <v>75</v>
      </c>
      <c r="H155" s="70">
        <f t="shared" si="24"/>
        <v>1076610</v>
      </c>
      <c r="I155" s="15">
        <f t="shared" si="23"/>
        <v>358870</v>
      </c>
      <c r="J155" s="15">
        <f t="shared" si="25"/>
        <v>248.78336221837088</v>
      </c>
      <c r="K155" s="15">
        <f t="shared" si="26"/>
        <v>343.25361498877459</v>
      </c>
      <c r="L155" s="15">
        <f t="shared" si="27"/>
        <v>1255185.8992350055</v>
      </c>
      <c r="M155" s="15"/>
      <c r="N155" s="165">
        <f t="shared" si="28"/>
        <v>1255185.8992350055</v>
      </c>
    </row>
    <row r="156" spans="1:14" x14ac:dyDescent="0.25">
      <c r="A156" s="159"/>
      <c r="B156" s="71" t="s">
        <v>99</v>
      </c>
      <c r="C156" s="53">
        <v>4</v>
      </c>
      <c r="D156" s="75">
        <v>26.459899999999998</v>
      </c>
      <c r="E156" s="179">
        <v>1542</v>
      </c>
      <c r="F156" s="70">
        <v>149066</v>
      </c>
      <c r="G156" s="61">
        <v>75</v>
      </c>
      <c r="H156" s="70">
        <f t="shared" si="24"/>
        <v>111799.5</v>
      </c>
      <c r="I156" s="15">
        <f t="shared" si="23"/>
        <v>37266.5</v>
      </c>
      <c r="J156" s="15">
        <f t="shared" si="25"/>
        <v>96.670557717250318</v>
      </c>
      <c r="K156" s="15">
        <f t="shared" si="26"/>
        <v>495.36641948989518</v>
      </c>
      <c r="L156" s="15">
        <f t="shared" si="27"/>
        <v>860953.72391181858</v>
      </c>
      <c r="M156" s="15"/>
      <c r="N156" s="165">
        <f t="shared" si="28"/>
        <v>860953.72391181858</v>
      </c>
    </row>
    <row r="157" spans="1:14" x14ac:dyDescent="0.25">
      <c r="A157" s="159"/>
      <c r="B157" s="71" t="s">
        <v>746</v>
      </c>
      <c r="C157" s="53">
        <v>4</v>
      </c>
      <c r="D157" s="75">
        <v>17.317799999999998</v>
      </c>
      <c r="E157" s="179">
        <v>990</v>
      </c>
      <c r="F157" s="70">
        <v>127546</v>
      </c>
      <c r="G157" s="61">
        <v>75</v>
      </c>
      <c r="H157" s="70">
        <f t="shared" si="24"/>
        <v>95659.5</v>
      </c>
      <c r="I157" s="15">
        <f t="shared" si="23"/>
        <v>31886.5</v>
      </c>
      <c r="J157" s="15">
        <f t="shared" si="25"/>
        <v>128.83434343434342</v>
      </c>
      <c r="K157" s="15">
        <f t="shared" si="26"/>
        <v>463.20263377280207</v>
      </c>
      <c r="L157" s="15">
        <f t="shared" si="27"/>
        <v>745093.19103602029</v>
      </c>
      <c r="M157" s="15"/>
      <c r="N157" s="165">
        <f t="shared" si="28"/>
        <v>745093.19103602029</v>
      </c>
    </row>
    <row r="158" spans="1:14" x14ac:dyDescent="0.25">
      <c r="A158" s="159"/>
      <c r="B158" s="71" t="s">
        <v>100</v>
      </c>
      <c r="C158" s="53">
        <v>4</v>
      </c>
      <c r="D158" s="75">
        <v>34.703099999999999</v>
      </c>
      <c r="E158" s="179">
        <v>1921</v>
      </c>
      <c r="F158" s="70">
        <v>176880</v>
      </c>
      <c r="G158" s="61">
        <v>75</v>
      </c>
      <c r="H158" s="70">
        <f t="shared" si="24"/>
        <v>132660</v>
      </c>
      <c r="I158" s="15">
        <f t="shared" si="23"/>
        <v>44220</v>
      </c>
      <c r="J158" s="15">
        <f t="shared" si="25"/>
        <v>92.077043206663191</v>
      </c>
      <c r="K158" s="15">
        <f t="shared" si="26"/>
        <v>499.95993400048229</v>
      </c>
      <c r="L158" s="15">
        <f t="shared" si="27"/>
        <v>922490.74794564955</v>
      </c>
      <c r="M158" s="15"/>
      <c r="N158" s="165">
        <f t="shared" si="28"/>
        <v>922490.74794564955</v>
      </c>
    </row>
    <row r="159" spans="1:14" x14ac:dyDescent="0.25">
      <c r="A159" s="159"/>
      <c r="B159" s="71" t="s">
        <v>101</v>
      </c>
      <c r="C159" s="53">
        <v>4</v>
      </c>
      <c r="D159" s="75">
        <v>43.419999999999995</v>
      </c>
      <c r="E159" s="179">
        <v>2868</v>
      </c>
      <c r="F159" s="70">
        <v>356786</v>
      </c>
      <c r="G159" s="61">
        <v>75</v>
      </c>
      <c r="H159" s="70">
        <f t="shared" si="24"/>
        <v>267589.5</v>
      </c>
      <c r="I159" s="15">
        <f t="shared" si="23"/>
        <v>89196.5</v>
      </c>
      <c r="J159" s="15">
        <f t="shared" si="25"/>
        <v>124.4023709902371</v>
      </c>
      <c r="K159" s="15">
        <f t="shared" si="26"/>
        <v>467.63460621690837</v>
      </c>
      <c r="L159" s="15">
        <f t="shared" si="27"/>
        <v>987902.38070046471</v>
      </c>
      <c r="M159" s="15"/>
      <c r="N159" s="165">
        <f t="shared" si="28"/>
        <v>987902.38070046471</v>
      </c>
    </row>
    <row r="160" spans="1:14" x14ac:dyDescent="0.25">
      <c r="A160" s="159"/>
      <c r="B160" s="71" t="s">
        <v>102</v>
      </c>
      <c r="C160" s="53">
        <v>4</v>
      </c>
      <c r="D160" s="75">
        <v>49.62</v>
      </c>
      <c r="E160" s="179">
        <v>3046</v>
      </c>
      <c r="F160" s="70">
        <v>303293</v>
      </c>
      <c r="G160" s="61">
        <v>75</v>
      </c>
      <c r="H160" s="70">
        <f t="shared" si="24"/>
        <v>227469.75</v>
      </c>
      <c r="I160" s="15">
        <f t="shared" si="23"/>
        <v>75823.25</v>
      </c>
      <c r="J160" s="15">
        <f t="shared" si="25"/>
        <v>99.570912672357196</v>
      </c>
      <c r="K160" s="15">
        <f t="shared" si="26"/>
        <v>492.4660645347883</v>
      </c>
      <c r="L160" s="15">
        <f t="shared" si="27"/>
        <v>1052704.959213902</v>
      </c>
      <c r="M160" s="15"/>
      <c r="N160" s="165">
        <f t="shared" si="28"/>
        <v>1052704.959213902</v>
      </c>
    </row>
    <row r="161" spans="1:14" x14ac:dyDescent="0.25">
      <c r="A161" s="159"/>
      <c r="B161" s="71" t="s">
        <v>103</v>
      </c>
      <c r="C161" s="53">
        <v>4</v>
      </c>
      <c r="D161" s="75">
        <v>35.459099999999999</v>
      </c>
      <c r="E161" s="179">
        <v>2145</v>
      </c>
      <c r="F161" s="70">
        <v>639947</v>
      </c>
      <c r="G161" s="61">
        <v>75</v>
      </c>
      <c r="H161" s="70">
        <f t="shared" si="24"/>
        <v>479960.25</v>
      </c>
      <c r="I161" s="15">
        <f t="shared" si="23"/>
        <v>159986.75</v>
      </c>
      <c r="J161" s="15">
        <f t="shared" si="25"/>
        <v>298.34358974358975</v>
      </c>
      <c r="K161" s="15">
        <f t="shared" si="26"/>
        <v>293.69338746355572</v>
      </c>
      <c r="L161" s="15">
        <f t="shared" si="27"/>
        <v>672597.7669992384</v>
      </c>
      <c r="M161" s="15"/>
      <c r="N161" s="165">
        <f t="shared" si="28"/>
        <v>672597.7669992384</v>
      </c>
    </row>
    <row r="162" spans="1:14" x14ac:dyDescent="0.25">
      <c r="A162" s="159"/>
      <c r="B162" s="71"/>
      <c r="C162" s="53"/>
      <c r="D162" s="75">
        <v>0</v>
      </c>
      <c r="E162" s="181"/>
      <c r="F162" s="166"/>
      <c r="G162" s="61"/>
      <c r="H162" s="166"/>
      <c r="I162" s="167"/>
      <c r="J162" s="167"/>
      <c r="K162" s="15"/>
      <c r="L162" s="15"/>
      <c r="M162" s="15"/>
      <c r="N162" s="165"/>
    </row>
    <row r="163" spans="1:14" x14ac:dyDescent="0.25">
      <c r="A163" s="163" t="s">
        <v>104</v>
      </c>
      <c r="B163" s="63" t="s">
        <v>2</v>
      </c>
      <c r="C163" s="64"/>
      <c r="D163" s="7">
        <v>867.85669999999993</v>
      </c>
      <c r="E163" s="182">
        <f>E164</f>
        <v>57638</v>
      </c>
      <c r="F163" s="55">
        <v>0</v>
      </c>
      <c r="G163" s="61"/>
      <c r="H163" s="55">
        <f>H165</f>
        <v>4406903.5</v>
      </c>
      <c r="I163" s="12">
        <f>I165</f>
        <v>-4406903.5</v>
      </c>
      <c r="J163" s="12"/>
      <c r="K163" s="15"/>
      <c r="L163" s="15"/>
      <c r="M163" s="14">
        <f>M165</f>
        <v>24659389.999210842</v>
      </c>
      <c r="N163" s="160">
        <f t="shared" si="28"/>
        <v>24659389.999210842</v>
      </c>
    </row>
    <row r="164" spans="1:14" x14ac:dyDescent="0.25">
      <c r="A164" s="163" t="s">
        <v>104</v>
      </c>
      <c r="B164" s="63" t="s">
        <v>3</v>
      </c>
      <c r="C164" s="64"/>
      <c r="D164" s="7">
        <v>867.85669999999993</v>
      </c>
      <c r="E164" s="182">
        <f>SUM(E166:E192)</f>
        <v>57638</v>
      </c>
      <c r="F164" s="55">
        <f>SUM(F166:F192)</f>
        <v>17627614</v>
      </c>
      <c r="G164" s="61"/>
      <c r="H164" s="55">
        <f>SUM(H166:H192)</f>
        <v>9232990.5</v>
      </c>
      <c r="I164" s="12">
        <f>SUM(I166:I192)</f>
        <v>8394623.5</v>
      </c>
      <c r="J164" s="12"/>
      <c r="K164" s="15"/>
      <c r="L164" s="12">
        <f>SUM(L166:L192)</f>
        <v>21564569.180177066</v>
      </c>
      <c r="M164" s="15"/>
      <c r="N164" s="160">
        <f t="shared" si="28"/>
        <v>21564569.180177066</v>
      </c>
    </row>
    <row r="165" spans="1:14" x14ac:dyDescent="0.25">
      <c r="A165" s="159"/>
      <c r="B165" s="71" t="s">
        <v>26</v>
      </c>
      <c r="C165" s="53">
        <v>2</v>
      </c>
      <c r="D165" s="75">
        <v>0</v>
      </c>
      <c r="E165" s="183"/>
      <c r="F165" s="70">
        <v>0</v>
      </c>
      <c r="G165" s="61">
        <v>25</v>
      </c>
      <c r="H165" s="70">
        <f>F164*G165/100</f>
        <v>4406903.5</v>
      </c>
      <c r="I165" s="15">
        <f t="shared" ref="I165:I192" si="29">F165-H165</f>
        <v>-4406903.5</v>
      </c>
      <c r="J165" s="15"/>
      <c r="K165" s="15"/>
      <c r="L165" s="15"/>
      <c r="M165" s="15">
        <f>($L$7*$L$8*E163/$L$10)+($L$7*$L$9*D163/$L$11)</f>
        <v>24659389.999210842</v>
      </c>
      <c r="N165" s="165">
        <f t="shared" si="28"/>
        <v>24659389.999210842</v>
      </c>
    </row>
    <row r="166" spans="1:14" x14ac:dyDescent="0.25">
      <c r="A166" s="159"/>
      <c r="B166" s="71" t="s">
        <v>105</v>
      </c>
      <c r="C166" s="53">
        <v>4</v>
      </c>
      <c r="D166" s="75">
        <v>26.908499999999997</v>
      </c>
      <c r="E166" s="179">
        <v>1520</v>
      </c>
      <c r="F166" s="70">
        <v>228000</v>
      </c>
      <c r="G166" s="61">
        <v>75</v>
      </c>
      <c r="H166" s="70">
        <f t="shared" ref="H166:H192" si="30">F166*G166/100</f>
        <v>171000</v>
      </c>
      <c r="I166" s="15">
        <f t="shared" si="29"/>
        <v>57000</v>
      </c>
      <c r="J166" s="15">
        <f t="shared" ref="J166:J192" si="31">F166/E166</f>
        <v>150</v>
      </c>
      <c r="K166" s="15">
        <f t="shared" ref="K166:K192" si="32">$J$11*$J$19-J166</f>
        <v>442.03697720714547</v>
      </c>
      <c r="L166" s="15">
        <f t="shared" ref="L166:L192" si="33">IF(K166&gt;0,$J$7*$J$8*(K166/$K$19),0)+$J$7*$J$9*(E166/$E$19)+$J$7*$J$10*(D166/$D$19)</f>
        <v>789770.61731392238</v>
      </c>
      <c r="M166" s="15"/>
      <c r="N166" s="165">
        <f t="shared" si="28"/>
        <v>789770.61731392238</v>
      </c>
    </row>
    <row r="167" spans="1:14" x14ac:dyDescent="0.25">
      <c r="A167" s="159"/>
      <c r="B167" s="71" t="s">
        <v>149</v>
      </c>
      <c r="C167" s="53">
        <v>4</v>
      </c>
      <c r="D167" s="75">
        <v>43.430900000000001</v>
      </c>
      <c r="E167" s="179">
        <v>3141</v>
      </c>
      <c r="F167" s="70">
        <v>855720</v>
      </c>
      <c r="G167" s="61">
        <v>75</v>
      </c>
      <c r="H167" s="70">
        <f t="shared" si="30"/>
        <v>641790</v>
      </c>
      <c r="I167" s="15">
        <f t="shared" si="29"/>
        <v>213930</v>
      </c>
      <c r="J167" s="15">
        <f t="shared" si="31"/>
        <v>272.4355300859599</v>
      </c>
      <c r="K167" s="15">
        <f t="shared" si="32"/>
        <v>319.60144712118557</v>
      </c>
      <c r="L167" s="15">
        <f t="shared" si="33"/>
        <v>817339.75849640963</v>
      </c>
      <c r="M167" s="15"/>
      <c r="N167" s="165">
        <f t="shared" si="28"/>
        <v>817339.75849640963</v>
      </c>
    </row>
    <row r="168" spans="1:14" x14ac:dyDescent="0.25">
      <c r="A168" s="159"/>
      <c r="B168" s="71" t="s">
        <v>106</v>
      </c>
      <c r="C168" s="53">
        <v>4</v>
      </c>
      <c r="D168" s="75">
        <v>26.584299999999995</v>
      </c>
      <c r="E168" s="179">
        <v>3388</v>
      </c>
      <c r="F168" s="70">
        <v>754146</v>
      </c>
      <c r="G168" s="61">
        <v>75</v>
      </c>
      <c r="H168" s="70">
        <f t="shared" si="30"/>
        <v>565609.5</v>
      </c>
      <c r="I168" s="15">
        <f t="shared" si="29"/>
        <v>188536.5</v>
      </c>
      <c r="J168" s="15">
        <f t="shared" si="31"/>
        <v>222.59327036599763</v>
      </c>
      <c r="K168" s="15">
        <f t="shared" si="32"/>
        <v>369.44370684114784</v>
      </c>
      <c r="L168" s="15">
        <f t="shared" si="33"/>
        <v>862074.10633772356</v>
      </c>
      <c r="M168" s="15"/>
      <c r="N168" s="165">
        <f t="shared" si="28"/>
        <v>862074.10633772356</v>
      </c>
    </row>
    <row r="169" spans="1:14" x14ac:dyDescent="0.25">
      <c r="A169" s="159"/>
      <c r="B169" s="71" t="s">
        <v>859</v>
      </c>
      <c r="C169" s="53">
        <v>3</v>
      </c>
      <c r="D169" s="75">
        <v>2.4799000000000002</v>
      </c>
      <c r="E169" s="179">
        <v>4948</v>
      </c>
      <c r="F169" s="70">
        <v>7250400</v>
      </c>
      <c r="G169" s="61">
        <v>20</v>
      </c>
      <c r="H169" s="70">
        <f t="shared" si="30"/>
        <v>1450080</v>
      </c>
      <c r="I169" s="15">
        <f t="shared" si="29"/>
        <v>5800320</v>
      </c>
      <c r="J169" s="15">
        <f t="shared" si="31"/>
        <v>1465.3193209377525</v>
      </c>
      <c r="K169" s="15">
        <f t="shared" si="32"/>
        <v>-873.28234373060707</v>
      </c>
      <c r="L169" s="15">
        <f t="shared" si="33"/>
        <v>453759.67733833921</v>
      </c>
      <c r="M169" s="15"/>
      <c r="N169" s="165">
        <f t="shared" si="28"/>
        <v>453759.67733833921</v>
      </c>
    </row>
    <row r="170" spans="1:14" x14ac:dyDescent="0.25">
      <c r="A170" s="159"/>
      <c r="B170" s="71" t="s">
        <v>107</v>
      </c>
      <c r="C170" s="53">
        <v>4</v>
      </c>
      <c r="D170" s="75">
        <v>32.512800000000006</v>
      </c>
      <c r="E170" s="179">
        <v>1897</v>
      </c>
      <c r="F170" s="70">
        <v>171586</v>
      </c>
      <c r="G170" s="61">
        <v>75</v>
      </c>
      <c r="H170" s="70">
        <f t="shared" si="30"/>
        <v>128689.5</v>
      </c>
      <c r="I170" s="15">
        <f t="shared" si="29"/>
        <v>42896.5</v>
      </c>
      <c r="J170" s="15">
        <f t="shared" si="31"/>
        <v>90.451238798102267</v>
      </c>
      <c r="K170" s="15">
        <f t="shared" si="32"/>
        <v>501.58573840904319</v>
      </c>
      <c r="L170" s="15">
        <f t="shared" si="33"/>
        <v>916829.71958931908</v>
      </c>
      <c r="M170" s="15"/>
      <c r="N170" s="165">
        <f t="shared" si="28"/>
        <v>916829.71958931908</v>
      </c>
    </row>
    <row r="171" spans="1:14" x14ac:dyDescent="0.25">
      <c r="A171" s="159"/>
      <c r="B171" s="71" t="s">
        <v>747</v>
      </c>
      <c r="C171" s="53">
        <v>4</v>
      </c>
      <c r="D171" s="75">
        <v>24.204699999999999</v>
      </c>
      <c r="E171" s="179">
        <v>1240</v>
      </c>
      <c r="F171" s="70">
        <v>146693</v>
      </c>
      <c r="G171" s="61">
        <v>75</v>
      </c>
      <c r="H171" s="70">
        <f t="shared" si="30"/>
        <v>110019.75</v>
      </c>
      <c r="I171" s="15">
        <f t="shared" si="29"/>
        <v>36673.25</v>
      </c>
      <c r="J171" s="15">
        <f t="shared" si="31"/>
        <v>118.3008064516129</v>
      </c>
      <c r="K171" s="15">
        <f t="shared" si="32"/>
        <v>473.73617075553256</v>
      </c>
      <c r="L171" s="15">
        <f t="shared" si="33"/>
        <v>799312.3871023329</v>
      </c>
      <c r="M171" s="15"/>
      <c r="N171" s="165">
        <f t="shared" si="28"/>
        <v>799312.3871023329</v>
      </c>
    </row>
    <row r="172" spans="1:14" x14ac:dyDescent="0.25">
      <c r="A172" s="159"/>
      <c r="B172" s="71" t="s">
        <v>108</v>
      </c>
      <c r="C172" s="53">
        <v>4</v>
      </c>
      <c r="D172" s="75">
        <v>34.141199999999998</v>
      </c>
      <c r="E172" s="179">
        <v>2151</v>
      </c>
      <c r="F172" s="70">
        <v>348400</v>
      </c>
      <c r="G172" s="61">
        <v>75</v>
      </c>
      <c r="H172" s="70">
        <f t="shared" si="30"/>
        <v>261300</v>
      </c>
      <c r="I172" s="15">
        <f t="shared" si="29"/>
        <v>87100</v>
      </c>
      <c r="J172" s="15">
        <f t="shared" si="31"/>
        <v>161.97117619711761</v>
      </c>
      <c r="K172" s="15">
        <f t="shared" si="32"/>
        <v>430.06580101002783</v>
      </c>
      <c r="L172" s="15">
        <f t="shared" si="33"/>
        <v>849641.5630601563</v>
      </c>
      <c r="M172" s="15"/>
      <c r="N172" s="165">
        <f t="shared" si="28"/>
        <v>849641.5630601563</v>
      </c>
    </row>
    <row r="173" spans="1:14" x14ac:dyDescent="0.25">
      <c r="A173" s="159"/>
      <c r="B173" s="71" t="s">
        <v>748</v>
      </c>
      <c r="C173" s="53">
        <v>4</v>
      </c>
      <c r="D173" s="75">
        <v>13.6663</v>
      </c>
      <c r="E173" s="179">
        <v>655</v>
      </c>
      <c r="F173" s="70">
        <v>130120</v>
      </c>
      <c r="G173" s="61">
        <v>75</v>
      </c>
      <c r="H173" s="70">
        <f t="shared" si="30"/>
        <v>97590</v>
      </c>
      <c r="I173" s="15">
        <f t="shared" si="29"/>
        <v>32530</v>
      </c>
      <c r="J173" s="15">
        <f t="shared" si="31"/>
        <v>198.65648854961833</v>
      </c>
      <c r="K173" s="15">
        <f t="shared" si="32"/>
        <v>393.38048865752717</v>
      </c>
      <c r="L173" s="15">
        <f t="shared" si="33"/>
        <v>613304.2754944996</v>
      </c>
      <c r="M173" s="15"/>
      <c r="N173" s="165">
        <f t="shared" si="28"/>
        <v>613304.2754944996</v>
      </c>
    </row>
    <row r="174" spans="1:14" x14ac:dyDescent="0.25">
      <c r="A174" s="159"/>
      <c r="B174" s="71" t="s">
        <v>109</v>
      </c>
      <c r="C174" s="53">
        <v>4</v>
      </c>
      <c r="D174" s="75">
        <v>47.553799999999995</v>
      </c>
      <c r="E174" s="179">
        <v>3030</v>
      </c>
      <c r="F174" s="70">
        <v>900547</v>
      </c>
      <c r="G174" s="61">
        <v>75</v>
      </c>
      <c r="H174" s="70">
        <f t="shared" si="30"/>
        <v>675410.25</v>
      </c>
      <c r="I174" s="15">
        <f t="shared" si="29"/>
        <v>225136.75</v>
      </c>
      <c r="J174" s="15">
        <f t="shared" si="31"/>
        <v>297.21023102310232</v>
      </c>
      <c r="K174" s="15">
        <f t="shared" si="32"/>
        <v>294.82674618404315</v>
      </c>
      <c r="L174" s="15">
        <f t="shared" si="33"/>
        <v>785230.93692105485</v>
      </c>
      <c r="M174" s="15"/>
      <c r="N174" s="165">
        <f t="shared" si="28"/>
        <v>785230.93692105485</v>
      </c>
    </row>
    <row r="175" spans="1:14" x14ac:dyDescent="0.25">
      <c r="A175" s="159"/>
      <c r="B175" s="71" t="s">
        <v>110</v>
      </c>
      <c r="C175" s="53">
        <v>4</v>
      </c>
      <c r="D175" s="75">
        <v>45.8063</v>
      </c>
      <c r="E175" s="179">
        <v>2334</v>
      </c>
      <c r="F175" s="70">
        <v>201040</v>
      </c>
      <c r="G175" s="61">
        <v>75</v>
      </c>
      <c r="H175" s="70">
        <f t="shared" si="30"/>
        <v>150780</v>
      </c>
      <c r="I175" s="15">
        <f t="shared" si="29"/>
        <v>50260</v>
      </c>
      <c r="J175" s="15">
        <f t="shared" si="31"/>
        <v>86.135389888603257</v>
      </c>
      <c r="K175" s="15">
        <f t="shared" si="32"/>
        <v>505.90158731854223</v>
      </c>
      <c r="L175" s="15">
        <f t="shared" si="33"/>
        <v>996239.11479757004</v>
      </c>
      <c r="M175" s="15"/>
      <c r="N175" s="165">
        <f t="shared" si="28"/>
        <v>996239.11479757004</v>
      </c>
    </row>
    <row r="176" spans="1:14" x14ac:dyDescent="0.25">
      <c r="A176" s="159"/>
      <c r="B176" s="71" t="s">
        <v>111</v>
      </c>
      <c r="C176" s="53">
        <v>4</v>
      </c>
      <c r="D176" s="75">
        <v>48.502000000000002</v>
      </c>
      <c r="E176" s="179">
        <v>3317</v>
      </c>
      <c r="F176" s="70">
        <v>580934</v>
      </c>
      <c r="G176" s="61">
        <v>75</v>
      </c>
      <c r="H176" s="70">
        <f t="shared" si="30"/>
        <v>435700.5</v>
      </c>
      <c r="I176" s="15">
        <f t="shared" si="29"/>
        <v>145233.5</v>
      </c>
      <c r="J176" s="15">
        <f t="shared" si="31"/>
        <v>175.13837805245703</v>
      </c>
      <c r="K176" s="15">
        <f t="shared" si="32"/>
        <v>416.89859915468844</v>
      </c>
      <c r="L176" s="15">
        <f t="shared" si="33"/>
        <v>974648.14354726428</v>
      </c>
      <c r="M176" s="15"/>
      <c r="N176" s="165">
        <f t="shared" si="28"/>
        <v>974648.14354726428</v>
      </c>
    </row>
    <row r="177" spans="1:14" x14ac:dyDescent="0.25">
      <c r="A177" s="159"/>
      <c r="B177" s="71" t="s">
        <v>749</v>
      </c>
      <c r="C177" s="53">
        <v>4</v>
      </c>
      <c r="D177" s="75">
        <v>18.323800000000002</v>
      </c>
      <c r="E177" s="179">
        <v>964</v>
      </c>
      <c r="F177" s="70">
        <v>169013</v>
      </c>
      <c r="G177" s="61">
        <v>75</v>
      </c>
      <c r="H177" s="70">
        <f t="shared" si="30"/>
        <v>126759.75</v>
      </c>
      <c r="I177" s="15">
        <f t="shared" si="29"/>
        <v>42253.25</v>
      </c>
      <c r="J177" s="15">
        <f t="shared" si="31"/>
        <v>175.3246887966805</v>
      </c>
      <c r="K177" s="15">
        <f t="shared" si="32"/>
        <v>416.71228841046496</v>
      </c>
      <c r="L177" s="15">
        <f t="shared" si="33"/>
        <v>684004.2450530678</v>
      </c>
      <c r="M177" s="15"/>
      <c r="N177" s="165">
        <f t="shared" si="28"/>
        <v>684004.2450530678</v>
      </c>
    </row>
    <row r="178" spans="1:14" x14ac:dyDescent="0.25">
      <c r="A178" s="159"/>
      <c r="B178" s="71" t="s">
        <v>112</v>
      </c>
      <c r="C178" s="53">
        <v>4</v>
      </c>
      <c r="D178" s="75">
        <v>37.853900000000003</v>
      </c>
      <c r="E178" s="179">
        <v>1800</v>
      </c>
      <c r="F178" s="70">
        <v>433347</v>
      </c>
      <c r="G178" s="61">
        <v>75</v>
      </c>
      <c r="H178" s="70">
        <f t="shared" si="30"/>
        <v>325010.25</v>
      </c>
      <c r="I178" s="15">
        <f t="shared" si="29"/>
        <v>108336.75</v>
      </c>
      <c r="J178" s="15">
        <f t="shared" si="31"/>
        <v>240.74833333333333</v>
      </c>
      <c r="K178" s="15">
        <f t="shared" si="32"/>
        <v>351.28864387381213</v>
      </c>
      <c r="L178" s="15">
        <f t="shared" si="33"/>
        <v>723541.42815237411</v>
      </c>
      <c r="M178" s="15"/>
      <c r="N178" s="165">
        <f t="shared" si="28"/>
        <v>723541.42815237411</v>
      </c>
    </row>
    <row r="179" spans="1:14" x14ac:dyDescent="0.25">
      <c r="A179" s="159"/>
      <c r="B179" s="71" t="s">
        <v>113</v>
      </c>
      <c r="C179" s="53">
        <v>4</v>
      </c>
      <c r="D179" s="75">
        <v>68.959999999999994</v>
      </c>
      <c r="E179" s="179">
        <v>4338</v>
      </c>
      <c r="F179" s="70">
        <v>690573</v>
      </c>
      <c r="G179" s="61">
        <v>75</v>
      </c>
      <c r="H179" s="70">
        <f t="shared" si="30"/>
        <v>517929.75</v>
      </c>
      <c r="I179" s="15">
        <f t="shared" si="29"/>
        <v>172643.25</v>
      </c>
      <c r="J179" s="15">
        <f t="shared" si="31"/>
        <v>159.19156293222684</v>
      </c>
      <c r="K179" s="15">
        <f t="shared" si="32"/>
        <v>432.84541427491865</v>
      </c>
      <c r="L179" s="15">
        <f t="shared" si="33"/>
        <v>1140637.6276544952</v>
      </c>
      <c r="M179" s="15"/>
      <c r="N179" s="165">
        <f t="shared" si="28"/>
        <v>1140637.6276544952</v>
      </c>
    </row>
    <row r="180" spans="1:14" x14ac:dyDescent="0.25">
      <c r="A180" s="159"/>
      <c r="B180" s="71" t="s">
        <v>750</v>
      </c>
      <c r="C180" s="53">
        <v>4</v>
      </c>
      <c r="D180" s="75">
        <v>23.719200000000001</v>
      </c>
      <c r="E180" s="179">
        <v>1003</v>
      </c>
      <c r="F180" s="70">
        <v>116933</v>
      </c>
      <c r="G180" s="61">
        <v>75</v>
      </c>
      <c r="H180" s="70">
        <f t="shared" si="30"/>
        <v>87699.75</v>
      </c>
      <c r="I180" s="15">
        <f t="shared" si="29"/>
        <v>29233.25</v>
      </c>
      <c r="J180" s="15">
        <f t="shared" si="31"/>
        <v>116.58325024925225</v>
      </c>
      <c r="K180" s="15">
        <f t="shared" si="32"/>
        <v>475.4537269578932</v>
      </c>
      <c r="L180" s="15">
        <f t="shared" si="33"/>
        <v>778900.24332463741</v>
      </c>
      <c r="M180" s="15"/>
      <c r="N180" s="165">
        <f t="shared" si="28"/>
        <v>778900.24332463741</v>
      </c>
    </row>
    <row r="181" spans="1:14" x14ac:dyDescent="0.25">
      <c r="A181" s="159"/>
      <c r="B181" s="71" t="s">
        <v>114</v>
      </c>
      <c r="C181" s="53">
        <v>4</v>
      </c>
      <c r="D181" s="75">
        <v>39.612299999999998</v>
      </c>
      <c r="E181" s="179">
        <v>2733</v>
      </c>
      <c r="F181" s="70">
        <v>341640</v>
      </c>
      <c r="G181" s="61">
        <v>75</v>
      </c>
      <c r="H181" s="70">
        <f t="shared" si="30"/>
        <v>256230</v>
      </c>
      <c r="I181" s="15">
        <f t="shared" si="29"/>
        <v>85410</v>
      </c>
      <c r="J181" s="15">
        <f t="shared" si="31"/>
        <v>125.00548847420417</v>
      </c>
      <c r="K181" s="15">
        <f t="shared" si="32"/>
        <v>467.03148873294128</v>
      </c>
      <c r="L181" s="15">
        <f t="shared" si="33"/>
        <v>965103.33917688124</v>
      </c>
      <c r="M181" s="15"/>
      <c r="N181" s="165">
        <f t="shared" si="28"/>
        <v>965103.33917688124</v>
      </c>
    </row>
    <row r="182" spans="1:14" x14ac:dyDescent="0.25">
      <c r="A182" s="159"/>
      <c r="B182" s="71" t="s">
        <v>115</v>
      </c>
      <c r="C182" s="53">
        <v>4</v>
      </c>
      <c r="D182" s="75">
        <v>14.54</v>
      </c>
      <c r="E182" s="179">
        <v>1569</v>
      </c>
      <c r="F182" s="70">
        <v>190027</v>
      </c>
      <c r="G182" s="61">
        <v>75</v>
      </c>
      <c r="H182" s="70">
        <f t="shared" si="30"/>
        <v>142520.25</v>
      </c>
      <c r="I182" s="15">
        <f t="shared" si="29"/>
        <v>47506.75</v>
      </c>
      <c r="J182" s="15">
        <f t="shared" si="31"/>
        <v>121.11344805608668</v>
      </c>
      <c r="K182" s="15">
        <f t="shared" si="32"/>
        <v>470.9235291510588</v>
      </c>
      <c r="L182" s="15">
        <f t="shared" si="33"/>
        <v>800481.60904321575</v>
      </c>
      <c r="M182" s="15"/>
      <c r="N182" s="165">
        <f t="shared" si="28"/>
        <v>800481.60904321575</v>
      </c>
    </row>
    <row r="183" spans="1:14" x14ac:dyDescent="0.25">
      <c r="A183" s="159"/>
      <c r="B183" s="71" t="s">
        <v>116</v>
      </c>
      <c r="C183" s="53">
        <v>4</v>
      </c>
      <c r="D183" s="75">
        <v>48.664899999999996</v>
      </c>
      <c r="E183" s="179">
        <v>3002</v>
      </c>
      <c r="F183" s="70">
        <v>1879627</v>
      </c>
      <c r="G183" s="61">
        <v>75</v>
      </c>
      <c r="H183" s="70">
        <f t="shared" si="30"/>
        <v>1409720.25</v>
      </c>
      <c r="I183" s="15">
        <f t="shared" si="29"/>
        <v>469906.75</v>
      </c>
      <c r="J183" s="15">
        <f t="shared" si="31"/>
        <v>626.12491672218516</v>
      </c>
      <c r="K183" s="15">
        <f t="shared" si="32"/>
        <v>-34.087939515039693</v>
      </c>
      <c r="L183" s="15">
        <f t="shared" si="33"/>
        <v>396644.79181965278</v>
      </c>
      <c r="M183" s="15"/>
      <c r="N183" s="165">
        <f t="shared" si="28"/>
        <v>396644.79181965278</v>
      </c>
    </row>
    <row r="184" spans="1:14" x14ac:dyDescent="0.25">
      <c r="A184" s="159"/>
      <c r="B184" s="71" t="s">
        <v>117</v>
      </c>
      <c r="C184" s="53">
        <v>4</v>
      </c>
      <c r="D184" s="75">
        <v>32.5428</v>
      </c>
      <c r="E184" s="179">
        <v>1502</v>
      </c>
      <c r="F184" s="70">
        <v>225454</v>
      </c>
      <c r="G184" s="61">
        <v>75</v>
      </c>
      <c r="H184" s="70">
        <f t="shared" si="30"/>
        <v>169090.5</v>
      </c>
      <c r="I184" s="15">
        <f t="shared" si="29"/>
        <v>56363.5</v>
      </c>
      <c r="J184" s="15">
        <f t="shared" si="31"/>
        <v>150.10252996005326</v>
      </c>
      <c r="K184" s="15">
        <f t="shared" si="32"/>
        <v>441.93444724709218</v>
      </c>
      <c r="L184" s="15">
        <f t="shared" si="33"/>
        <v>802505.03347412264</v>
      </c>
      <c r="M184" s="15"/>
      <c r="N184" s="165">
        <f t="shared" si="28"/>
        <v>802505.03347412264</v>
      </c>
    </row>
    <row r="185" spans="1:14" x14ac:dyDescent="0.25">
      <c r="A185" s="159"/>
      <c r="B185" s="71" t="s">
        <v>118</v>
      </c>
      <c r="C185" s="53">
        <v>4</v>
      </c>
      <c r="D185" s="75">
        <v>18.128499999999999</v>
      </c>
      <c r="E185" s="179">
        <v>1521</v>
      </c>
      <c r="F185" s="70">
        <v>227147</v>
      </c>
      <c r="G185" s="61">
        <v>75</v>
      </c>
      <c r="H185" s="70">
        <f t="shared" si="30"/>
        <v>170360.25</v>
      </c>
      <c r="I185" s="15">
        <f t="shared" si="29"/>
        <v>56786.75</v>
      </c>
      <c r="J185" s="15">
        <f t="shared" si="31"/>
        <v>149.34056541748851</v>
      </c>
      <c r="K185" s="15">
        <f t="shared" si="32"/>
        <v>442.69641178965696</v>
      </c>
      <c r="L185" s="15">
        <f t="shared" si="33"/>
        <v>768139.8114195274</v>
      </c>
      <c r="M185" s="15"/>
      <c r="N185" s="165">
        <f t="shared" si="28"/>
        <v>768139.8114195274</v>
      </c>
    </row>
    <row r="186" spans="1:14" x14ac:dyDescent="0.25">
      <c r="A186" s="159"/>
      <c r="B186" s="71" t="s">
        <v>751</v>
      </c>
      <c r="C186" s="53">
        <v>4</v>
      </c>
      <c r="D186" s="75">
        <v>44.192900000000002</v>
      </c>
      <c r="E186" s="179">
        <v>2149</v>
      </c>
      <c r="F186" s="70">
        <v>164386</v>
      </c>
      <c r="G186" s="61">
        <v>75</v>
      </c>
      <c r="H186" s="70">
        <f t="shared" si="30"/>
        <v>123289.5</v>
      </c>
      <c r="I186" s="15">
        <f t="shared" si="29"/>
        <v>41096.5</v>
      </c>
      <c r="J186" s="15">
        <f t="shared" si="31"/>
        <v>76.494183341088885</v>
      </c>
      <c r="K186" s="15">
        <f t="shared" si="32"/>
        <v>515.54279386605663</v>
      </c>
      <c r="L186" s="15">
        <f t="shared" si="33"/>
        <v>988078.78741483903</v>
      </c>
      <c r="M186" s="15"/>
      <c r="N186" s="165">
        <f t="shared" si="28"/>
        <v>988078.78741483903</v>
      </c>
    </row>
    <row r="187" spans="1:14" x14ac:dyDescent="0.25">
      <c r="A187" s="159"/>
      <c r="B187" s="71" t="s">
        <v>752</v>
      </c>
      <c r="C187" s="53">
        <v>4</v>
      </c>
      <c r="D187" s="75">
        <v>23.693400000000004</v>
      </c>
      <c r="E187" s="179">
        <v>954</v>
      </c>
      <c r="F187" s="70">
        <v>163280</v>
      </c>
      <c r="G187" s="61">
        <v>75</v>
      </c>
      <c r="H187" s="70">
        <f t="shared" si="30"/>
        <v>122460</v>
      </c>
      <c r="I187" s="15">
        <f t="shared" si="29"/>
        <v>40820</v>
      </c>
      <c r="J187" s="15">
        <f t="shared" si="31"/>
        <v>171.15303983228512</v>
      </c>
      <c r="K187" s="15">
        <f t="shared" si="32"/>
        <v>420.88393737486035</v>
      </c>
      <c r="L187" s="15">
        <f t="shared" si="33"/>
        <v>702419.08900682093</v>
      </c>
      <c r="M187" s="15"/>
      <c r="N187" s="165">
        <f t="shared" si="28"/>
        <v>702419.08900682093</v>
      </c>
    </row>
    <row r="188" spans="1:14" x14ac:dyDescent="0.25">
      <c r="A188" s="159"/>
      <c r="B188" s="71" t="s">
        <v>119</v>
      </c>
      <c r="C188" s="53">
        <v>4</v>
      </c>
      <c r="D188" s="75">
        <v>21.2636</v>
      </c>
      <c r="E188" s="179">
        <v>1244</v>
      </c>
      <c r="F188" s="70">
        <v>194787</v>
      </c>
      <c r="G188" s="61">
        <v>75</v>
      </c>
      <c r="H188" s="70">
        <f t="shared" si="30"/>
        <v>146090.25</v>
      </c>
      <c r="I188" s="15">
        <f t="shared" si="29"/>
        <v>48696.75</v>
      </c>
      <c r="J188" s="15">
        <f t="shared" si="31"/>
        <v>156.58118971061094</v>
      </c>
      <c r="K188" s="15">
        <f t="shared" si="32"/>
        <v>435.45578749653453</v>
      </c>
      <c r="L188" s="15">
        <f t="shared" si="33"/>
        <v>741609.93184428208</v>
      </c>
      <c r="M188" s="15"/>
      <c r="N188" s="165">
        <f t="shared" si="28"/>
        <v>741609.93184428208</v>
      </c>
    </row>
    <row r="189" spans="1:14" x14ac:dyDescent="0.25">
      <c r="A189" s="159"/>
      <c r="B189" s="71" t="s">
        <v>120</v>
      </c>
      <c r="C189" s="53">
        <v>4</v>
      </c>
      <c r="D189" s="75">
        <v>25.954899999999999</v>
      </c>
      <c r="E189" s="179">
        <v>1872</v>
      </c>
      <c r="F189" s="70">
        <v>268867</v>
      </c>
      <c r="G189" s="61">
        <v>75</v>
      </c>
      <c r="H189" s="70">
        <f t="shared" si="30"/>
        <v>201650.25</v>
      </c>
      <c r="I189" s="15">
        <f t="shared" si="29"/>
        <v>67216.75</v>
      </c>
      <c r="J189" s="15">
        <f t="shared" si="31"/>
        <v>143.62553418803418</v>
      </c>
      <c r="K189" s="15">
        <f t="shared" si="32"/>
        <v>448.41144301911129</v>
      </c>
      <c r="L189" s="15">
        <f t="shared" si="33"/>
        <v>827552.17169776093</v>
      </c>
      <c r="M189" s="15"/>
      <c r="N189" s="165">
        <f t="shared" si="28"/>
        <v>827552.17169776093</v>
      </c>
    </row>
    <row r="190" spans="1:14" x14ac:dyDescent="0.25">
      <c r="A190" s="159"/>
      <c r="B190" s="71" t="s">
        <v>121</v>
      </c>
      <c r="C190" s="53">
        <v>4</v>
      </c>
      <c r="D190" s="75">
        <v>44.142299999999999</v>
      </c>
      <c r="E190" s="179">
        <v>2701</v>
      </c>
      <c r="F190" s="70">
        <v>544960</v>
      </c>
      <c r="G190" s="61">
        <v>75</v>
      </c>
      <c r="H190" s="70">
        <f t="shared" si="30"/>
        <v>408720</v>
      </c>
      <c r="I190" s="15">
        <f t="shared" si="29"/>
        <v>136240</v>
      </c>
      <c r="J190" s="15">
        <f t="shared" si="31"/>
        <v>201.76231025546093</v>
      </c>
      <c r="K190" s="15">
        <f t="shared" si="32"/>
        <v>390.27466695168454</v>
      </c>
      <c r="L190" s="15">
        <f t="shared" si="33"/>
        <v>872613.94217826356</v>
      </c>
      <c r="M190" s="15"/>
      <c r="N190" s="165">
        <f t="shared" si="28"/>
        <v>872613.94217826356</v>
      </c>
    </row>
    <row r="191" spans="1:14" x14ac:dyDescent="0.25">
      <c r="A191" s="159"/>
      <c r="B191" s="71" t="s">
        <v>122</v>
      </c>
      <c r="C191" s="53">
        <v>4</v>
      </c>
      <c r="D191" s="75">
        <v>25.907800000000002</v>
      </c>
      <c r="E191" s="179">
        <v>1157</v>
      </c>
      <c r="F191" s="70">
        <v>191000</v>
      </c>
      <c r="G191" s="61">
        <v>75</v>
      </c>
      <c r="H191" s="70">
        <f t="shared" si="30"/>
        <v>143250</v>
      </c>
      <c r="I191" s="15">
        <f t="shared" si="29"/>
        <v>47750</v>
      </c>
      <c r="J191" s="15">
        <f t="shared" si="31"/>
        <v>165.08210890233363</v>
      </c>
      <c r="K191" s="15">
        <f t="shared" si="32"/>
        <v>426.95486830481184</v>
      </c>
      <c r="L191" s="15">
        <f t="shared" si="33"/>
        <v>734479.56565998145</v>
      </c>
      <c r="M191" s="15"/>
      <c r="N191" s="165">
        <f t="shared" si="28"/>
        <v>734479.56565998145</v>
      </c>
    </row>
    <row r="192" spans="1:14" x14ac:dyDescent="0.25">
      <c r="A192" s="159"/>
      <c r="B192" s="71" t="s">
        <v>753</v>
      </c>
      <c r="C192" s="53">
        <v>4</v>
      </c>
      <c r="D192" s="75">
        <v>34.5657</v>
      </c>
      <c r="E192" s="179">
        <v>1508</v>
      </c>
      <c r="F192" s="70">
        <v>258987</v>
      </c>
      <c r="G192" s="61">
        <v>75</v>
      </c>
      <c r="H192" s="70">
        <f t="shared" si="30"/>
        <v>194240.25</v>
      </c>
      <c r="I192" s="15">
        <f t="shared" si="29"/>
        <v>64746.75</v>
      </c>
      <c r="J192" s="15">
        <f t="shared" si="31"/>
        <v>171.7420424403183</v>
      </c>
      <c r="K192" s="15">
        <f t="shared" si="32"/>
        <v>420.29493476682717</v>
      </c>
      <c r="L192" s="15">
        <f t="shared" si="33"/>
        <v>779707.26325854752</v>
      </c>
      <c r="M192" s="15"/>
      <c r="N192" s="165">
        <f t="shared" si="28"/>
        <v>779707.26325854752</v>
      </c>
    </row>
    <row r="193" spans="1:14" x14ac:dyDescent="0.25">
      <c r="A193" s="159"/>
      <c r="B193" s="71"/>
      <c r="C193" s="53"/>
      <c r="D193" s="75">
        <v>0</v>
      </c>
      <c r="E193" s="181"/>
      <c r="F193" s="166"/>
      <c r="G193" s="61"/>
      <c r="H193" s="166"/>
      <c r="I193" s="167"/>
      <c r="J193" s="167"/>
      <c r="K193" s="15"/>
      <c r="L193" s="15"/>
      <c r="M193" s="15"/>
      <c r="N193" s="165"/>
    </row>
    <row r="194" spans="1:14" x14ac:dyDescent="0.25">
      <c r="A194" s="163" t="s">
        <v>123</v>
      </c>
      <c r="B194" s="63" t="s">
        <v>2</v>
      </c>
      <c r="C194" s="64"/>
      <c r="D194" s="7">
        <v>753.54510000000005</v>
      </c>
      <c r="E194" s="182">
        <f>E195</f>
        <v>71493</v>
      </c>
      <c r="F194" s="55">
        <v>0</v>
      </c>
      <c r="G194" s="61"/>
      <c r="H194" s="55">
        <f>H196</f>
        <v>7074721.25</v>
      </c>
      <c r="I194" s="12">
        <f>I196</f>
        <v>-7074721.25</v>
      </c>
      <c r="J194" s="12"/>
      <c r="K194" s="15"/>
      <c r="L194" s="15"/>
      <c r="M194" s="14">
        <f>M196</f>
        <v>26454049.474558406</v>
      </c>
      <c r="N194" s="160">
        <f t="shared" si="28"/>
        <v>26454049.474558406</v>
      </c>
    </row>
    <row r="195" spans="1:14" x14ac:dyDescent="0.25">
      <c r="A195" s="163" t="s">
        <v>123</v>
      </c>
      <c r="B195" s="63" t="s">
        <v>3</v>
      </c>
      <c r="C195" s="64"/>
      <c r="D195" s="7">
        <v>753.54510000000005</v>
      </c>
      <c r="E195" s="182">
        <f>SUM(E197:E224)</f>
        <v>71493</v>
      </c>
      <c r="F195" s="55">
        <f>SUM(F197:F224)</f>
        <v>28298885</v>
      </c>
      <c r="G195" s="61"/>
      <c r="H195" s="55">
        <f>SUM(H197:H224)</f>
        <v>11135761.25</v>
      </c>
      <c r="I195" s="12">
        <f>SUM(I197:I224)</f>
        <v>17163123.75</v>
      </c>
      <c r="J195" s="12"/>
      <c r="K195" s="15"/>
      <c r="L195" s="12">
        <f>SUM(L197:L224)</f>
        <v>23697624.110512268</v>
      </c>
      <c r="M195" s="15"/>
      <c r="N195" s="160">
        <f t="shared" si="28"/>
        <v>23697624.110512268</v>
      </c>
    </row>
    <row r="196" spans="1:14" x14ac:dyDescent="0.25">
      <c r="A196" s="159"/>
      <c r="B196" s="71" t="s">
        <v>26</v>
      </c>
      <c r="C196" s="53">
        <v>2</v>
      </c>
      <c r="D196" s="75">
        <v>0</v>
      </c>
      <c r="E196" s="183"/>
      <c r="F196" s="70">
        <v>0</v>
      </c>
      <c r="G196" s="61">
        <v>25</v>
      </c>
      <c r="H196" s="70">
        <f>F195*G196/100</f>
        <v>7074721.25</v>
      </c>
      <c r="I196" s="15">
        <f t="shared" ref="I196:I224" si="34">F196-H196</f>
        <v>-7074721.25</v>
      </c>
      <c r="J196" s="15"/>
      <c r="K196" s="15"/>
      <c r="L196" s="15"/>
      <c r="M196" s="15">
        <f>($L$7*$L$8*E194/$L$10)+($L$7*$L$9*D194/$L$11)</f>
        <v>26454049.474558406</v>
      </c>
      <c r="N196" s="165">
        <f t="shared" si="28"/>
        <v>26454049.474558406</v>
      </c>
    </row>
    <row r="197" spans="1:14" x14ac:dyDescent="0.25">
      <c r="A197" s="159"/>
      <c r="B197" s="71" t="s">
        <v>124</v>
      </c>
      <c r="C197" s="53">
        <v>4</v>
      </c>
      <c r="D197" s="75">
        <v>15.2896</v>
      </c>
      <c r="E197" s="179">
        <v>1803</v>
      </c>
      <c r="F197" s="70">
        <v>240654</v>
      </c>
      <c r="G197" s="61">
        <v>75</v>
      </c>
      <c r="H197" s="70">
        <f t="shared" ref="H197:H224" si="35">F197*G197/100</f>
        <v>180490.5</v>
      </c>
      <c r="I197" s="15">
        <f t="shared" si="34"/>
        <v>60163.5</v>
      </c>
      <c r="J197" s="15">
        <f t="shared" ref="J197:J224" si="36">F197/E197</f>
        <v>133.47420965058237</v>
      </c>
      <c r="K197" s="15">
        <f t="shared" ref="K197:K224" si="37">$J$11*$J$19-J197</f>
        <v>458.56276755656313</v>
      </c>
      <c r="L197" s="15">
        <f t="shared" ref="L197:L224" si="38">IF(K197&gt;0,$J$7*$J$8*(K197/$K$19),0)+$J$7*$J$9*(E197/$E$19)+$J$7*$J$10*(D197/$D$19)</f>
        <v>807262.31873091031</v>
      </c>
      <c r="M197" s="15"/>
      <c r="N197" s="165">
        <f t="shared" si="28"/>
        <v>807262.31873091031</v>
      </c>
    </row>
    <row r="198" spans="1:14" x14ac:dyDescent="0.25">
      <c r="A198" s="159"/>
      <c r="B198" s="71" t="s">
        <v>125</v>
      </c>
      <c r="C198" s="53">
        <v>4</v>
      </c>
      <c r="D198" s="75">
        <v>59.804700000000004</v>
      </c>
      <c r="E198" s="179">
        <v>3195</v>
      </c>
      <c r="F198" s="70">
        <v>575826</v>
      </c>
      <c r="G198" s="61">
        <v>75</v>
      </c>
      <c r="H198" s="70">
        <f t="shared" si="35"/>
        <v>431869.5</v>
      </c>
      <c r="I198" s="15">
        <f t="shared" si="34"/>
        <v>143956.5</v>
      </c>
      <c r="J198" s="15">
        <f t="shared" si="36"/>
        <v>180.22723004694836</v>
      </c>
      <c r="K198" s="15">
        <f t="shared" si="37"/>
        <v>411.80974716019711</v>
      </c>
      <c r="L198" s="15">
        <f t="shared" si="38"/>
        <v>985986.59847425413</v>
      </c>
      <c r="M198" s="15"/>
      <c r="N198" s="165">
        <f t="shared" si="28"/>
        <v>985986.59847425413</v>
      </c>
    </row>
    <row r="199" spans="1:14" x14ac:dyDescent="0.25">
      <c r="A199" s="159"/>
      <c r="B199" s="71" t="s">
        <v>126</v>
      </c>
      <c r="C199" s="53">
        <v>4</v>
      </c>
      <c r="D199" s="75">
        <v>15.4596</v>
      </c>
      <c r="E199" s="179">
        <v>1012</v>
      </c>
      <c r="F199" s="70">
        <v>103627</v>
      </c>
      <c r="G199" s="61">
        <v>75</v>
      </c>
      <c r="H199" s="70">
        <f t="shared" si="35"/>
        <v>77720.25</v>
      </c>
      <c r="I199" s="15">
        <f t="shared" si="34"/>
        <v>25906.75</v>
      </c>
      <c r="J199" s="15">
        <f t="shared" si="36"/>
        <v>102.39822134387352</v>
      </c>
      <c r="K199" s="15">
        <f t="shared" si="37"/>
        <v>489.63875586327197</v>
      </c>
      <c r="L199" s="15">
        <f t="shared" si="38"/>
        <v>777173.71641056903</v>
      </c>
      <c r="M199" s="15"/>
      <c r="N199" s="165">
        <f t="shared" si="28"/>
        <v>777173.71641056903</v>
      </c>
    </row>
    <row r="200" spans="1:14" x14ac:dyDescent="0.25">
      <c r="A200" s="159"/>
      <c r="B200" s="71" t="s">
        <v>127</v>
      </c>
      <c r="C200" s="53">
        <v>4</v>
      </c>
      <c r="D200" s="75">
        <v>11.678699999999999</v>
      </c>
      <c r="E200" s="179">
        <v>986</v>
      </c>
      <c r="F200" s="70">
        <v>93066</v>
      </c>
      <c r="G200" s="61">
        <v>75</v>
      </c>
      <c r="H200" s="70">
        <f t="shared" si="35"/>
        <v>69799.5</v>
      </c>
      <c r="I200" s="15">
        <f t="shared" si="34"/>
        <v>23266.5</v>
      </c>
      <c r="J200" s="15">
        <f t="shared" si="36"/>
        <v>94.387423935091277</v>
      </c>
      <c r="K200" s="15">
        <f t="shared" si="37"/>
        <v>497.64955327205416</v>
      </c>
      <c r="L200" s="15">
        <f t="shared" si="38"/>
        <v>775661.81813035626</v>
      </c>
      <c r="M200" s="15"/>
      <c r="N200" s="165">
        <f t="shared" si="28"/>
        <v>775661.81813035626</v>
      </c>
    </row>
    <row r="201" spans="1:14" x14ac:dyDescent="0.25">
      <c r="A201" s="159"/>
      <c r="B201" s="71" t="s">
        <v>886</v>
      </c>
      <c r="C201" s="53">
        <v>3</v>
      </c>
      <c r="D201" s="75">
        <v>42.328599999999994</v>
      </c>
      <c r="E201" s="179">
        <v>14574</v>
      </c>
      <c r="F201" s="70">
        <v>18342550</v>
      </c>
      <c r="G201" s="61">
        <v>20</v>
      </c>
      <c r="H201" s="70">
        <f t="shared" si="35"/>
        <v>3668510</v>
      </c>
      <c r="I201" s="15">
        <f t="shared" si="34"/>
        <v>14674040</v>
      </c>
      <c r="J201" s="15">
        <f t="shared" si="36"/>
        <v>1258.5803485659394</v>
      </c>
      <c r="K201" s="15">
        <f t="shared" si="37"/>
        <v>-666.54337135879393</v>
      </c>
      <c r="L201" s="15">
        <f t="shared" si="38"/>
        <v>1426636.4561743406</v>
      </c>
      <c r="M201" s="15"/>
      <c r="N201" s="165">
        <f t="shared" si="28"/>
        <v>1426636.4561743406</v>
      </c>
    </row>
    <row r="202" spans="1:14" x14ac:dyDescent="0.25">
      <c r="A202" s="159"/>
      <c r="B202" s="71" t="s">
        <v>128</v>
      </c>
      <c r="C202" s="53">
        <v>4</v>
      </c>
      <c r="D202" s="75">
        <v>31.614599999999999</v>
      </c>
      <c r="E202" s="179">
        <v>1325</v>
      </c>
      <c r="F202" s="70">
        <v>118560</v>
      </c>
      <c r="G202" s="61">
        <v>75</v>
      </c>
      <c r="H202" s="70">
        <f t="shared" si="35"/>
        <v>88920</v>
      </c>
      <c r="I202" s="15">
        <f t="shared" si="34"/>
        <v>29640</v>
      </c>
      <c r="J202" s="15">
        <f t="shared" si="36"/>
        <v>89.479245283018869</v>
      </c>
      <c r="K202" s="15">
        <f t="shared" si="37"/>
        <v>502.55773192412659</v>
      </c>
      <c r="L202" s="15">
        <f t="shared" si="38"/>
        <v>864082.80814122607</v>
      </c>
      <c r="M202" s="15"/>
      <c r="N202" s="165">
        <f t="shared" si="28"/>
        <v>864082.80814122607</v>
      </c>
    </row>
    <row r="203" spans="1:14" x14ac:dyDescent="0.25">
      <c r="A203" s="159"/>
      <c r="B203" s="71" t="s">
        <v>129</v>
      </c>
      <c r="C203" s="53">
        <v>4</v>
      </c>
      <c r="D203" s="75">
        <v>10.417100000000001</v>
      </c>
      <c r="E203" s="179">
        <v>693</v>
      </c>
      <c r="F203" s="70">
        <v>51880</v>
      </c>
      <c r="G203" s="61">
        <v>75</v>
      </c>
      <c r="H203" s="70">
        <f t="shared" si="35"/>
        <v>38910</v>
      </c>
      <c r="I203" s="15">
        <f t="shared" si="34"/>
        <v>12970</v>
      </c>
      <c r="J203" s="15">
        <f t="shared" si="36"/>
        <v>74.862914862914863</v>
      </c>
      <c r="K203" s="15">
        <f t="shared" si="37"/>
        <v>517.17406234423061</v>
      </c>
      <c r="L203" s="15">
        <f t="shared" si="38"/>
        <v>771679.05288249347</v>
      </c>
      <c r="M203" s="15"/>
      <c r="N203" s="165">
        <f t="shared" si="28"/>
        <v>771679.05288249347</v>
      </c>
    </row>
    <row r="204" spans="1:14" x14ac:dyDescent="0.25">
      <c r="A204" s="159"/>
      <c r="B204" s="71" t="s">
        <v>754</v>
      </c>
      <c r="C204" s="53">
        <v>4</v>
      </c>
      <c r="D204" s="75">
        <v>38.0578</v>
      </c>
      <c r="E204" s="179">
        <v>2565</v>
      </c>
      <c r="F204" s="70">
        <v>1981347</v>
      </c>
      <c r="G204" s="61">
        <v>75</v>
      </c>
      <c r="H204" s="70">
        <f t="shared" si="35"/>
        <v>1486010.25</v>
      </c>
      <c r="I204" s="15">
        <f t="shared" si="34"/>
        <v>495336.75</v>
      </c>
      <c r="J204" s="15">
        <f t="shared" si="36"/>
        <v>772.45497076023389</v>
      </c>
      <c r="K204" s="15">
        <f t="shared" si="37"/>
        <v>-180.41799355308842</v>
      </c>
      <c r="L204" s="15">
        <f t="shared" si="38"/>
        <v>329840.69720351219</v>
      </c>
      <c r="M204" s="15"/>
      <c r="N204" s="165">
        <f t="shared" si="28"/>
        <v>329840.69720351219</v>
      </c>
    </row>
    <row r="205" spans="1:14" x14ac:dyDescent="0.25">
      <c r="A205" s="159"/>
      <c r="B205" s="71" t="s">
        <v>130</v>
      </c>
      <c r="C205" s="53">
        <v>4</v>
      </c>
      <c r="D205" s="75">
        <v>16.581199999999999</v>
      </c>
      <c r="E205" s="179">
        <v>1383</v>
      </c>
      <c r="F205" s="70">
        <v>146840</v>
      </c>
      <c r="G205" s="61">
        <v>75</v>
      </c>
      <c r="H205" s="70">
        <f t="shared" si="35"/>
        <v>110130</v>
      </c>
      <c r="I205" s="15">
        <f t="shared" si="34"/>
        <v>36710</v>
      </c>
      <c r="J205" s="15">
        <f t="shared" si="36"/>
        <v>106.17498192335502</v>
      </c>
      <c r="K205" s="15">
        <f t="shared" si="37"/>
        <v>485.86199528379046</v>
      </c>
      <c r="L205" s="15">
        <f t="shared" si="38"/>
        <v>808621.96576055384</v>
      </c>
      <c r="M205" s="15"/>
      <c r="N205" s="165">
        <f t="shared" si="28"/>
        <v>808621.96576055384</v>
      </c>
    </row>
    <row r="206" spans="1:14" x14ac:dyDescent="0.25">
      <c r="A206" s="159"/>
      <c r="B206" s="71" t="s">
        <v>131</v>
      </c>
      <c r="C206" s="53">
        <v>4</v>
      </c>
      <c r="D206" s="75">
        <v>25.100100000000005</v>
      </c>
      <c r="E206" s="179">
        <v>1698</v>
      </c>
      <c r="F206" s="70">
        <v>212413</v>
      </c>
      <c r="G206" s="61">
        <v>75</v>
      </c>
      <c r="H206" s="70">
        <f t="shared" si="35"/>
        <v>159309.75</v>
      </c>
      <c r="I206" s="15">
        <f t="shared" si="34"/>
        <v>53103.25</v>
      </c>
      <c r="J206" s="15">
        <f t="shared" si="36"/>
        <v>125.0959952885748</v>
      </c>
      <c r="K206" s="15">
        <f t="shared" si="37"/>
        <v>466.94098191857069</v>
      </c>
      <c r="L206" s="15">
        <f t="shared" si="38"/>
        <v>834063.13561694056</v>
      </c>
      <c r="M206" s="15"/>
      <c r="N206" s="165">
        <f t="shared" si="28"/>
        <v>834063.13561694056</v>
      </c>
    </row>
    <row r="207" spans="1:14" x14ac:dyDescent="0.25">
      <c r="A207" s="159"/>
      <c r="B207" s="71" t="s">
        <v>132</v>
      </c>
      <c r="C207" s="53">
        <v>4</v>
      </c>
      <c r="D207" s="75">
        <v>26.023400000000002</v>
      </c>
      <c r="E207" s="179">
        <v>2505</v>
      </c>
      <c r="F207" s="70">
        <v>322627</v>
      </c>
      <c r="G207" s="61">
        <v>75</v>
      </c>
      <c r="H207" s="70">
        <f t="shared" si="35"/>
        <v>241970.25</v>
      </c>
      <c r="I207" s="15">
        <f t="shared" si="34"/>
        <v>80656.75</v>
      </c>
      <c r="J207" s="15">
        <f t="shared" si="36"/>
        <v>128.79321357285428</v>
      </c>
      <c r="K207" s="15">
        <f t="shared" si="37"/>
        <v>463.24376363429121</v>
      </c>
      <c r="L207" s="15">
        <f t="shared" si="38"/>
        <v>904527.5001786073</v>
      </c>
      <c r="M207" s="15"/>
      <c r="N207" s="165">
        <f t="shared" si="28"/>
        <v>904527.5001786073</v>
      </c>
    </row>
    <row r="208" spans="1:14" x14ac:dyDescent="0.25">
      <c r="A208" s="159"/>
      <c r="B208" s="71" t="s">
        <v>133</v>
      </c>
      <c r="C208" s="53">
        <v>4</v>
      </c>
      <c r="D208" s="75">
        <v>18.456199999999999</v>
      </c>
      <c r="E208" s="179">
        <v>1569</v>
      </c>
      <c r="F208" s="70">
        <v>237760</v>
      </c>
      <c r="G208" s="61">
        <v>75</v>
      </c>
      <c r="H208" s="70">
        <f t="shared" si="35"/>
        <v>178320</v>
      </c>
      <c r="I208" s="15">
        <f t="shared" si="34"/>
        <v>59440</v>
      </c>
      <c r="J208" s="15">
        <f t="shared" si="36"/>
        <v>151.53601019757807</v>
      </c>
      <c r="K208" s="15">
        <f t="shared" si="37"/>
        <v>440.50096700956738</v>
      </c>
      <c r="L208" s="15">
        <f t="shared" si="38"/>
        <v>770426.89570064691</v>
      </c>
      <c r="M208" s="15"/>
      <c r="N208" s="165">
        <f t="shared" si="28"/>
        <v>770426.89570064691</v>
      </c>
    </row>
    <row r="209" spans="1:14" x14ac:dyDescent="0.25">
      <c r="A209" s="159"/>
      <c r="B209" s="71" t="s">
        <v>134</v>
      </c>
      <c r="C209" s="53">
        <v>4</v>
      </c>
      <c r="D209" s="75">
        <v>18.093399999999999</v>
      </c>
      <c r="E209" s="179">
        <v>1603</v>
      </c>
      <c r="F209" s="70">
        <v>607227</v>
      </c>
      <c r="G209" s="61">
        <v>75</v>
      </c>
      <c r="H209" s="70">
        <f t="shared" si="35"/>
        <v>455420.25</v>
      </c>
      <c r="I209" s="15">
        <f t="shared" si="34"/>
        <v>151806.75</v>
      </c>
      <c r="J209" s="15">
        <f t="shared" si="36"/>
        <v>378.80661260137242</v>
      </c>
      <c r="K209" s="15">
        <f t="shared" si="37"/>
        <v>213.23036460577305</v>
      </c>
      <c r="L209" s="15">
        <f t="shared" si="38"/>
        <v>472769.18535346142</v>
      </c>
      <c r="M209" s="15"/>
      <c r="N209" s="165">
        <f t="shared" si="28"/>
        <v>472769.18535346142</v>
      </c>
    </row>
    <row r="210" spans="1:14" x14ac:dyDescent="0.25">
      <c r="A210" s="159"/>
      <c r="B210" s="71" t="s">
        <v>135</v>
      </c>
      <c r="C210" s="53">
        <v>4</v>
      </c>
      <c r="D210" s="75">
        <v>32.839999999999996</v>
      </c>
      <c r="E210" s="179">
        <v>1956</v>
      </c>
      <c r="F210" s="70">
        <v>377040</v>
      </c>
      <c r="G210" s="61">
        <v>75</v>
      </c>
      <c r="H210" s="70">
        <f t="shared" si="35"/>
        <v>282780</v>
      </c>
      <c r="I210" s="15">
        <f t="shared" si="34"/>
        <v>94260</v>
      </c>
      <c r="J210" s="15">
        <f t="shared" si="36"/>
        <v>192.76073619631902</v>
      </c>
      <c r="K210" s="15">
        <f t="shared" si="37"/>
        <v>399.27624101082642</v>
      </c>
      <c r="L210" s="15">
        <f t="shared" si="38"/>
        <v>788047.13010245806</v>
      </c>
      <c r="M210" s="15"/>
      <c r="N210" s="165">
        <f t="shared" si="28"/>
        <v>788047.13010245806</v>
      </c>
    </row>
    <row r="211" spans="1:14" x14ac:dyDescent="0.25">
      <c r="A211" s="159"/>
      <c r="B211" s="71" t="s">
        <v>136</v>
      </c>
      <c r="C211" s="53">
        <v>4</v>
      </c>
      <c r="D211" s="75">
        <v>12.6798</v>
      </c>
      <c r="E211" s="179">
        <v>907</v>
      </c>
      <c r="F211" s="70">
        <v>171987</v>
      </c>
      <c r="G211" s="61">
        <v>75</v>
      </c>
      <c r="H211" s="70">
        <f t="shared" si="35"/>
        <v>128990.25</v>
      </c>
      <c r="I211" s="15">
        <f t="shared" si="34"/>
        <v>42996.75</v>
      </c>
      <c r="J211" s="15">
        <f t="shared" si="36"/>
        <v>189.6218302094818</v>
      </c>
      <c r="K211" s="15">
        <f t="shared" si="37"/>
        <v>402.41514699766367</v>
      </c>
      <c r="L211" s="15">
        <f t="shared" si="38"/>
        <v>645468.69470471598</v>
      </c>
      <c r="M211" s="15"/>
      <c r="N211" s="165">
        <f t="shared" ref="N211:N255" si="39">L211+M211</f>
        <v>645468.69470471598</v>
      </c>
    </row>
    <row r="212" spans="1:14" x14ac:dyDescent="0.25">
      <c r="A212" s="159"/>
      <c r="B212" s="71" t="s">
        <v>137</v>
      </c>
      <c r="C212" s="53">
        <v>4</v>
      </c>
      <c r="D212" s="75">
        <v>7.3449</v>
      </c>
      <c r="E212" s="179">
        <v>1175</v>
      </c>
      <c r="F212" s="70">
        <v>187894</v>
      </c>
      <c r="G212" s="61">
        <v>75</v>
      </c>
      <c r="H212" s="70">
        <f t="shared" si="35"/>
        <v>140920.5</v>
      </c>
      <c r="I212" s="15">
        <f t="shared" si="34"/>
        <v>46973.5</v>
      </c>
      <c r="J212" s="15">
        <f t="shared" si="36"/>
        <v>159.90978723404254</v>
      </c>
      <c r="K212" s="15">
        <f t="shared" si="37"/>
        <v>432.12718997310293</v>
      </c>
      <c r="L212" s="15">
        <f t="shared" si="38"/>
        <v>695167.31769595644</v>
      </c>
      <c r="M212" s="15"/>
      <c r="N212" s="165">
        <f t="shared" si="39"/>
        <v>695167.31769595644</v>
      </c>
    </row>
    <row r="213" spans="1:14" x14ac:dyDescent="0.25">
      <c r="A213" s="159"/>
      <c r="B213" s="71" t="s">
        <v>138</v>
      </c>
      <c r="C213" s="53">
        <v>4</v>
      </c>
      <c r="D213" s="75">
        <v>45.099099999999993</v>
      </c>
      <c r="E213" s="179">
        <v>3032</v>
      </c>
      <c r="F213" s="70">
        <v>657933</v>
      </c>
      <c r="G213" s="61">
        <v>75</v>
      </c>
      <c r="H213" s="70">
        <f t="shared" si="35"/>
        <v>493449.75</v>
      </c>
      <c r="I213" s="15">
        <f t="shared" si="34"/>
        <v>164483.25</v>
      </c>
      <c r="J213" s="15">
        <f t="shared" si="36"/>
        <v>216.99637203166228</v>
      </c>
      <c r="K213" s="15">
        <f t="shared" si="37"/>
        <v>375.04060517548317</v>
      </c>
      <c r="L213" s="15">
        <f t="shared" si="38"/>
        <v>884907.90013390069</v>
      </c>
      <c r="M213" s="15"/>
      <c r="N213" s="165">
        <f t="shared" si="39"/>
        <v>884907.90013390069</v>
      </c>
    </row>
    <row r="214" spans="1:14" x14ac:dyDescent="0.25">
      <c r="A214" s="159"/>
      <c r="B214" s="71" t="s">
        <v>139</v>
      </c>
      <c r="C214" s="53">
        <v>4</v>
      </c>
      <c r="D214" s="75">
        <v>16.179600000000001</v>
      </c>
      <c r="E214" s="179">
        <v>1657</v>
      </c>
      <c r="F214" s="70">
        <v>348200</v>
      </c>
      <c r="G214" s="61">
        <v>75</v>
      </c>
      <c r="H214" s="70">
        <f t="shared" si="35"/>
        <v>261150</v>
      </c>
      <c r="I214" s="15">
        <f t="shared" si="34"/>
        <v>87050</v>
      </c>
      <c r="J214" s="15">
        <f t="shared" si="36"/>
        <v>210.13880506940254</v>
      </c>
      <c r="K214" s="15">
        <f t="shared" si="37"/>
        <v>381.8981721377429</v>
      </c>
      <c r="L214" s="15">
        <f t="shared" si="38"/>
        <v>695221.35893865267</v>
      </c>
      <c r="M214" s="15"/>
      <c r="N214" s="165">
        <f t="shared" si="39"/>
        <v>695221.35893865267</v>
      </c>
    </row>
    <row r="215" spans="1:14" x14ac:dyDescent="0.25">
      <c r="A215" s="159"/>
      <c r="B215" s="71" t="s">
        <v>755</v>
      </c>
      <c r="C215" s="53">
        <v>4</v>
      </c>
      <c r="D215" s="75">
        <v>32.394000000000005</v>
      </c>
      <c r="E215" s="179">
        <v>2531</v>
      </c>
      <c r="F215" s="70">
        <v>329720</v>
      </c>
      <c r="G215" s="61">
        <v>75</v>
      </c>
      <c r="H215" s="70">
        <f t="shared" si="35"/>
        <v>247290</v>
      </c>
      <c r="I215" s="15">
        <f t="shared" si="34"/>
        <v>82430</v>
      </c>
      <c r="J215" s="15">
        <f t="shared" si="36"/>
        <v>130.27261951797709</v>
      </c>
      <c r="K215" s="15">
        <f t="shared" si="37"/>
        <v>461.76435768916838</v>
      </c>
      <c r="L215" s="15">
        <f t="shared" si="38"/>
        <v>921318.46609911846</v>
      </c>
      <c r="M215" s="15"/>
      <c r="N215" s="165">
        <f t="shared" si="39"/>
        <v>921318.46609911846</v>
      </c>
    </row>
    <row r="216" spans="1:14" x14ac:dyDescent="0.25">
      <c r="A216" s="159"/>
      <c r="B216" s="71" t="s">
        <v>140</v>
      </c>
      <c r="C216" s="53">
        <v>4</v>
      </c>
      <c r="D216" s="75">
        <v>25.742600000000003</v>
      </c>
      <c r="E216" s="179">
        <v>1615</v>
      </c>
      <c r="F216" s="70">
        <v>156027</v>
      </c>
      <c r="G216" s="61">
        <v>75</v>
      </c>
      <c r="H216" s="70">
        <f t="shared" si="35"/>
        <v>117020.25</v>
      </c>
      <c r="I216" s="15">
        <f t="shared" si="34"/>
        <v>39006.75</v>
      </c>
      <c r="J216" s="15">
        <f t="shared" si="36"/>
        <v>96.611145510835911</v>
      </c>
      <c r="K216" s="15">
        <f t="shared" si="37"/>
        <v>495.42583169630956</v>
      </c>
      <c r="L216" s="15">
        <f t="shared" si="38"/>
        <v>865786.84528764652</v>
      </c>
      <c r="M216" s="15"/>
      <c r="N216" s="165">
        <f t="shared" si="39"/>
        <v>865786.84528764652</v>
      </c>
    </row>
    <row r="217" spans="1:14" x14ac:dyDescent="0.25">
      <c r="A217" s="159"/>
      <c r="B217" s="71" t="s">
        <v>141</v>
      </c>
      <c r="C217" s="53">
        <v>4</v>
      </c>
      <c r="D217" s="75">
        <v>45.363399999999999</v>
      </c>
      <c r="E217" s="179">
        <v>2467</v>
      </c>
      <c r="F217" s="70">
        <v>322253</v>
      </c>
      <c r="G217" s="61">
        <v>75</v>
      </c>
      <c r="H217" s="70">
        <f t="shared" si="35"/>
        <v>241689.75</v>
      </c>
      <c r="I217" s="15">
        <f t="shared" si="34"/>
        <v>80563.25</v>
      </c>
      <c r="J217" s="15">
        <f t="shared" si="36"/>
        <v>130.62545601945683</v>
      </c>
      <c r="K217" s="15">
        <f t="shared" si="37"/>
        <v>461.41152118768866</v>
      </c>
      <c r="L217" s="15">
        <f t="shared" si="38"/>
        <v>948436.90103695891</v>
      </c>
      <c r="M217" s="15"/>
      <c r="N217" s="165">
        <f t="shared" si="39"/>
        <v>948436.90103695891</v>
      </c>
    </row>
    <row r="218" spans="1:14" x14ac:dyDescent="0.25">
      <c r="A218" s="159"/>
      <c r="B218" s="71" t="s">
        <v>756</v>
      </c>
      <c r="C218" s="53">
        <v>4</v>
      </c>
      <c r="D218" s="75">
        <v>39.507899999999999</v>
      </c>
      <c r="E218" s="179">
        <v>2272</v>
      </c>
      <c r="F218" s="70">
        <v>377707</v>
      </c>
      <c r="G218" s="61">
        <v>75</v>
      </c>
      <c r="H218" s="70">
        <f t="shared" si="35"/>
        <v>283280.25</v>
      </c>
      <c r="I218" s="15">
        <f t="shared" si="34"/>
        <v>94426.75</v>
      </c>
      <c r="J218" s="15">
        <f t="shared" si="36"/>
        <v>166.24427816901408</v>
      </c>
      <c r="K218" s="15">
        <f t="shared" si="37"/>
        <v>425.79269903813139</v>
      </c>
      <c r="L218" s="15">
        <f t="shared" si="38"/>
        <v>868753.77070114145</v>
      </c>
      <c r="M218" s="15"/>
      <c r="N218" s="165">
        <f t="shared" si="39"/>
        <v>868753.77070114145</v>
      </c>
    </row>
    <row r="219" spans="1:14" x14ac:dyDescent="0.25">
      <c r="A219" s="159"/>
      <c r="B219" s="71" t="s">
        <v>757</v>
      </c>
      <c r="C219" s="53">
        <v>4</v>
      </c>
      <c r="D219" s="75">
        <v>49.061099999999996</v>
      </c>
      <c r="E219" s="179">
        <v>7144</v>
      </c>
      <c r="F219" s="70">
        <v>826746</v>
      </c>
      <c r="G219" s="61">
        <v>75</v>
      </c>
      <c r="H219" s="70">
        <f t="shared" si="35"/>
        <v>620059.5</v>
      </c>
      <c r="I219" s="15">
        <f t="shared" si="34"/>
        <v>206686.5</v>
      </c>
      <c r="J219" s="15">
        <f t="shared" si="36"/>
        <v>115.72592385218366</v>
      </c>
      <c r="K219" s="15">
        <f t="shared" si="37"/>
        <v>476.31105335496181</v>
      </c>
      <c r="L219" s="15">
        <f t="shared" si="38"/>
        <v>1400481.584956886</v>
      </c>
      <c r="M219" s="15"/>
      <c r="N219" s="165">
        <f t="shared" si="39"/>
        <v>1400481.584956886</v>
      </c>
    </row>
    <row r="220" spans="1:14" x14ac:dyDescent="0.25">
      <c r="A220" s="159"/>
      <c r="B220" s="71" t="s">
        <v>143</v>
      </c>
      <c r="C220" s="53">
        <v>4</v>
      </c>
      <c r="D220" s="75">
        <v>15.988299999999999</v>
      </c>
      <c r="E220" s="179">
        <v>1401</v>
      </c>
      <c r="F220" s="70">
        <v>155174</v>
      </c>
      <c r="G220" s="61">
        <v>75</v>
      </c>
      <c r="H220" s="70">
        <f t="shared" si="35"/>
        <v>116380.5</v>
      </c>
      <c r="I220" s="15">
        <f t="shared" si="34"/>
        <v>38793.5</v>
      </c>
      <c r="J220" s="15">
        <f t="shared" si="36"/>
        <v>110.75945753033548</v>
      </c>
      <c r="K220" s="15">
        <f t="shared" si="37"/>
        <v>481.27751967681002</v>
      </c>
      <c r="L220" s="15">
        <f t="shared" si="38"/>
        <v>802676.41603750375</v>
      </c>
      <c r="M220" s="15"/>
      <c r="N220" s="165">
        <f t="shared" si="39"/>
        <v>802676.41603750375</v>
      </c>
    </row>
    <row r="221" spans="1:14" x14ac:dyDescent="0.25">
      <c r="A221" s="159"/>
      <c r="B221" s="71" t="s">
        <v>758</v>
      </c>
      <c r="C221" s="53">
        <v>4</v>
      </c>
      <c r="D221" s="75">
        <v>22.875599999999999</v>
      </c>
      <c r="E221" s="179">
        <v>2272</v>
      </c>
      <c r="F221" s="70">
        <v>315187</v>
      </c>
      <c r="G221" s="61">
        <v>75</v>
      </c>
      <c r="H221" s="70">
        <f t="shared" si="35"/>
        <v>236390.25</v>
      </c>
      <c r="I221" s="15">
        <f t="shared" si="34"/>
        <v>78796.75</v>
      </c>
      <c r="J221" s="15">
        <f t="shared" si="36"/>
        <v>138.72667253521126</v>
      </c>
      <c r="K221" s="15">
        <f t="shared" si="37"/>
        <v>453.3103046719342</v>
      </c>
      <c r="L221" s="15">
        <f t="shared" si="38"/>
        <v>862257.72767272557</v>
      </c>
      <c r="M221" s="15"/>
      <c r="N221" s="165">
        <f t="shared" si="39"/>
        <v>862257.72767272557</v>
      </c>
    </row>
    <row r="222" spans="1:14" x14ac:dyDescent="0.25">
      <c r="A222" s="159"/>
      <c r="B222" s="71" t="s">
        <v>144</v>
      </c>
      <c r="C222" s="53">
        <v>4</v>
      </c>
      <c r="D222" s="75">
        <v>21.118200000000002</v>
      </c>
      <c r="E222" s="179">
        <v>2700</v>
      </c>
      <c r="F222" s="70">
        <v>360493</v>
      </c>
      <c r="G222" s="61">
        <v>75</v>
      </c>
      <c r="H222" s="70">
        <f t="shared" si="35"/>
        <v>270369.75</v>
      </c>
      <c r="I222" s="15">
        <f t="shared" si="34"/>
        <v>90123.25</v>
      </c>
      <c r="J222" s="15">
        <f t="shared" si="36"/>
        <v>133.51592592592593</v>
      </c>
      <c r="K222" s="15">
        <f t="shared" si="37"/>
        <v>458.52105128121957</v>
      </c>
      <c r="L222" s="15">
        <f t="shared" si="38"/>
        <v>903307.62226144131</v>
      </c>
      <c r="M222" s="15"/>
      <c r="N222" s="165">
        <f t="shared" si="39"/>
        <v>903307.62226144131</v>
      </c>
    </row>
    <row r="223" spans="1:14" x14ac:dyDescent="0.25">
      <c r="A223" s="159"/>
      <c r="B223" s="71" t="s">
        <v>145</v>
      </c>
      <c r="C223" s="53">
        <v>4</v>
      </c>
      <c r="D223" s="75">
        <v>37.408799999999999</v>
      </c>
      <c r="E223" s="179">
        <v>4074</v>
      </c>
      <c r="F223" s="70">
        <v>522133</v>
      </c>
      <c r="G223" s="61">
        <v>75</v>
      </c>
      <c r="H223" s="70">
        <f t="shared" si="35"/>
        <v>391599.75</v>
      </c>
      <c r="I223" s="15">
        <f t="shared" si="34"/>
        <v>130533.25</v>
      </c>
      <c r="J223" s="15">
        <f t="shared" si="36"/>
        <v>128.16224840451645</v>
      </c>
      <c r="K223" s="15">
        <f t="shared" si="37"/>
        <v>463.87472880262902</v>
      </c>
      <c r="L223" s="15">
        <f t="shared" si="38"/>
        <v>1076517.5190125739</v>
      </c>
      <c r="M223" s="15"/>
      <c r="N223" s="165">
        <f t="shared" si="39"/>
        <v>1076517.5190125739</v>
      </c>
    </row>
    <row r="224" spans="1:14" x14ac:dyDescent="0.25">
      <c r="A224" s="159"/>
      <c r="B224" s="71" t="s">
        <v>146</v>
      </c>
      <c r="C224" s="53">
        <v>4</v>
      </c>
      <c r="D224" s="75">
        <v>21.036799999999999</v>
      </c>
      <c r="E224" s="179">
        <v>1379</v>
      </c>
      <c r="F224" s="70">
        <v>156014</v>
      </c>
      <c r="G224" s="61">
        <v>75</v>
      </c>
      <c r="H224" s="70">
        <f t="shared" si="35"/>
        <v>117010.5</v>
      </c>
      <c r="I224" s="15">
        <f t="shared" si="34"/>
        <v>39003.5</v>
      </c>
      <c r="J224" s="15">
        <f t="shared" si="36"/>
        <v>113.13560551124003</v>
      </c>
      <c r="K224" s="15">
        <f t="shared" si="37"/>
        <v>478.90137169590542</v>
      </c>
      <c r="L224" s="15">
        <f t="shared" si="38"/>
        <v>810542.70711271663</v>
      </c>
      <c r="M224" s="15"/>
      <c r="N224" s="165">
        <f t="shared" si="39"/>
        <v>810542.70711271663</v>
      </c>
    </row>
    <row r="225" spans="1:14" x14ac:dyDescent="0.25">
      <c r="A225" s="159"/>
      <c r="B225" s="71"/>
      <c r="C225" s="53"/>
      <c r="D225" s="75">
        <v>0</v>
      </c>
      <c r="E225" s="181"/>
      <c r="F225" s="166"/>
      <c r="G225" s="61"/>
      <c r="H225" s="166"/>
      <c r="I225" s="167"/>
      <c r="J225" s="167"/>
      <c r="K225" s="15"/>
      <c r="L225" s="15"/>
      <c r="M225" s="15"/>
      <c r="N225" s="165"/>
    </row>
    <row r="226" spans="1:14" x14ac:dyDescent="0.25">
      <c r="A226" s="163" t="s">
        <v>147</v>
      </c>
      <c r="B226" s="63" t="s">
        <v>2</v>
      </c>
      <c r="C226" s="64"/>
      <c r="D226" s="77">
        <f>D227</f>
        <v>1185.1591000000001</v>
      </c>
      <c r="E226" s="182">
        <f>E227</f>
        <v>86000</v>
      </c>
      <c r="F226" s="55">
        <f>F228</f>
        <v>0</v>
      </c>
      <c r="G226" s="61"/>
      <c r="H226" s="55">
        <f>H228</f>
        <v>8299329.25</v>
      </c>
      <c r="I226" s="12">
        <f>I228</f>
        <v>-8299329.25</v>
      </c>
      <c r="J226" s="12"/>
      <c r="K226" s="15"/>
      <c r="L226" s="15"/>
      <c r="M226" s="14">
        <f>M228</f>
        <v>35389003.100101463</v>
      </c>
      <c r="N226" s="160">
        <f t="shared" si="39"/>
        <v>35389003.100101463</v>
      </c>
    </row>
    <row r="227" spans="1:14" x14ac:dyDescent="0.25">
      <c r="A227" s="163" t="s">
        <v>147</v>
      </c>
      <c r="B227" s="63" t="s">
        <v>3</v>
      </c>
      <c r="C227" s="64"/>
      <c r="D227" s="77">
        <f>SUM(D229:D255)</f>
        <v>1185.1591000000001</v>
      </c>
      <c r="E227" s="182">
        <f>SUM(E229:E255)</f>
        <v>86000</v>
      </c>
      <c r="F227" s="55">
        <f>SUM(F229:F255)</f>
        <v>33197317</v>
      </c>
      <c r="G227" s="61"/>
      <c r="H227" s="55">
        <f>SUM(H229:H255)</f>
        <v>13937780.25</v>
      </c>
      <c r="I227" s="12">
        <f>SUM(I229:I255)</f>
        <v>19259536.75</v>
      </c>
      <c r="J227" s="12"/>
      <c r="K227" s="15"/>
      <c r="L227" s="12">
        <f>SUM(L229:L255)</f>
        <v>24659267.546142139</v>
      </c>
      <c r="M227" s="15"/>
      <c r="N227" s="160">
        <f t="shared" si="39"/>
        <v>24659267.546142139</v>
      </c>
    </row>
    <row r="228" spans="1:14" x14ac:dyDescent="0.25">
      <c r="A228" s="159"/>
      <c r="B228" s="71" t="s">
        <v>26</v>
      </c>
      <c r="C228" s="53">
        <v>2</v>
      </c>
      <c r="D228" s="75">
        <v>0</v>
      </c>
      <c r="E228" s="183"/>
      <c r="F228" s="70"/>
      <c r="G228" s="61">
        <v>25</v>
      </c>
      <c r="H228" s="70">
        <f>F227*G228/100</f>
        <v>8299329.25</v>
      </c>
      <c r="I228" s="15">
        <f t="shared" ref="I228:I255" si="40">F228-H228</f>
        <v>-8299329.25</v>
      </c>
      <c r="J228" s="15"/>
      <c r="K228" s="15"/>
      <c r="L228" s="15"/>
      <c r="M228" s="15">
        <f>($L$7*$L$8*E226/$L$10)+($L$7*$L$9*D226/$L$11)</f>
        <v>35389003.100101463</v>
      </c>
      <c r="N228" s="165">
        <f t="shared" si="39"/>
        <v>35389003.100101463</v>
      </c>
    </row>
    <row r="229" spans="1:14" x14ac:dyDescent="0.25">
      <c r="A229" s="159"/>
      <c r="B229" s="71" t="s">
        <v>148</v>
      </c>
      <c r="C229" s="53">
        <v>4</v>
      </c>
      <c r="D229" s="75">
        <f>40.607+12.97</f>
        <v>53.576999999999998</v>
      </c>
      <c r="E229" s="179">
        <v>2123</v>
      </c>
      <c r="F229" s="80">
        <v>404360</v>
      </c>
      <c r="G229" s="61">
        <v>75</v>
      </c>
      <c r="H229" s="70">
        <f t="shared" ref="H229:H255" si="41">F229*G229/100</f>
        <v>303270</v>
      </c>
      <c r="I229" s="15">
        <f t="shared" si="40"/>
        <v>101090</v>
      </c>
      <c r="J229" s="15">
        <f t="shared" ref="J229:J255" si="42">F229/E229</f>
        <v>190.46632124352331</v>
      </c>
      <c r="K229" s="15">
        <f t="shared" ref="K229:K255" si="43">$J$11*$J$19-J229</f>
        <v>401.57065596362213</v>
      </c>
      <c r="L229" s="15">
        <f t="shared" ref="L229:L255" si="44">IF(K229&gt;0,$J$7*$J$8*(K229/$K$19),0)+$J$7*$J$9*(E229/$E$19)+$J$7*$J$10*(D229/$D$19)</f>
        <v>859529.91472519445</v>
      </c>
      <c r="M229" s="15"/>
      <c r="N229" s="165">
        <f t="shared" si="39"/>
        <v>859529.91472519445</v>
      </c>
    </row>
    <row r="230" spans="1:14" x14ac:dyDescent="0.25">
      <c r="A230" s="159"/>
      <c r="B230" s="71" t="s">
        <v>149</v>
      </c>
      <c r="C230" s="53">
        <v>4</v>
      </c>
      <c r="D230" s="75">
        <f>32.3264+4.94</f>
        <v>37.266399999999997</v>
      </c>
      <c r="E230" s="179">
        <v>2340</v>
      </c>
      <c r="F230" s="80">
        <v>290067</v>
      </c>
      <c r="G230" s="61">
        <v>75</v>
      </c>
      <c r="H230" s="70">
        <f t="shared" si="41"/>
        <v>217550.25</v>
      </c>
      <c r="I230" s="15">
        <f t="shared" si="40"/>
        <v>72516.75</v>
      </c>
      <c r="J230" s="15">
        <f t="shared" si="42"/>
        <v>123.96025641025641</v>
      </c>
      <c r="K230" s="15">
        <f t="shared" si="43"/>
        <v>468.07672079688905</v>
      </c>
      <c r="L230" s="15">
        <f t="shared" si="44"/>
        <v>924912.56169745873</v>
      </c>
      <c r="M230" s="15"/>
      <c r="N230" s="165">
        <f t="shared" si="39"/>
        <v>924912.56169745873</v>
      </c>
    </row>
    <row r="231" spans="1:14" x14ac:dyDescent="0.25">
      <c r="A231" s="159"/>
      <c r="B231" s="71" t="s">
        <v>896</v>
      </c>
      <c r="C231" s="53">
        <v>4</v>
      </c>
      <c r="D231" s="75">
        <v>42.942499999999995</v>
      </c>
      <c r="E231" s="179">
        <v>4269</v>
      </c>
      <c r="F231" s="80">
        <v>1465814</v>
      </c>
      <c r="G231" s="61">
        <v>75</v>
      </c>
      <c r="H231" s="70">
        <f t="shared" si="41"/>
        <v>1099360.5</v>
      </c>
      <c r="I231" s="15">
        <f t="shared" si="40"/>
        <v>366453.5</v>
      </c>
      <c r="J231" s="15">
        <f t="shared" si="42"/>
        <v>343.36237994846567</v>
      </c>
      <c r="K231" s="15">
        <f t="shared" si="43"/>
        <v>248.6745972586798</v>
      </c>
      <c r="L231" s="15">
        <f t="shared" si="44"/>
        <v>824511.0630860466</v>
      </c>
      <c r="M231" s="15"/>
      <c r="N231" s="165">
        <f t="shared" si="39"/>
        <v>824511.0630860466</v>
      </c>
    </row>
    <row r="232" spans="1:14" x14ac:dyDescent="0.25">
      <c r="A232" s="159"/>
      <c r="B232" s="71" t="s">
        <v>895</v>
      </c>
      <c r="C232" s="53">
        <v>3</v>
      </c>
      <c r="D232" s="74">
        <v>83.171599999999998</v>
      </c>
      <c r="E232" s="179">
        <v>17576</v>
      </c>
      <c r="F232" s="80">
        <v>19927650</v>
      </c>
      <c r="G232" s="61">
        <v>20</v>
      </c>
      <c r="H232" s="70">
        <f t="shared" si="41"/>
        <v>3985530</v>
      </c>
      <c r="I232" s="15">
        <f t="shared" si="40"/>
        <v>15942120</v>
      </c>
      <c r="J232" s="15">
        <f t="shared" si="42"/>
        <v>1133.7989303595812</v>
      </c>
      <c r="K232" s="15">
        <f t="shared" si="43"/>
        <v>-541.76195315243569</v>
      </c>
      <c r="L232" s="15">
        <f t="shared" si="44"/>
        <v>1803155.3578832583</v>
      </c>
      <c r="M232" s="15"/>
      <c r="N232" s="165">
        <f t="shared" si="39"/>
        <v>1803155.3578832583</v>
      </c>
    </row>
    <row r="233" spans="1:14" x14ac:dyDescent="0.25">
      <c r="A233" s="159"/>
      <c r="B233" s="71" t="s">
        <v>151</v>
      </c>
      <c r="C233" s="53">
        <v>4</v>
      </c>
      <c r="D233" s="75">
        <v>49.081599999999995</v>
      </c>
      <c r="E233" s="179">
        <v>3302</v>
      </c>
      <c r="F233" s="80">
        <v>371400</v>
      </c>
      <c r="G233" s="61">
        <v>75</v>
      </c>
      <c r="H233" s="70">
        <f t="shared" si="41"/>
        <v>278550</v>
      </c>
      <c r="I233" s="15">
        <f t="shared" si="40"/>
        <v>92850</v>
      </c>
      <c r="J233" s="15">
        <f t="shared" si="42"/>
        <v>112.47728649303453</v>
      </c>
      <c r="K233" s="15">
        <f t="shared" si="43"/>
        <v>479.55969071411096</v>
      </c>
      <c r="L233" s="15">
        <f t="shared" si="44"/>
        <v>1057441.0449504808</v>
      </c>
      <c r="M233" s="15"/>
      <c r="N233" s="165">
        <f t="shared" si="39"/>
        <v>1057441.0449504808</v>
      </c>
    </row>
    <row r="234" spans="1:14" x14ac:dyDescent="0.25">
      <c r="A234" s="159"/>
      <c r="B234" s="71" t="s">
        <v>152</v>
      </c>
      <c r="C234" s="53">
        <v>4</v>
      </c>
      <c r="D234" s="75">
        <v>28.877700000000001</v>
      </c>
      <c r="E234" s="179">
        <v>1586</v>
      </c>
      <c r="F234" s="80">
        <v>150973</v>
      </c>
      <c r="G234" s="61">
        <v>75</v>
      </c>
      <c r="H234" s="70">
        <f t="shared" si="41"/>
        <v>113229.75</v>
      </c>
      <c r="I234" s="15">
        <f t="shared" si="40"/>
        <v>37743.25</v>
      </c>
      <c r="J234" s="15">
        <f t="shared" si="42"/>
        <v>95.191046658259779</v>
      </c>
      <c r="K234" s="15">
        <f t="shared" si="43"/>
        <v>496.84593054888569</v>
      </c>
      <c r="L234" s="15">
        <f t="shared" si="44"/>
        <v>873104.73554972315</v>
      </c>
      <c r="M234" s="15"/>
      <c r="N234" s="165">
        <f t="shared" si="39"/>
        <v>873104.73554972315</v>
      </c>
    </row>
    <row r="235" spans="1:14" x14ac:dyDescent="0.25">
      <c r="A235" s="159"/>
      <c r="B235" s="71" t="s">
        <v>153</v>
      </c>
      <c r="C235" s="53">
        <v>4</v>
      </c>
      <c r="D235" s="75">
        <v>23.430599999999998</v>
      </c>
      <c r="E235" s="179">
        <v>1110</v>
      </c>
      <c r="F235" s="80">
        <v>231427</v>
      </c>
      <c r="G235" s="61">
        <v>75</v>
      </c>
      <c r="H235" s="70">
        <f t="shared" si="41"/>
        <v>173570.25</v>
      </c>
      <c r="I235" s="15">
        <f t="shared" si="40"/>
        <v>57856.75</v>
      </c>
      <c r="J235" s="15">
        <f t="shared" si="42"/>
        <v>208.49279279279278</v>
      </c>
      <c r="K235" s="15">
        <f t="shared" si="43"/>
        <v>383.54418441435269</v>
      </c>
      <c r="L235" s="15">
        <f t="shared" si="44"/>
        <v>666592.00395039911</v>
      </c>
      <c r="M235" s="15"/>
      <c r="N235" s="165">
        <f t="shared" si="39"/>
        <v>666592.00395039911</v>
      </c>
    </row>
    <row r="236" spans="1:14" x14ac:dyDescent="0.25">
      <c r="A236" s="159"/>
      <c r="B236" s="71" t="s">
        <v>154</v>
      </c>
      <c r="C236" s="53">
        <v>4</v>
      </c>
      <c r="D236" s="75">
        <v>31.651100000000003</v>
      </c>
      <c r="E236" s="179">
        <v>2753</v>
      </c>
      <c r="F236" s="80">
        <v>448560</v>
      </c>
      <c r="G236" s="61">
        <v>75</v>
      </c>
      <c r="H236" s="70">
        <f t="shared" si="41"/>
        <v>336420</v>
      </c>
      <c r="I236" s="15">
        <f t="shared" si="40"/>
        <v>112140</v>
      </c>
      <c r="J236" s="15">
        <f t="shared" si="42"/>
        <v>162.93498002179442</v>
      </c>
      <c r="K236" s="15">
        <f t="shared" si="43"/>
        <v>429.10199718535102</v>
      </c>
      <c r="L236" s="15">
        <f t="shared" si="44"/>
        <v>896393.60349954409</v>
      </c>
      <c r="M236" s="15"/>
      <c r="N236" s="165">
        <f t="shared" si="39"/>
        <v>896393.60349954409</v>
      </c>
    </row>
    <row r="237" spans="1:14" x14ac:dyDescent="0.25">
      <c r="A237" s="159"/>
      <c r="B237" s="71" t="s">
        <v>155</v>
      </c>
      <c r="C237" s="53">
        <v>4</v>
      </c>
      <c r="D237" s="75">
        <v>33.021000000000001</v>
      </c>
      <c r="E237" s="179">
        <v>1555</v>
      </c>
      <c r="F237" s="80">
        <v>181013</v>
      </c>
      <c r="G237" s="61">
        <v>75</v>
      </c>
      <c r="H237" s="70">
        <f t="shared" si="41"/>
        <v>135759.75</v>
      </c>
      <c r="I237" s="15">
        <f t="shared" si="40"/>
        <v>45253.25</v>
      </c>
      <c r="J237" s="15">
        <f t="shared" si="42"/>
        <v>116.40707395498393</v>
      </c>
      <c r="K237" s="15">
        <f t="shared" si="43"/>
        <v>475.62990325216151</v>
      </c>
      <c r="L237" s="15">
        <f t="shared" si="44"/>
        <v>852976.02722045116</v>
      </c>
      <c r="M237" s="15"/>
      <c r="N237" s="165">
        <f t="shared" si="39"/>
        <v>852976.02722045116</v>
      </c>
    </row>
    <row r="238" spans="1:14" x14ac:dyDescent="0.25">
      <c r="A238" s="159"/>
      <c r="B238" s="71" t="s">
        <v>156</v>
      </c>
      <c r="C238" s="53">
        <v>4</v>
      </c>
      <c r="D238" s="75">
        <f>59.4718-12.97</f>
        <v>46.501800000000003</v>
      </c>
      <c r="E238" s="179">
        <v>2033</v>
      </c>
      <c r="F238" s="80">
        <v>251040</v>
      </c>
      <c r="G238" s="61">
        <v>75</v>
      </c>
      <c r="H238" s="70">
        <f t="shared" si="41"/>
        <v>188280</v>
      </c>
      <c r="I238" s="15">
        <f t="shared" si="40"/>
        <v>62760</v>
      </c>
      <c r="J238" s="15">
        <f t="shared" si="42"/>
        <v>123.48253812100344</v>
      </c>
      <c r="K238" s="15">
        <f t="shared" si="43"/>
        <v>468.554439086142</v>
      </c>
      <c r="L238" s="15">
        <f t="shared" si="44"/>
        <v>921547.84117721987</v>
      </c>
      <c r="M238" s="15"/>
      <c r="N238" s="165">
        <f t="shared" si="39"/>
        <v>921547.84117721987</v>
      </c>
    </row>
    <row r="239" spans="1:14" x14ac:dyDescent="0.25">
      <c r="A239" s="159"/>
      <c r="B239" s="71" t="s">
        <v>157</v>
      </c>
      <c r="C239" s="53">
        <v>4</v>
      </c>
      <c r="D239" s="74">
        <v>36.563699999999997</v>
      </c>
      <c r="E239" s="179">
        <v>5005</v>
      </c>
      <c r="F239" s="80">
        <v>786079</v>
      </c>
      <c r="G239" s="61">
        <v>75</v>
      </c>
      <c r="H239" s="70">
        <f t="shared" si="41"/>
        <v>589559.25</v>
      </c>
      <c r="I239" s="15">
        <f t="shared" si="40"/>
        <v>196519.75</v>
      </c>
      <c r="J239" s="15">
        <f t="shared" si="42"/>
        <v>157.05874125874126</v>
      </c>
      <c r="K239" s="15">
        <f t="shared" si="43"/>
        <v>434.97823594840418</v>
      </c>
      <c r="L239" s="15">
        <f t="shared" si="44"/>
        <v>1120402.3577183387</v>
      </c>
      <c r="M239" s="15"/>
      <c r="N239" s="165">
        <f t="shared" si="39"/>
        <v>1120402.3577183387</v>
      </c>
    </row>
    <row r="240" spans="1:14" x14ac:dyDescent="0.25">
      <c r="A240" s="159"/>
      <c r="B240" s="71" t="s">
        <v>158</v>
      </c>
      <c r="C240" s="53">
        <v>4</v>
      </c>
      <c r="D240" s="75">
        <v>52.251899999999992</v>
      </c>
      <c r="E240" s="179">
        <v>4449</v>
      </c>
      <c r="F240" s="80">
        <v>568267</v>
      </c>
      <c r="G240" s="61">
        <v>75</v>
      </c>
      <c r="H240" s="70">
        <f t="shared" si="41"/>
        <v>426200.25</v>
      </c>
      <c r="I240" s="15">
        <f t="shared" si="40"/>
        <v>142066.75</v>
      </c>
      <c r="J240" s="15">
        <f t="shared" si="42"/>
        <v>127.72915261856598</v>
      </c>
      <c r="K240" s="15">
        <f t="shared" si="43"/>
        <v>464.30782458857948</v>
      </c>
      <c r="L240" s="15">
        <f t="shared" si="44"/>
        <v>1149186.4277155441</v>
      </c>
      <c r="M240" s="15"/>
      <c r="N240" s="165">
        <f t="shared" si="39"/>
        <v>1149186.4277155441</v>
      </c>
    </row>
    <row r="241" spans="1:14" x14ac:dyDescent="0.25">
      <c r="A241" s="159"/>
      <c r="B241" s="71" t="s">
        <v>159</v>
      </c>
      <c r="C241" s="53">
        <v>4</v>
      </c>
      <c r="D241" s="75">
        <v>24.103600000000004</v>
      </c>
      <c r="E241" s="179">
        <v>1114</v>
      </c>
      <c r="F241" s="80">
        <v>190947</v>
      </c>
      <c r="G241" s="61">
        <v>75</v>
      </c>
      <c r="H241" s="70">
        <f t="shared" si="41"/>
        <v>143210.25</v>
      </c>
      <c r="I241" s="15">
        <f t="shared" si="40"/>
        <v>47736.75</v>
      </c>
      <c r="J241" s="15">
        <f t="shared" si="42"/>
        <v>171.40664272890484</v>
      </c>
      <c r="K241" s="15">
        <f t="shared" si="43"/>
        <v>420.63033447824063</v>
      </c>
      <c r="L241" s="15">
        <f t="shared" si="44"/>
        <v>717606.58264436759</v>
      </c>
      <c r="M241" s="15"/>
      <c r="N241" s="165">
        <f t="shared" si="39"/>
        <v>717606.58264436759</v>
      </c>
    </row>
    <row r="242" spans="1:14" x14ac:dyDescent="0.25">
      <c r="A242" s="159"/>
      <c r="B242" s="71" t="s">
        <v>160</v>
      </c>
      <c r="C242" s="53">
        <v>4</v>
      </c>
      <c r="D242" s="75">
        <v>28.624899999999997</v>
      </c>
      <c r="E242" s="179">
        <v>1121</v>
      </c>
      <c r="F242" s="80">
        <v>276960</v>
      </c>
      <c r="G242" s="61">
        <v>75</v>
      </c>
      <c r="H242" s="70">
        <f t="shared" si="41"/>
        <v>207720</v>
      </c>
      <c r="I242" s="15">
        <f t="shared" si="40"/>
        <v>69240</v>
      </c>
      <c r="J242" s="15">
        <f t="shared" si="42"/>
        <v>247.06512042818912</v>
      </c>
      <c r="K242" s="15">
        <f t="shared" si="43"/>
        <v>344.97185677895635</v>
      </c>
      <c r="L242" s="15">
        <f t="shared" si="44"/>
        <v>630069.88148411247</v>
      </c>
      <c r="M242" s="15"/>
      <c r="N242" s="165">
        <f t="shared" si="39"/>
        <v>630069.88148411247</v>
      </c>
    </row>
    <row r="243" spans="1:14" x14ac:dyDescent="0.25">
      <c r="A243" s="159"/>
      <c r="B243" s="71" t="s">
        <v>759</v>
      </c>
      <c r="C243" s="53">
        <v>4</v>
      </c>
      <c r="D243" s="75">
        <v>32.481199999999994</v>
      </c>
      <c r="E243" s="179">
        <v>2805</v>
      </c>
      <c r="F243" s="80">
        <v>460827</v>
      </c>
      <c r="G243" s="61">
        <v>75</v>
      </c>
      <c r="H243" s="70">
        <f t="shared" si="41"/>
        <v>345620.25</v>
      </c>
      <c r="I243" s="15">
        <f t="shared" si="40"/>
        <v>115206.75</v>
      </c>
      <c r="J243" s="15">
        <f t="shared" si="42"/>
        <v>164.28770053475935</v>
      </c>
      <c r="K243" s="15">
        <f t="shared" si="43"/>
        <v>427.74927667238615</v>
      </c>
      <c r="L243" s="15">
        <f t="shared" si="44"/>
        <v>901446.69522531726</v>
      </c>
      <c r="M243" s="15"/>
      <c r="N243" s="165">
        <f t="shared" si="39"/>
        <v>901446.69522531726</v>
      </c>
    </row>
    <row r="244" spans="1:14" x14ac:dyDescent="0.25">
      <c r="A244" s="159"/>
      <c r="B244" s="71" t="s">
        <v>161</v>
      </c>
      <c r="C244" s="53">
        <v>4</v>
      </c>
      <c r="D244" s="75">
        <v>58.170500000000004</v>
      </c>
      <c r="E244" s="179">
        <v>3305</v>
      </c>
      <c r="F244" s="80">
        <v>280159</v>
      </c>
      <c r="G244" s="61">
        <v>75</v>
      </c>
      <c r="H244" s="70">
        <f t="shared" si="41"/>
        <v>210119.25</v>
      </c>
      <c r="I244" s="15">
        <f t="shared" si="40"/>
        <v>70039.75</v>
      </c>
      <c r="J244" s="15">
        <f t="shared" si="42"/>
        <v>84.768229954614227</v>
      </c>
      <c r="K244" s="15">
        <f t="shared" si="43"/>
        <v>507.26874725253123</v>
      </c>
      <c r="L244" s="15">
        <f t="shared" si="44"/>
        <v>1117649.9105257804</v>
      </c>
      <c r="M244" s="15"/>
      <c r="N244" s="165">
        <f t="shared" si="39"/>
        <v>1117649.9105257804</v>
      </c>
    </row>
    <row r="245" spans="1:14" x14ac:dyDescent="0.25">
      <c r="A245" s="159"/>
      <c r="B245" s="71" t="s">
        <v>162</v>
      </c>
      <c r="C245" s="53">
        <v>4</v>
      </c>
      <c r="D245" s="75">
        <v>36.376199999999997</v>
      </c>
      <c r="E245" s="179">
        <v>1351</v>
      </c>
      <c r="F245" s="80">
        <v>1191667</v>
      </c>
      <c r="G245" s="61">
        <v>75</v>
      </c>
      <c r="H245" s="70">
        <f t="shared" si="41"/>
        <v>893750.25</v>
      </c>
      <c r="I245" s="15">
        <f t="shared" si="40"/>
        <v>297916.75</v>
      </c>
      <c r="J245" s="15">
        <f t="shared" si="42"/>
        <v>882.06291635825312</v>
      </c>
      <c r="K245" s="15">
        <f t="shared" si="43"/>
        <v>-290.02593915110765</v>
      </c>
      <c r="L245" s="15">
        <f t="shared" si="44"/>
        <v>215748.76779059158</v>
      </c>
      <c r="M245" s="15"/>
      <c r="N245" s="165">
        <f t="shared" si="39"/>
        <v>215748.76779059158</v>
      </c>
    </row>
    <row r="246" spans="1:14" x14ac:dyDescent="0.25">
      <c r="A246" s="159"/>
      <c r="B246" s="71" t="s">
        <v>163</v>
      </c>
      <c r="C246" s="53">
        <v>4</v>
      </c>
      <c r="D246" s="75">
        <v>32.705100000000002</v>
      </c>
      <c r="E246" s="179">
        <v>1702</v>
      </c>
      <c r="F246" s="80">
        <v>179107</v>
      </c>
      <c r="G246" s="61">
        <v>75</v>
      </c>
      <c r="H246" s="70">
        <f t="shared" si="41"/>
        <v>134330.25</v>
      </c>
      <c r="I246" s="15">
        <f t="shared" si="40"/>
        <v>44776.75</v>
      </c>
      <c r="J246" s="15">
        <f t="shared" si="42"/>
        <v>105.23325499412456</v>
      </c>
      <c r="K246" s="15">
        <f t="shared" si="43"/>
        <v>486.80372221302093</v>
      </c>
      <c r="L246" s="15">
        <f t="shared" si="44"/>
        <v>880194.04269736737</v>
      </c>
      <c r="M246" s="15"/>
      <c r="N246" s="165">
        <f t="shared" si="39"/>
        <v>880194.04269736737</v>
      </c>
    </row>
    <row r="247" spans="1:14" x14ac:dyDescent="0.25">
      <c r="A247" s="159"/>
      <c r="B247" s="71" t="s">
        <v>164</v>
      </c>
      <c r="C247" s="53">
        <v>4</v>
      </c>
      <c r="D247" s="75">
        <v>35.991799999999998</v>
      </c>
      <c r="E247" s="179">
        <v>2073</v>
      </c>
      <c r="F247" s="80">
        <v>485493</v>
      </c>
      <c r="G247" s="61">
        <v>75</v>
      </c>
      <c r="H247" s="70">
        <f t="shared" si="41"/>
        <v>364119.75</v>
      </c>
      <c r="I247" s="15">
        <f t="shared" si="40"/>
        <v>121373.25</v>
      </c>
      <c r="J247" s="15">
        <f t="shared" si="42"/>
        <v>234.19826338639652</v>
      </c>
      <c r="K247" s="15">
        <f t="shared" si="43"/>
        <v>357.83871382074892</v>
      </c>
      <c r="L247" s="15">
        <f t="shared" si="44"/>
        <v>752074.16774936276</v>
      </c>
      <c r="M247" s="15"/>
      <c r="N247" s="165">
        <f t="shared" si="39"/>
        <v>752074.16774936276</v>
      </c>
    </row>
    <row r="248" spans="1:14" x14ac:dyDescent="0.25">
      <c r="A248" s="159"/>
      <c r="B248" s="71" t="s">
        <v>165</v>
      </c>
      <c r="C248" s="53">
        <v>4</v>
      </c>
      <c r="D248" s="75">
        <v>76.984499999999997</v>
      </c>
      <c r="E248" s="179">
        <v>4419</v>
      </c>
      <c r="F248" s="80">
        <v>735107</v>
      </c>
      <c r="G248" s="61">
        <v>75</v>
      </c>
      <c r="H248" s="70">
        <f t="shared" si="41"/>
        <v>551330.25</v>
      </c>
      <c r="I248" s="15">
        <f t="shared" si="40"/>
        <v>183776.75</v>
      </c>
      <c r="J248" s="15">
        <f t="shared" si="42"/>
        <v>166.35143697669156</v>
      </c>
      <c r="K248" s="15">
        <f t="shared" si="43"/>
        <v>425.68554023045391</v>
      </c>
      <c r="L248" s="15">
        <f t="shared" si="44"/>
        <v>1159163.7452171894</v>
      </c>
      <c r="M248" s="15"/>
      <c r="N248" s="165">
        <f t="shared" si="39"/>
        <v>1159163.7452171894</v>
      </c>
    </row>
    <row r="249" spans="1:14" x14ac:dyDescent="0.25">
      <c r="A249" s="159"/>
      <c r="B249" s="71" t="s">
        <v>760</v>
      </c>
      <c r="C249" s="53">
        <v>4</v>
      </c>
      <c r="D249" s="75">
        <v>37.795300000000005</v>
      </c>
      <c r="E249" s="179">
        <v>2619</v>
      </c>
      <c r="F249" s="80">
        <v>341933</v>
      </c>
      <c r="G249" s="61">
        <v>75</v>
      </c>
      <c r="H249" s="70">
        <f t="shared" si="41"/>
        <v>256449.75</v>
      </c>
      <c r="I249" s="15">
        <f t="shared" si="40"/>
        <v>85483.25</v>
      </c>
      <c r="J249" s="15">
        <f t="shared" si="42"/>
        <v>130.5586101565483</v>
      </c>
      <c r="K249" s="15">
        <f t="shared" si="43"/>
        <v>461.47836705059717</v>
      </c>
      <c r="L249" s="15">
        <f t="shared" si="44"/>
        <v>942795.46777412354</v>
      </c>
      <c r="M249" s="15"/>
      <c r="N249" s="165">
        <f t="shared" si="39"/>
        <v>942795.46777412354</v>
      </c>
    </row>
    <row r="250" spans="1:14" x14ac:dyDescent="0.25">
      <c r="A250" s="159"/>
      <c r="B250" s="71" t="s">
        <v>761</v>
      </c>
      <c r="C250" s="53">
        <v>4</v>
      </c>
      <c r="D250" s="75">
        <v>12.696099999999999</v>
      </c>
      <c r="E250" s="179">
        <v>657</v>
      </c>
      <c r="F250" s="80">
        <v>94760</v>
      </c>
      <c r="G250" s="61">
        <v>75</v>
      </c>
      <c r="H250" s="70">
        <f t="shared" si="41"/>
        <v>71070</v>
      </c>
      <c r="I250" s="15">
        <f t="shared" si="40"/>
        <v>23690</v>
      </c>
      <c r="J250" s="15">
        <f t="shared" si="42"/>
        <v>144.23135464231353</v>
      </c>
      <c r="K250" s="15">
        <f t="shared" si="43"/>
        <v>447.80562256483194</v>
      </c>
      <c r="L250" s="15">
        <f t="shared" si="44"/>
        <v>682782.32828980801</v>
      </c>
      <c r="M250" s="15"/>
      <c r="N250" s="165">
        <f t="shared" si="39"/>
        <v>682782.32828980801</v>
      </c>
    </row>
    <row r="251" spans="1:14" x14ac:dyDescent="0.25">
      <c r="A251" s="159"/>
      <c r="B251" s="71" t="s">
        <v>166</v>
      </c>
      <c r="C251" s="53">
        <v>4</v>
      </c>
      <c r="D251" s="75">
        <v>65.192599999999999</v>
      </c>
      <c r="E251" s="179">
        <v>4019</v>
      </c>
      <c r="F251" s="80">
        <v>1642280</v>
      </c>
      <c r="G251" s="61">
        <v>75</v>
      </c>
      <c r="H251" s="70">
        <f t="shared" si="41"/>
        <v>1231710</v>
      </c>
      <c r="I251" s="15">
        <f t="shared" si="40"/>
        <v>410570</v>
      </c>
      <c r="J251" s="15">
        <f t="shared" si="42"/>
        <v>408.6290121920876</v>
      </c>
      <c r="K251" s="15">
        <f t="shared" si="43"/>
        <v>183.40796501505787</v>
      </c>
      <c r="L251" s="15">
        <f t="shared" si="44"/>
        <v>773062.09247604921</v>
      </c>
      <c r="M251" s="15"/>
      <c r="N251" s="165">
        <f t="shared" si="39"/>
        <v>773062.09247604921</v>
      </c>
    </row>
    <row r="252" spans="1:14" x14ac:dyDescent="0.25">
      <c r="A252" s="159"/>
      <c r="B252" s="71" t="s">
        <v>167</v>
      </c>
      <c r="C252" s="53">
        <v>4</v>
      </c>
      <c r="D252" s="75">
        <v>60.270100000000006</v>
      </c>
      <c r="E252" s="179">
        <v>4213</v>
      </c>
      <c r="F252" s="80">
        <v>922907</v>
      </c>
      <c r="G252" s="61">
        <v>75</v>
      </c>
      <c r="H252" s="70">
        <f t="shared" si="41"/>
        <v>692180.25</v>
      </c>
      <c r="I252" s="15">
        <f t="shared" si="40"/>
        <v>230726.75</v>
      </c>
      <c r="J252" s="15">
        <f t="shared" si="42"/>
        <v>219.06171374317589</v>
      </c>
      <c r="K252" s="15">
        <f t="shared" si="43"/>
        <v>372.97526346396955</v>
      </c>
      <c r="L252" s="15">
        <f t="shared" si="44"/>
        <v>1028000.1242181041</v>
      </c>
      <c r="M252" s="15"/>
      <c r="N252" s="165">
        <f t="shared" si="39"/>
        <v>1028000.1242181041</v>
      </c>
    </row>
    <row r="253" spans="1:14" x14ac:dyDescent="0.25">
      <c r="A253" s="159"/>
      <c r="B253" s="71" t="s">
        <v>168</v>
      </c>
      <c r="C253" s="53">
        <v>4</v>
      </c>
      <c r="D253" s="75">
        <v>65.196699999999993</v>
      </c>
      <c r="E253" s="179">
        <v>1603</v>
      </c>
      <c r="F253" s="80">
        <v>262200</v>
      </c>
      <c r="G253" s="61">
        <v>75</v>
      </c>
      <c r="H253" s="70">
        <f t="shared" si="41"/>
        <v>196650</v>
      </c>
      <c r="I253" s="15">
        <f t="shared" si="40"/>
        <v>65550</v>
      </c>
      <c r="J253" s="15">
        <f t="shared" si="42"/>
        <v>163.56830941983782</v>
      </c>
      <c r="K253" s="15">
        <f t="shared" si="43"/>
        <v>428.46866778730765</v>
      </c>
      <c r="L253" s="15">
        <f t="shared" si="44"/>
        <v>877893.08604980214</v>
      </c>
      <c r="M253" s="15"/>
      <c r="N253" s="165">
        <f t="shared" si="39"/>
        <v>877893.08604980214</v>
      </c>
    </row>
    <row r="254" spans="1:14" x14ac:dyDescent="0.25">
      <c r="A254" s="159"/>
      <c r="B254" s="71" t="s">
        <v>169</v>
      </c>
      <c r="C254" s="53">
        <v>4</v>
      </c>
      <c r="D254" s="75">
        <v>32.4041</v>
      </c>
      <c r="E254" s="179">
        <v>2514</v>
      </c>
      <c r="F254" s="80">
        <v>422960</v>
      </c>
      <c r="G254" s="61">
        <v>75</v>
      </c>
      <c r="H254" s="70">
        <f t="shared" si="41"/>
        <v>317220</v>
      </c>
      <c r="I254" s="15">
        <f t="shared" si="40"/>
        <v>105740</v>
      </c>
      <c r="J254" s="15">
        <f t="shared" si="42"/>
        <v>168.24184566428002</v>
      </c>
      <c r="K254" s="15">
        <f t="shared" si="43"/>
        <v>423.79513154286542</v>
      </c>
      <c r="L254" s="15">
        <f t="shared" si="44"/>
        <v>869721.21892231901</v>
      </c>
      <c r="M254" s="15"/>
      <c r="N254" s="165">
        <f t="shared" si="39"/>
        <v>869721.21892231901</v>
      </c>
    </row>
    <row r="255" spans="1:14" x14ac:dyDescent="0.25">
      <c r="A255" s="159"/>
      <c r="B255" s="71" t="s">
        <v>170</v>
      </c>
      <c r="C255" s="53">
        <v>4</v>
      </c>
      <c r="D255" s="75">
        <v>67.829499999999996</v>
      </c>
      <c r="E255" s="179">
        <v>4384</v>
      </c>
      <c r="F255" s="80">
        <v>633360</v>
      </c>
      <c r="G255" s="61">
        <v>75</v>
      </c>
      <c r="H255" s="70">
        <f t="shared" si="41"/>
        <v>475020</v>
      </c>
      <c r="I255" s="15">
        <f t="shared" si="40"/>
        <v>158340</v>
      </c>
      <c r="J255" s="15">
        <f t="shared" si="42"/>
        <v>144.47080291970804</v>
      </c>
      <c r="K255" s="15">
        <f t="shared" si="43"/>
        <v>447.56617428743743</v>
      </c>
      <c r="L255" s="15">
        <f t="shared" si="44"/>
        <v>1161306.4959041872</v>
      </c>
      <c r="M255" s="15"/>
      <c r="N255" s="165">
        <f t="shared" si="39"/>
        <v>1161306.4959041872</v>
      </c>
    </row>
    <row r="256" spans="1:14" x14ac:dyDescent="0.25">
      <c r="A256" s="159"/>
      <c r="B256" s="71"/>
      <c r="C256" s="53"/>
      <c r="D256" s="75">
        <v>0</v>
      </c>
      <c r="E256" s="181"/>
      <c r="F256" s="166"/>
      <c r="G256" s="61"/>
      <c r="H256" s="166"/>
      <c r="I256" s="167"/>
      <c r="J256" s="167"/>
      <c r="K256" s="15"/>
      <c r="L256" s="15"/>
      <c r="M256" s="15"/>
      <c r="N256" s="165"/>
    </row>
    <row r="257" spans="1:14" x14ac:dyDescent="0.25">
      <c r="A257" s="163" t="s">
        <v>173</v>
      </c>
      <c r="B257" s="63" t="s">
        <v>2</v>
      </c>
      <c r="C257" s="64"/>
      <c r="D257" s="7">
        <v>923.69960000000003</v>
      </c>
      <c r="E257" s="182">
        <f>E258</f>
        <v>55830</v>
      </c>
      <c r="F257" s="55">
        <v>0</v>
      </c>
      <c r="G257" s="61"/>
      <c r="H257" s="55">
        <f>H259</f>
        <v>4977665</v>
      </c>
      <c r="I257" s="12">
        <f>I259</f>
        <v>-4977665</v>
      </c>
      <c r="J257" s="12"/>
      <c r="K257" s="15"/>
      <c r="L257" s="15"/>
      <c r="M257" s="14">
        <f>M259</f>
        <v>24948984.044024356</v>
      </c>
      <c r="N257" s="160">
        <f t="shared" ref="N257:N308" si="45">L257+M257</f>
        <v>24948984.044024356</v>
      </c>
    </row>
    <row r="258" spans="1:14" x14ac:dyDescent="0.25">
      <c r="A258" s="163" t="s">
        <v>173</v>
      </c>
      <c r="B258" s="63" t="s">
        <v>3</v>
      </c>
      <c r="C258" s="64"/>
      <c r="D258" s="7">
        <v>923.69960000000003</v>
      </c>
      <c r="E258" s="182">
        <f>SUM(E260:E282)</f>
        <v>55830</v>
      </c>
      <c r="F258" s="55">
        <f>SUM(F260:F282)</f>
        <v>19910660</v>
      </c>
      <c r="G258" s="61"/>
      <c r="H258" s="55">
        <f>SUM(H260:H282)</f>
        <v>7265610</v>
      </c>
      <c r="I258" s="12">
        <f>SUM(I260:I282)</f>
        <v>12645050</v>
      </c>
      <c r="J258" s="12"/>
      <c r="K258" s="15"/>
      <c r="L258" s="12">
        <f>SUM(L260:L282)</f>
        <v>19927669.360133082</v>
      </c>
      <c r="M258" s="15"/>
      <c r="N258" s="160">
        <f t="shared" si="45"/>
        <v>19927669.360133082</v>
      </c>
    </row>
    <row r="259" spans="1:14" x14ac:dyDescent="0.25">
      <c r="A259" s="159"/>
      <c r="B259" s="71" t="s">
        <v>26</v>
      </c>
      <c r="C259" s="53">
        <v>2</v>
      </c>
      <c r="D259" s="75">
        <v>0</v>
      </c>
      <c r="E259" s="183"/>
      <c r="F259" s="70">
        <v>0</v>
      </c>
      <c r="G259" s="61">
        <v>25</v>
      </c>
      <c r="H259" s="70">
        <f>F258*G259/100</f>
        <v>4977665</v>
      </c>
      <c r="I259" s="15">
        <f t="shared" ref="I259:I282" si="46">F259-H259</f>
        <v>-4977665</v>
      </c>
      <c r="J259" s="15"/>
      <c r="K259" s="15"/>
      <c r="L259" s="15"/>
      <c r="M259" s="15">
        <f>($L$7*$L$8*E257/$L$10)+($L$7*$L$9*D257/$L$11)</f>
        <v>24948984.044024356</v>
      </c>
      <c r="N259" s="165">
        <f t="shared" si="45"/>
        <v>24948984.044024356</v>
      </c>
    </row>
    <row r="260" spans="1:14" x14ac:dyDescent="0.25">
      <c r="A260" s="159"/>
      <c r="B260" s="71" t="s">
        <v>174</v>
      </c>
      <c r="C260" s="53">
        <v>4</v>
      </c>
      <c r="D260" s="75">
        <v>31.286999999999999</v>
      </c>
      <c r="E260" s="179">
        <v>1933</v>
      </c>
      <c r="F260" s="80">
        <v>277427</v>
      </c>
      <c r="G260" s="61">
        <v>75</v>
      </c>
      <c r="H260" s="70">
        <f t="shared" ref="H260:H282" si="47">F260*G260/100</f>
        <v>208070.25</v>
      </c>
      <c r="I260" s="15">
        <f t="shared" si="46"/>
        <v>69356.75</v>
      </c>
      <c r="J260" s="15">
        <f t="shared" ref="J260:J282" si="48">F260/E260</f>
        <v>143.52146921883084</v>
      </c>
      <c r="K260" s="15">
        <f t="shared" ref="K260:K282" si="49">$J$11*$J$19-J260</f>
        <v>448.51550798831465</v>
      </c>
      <c r="L260" s="15">
        <f t="shared" ref="L260:L282" si="50">IF(K260&gt;0,$J$7*$J$8*(K260/$K$19),0)+$J$7*$J$9*(E260/$E$19)+$J$7*$J$10*(D260/$D$19)</f>
        <v>846924.41805338603</v>
      </c>
      <c r="M260" s="15"/>
      <c r="N260" s="165">
        <f t="shared" si="45"/>
        <v>846924.41805338603</v>
      </c>
    </row>
    <row r="261" spans="1:14" x14ac:dyDescent="0.25">
      <c r="A261" s="159"/>
      <c r="B261" s="71" t="s">
        <v>762</v>
      </c>
      <c r="C261" s="53">
        <v>4</v>
      </c>
      <c r="D261" s="75">
        <v>45.492799999999995</v>
      </c>
      <c r="E261" s="179">
        <v>2303</v>
      </c>
      <c r="F261" s="80">
        <v>256027</v>
      </c>
      <c r="G261" s="61">
        <v>75</v>
      </c>
      <c r="H261" s="70">
        <f t="shared" si="47"/>
        <v>192020.25</v>
      </c>
      <c r="I261" s="15">
        <f t="shared" si="46"/>
        <v>64006.75</v>
      </c>
      <c r="J261" s="15">
        <f t="shared" si="48"/>
        <v>111.17108119843682</v>
      </c>
      <c r="K261" s="15">
        <f t="shared" si="49"/>
        <v>480.86589600870866</v>
      </c>
      <c r="L261" s="15">
        <f t="shared" si="50"/>
        <v>959604.36464360007</v>
      </c>
      <c r="M261" s="15"/>
      <c r="N261" s="165">
        <f t="shared" si="45"/>
        <v>959604.36464360007</v>
      </c>
    </row>
    <row r="262" spans="1:14" x14ac:dyDescent="0.25">
      <c r="A262" s="159"/>
      <c r="B262" s="71" t="s">
        <v>175</v>
      </c>
      <c r="C262" s="53">
        <v>4</v>
      </c>
      <c r="D262" s="75">
        <v>49.9925</v>
      </c>
      <c r="E262" s="179">
        <v>1911</v>
      </c>
      <c r="F262" s="80">
        <v>269506</v>
      </c>
      <c r="G262" s="61">
        <v>75</v>
      </c>
      <c r="H262" s="70">
        <f t="shared" si="47"/>
        <v>202129.5</v>
      </c>
      <c r="I262" s="15">
        <f t="shared" si="46"/>
        <v>67376.5</v>
      </c>
      <c r="J262" s="15">
        <f t="shared" si="48"/>
        <v>141.02878074306645</v>
      </c>
      <c r="K262" s="15">
        <f t="shared" si="49"/>
        <v>451.00819646407899</v>
      </c>
      <c r="L262" s="15">
        <f t="shared" si="50"/>
        <v>896353.0216354219</v>
      </c>
      <c r="M262" s="15"/>
      <c r="N262" s="165">
        <f t="shared" si="45"/>
        <v>896353.0216354219</v>
      </c>
    </row>
    <row r="263" spans="1:14" x14ac:dyDescent="0.25">
      <c r="A263" s="159"/>
      <c r="B263" s="71" t="s">
        <v>897</v>
      </c>
      <c r="C263" s="53">
        <v>3</v>
      </c>
      <c r="D263" s="75">
        <v>146.12969999999999</v>
      </c>
      <c r="E263" s="179">
        <v>14034</v>
      </c>
      <c r="F263" s="80">
        <v>13940700</v>
      </c>
      <c r="G263" s="61">
        <v>20</v>
      </c>
      <c r="H263" s="70">
        <f t="shared" si="47"/>
        <v>2788140</v>
      </c>
      <c r="I263" s="15">
        <f t="shared" si="46"/>
        <v>11152560</v>
      </c>
      <c r="J263" s="15">
        <f t="shared" si="48"/>
        <v>993.35185976913215</v>
      </c>
      <c r="K263" s="15">
        <f t="shared" si="49"/>
        <v>-401.31488256198668</v>
      </c>
      <c r="L263" s="15">
        <f t="shared" si="50"/>
        <v>1644893.8704941582</v>
      </c>
      <c r="M263" s="15"/>
      <c r="N263" s="165">
        <f t="shared" si="45"/>
        <v>1644893.8704941582</v>
      </c>
    </row>
    <row r="264" spans="1:14" x14ac:dyDescent="0.25">
      <c r="A264" s="159"/>
      <c r="B264" s="71" t="s">
        <v>176</v>
      </c>
      <c r="C264" s="53">
        <v>4</v>
      </c>
      <c r="D264" s="75">
        <v>44.4619</v>
      </c>
      <c r="E264" s="179">
        <v>1671</v>
      </c>
      <c r="F264" s="80">
        <v>241254</v>
      </c>
      <c r="G264" s="61">
        <v>75</v>
      </c>
      <c r="H264" s="70">
        <f t="shared" si="47"/>
        <v>180940.5</v>
      </c>
      <c r="I264" s="15">
        <f t="shared" si="46"/>
        <v>60313.5</v>
      </c>
      <c r="J264" s="15">
        <f t="shared" si="48"/>
        <v>144.37701974865351</v>
      </c>
      <c r="K264" s="15">
        <f t="shared" si="49"/>
        <v>447.65995745849193</v>
      </c>
      <c r="L264" s="15">
        <f t="shared" si="50"/>
        <v>856006.07821014489</v>
      </c>
      <c r="M264" s="15"/>
      <c r="N264" s="165">
        <f t="shared" si="45"/>
        <v>856006.07821014489</v>
      </c>
    </row>
    <row r="265" spans="1:14" x14ac:dyDescent="0.25">
      <c r="A265" s="159"/>
      <c r="B265" s="71" t="s">
        <v>177</v>
      </c>
      <c r="C265" s="53">
        <v>4</v>
      </c>
      <c r="D265" s="75">
        <v>12.8087</v>
      </c>
      <c r="E265" s="179">
        <v>672</v>
      </c>
      <c r="F265" s="80">
        <v>310733</v>
      </c>
      <c r="G265" s="61">
        <v>75</v>
      </c>
      <c r="H265" s="70">
        <f t="shared" si="47"/>
        <v>233049.75</v>
      </c>
      <c r="I265" s="15">
        <f t="shared" si="46"/>
        <v>77683.25</v>
      </c>
      <c r="J265" s="15">
        <f t="shared" si="48"/>
        <v>462.40029761904759</v>
      </c>
      <c r="K265" s="15">
        <f t="shared" si="49"/>
        <v>129.63667958809788</v>
      </c>
      <c r="L265" s="15">
        <f t="shared" si="50"/>
        <v>264723.63805917226</v>
      </c>
      <c r="M265" s="15"/>
      <c r="N265" s="165">
        <f t="shared" si="45"/>
        <v>264723.63805917226</v>
      </c>
    </row>
    <row r="266" spans="1:14" x14ac:dyDescent="0.25">
      <c r="A266" s="159"/>
      <c r="B266" s="71" t="s">
        <v>178</v>
      </c>
      <c r="C266" s="53">
        <v>4</v>
      </c>
      <c r="D266" s="75">
        <v>40.336600000000004</v>
      </c>
      <c r="E266" s="179">
        <v>1637</v>
      </c>
      <c r="F266" s="80">
        <v>140213</v>
      </c>
      <c r="G266" s="61">
        <v>75</v>
      </c>
      <c r="H266" s="70">
        <f t="shared" si="47"/>
        <v>105159.75</v>
      </c>
      <c r="I266" s="15">
        <f t="shared" si="46"/>
        <v>35053.25</v>
      </c>
      <c r="J266" s="15">
        <f t="shared" si="48"/>
        <v>85.652412950519249</v>
      </c>
      <c r="K266" s="15">
        <f t="shared" si="49"/>
        <v>506.38456425662622</v>
      </c>
      <c r="L266" s="15">
        <f t="shared" si="50"/>
        <v>919782.56496664928</v>
      </c>
      <c r="M266" s="15"/>
      <c r="N266" s="165">
        <f t="shared" si="45"/>
        <v>919782.56496664928</v>
      </c>
    </row>
    <row r="267" spans="1:14" x14ac:dyDescent="0.25">
      <c r="A267" s="159"/>
      <c r="B267" s="71" t="s">
        <v>763</v>
      </c>
      <c r="C267" s="53">
        <v>4</v>
      </c>
      <c r="D267" s="75">
        <v>44.004200000000004</v>
      </c>
      <c r="E267" s="179">
        <v>2314</v>
      </c>
      <c r="F267" s="80">
        <v>313000</v>
      </c>
      <c r="G267" s="61">
        <v>75</v>
      </c>
      <c r="H267" s="70">
        <f t="shared" si="47"/>
        <v>234750</v>
      </c>
      <c r="I267" s="15">
        <f t="shared" si="46"/>
        <v>78250</v>
      </c>
      <c r="J267" s="15">
        <f t="shared" si="48"/>
        <v>135.26361279170268</v>
      </c>
      <c r="K267" s="15">
        <f t="shared" si="49"/>
        <v>456.77336441544276</v>
      </c>
      <c r="L267" s="15">
        <f t="shared" si="50"/>
        <v>924987.6827342218</v>
      </c>
      <c r="M267" s="15"/>
      <c r="N267" s="165">
        <f t="shared" si="45"/>
        <v>924987.6827342218</v>
      </c>
    </row>
    <row r="268" spans="1:14" x14ac:dyDescent="0.25">
      <c r="A268" s="159"/>
      <c r="B268" s="71" t="s">
        <v>179</v>
      </c>
      <c r="C268" s="53">
        <v>4</v>
      </c>
      <c r="D268" s="75">
        <v>55.929899999999996</v>
      </c>
      <c r="E268" s="179">
        <v>5128</v>
      </c>
      <c r="F268" s="80">
        <v>737627</v>
      </c>
      <c r="G268" s="61">
        <v>75</v>
      </c>
      <c r="H268" s="70">
        <f t="shared" si="47"/>
        <v>553220.25</v>
      </c>
      <c r="I268" s="15">
        <f t="shared" si="46"/>
        <v>184406.75</v>
      </c>
      <c r="J268" s="15">
        <f t="shared" si="48"/>
        <v>143.84301872074883</v>
      </c>
      <c r="K268" s="15">
        <f t="shared" si="49"/>
        <v>448.19395848639664</v>
      </c>
      <c r="L268" s="15">
        <f t="shared" si="50"/>
        <v>1198786.3123428584</v>
      </c>
      <c r="M268" s="15"/>
      <c r="N268" s="165">
        <f t="shared" si="45"/>
        <v>1198786.3123428584</v>
      </c>
    </row>
    <row r="269" spans="1:14" x14ac:dyDescent="0.25">
      <c r="A269" s="159"/>
      <c r="B269" s="71" t="s">
        <v>180</v>
      </c>
      <c r="C269" s="53">
        <v>4</v>
      </c>
      <c r="D269" s="75">
        <v>46.283000000000001</v>
      </c>
      <c r="E269" s="179">
        <v>2149</v>
      </c>
      <c r="F269" s="80">
        <v>281360</v>
      </c>
      <c r="G269" s="61">
        <v>75</v>
      </c>
      <c r="H269" s="70">
        <f t="shared" si="47"/>
        <v>211020</v>
      </c>
      <c r="I269" s="15">
        <f t="shared" si="46"/>
        <v>70340</v>
      </c>
      <c r="J269" s="15">
        <f t="shared" si="48"/>
        <v>130.92601209865055</v>
      </c>
      <c r="K269" s="15">
        <f t="shared" si="49"/>
        <v>461.11096510849495</v>
      </c>
      <c r="L269" s="15">
        <f t="shared" si="50"/>
        <v>921654.25841542415</v>
      </c>
      <c r="M269" s="15"/>
      <c r="N269" s="165">
        <f t="shared" si="45"/>
        <v>921654.25841542415</v>
      </c>
    </row>
    <row r="270" spans="1:14" x14ac:dyDescent="0.25">
      <c r="A270" s="159"/>
      <c r="B270" s="71" t="s">
        <v>181</v>
      </c>
      <c r="C270" s="53">
        <v>4</v>
      </c>
      <c r="D270" s="75">
        <v>40.415599999999998</v>
      </c>
      <c r="E270" s="179">
        <v>1602</v>
      </c>
      <c r="F270" s="80">
        <v>168360</v>
      </c>
      <c r="G270" s="61">
        <v>75</v>
      </c>
      <c r="H270" s="70">
        <f t="shared" si="47"/>
        <v>126270</v>
      </c>
      <c r="I270" s="15">
        <f t="shared" si="46"/>
        <v>42090</v>
      </c>
      <c r="J270" s="15">
        <f t="shared" si="48"/>
        <v>105.09363295880149</v>
      </c>
      <c r="K270" s="15">
        <f t="shared" si="49"/>
        <v>486.94334424834398</v>
      </c>
      <c r="L270" s="15">
        <f t="shared" si="50"/>
        <v>891175.86779456446</v>
      </c>
      <c r="M270" s="15"/>
      <c r="N270" s="165">
        <f t="shared" si="45"/>
        <v>891175.86779456446</v>
      </c>
    </row>
    <row r="271" spans="1:14" x14ac:dyDescent="0.25">
      <c r="A271" s="159"/>
      <c r="B271" s="71" t="s">
        <v>182</v>
      </c>
      <c r="C271" s="53">
        <v>4</v>
      </c>
      <c r="D271" s="75">
        <v>11.5463</v>
      </c>
      <c r="E271" s="179">
        <v>784</v>
      </c>
      <c r="F271" s="80">
        <v>36907</v>
      </c>
      <c r="G271" s="61">
        <v>75</v>
      </c>
      <c r="H271" s="70">
        <f t="shared" si="47"/>
        <v>27680.25</v>
      </c>
      <c r="I271" s="15">
        <f t="shared" si="46"/>
        <v>9226.75</v>
      </c>
      <c r="J271" s="15">
        <f t="shared" si="48"/>
        <v>47.075255102040813</v>
      </c>
      <c r="K271" s="15">
        <f t="shared" si="49"/>
        <v>544.96172210510463</v>
      </c>
      <c r="L271" s="15">
        <f t="shared" si="50"/>
        <v>819467.77051201242</v>
      </c>
      <c r="M271" s="15"/>
      <c r="N271" s="165">
        <f t="shared" si="45"/>
        <v>819467.77051201242</v>
      </c>
    </row>
    <row r="272" spans="1:14" x14ac:dyDescent="0.25">
      <c r="A272" s="159"/>
      <c r="B272" s="71" t="s">
        <v>183</v>
      </c>
      <c r="C272" s="53">
        <v>4</v>
      </c>
      <c r="D272" s="75">
        <v>52.649300000000004</v>
      </c>
      <c r="E272" s="179">
        <v>1840</v>
      </c>
      <c r="F272" s="80">
        <v>306027</v>
      </c>
      <c r="G272" s="61">
        <v>75</v>
      </c>
      <c r="H272" s="70">
        <f t="shared" si="47"/>
        <v>229520.25</v>
      </c>
      <c r="I272" s="15">
        <f t="shared" si="46"/>
        <v>76506.75</v>
      </c>
      <c r="J272" s="15">
        <f t="shared" si="48"/>
        <v>166.31902173913045</v>
      </c>
      <c r="K272" s="15">
        <f t="shared" si="49"/>
        <v>425.71795546801502</v>
      </c>
      <c r="L272" s="15">
        <f t="shared" si="50"/>
        <v>863408.48029388231</v>
      </c>
      <c r="M272" s="15"/>
      <c r="N272" s="165">
        <f t="shared" si="45"/>
        <v>863408.48029388231</v>
      </c>
    </row>
    <row r="273" spans="1:14" x14ac:dyDescent="0.25">
      <c r="A273" s="159"/>
      <c r="B273" s="71" t="s">
        <v>184</v>
      </c>
      <c r="C273" s="53">
        <v>4</v>
      </c>
      <c r="D273" s="75">
        <v>21.676100000000002</v>
      </c>
      <c r="E273" s="179">
        <v>1892</v>
      </c>
      <c r="F273" s="80">
        <v>256480</v>
      </c>
      <c r="G273" s="61">
        <v>75</v>
      </c>
      <c r="H273" s="70">
        <f t="shared" si="47"/>
        <v>192360</v>
      </c>
      <c r="I273" s="15">
        <f t="shared" si="46"/>
        <v>64120</v>
      </c>
      <c r="J273" s="15">
        <f t="shared" si="48"/>
        <v>135.56025369978857</v>
      </c>
      <c r="K273" s="15">
        <f t="shared" si="49"/>
        <v>456.47672350735689</v>
      </c>
      <c r="L273" s="15">
        <f t="shared" si="50"/>
        <v>828990.17819547025</v>
      </c>
      <c r="M273" s="15"/>
      <c r="N273" s="165">
        <f t="shared" si="45"/>
        <v>828990.17819547025</v>
      </c>
    </row>
    <row r="274" spans="1:14" x14ac:dyDescent="0.25">
      <c r="A274" s="159"/>
      <c r="B274" s="71" t="s">
        <v>185</v>
      </c>
      <c r="C274" s="53">
        <v>4</v>
      </c>
      <c r="D274" s="75">
        <v>42.465600000000009</v>
      </c>
      <c r="E274" s="179">
        <v>3238</v>
      </c>
      <c r="F274" s="80">
        <v>695053</v>
      </c>
      <c r="G274" s="61">
        <v>75</v>
      </c>
      <c r="H274" s="70">
        <f t="shared" si="47"/>
        <v>521289.75</v>
      </c>
      <c r="I274" s="15">
        <f t="shared" si="46"/>
        <v>173763.25</v>
      </c>
      <c r="J274" s="15">
        <f t="shared" si="48"/>
        <v>214.65503397158739</v>
      </c>
      <c r="K274" s="15">
        <f t="shared" si="49"/>
        <v>377.38194323555808</v>
      </c>
      <c r="L274" s="15">
        <f t="shared" si="50"/>
        <v>899846.09099387261</v>
      </c>
      <c r="M274" s="15"/>
      <c r="N274" s="165">
        <f t="shared" si="45"/>
        <v>899846.09099387261</v>
      </c>
    </row>
    <row r="275" spans="1:14" x14ac:dyDescent="0.25">
      <c r="A275" s="159"/>
      <c r="B275" s="71" t="s">
        <v>186</v>
      </c>
      <c r="C275" s="53">
        <v>4</v>
      </c>
      <c r="D275" s="75">
        <v>18.5396</v>
      </c>
      <c r="E275" s="179">
        <v>1517</v>
      </c>
      <c r="F275" s="80">
        <v>154133</v>
      </c>
      <c r="G275" s="61">
        <v>75</v>
      </c>
      <c r="H275" s="70">
        <f t="shared" si="47"/>
        <v>115599.75</v>
      </c>
      <c r="I275" s="15">
        <f t="shared" si="46"/>
        <v>38533.25</v>
      </c>
      <c r="J275" s="15">
        <f t="shared" si="48"/>
        <v>101.60382333553065</v>
      </c>
      <c r="K275" s="15">
        <f t="shared" si="49"/>
        <v>490.43315387161482</v>
      </c>
      <c r="L275" s="15">
        <f t="shared" si="50"/>
        <v>831806.65165617946</v>
      </c>
      <c r="M275" s="15"/>
      <c r="N275" s="165">
        <f t="shared" si="45"/>
        <v>831806.65165617946</v>
      </c>
    </row>
    <row r="276" spans="1:14" x14ac:dyDescent="0.25">
      <c r="A276" s="159"/>
      <c r="B276" s="71" t="s">
        <v>187</v>
      </c>
      <c r="C276" s="53">
        <v>4</v>
      </c>
      <c r="D276" s="75">
        <v>29.806500000000003</v>
      </c>
      <c r="E276" s="179">
        <v>2338</v>
      </c>
      <c r="F276" s="80">
        <v>161360</v>
      </c>
      <c r="G276" s="61">
        <v>75</v>
      </c>
      <c r="H276" s="70">
        <f t="shared" si="47"/>
        <v>121020</v>
      </c>
      <c r="I276" s="15">
        <f t="shared" si="46"/>
        <v>40340</v>
      </c>
      <c r="J276" s="15">
        <f t="shared" si="48"/>
        <v>69.01625320786998</v>
      </c>
      <c r="K276" s="15">
        <f t="shared" si="49"/>
        <v>523.02072399927545</v>
      </c>
      <c r="L276" s="15">
        <f t="shared" si="50"/>
        <v>978015.28821205045</v>
      </c>
      <c r="M276" s="15"/>
      <c r="N276" s="165">
        <f t="shared" si="45"/>
        <v>978015.28821205045</v>
      </c>
    </row>
    <row r="277" spans="1:14" x14ac:dyDescent="0.25">
      <c r="A277" s="159"/>
      <c r="B277" s="71" t="s">
        <v>188</v>
      </c>
      <c r="C277" s="53">
        <v>4</v>
      </c>
      <c r="D277" s="75">
        <v>30.100700000000003</v>
      </c>
      <c r="E277" s="179">
        <v>1983</v>
      </c>
      <c r="F277" s="80">
        <v>219800</v>
      </c>
      <c r="G277" s="61">
        <v>75</v>
      </c>
      <c r="H277" s="70">
        <f t="shared" si="47"/>
        <v>164850</v>
      </c>
      <c r="I277" s="15">
        <f t="shared" si="46"/>
        <v>54950</v>
      </c>
      <c r="J277" s="15">
        <f t="shared" si="48"/>
        <v>110.84215834594049</v>
      </c>
      <c r="K277" s="15">
        <f t="shared" si="49"/>
        <v>481.19481886120496</v>
      </c>
      <c r="L277" s="15">
        <f t="shared" si="50"/>
        <v>891500.952319009</v>
      </c>
      <c r="M277" s="15"/>
      <c r="N277" s="165">
        <f t="shared" si="45"/>
        <v>891500.952319009</v>
      </c>
    </row>
    <row r="278" spans="1:14" x14ac:dyDescent="0.25">
      <c r="A278" s="159"/>
      <c r="B278" s="71" t="s">
        <v>764</v>
      </c>
      <c r="C278" s="53">
        <v>4</v>
      </c>
      <c r="D278" s="75">
        <v>61.915500000000002</v>
      </c>
      <c r="E278" s="179">
        <v>3570</v>
      </c>
      <c r="F278" s="80">
        <v>311133</v>
      </c>
      <c r="G278" s="61">
        <v>75</v>
      </c>
      <c r="H278" s="70">
        <f t="shared" si="47"/>
        <v>233349.75</v>
      </c>
      <c r="I278" s="15">
        <f t="shared" si="46"/>
        <v>77783.25</v>
      </c>
      <c r="J278" s="15">
        <f t="shared" si="48"/>
        <v>87.152100840336132</v>
      </c>
      <c r="K278" s="15">
        <f t="shared" si="49"/>
        <v>504.88487636680935</v>
      </c>
      <c r="L278" s="15">
        <f t="shared" si="50"/>
        <v>1148101.5050035294</v>
      </c>
      <c r="M278" s="15"/>
      <c r="N278" s="165">
        <f t="shared" si="45"/>
        <v>1148101.5050035294</v>
      </c>
    </row>
    <row r="279" spans="1:14" x14ac:dyDescent="0.25">
      <c r="A279" s="159"/>
      <c r="B279" s="71" t="s">
        <v>189</v>
      </c>
      <c r="C279" s="53">
        <v>4</v>
      </c>
      <c r="D279" s="75">
        <v>14.279399999999999</v>
      </c>
      <c r="E279" s="179">
        <v>803</v>
      </c>
      <c r="F279" s="80">
        <v>32640</v>
      </c>
      <c r="G279" s="61">
        <v>75</v>
      </c>
      <c r="H279" s="70">
        <f t="shared" si="47"/>
        <v>24480</v>
      </c>
      <c r="I279" s="15">
        <f t="shared" si="46"/>
        <v>8160</v>
      </c>
      <c r="J279" s="15">
        <f t="shared" si="48"/>
        <v>40.647571606475715</v>
      </c>
      <c r="K279" s="15">
        <f t="shared" si="49"/>
        <v>551.38940560066976</v>
      </c>
      <c r="L279" s="15">
        <f t="shared" si="50"/>
        <v>836696.91100630339</v>
      </c>
      <c r="M279" s="15"/>
      <c r="N279" s="165">
        <f t="shared" si="45"/>
        <v>836696.91100630339</v>
      </c>
    </row>
    <row r="280" spans="1:14" x14ac:dyDescent="0.25">
      <c r="A280" s="159"/>
      <c r="B280" s="71" t="s">
        <v>190</v>
      </c>
      <c r="C280" s="53">
        <v>4</v>
      </c>
      <c r="D280" s="75">
        <v>23.324099999999998</v>
      </c>
      <c r="E280" s="179">
        <v>740</v>
      </c>
      <c r="F280" s="80">
        <v>56400</v>
      </c>
      <c r="G280" s="61">
        <v>75</v>
      </c>
      <c r="H280" s="70">
        <f t="shared" si="47"/>
        <v>42300</v>
      </c>
      <c r="I280" s="15">
        <f t="shared" si="46"/>
        <v>14100</v>
      </c>
      <c r="J280" s="15">
        <f t="shared" si="48"/>
        <v>76.21621621621621</v>
      </c>
      <c r="K280" s="15">
        <f t="shared" si="49"/>
        <v>515.82076099092922</v>
      </c>
      <c r="L280" s="15">
        <f t="shared" si="50"/>
        <v>807353.3799564254</v>
      </c>
      <c r="M280" s="15"/>
      <c r="N280" s="165">
        <f t="shared" si="45"/>
        <v>807353.3799564254</v>
      </c>
    </row>
    <row r="281" spans="1:14" x14ac:dyDescent="0.25">
      <c r="A281" s="159"/>
      <c r="B281" s="71" t="s">
        <v>765</v>
      </c>
      <c r="C281" s="53">
        <v>4</v>
      </c>
      <c r="D281" s="75">
        <v>42.843400000000003</v>
      </c>
      <c r="E281" s="179">
        <v>1057</v>
      </c>
      <c r="F281" s="80">
        <v>326920</v>
      </c>
      <c r="G281" s="61">
        <v>75</v>
      </c>
      <c r="H281" s="70">
        <f t="shared" si="47"/>
        <v>245190</v>
      </c>
      <c r="I281" s="15">
        <f t="shared" si="46"/>
        <v>81730</v>
      </c>
      <c r="J281" s="15">
        <f t="shared" si="48"/>
        <v>309.29044465468309</v>
      </c>
      <c r="K281" s="15">
        <f t="shared" si="49"/>
        <v>282.74653255246238</v>
      </c>
      <c r="L281" s="15">
        <f t="shared" si="50"/>
        <v>578784.71886749496</v>
      </c>
      <c r="M281" s="15"/>
      <c r="N281" s="165">
        <f t="shared" si="45"/>
        <v>578784.71886749496</v>
      </c>
    </row>
    <row r="282" spans="1:14" x14ac:dyDescent="0.25">
      <c r="A282" s="159"/>
      <c r="B282" s="71" t="s">
        <v>191</v>
      </c>
      <c r="C282" s="53">
        <v>4</v>
      </c>
      <c r="D282" s="75">
        <v>17.411200000000001</v>
      </c>
      <c r="E282" s="179">
        <v>714</v>
      </c>
      <c r="F282" s="80">
        <v>417600</v>
      </c>
      <c r="G282" s="61">
        <v>75</v>
      </c>
      <c r="H282" s="70">
        <f t="shared" si="47"/>
        <v>313200</v>
      </c>
      <c r="I282" s="15">
        <f t="shared" si="46"/>
        <v>104400</v>
      </c>
      <c r="J282" s="15">
        <f t="shared" si="48"/>
        <v>584.8739495798319</v>
      </c>
      <c r="K282" s="15">
        <f t="shared" si="49"/>
        <v>7.1630276273135678</v>
      </c>
      <c r="L282" s="15">
        <f t="shared" si="50"/>
        <v>118805.35576725437</v>
      </c>
      <c r="M282" s="15"/>
      <c r="N282" s="165">
        <f t="shared" si="45"/>
        <v>118805.35576725437</v>
      </c>
    </row>
    <row r="283" spans="1:14" x14ac:dyDescent="0.25">
      <c r="A283" s="159"/>
      <c r="B283" s="71"/>
      <c r="C283" s="53"/>
      <c r="D283" s="75">
        <v>0</v>
      </c>
      <c r="E283" s="181"/>
      <c r="F283" s="166"/>
      <c r="G283" s="61"/>
      <c r="H283" s="166"/>
      <c r="I283" s="167"/>
      <c r="J283" s="167"/>
      <c r="K283" s="15"/>
      <c r="L283" s="15"/>
      <c r="M283" s="15"/>
      <c r="N283" s="165"/>
    </row>
    <row r="284" spans="1:14" x14ac:dyDescent="0.25">
      <c r="A284" s="163" t="s">
        <v>192</v>
      </c>
      <c r="B284" s="63" t="s">
        <v>2</v>
      </c>
      <c r="C284" s="64"/>
      <c r="D284" s="7">
        <v>687.94550000000004</v>
      </c>
      <c r="E284" s="182">
        <f>E285</f>
        <v>73242</v>
      </c>
      <c r="F284" s="55">
        <v>0</v>
      </c>
      <c r="G284" s="61"/>
      <c r="H284" s="55">
        <f>H286</f>
        <v>8413482.75</v>
      </c>
      <c r="I284" s="12">
        <f>I286</f>
        <v>-8413482.75</v>
      </c>
      <c r="J284" s="12"/>
      <c r="K284" s="15"/>
      <c r="L284" s="15"/>
      <c r="M284" s="14">
        <f>M286</f>
        <v>26025712.534947179</v>
      </c>
      <c r="N284" s="160">
        <f t="shared" si="45"/>
        <v>26025712.534947179</v>
      </c>
    </row>
    <row r="285" spans="1:14" x14ac:dyDescent="0.25">
      <c r="A285" s="163" t="s">
        <v>192</v>
      </c>
      <c r="B285" s="63" t="s">
        <v>3</v>
      </c>
      <c r="C285" s="64"/>
      <c r="D285" s="7">
        <v>687.94550000000004</v>
      </c>
      <c r="E285" s="182">
        <f>SUM(E287:E311)</f>
        <v>73242</v>
      </c>
      <c r="F285" s="55">
        <f>SUM(F287:F311)</f>
        <v>33653931</v>
      </c>
      <c r="G285" s="61"/>
      <c r="H285" s="55">
        <f>SUM(H287:H311)</f>
        <v>18896390.75</v>
      </c>
      <c r="I285" s="12">
        <f>SUM(I287:I311)</f>
        <v>14757540.25</v>
      </c>
      <c r="J285" s="12"/>
      <c r="K285" s="15"/>
      <c r="L285" s="12">
        <f>SUM(L287:L311)</f>
        <v>19493836.451150414</v>
      </c>
      <c r="M285" s="15"/>
      <c r="N285" s="160">
        <f t="shared" si="45"/>
        <v>19493836.451150414</v>
      </c>
    </row>
    <row r="286" spans="1:14" x14ac:dyDescent="0.25">
      <c r="A286" s="159"/>
      <c r="B286" s="71" t="s">
        <v>26</v>
      </c>
      <c r="C286" s="53">
        <v>2</v>
      </c>
      <c r="D286" s="75">
        <v>0</v>
      </c>
      <c r="E286" s="183"/>
      <c r="F286" s="70">
        <v>0</v>
      </c>
      <c r="G286" s="61">
        <v>25</v>
      </c>
      <c r="H286" s="70">
        <f>F285*G286/100</f>
        <v>8413482.75</v>
      </c>
      <c r="I286" s="15">
        <f t="shared" ref="I286:I311" si="51">F286-H286</f>
        <v>-8413482.75</v>
      </c>
      <c r="J286" s="15"/>
      <c r="K286" s="15"/>
      <c r="L286" s="15"/>
      <c r="M286" s="15">
        <f>($L$7*$L$8*E284/$L$10)+($L$7*$L$9*D284/$L$11)</f>
        <v>26025712.534947179</v>
      </c>
      <c r="N286" s="165">
        <f t="shared" si="45"/>
        <v>26025712.534947179</v>
      </c>
    </row>
    <row r="287" spans="1:14" x14ac:dyDescent="0.25">
      <c r="A287" s="159"/>
      <c r="B287" s="71" t="s">
        <v>193</v>
      </c>
      <c r="C287" s="53">
        <v>4</v>
      </c>
      <c r="D287" s="75">
        <v>41.911499999999997</v>
      </c>
      <c r="E287" s="179">
        <v>3546</v>
      </c>
      <c r="F287" s="80">
        <v>812667</v>
      </c>
      <c r="G287" s="61">
        <v>75</v>
      </c>
      <c r="H287" s="70">
        <f t="shared" ref="H287:H311" si="52">F287*G287/100</f>
        <v>609500.25</v>
      </c>
      <c r="I287" s="15">
        <f t="shared" si="51"/>
        <v>203166.75</v>
      </c>
      <c r="J287" s="15">
        <f t="shared" ref="J287:J311" si="53">F287/E287</f>
        <v>229.17851099830796</v>
      </c>
      <c r="K287" s="15">
        <f t="shared" ref="K287:K311" si="54">$J$11*$J$19-J287</f>
        <v>362.85846620883751</v>
      </c>
      <c r="L287" s="15">
        <f t="shared" ref="L287:L311" si="55">IF(K287&gt;0,$J$7*$J$8*(K287/$K$19),0)+$J$7*$J$9*(E287/$E$19)+$J$7*$J$10*(D287/$D$19)</f>
        <v>907110.25590640912</v>
      </c>
      <c r="M287" s="15"/>
      <c r="N287" s="165">
        <f t="shared" si="45"/>
        <v>907110.25590640912</v>
      </c>
    </row>
    <row r="288" spans="1:14" x14ac:dyDescent="0.25">
      <c r="A288" s="159"/>
      <c r="B288" s="71" t="s">
        <v>194</v>
      </c>
      <c r="C288" s="53">
        <v>4</v>
      </c>
      <c r="D288" s="75">
        <v>29.248799999999999</v>
      </c>
      <c r="E288" s="179">
        <v>1766</v>
      </c>
      <c r="F288" s="80">
        <v>310520</v>
      </c>
      <c r="G288" s="61">
        <v>75</v>
      </c>
      <c r="H288" s="70">
        <f t="shared" si="52"/>
        <v>232890</v>
      </c>
      <c r="I288" s="15">
        <f t="shared" si="51"/>
        <v>77630</v>
      </c>
      <c r="J288" s="15">
        <f t="shared" si="53"/>
        <v>175.83238958097394</v>
      </c>
      <c r="K288" s="15">
        <f t="shared" si="54"/>
        <v>416.20458762617153</v>
      </c>
      <c r="L288" s="15">
        <f t="shared" si="55"/>
        <v>783958.45678636036</v>
      </c>
      <c r="M288" s="15"/>
      <c r="N288" s="165">
        <f t="shared" si="45"/>
        <v>783958.45678636036</v>
      </c>
    </row>
    <row r="289" spans="1:14" x14ac:dyDescent="0.25">
      <c r="A289" s="159"/>
      <c r="B289" s="71" t="s">
        <v>766</v>
      </c>
      <c r="C289" s="53">
        <v>4</v>
      </c>
      <c r="D289" s="75">
        <v>30.7044</v>
      </c>
      <c r="E289" s="179">
        <v>3438</v>
      </c>
      <c r="F289" s="80">
        <v>261307</v>
      </c>
      <c r="G289" s="61">
        <v>75</v>
      </c>
      <c r="H289" s="70">
        <f t="shared" si="52"/>
        <v>195980.25</v>
      </c>
      <c r="I289" s="15">
        <f t="shared" si="51"/>
        <v>65326.75</v>
      </c>
      <c r="J289" s="15">
        <f t="shared" si="53"/>
        <v>76.00552646887725</v>
      </c>
      <c r="K289" s="15">
        <f t="shared" si="54"/>
        <v>516.03145073826818</v>
      </c>
      <c r="L289" s="15">
        <f t="shared" si="55"/>
        <v>1070563.5821414101</v>
      </c>
      <c r="M289" s="15"/>
      <c r="N289" s="165">
        <f t="shared" si="45"/>
        <v>1070563.5821414101</v>
      </c>
    </row>
    <row r="290" spans="1:14" x14ac:dyDescent="0.25">
      <c r="A290" s="159"/>
      <c r="B290" s="71" t="s">
        <v>195</v>
      </c>
      <c r="C290" s="53">
        <v>4</v>
      </c>
      <c r="D290" s="75">
        <v>33.053800000000003</v>
      </c>
      <c r="E290" s="179">
        <v>2724</v>
      </c>
      <c r="F290" s="80">
        <v>1098146</v>
      </c>
      <c r="G290" s="61">
        <v>75</v>
      </c>
      <c r="H290" s="70">
        <f t="shared" si="52"/>
        <v>823609.5</v>
      </c>
      <c r="I290" s="15">
        <f t="shared" si="51"/>
        <v>274536.5</v>
      </c>
      <c r="J290" s="15">
        <f t="shared" si="53"/>
        <v>403.13729809104257</v>
      </c>
      <c r="K290" s="15">
        <f t="shared" si="54"/>
        <v>188.8996791161029</v>
      </c>
      <c r="L290" s="15">
        <f t="shared" si="55"/>
        <v>580523.79111384589</v>
      </c>
      <c r="M290" s="15"/>
      <c r="N290" s="165">
        <f t="shared" si="45"/>
        <v>580523.79111384589</v>
      </c>
    </row>
    <row r="291" spans="1:14" x14ac:dyDescent="0.25">
      <c r="A291" s="159"/>
      <c r="B291" s="71" t="s">
        <v>196</v>
      </c>
      <c r="C291" s="53">
        <v>4</v>
      </c>
      <c r="D291" s="75">
        <v>24.868099999999998</v>
      </c>
      <c r="E291" s="179">
        <v>2529</v>
      </c>
      <c r="F291" s="80">
        <v>338426</v>
      </c>
      <c r="G291" s="61">
        <v>75</v>
      </c>
      <c r="H291" s="70">
        <f t="shared" si="52"/>
        <v>253819.5</v>
      </c>
      <c r="I291" s="15">
        <f t="shared" si="51"/>
        <v>84606.5</v>
      </c>
      <c r="J291" s="15">
        <f t="shared" si="53"/>
        <v>133.81810992487149</v>
      </c>
      <c r="K291" s="15">
        <f t="shared" si="54"/>
        <v>458.218867282274</v>
      </c>
      <c r="L291" s="15">
        <f t="shared" si="55"/>
        <v>897096.41159243614</v>
      </c>
      <c r="M291" s="15"/>
      <c r="N291" s="165">
        <f t="shared" si="45"/>
        <v>897096.41159243614</v>
      </c>
    </row>
    <row r="292" spans="1:14" x14ac:dyDescent="0.25">
      <c r="A292" s="159"/>
      <c r="B292" s="71" t="s">
        <v>197</v>
      </c>
      <c r="C292" s="53">
        <v>4</v>
      </c>
      <c r="D292" s="75">
        <v>10.051699999999999</v>
      </c>
      <c r="E292" s="179">
        <v>1502</v>
      </c>
      <c r="F292" s="80">
        <v>246920</v>
      </c>
      <c r="G292" s="61">
        <v>75</v>
      </c>
      <c r="H292" s="70">
        <f t="shared" si="52"/>
        <v>185190</v>
      </c>
      <c r="I292" s="15">
        <f t="shared" si="51"/>
        <v>61730</v>
      </c>
      <c r="J292" s="15">
        <f t="shared" si="53"/>
        <v>164.39414114513983</v>
      </c>
      <c r="K292" s="15">
        <f t="shared" si="54"/>
        <v>427.64283606200564</v>
      </c>
      <c r="L292" s="15">
        <f t="shared" si="55"/>
        <v>725782.60286279581</v>
      </c>
      <c r="M292" s="15"/>
      <c r="N292" s="165">
        <f t="shared" si="45"/>
        <v>725782.60286279581</v>
      </c>
    </row>
    <row r="293" spans="1:14" x14ac:dyDescent="0.25">
      <c r="A293" s="159"/>
      <c r="B293" s="71" t="s">
        <v>898</v>
      </c>
      <c r="C293" s="53">
        <v>3</v>
      </c>
      <c r="D293" s="75">
        <v>43.259900000000002</v>
      </c>
      <c r="E293" s="179">
        <v>8260</v>
      </c>
      <c r="F293" s="80">
        <v>11534650</v>
      </c>
      <c r="G293" s="61">
        <v>20</v>
      </c>
      <c r="H293" s="70">
        <f t="shared" si="52"/>
        <v>2306930</v>
      </c>
      <c r="I293" s="15">
        <f t="shared" si="51"/>
        <v>9227720</v>
      </c>
      <c r="J293" s="15">
        <f t="shared" si="53"/>
        <v>1396.4467312348668</v>
      </c>
      <c r="K293" s="15">
        <f t="shared" si="54"/>
        <v>-804.40975402772131</v>
      </c>
      <c r="L293" s="15">
        <f t="shared" si="55"/>
        <v>858145.46909411333</v>
      </c>
      <c r="M293" s="15"/>
      <c r="N293" s="165">
        <f t="shared" si="45"/>
        <v>858145.46909411333</v>
      </c>
    </row>
    <row r="294" spans="1:14" x14ac:dyDescent="0.25">
      <c r="A294" s="159"/>
      <c r="B294" s="71" t="s">
        <v>198</v>
      </c>
      <c r="C294" s="53">
        <v>4</v>
      </c>
      <c r="D294" s="75">
        <v>23.160100000000003</v>
      </c>
      <c r="E294" s="179">
        <v>2638</v>
      </c>
      <c r="F294" s="80">
        <v>439000</v>
      </c>
      <c r="G294" s="61">
        <v>75</v>
      </c>
      <c r="H294" s="70">
        <f t="shared" si="52"/>
        <v>329250</v>
      </c>
      <c r="I294" s="15">
        <f t="shared" si="51"/>
        <v>109750</v>
      </c>
      <c r="J294" s="15">
        <f t="shared" si="53"/>
        <v>166.41394996209249</v>
      </c>
      <c r="K294" s="15">
        <f t="shared" si="54"/>
        <v>425.62302724505298</v>
      </c>
      <c r="L294" s="15">
        <f t="shared" si="55"/>
        <v>859559.05906201852</v>
      </c>
      <c r="M294" s="15"/>
      <c r="N294" s="165">
        <f t="shared" si="45"/>
        <v>859559.05906201852</v>
      </c>
    </row>
    <row r="295" spans="1:14" x14ac:dyDescent="0.25">
      <c r="A295" s="159"/>
      <c r="B295" s="71" t="s">
        <v>199</v>
      </c>
      <c r="C295" s="53">
        <v>4</v>
      </c>
      <c r="D295" s="75">
        <v>15.7385</v>
      </c>
      <c r="E295" s="179">
        <v>1155</v>
      </c>
      <c r="F295" s="80">
        <v>603307</v>
      </c>
      <c r="G295" s="61">
        <v>75</v>
      </c>
      <c r="H295" s="70">
        <f t="shared" si="52"/>
        <v>452480.25</v>
      </c>
      <c r="I295" s="15">
        <f t="shared" si="51"/>
        <v>150826.75</v>
      </c>
      <c r="J295" s="15">
        <f t="shared" si="53"/>
        <v>522.34372294372292</v>
      </c>
      <c r="K295" s="15">
        <f t="shared" si="54"/>
        <v>69.693254263422546</v>
      </c>
      <c r="L295" s="15">
        <f t="shared" si="55"/>
        <v>236860.16174276918</v>
      </c>
      <c r="M295" s="15"/>
      <c r="N295" s="165">
        <f t="shared" si="45"/>
        <v>236860.16174276918</v>
      </c>
    </row>
    <row r="296" spans="1:14" x14ac:dyDescent="0.25">
      <c r="A296" s="159"/>
      <c r="B296" s="71" t="s">
        <v>200</v>
      </c>
      <c r="C296" s="53">
        <v>4</v>
      </c>
      <c r="D296" s="75">
        <v>23.650700000000001</v>
      </c>
      <c r="E296" s="179">
        <v>3228</v>
      </c>
      <c r="F296" s="80">
        <v>965307</v>
      </c>
      <c r="G296" s="61">
        <v>75</v>
      </c>
      <c r="H296" s="70">
        <f t="shared" si="52"/>
        <v>723980.25</v>
      </c>
      <c r="I296" s="15">
        <f t="shared" si="51"/>
        <v>241326.75</v>
      </c>
      <c r="J296" s="15">
        <f t="shared" si="53"/>
        <v>299.04182156133828</v>
      </c>
      <c r="K296" s="15">
        <f t="shared" si="54"/>
        <v>292.99515564580719</v>
      </c>
      <c r="L296" s="15">
        <f t="shared" si="55"/>
        <v>739214.11862400838</v>
      </c>
      <c r="M296" s="15"/>
      <c r="N296" s="165">
        <f t="shared" si="45"/>
        <v>739214.11862400838</v>
      </c>
    </row>
    <row r="297" spans="1:14" x14ac:dyDescent="0.25">
      <c r="A297" s="159"/>
      <c r="B297" s="71" t="s">
        <v>201</v>
      </c>
      <c r="C297" s="53">
        <v>4</v>
      </c>
      <c r="D297" s="75">
        <v>66.461000000000013</v>
      </c>
      <c r="E297" s="179">
        <v>6005</v>
      </c>
      <c r="F297" s="80">
        <v>1761279</v>
      </c>
      <c r="G297" s="61">
        <v>75</v>
      </c>
      <c r="H297" s="70">
        <f t="shared" si="52"/>
        <v>1320959.25</v>
      </c>
      <c r="I297" s="15">
        <f t="shared" si="51"/>
        <v>440319.75</v>
      </c>
      <c r="J297" s="15">
        <f t="shared" si="53"/>
        <v>293.30208159866777</v>
      </c>
      <c r="K297" s="15">
        <f t="shared" si="54"/>
        <v>298.7348956084777</v>
      </c>
      <c r="L297" s="15">
        <f t="shared" si="55"/>
        <v>1108022.7322096555</v>
      </c>
      <c r="M297" s="15"/>
      <c r="N297" s="165">
        <f t="shared" si="45"/>
        <v>1108022.7322096555</v>
      </c>
    </row>
    <row r="298" spans="1:14" x14ac:dyDescent="0.25">
      <c r="A298" s="159"/>
      <c r="B298" s="71" t="s">
        <v>202</v>
      </c>
      <c r="C298" s="53">
        <v>4</v>
      </c>
      <c r="D298" s="75">
        <v>49.479700000000008</v>
      </c>
      <c r="E298" s="179">
        <v>4003</v>
      </c>
      <c r="F298" s="80">
        <v>747133</v>
      </c>
      <c r="G298" s="61">
        <v>75</v>
      </c>
      <c r="H298" s="70">
        <f t="shared" si="52"/>
        <v>560349.75</v>
      </c>
      <c r="I298" s="15">
        <f t="shared" si="51"/>
        <v>186783.25</v>
      </c>
      <c r="J298" s="15">
        <f t="shared" si="53"/>
        <v>186.64326754933799</v>
      </c>
      <c r="K298" s="15">
        <f t="shared" si="54"/>
        <v>405.39370965780745</v>
      </c>
      <c r="L298" s="15">
        <f t="shared" si="55"/>
        <v>1024012.8370777947</v>
      </c>
      <c r="M298" s="15"/>
      <c r="N298" s="165">
        <f t="shared" si="45"/>
        <v>1024012.8370777947</v>
      </c>
    </row>
    <row r="299" spans="1:14" x14ac:dyDescent="0.25">
      <c r="A299" s="159"/>
      <c r="B299" s="71" t="s">
        <v>203</v>
      </c>
      <c r="C299" s="53">
        <v>4</v>
      </c>
      <c r="D299" s="75">
        <v>31.819799999999997</v>
      </c>
      <c r="E299" s="179">
        <v>2502</v>
      </c>
      <c r="F299" s="80">
        <v>1050013</v>
      </c>
      <c r="G299" s="61">
        <v>75</v>
      </c>
      <c r="H299" s="70">
        <f t="shared" si="52"/>
        <v>787509.75</v>
      </c>
      <c r="I299" s="15">
        <f t="shared" si="51"/>
        <v>262503.25</v>
      </c>
      <c r="J299" s="15">
        <f t="shared" si="53"/>
        <v>419.66946442845722</v>
      </c>
      <c r="K299" s="15">
        <f t="shared" si="54"/>
        <v>172.36751277868825</v>
      </c>
      <c r="L299" s="15">
        <f t="shared" si="55"/>
        <v>535468.31684526138</v>
      </c>
      <c r="M299" s="15"/>
      <c r="N299" s="165">
        <f t="shared" si="45"/>
        <v>535468.31684526138</v>
      </c>
    </row>
    <row r="300" spans="1:14" x14ac:dyDescent="0.25">
      <c r="A300" s="159"/>
      <c r="B300" s="71" t="s">
        <v>767</v>
      </c>
      <c r="C300" s="53">
        <v>4</v>
      </c>
      <c r="D300" s="75">
        <v>13.022600000000001</v>
      </c>
      <c r="E300" s="179">
        <v>1523</v>
      </c>
      <c r="F300" s="80">
        <v>332227</v>
      </c>
      <c r="G300" s="61">
        <v>75</v>
      </c>
      <c r="H300" s="70">
        <f t="shared" si="52"/>
        <v>249170.25</v>
      </c>
      <c r="I300" s="15">
        <f t="shared" si="51"/>
        <v>83056.75</v>
      </c>
      <c r="J300" s="15">
        <f t="shared" si="53"/>
        <v>218.13985554826002</v>
      </c>
      <c r="K300" s="15">
        <f t="shared" si="54"/>
        <v>373.89712165888545</v>
      </c>
      <c r="L300" s="15">
        <f t="shared" si="55"/>
        <v>664428.19693039497</v>
      </c>
      <c r="M300" s="15"/>
      <c r="N300" s="165">
        <f t="shared" si="45"/>
        <v>664428.19693039497</v>
      </c>
    </row>
    <row r="301" spans="1:14" x14ac:dyDescent="0.25">
      <c r="A301" s="159"/>
      <c r="B301" s="71" t="s">
        <v>204</v>
      </c>
      <c r="C301" s="53">
        <v>4</v>
      </c>
      <c r="D301" s="75">
        <v>32.696100000000001</v>
      </c>
      <c r="E301" s="179">
        <v>2841</v>
      </c>
      <c r="F301" s="80">
        <v>287947</v>
      </c>
      <c r="G301" s="61">
        <v>75</v>
      </c>
      <c r="H301" s="70">
        <f t="shared" si="52"/>
        <v>215960.25</v>
      </c>
      <c r="I301" s="15">
        <f t="shared" si="51"/>
        <v>71986.75</v>
      </c>
      <c r="J301" s="15">
        <f t="shared" si="53"/>
        <v>101.3541006687786</v>
      </c>
      <c r="K301" s="15">
        <f t="shared" si="54"/>
        <v>490.68287653836688</v>
      </c>
      <c r="L301" s="15">
        <f t="shared" si="55"/>
        <v>988271.91046106268</v>
      </c>
      <c r="M301" s="15"/>
      <c r="N301" s="165">
        <f t="shared" si="45"/>
        <v>988271.91046106268</v>
      </c>
    </row>
    <row r="302" spans="1:14" x14ac:dyDescent="0.25">
      <c r="A302" s="159"/>
      <c r="B302" s="71" t="s">
        <v>205</v>
      </c>
      <c r="C302" s="53">
        <v>4</v>
      </c>
      <c r="D302" s="75">
        <v>13.414200000000001</v>
      </c>
      <c r="E302" s="179">
        <v>1501</v>
      </c>
      <c r="F302" s="80">
        <v>230333</v>
      </c>
      <c r="G302" s="61">
        <v>75</v>
      </c>
      <c r="H302" s="70">
        <f t="shared" si="52"/>
        <v>172749.75</v>
      </c>
      <c r="I302" s="15">
        <f t="shared" si="51"/>
        <v>57583.25</v>
      </c>
      <c r="J302" s="15">
        <f t="shared" si="53"/>
        <v>153.45303131245836</v>
      </c>
      <c r="K302" s="15">
        <f t="shared" si="54"/>
        <v>438.58394589468708</v>
      </c>
      <c r="L302" s="15">
        <f t="shared" si="55"/>
        <v>748776.65316674591</v>
      </c>
      <c r="M302" s="15"/>
      <c r="N302" s="165">
        <f t="shared" si="45"/>
        <v>748776.65316674591</v>
      </c>
    </row>
    <row r="303" spans="1:14" x14ac:dyDescent="0.25">
      <c r="A303" s="159"/>
      <c r="B303" s="71" t="s">
        <v>768</v>
      </c>
      <c r="C303" s="53">
        <v>4</v>
      </c>
      <c r="D303" s="75">
        <v>42.579099999999997</v>
      </c>
      <c r="E303" s="179">
        <v>4171</v>
      </c>
      <c r="F303" s="80">
        <v>387614</v>
      </c>
      <c r="G303" s="61">
        <v>75</v>
      </c>
      <c r="H303" s="70">
        <f t="shared" si="52"/>
        <v>290710.5</v>
      </c>
      <c r="I303" s="15">
        <f t="shared" si="51"/>
        <v>96903.5</v>
      </c>
      <c r="J303" s="15">
        <f t="shared" si="53"/>
        <v>92.930712059458159</v>
      </c>
      <c r="K303" s="15">
        <f t="shared" si="54"/>
        <v>499.10626514768728</v>
      </c>
      <c r="L303" s="15">
        <f t="shared" si="55"/>
        <v>1145065.9613745576</v>
      </c>
      <c r="M303" s="15"/>
      <c r="N303" s="165">
        <f t="shared" si="45"/>
        <v>1145065.9613745576</v>
      </c>
    </row>
    <row r="304" spans="1:14" x14ac:dyDescent="0.25">
      <c r="A304" s="159"/>
      <c r="B304" s="71" t="s">
        <v>206</v>
      </c>
      <c r="C304" s="53">
        <v>4</v>
      </c>
      <c r="D304" s="75">
        <v>14.5875</v>
      </c>
      <c r="E304" s="179">
        <v>5246</v>
      </c>
      <c r="F304" s="80">
        <v>3952746</v>
      </c>
      <c r="G304" s="61">
        <v>75</v>
      </c>
      <c r="H304" s="70">
        <f t="shared" si="52"/>
        <v>2964559.5</v>
      </c>
      <c r="I304" s="15">
        <f t="shared" si="51"/>
        <v>988186.5</v>
      </c>
      <c r="J304" s="15">
        <f t="shared" si="53"/>
        <v>753.4780785360274</v>
      </c>
      <c r="K304" s="15">
        <f t="shared" si="54"/>
        <v>-161.44110132888193</v>
      </c>
      <c r="L304" s="15">
        <f t="shared" si="55"/>
        <v>511856.74804681865</v>
      </c>
      <c r="M304" s="15"/>
      <c r="N304" s="165">
        <f t="shared" si="45"/>
        <v>511856.74804681865</v>
      </c>
    </row>
    <row r="305" spans="1:14" x14ac:dyDescent="0.25">
      <c r="A305" s="159"/>
      <c r="B305" s="71" t="s">
        <v>207</v>
      </c>
      <c r="C305" s="53">
        <v>4</v>
      </c>
      <c r="D305" s="75">
        <v>24.872399999999999</v>
      </c>
      <c r="E305" s="179">
        <v>2250</v>
      </c>
      <c r="F305" s="80">
        <v>313440</v>
      </c>
      <c r="G305" s="61">
        <v>75</v>
      </c>
      <c r="H305" s="70">
        <f t="shared" si="52"/>
        <v>235080</v>
      </c>
      <c r="I305" s="15">
        <f t="shared" si="51"/>
        <v>78360</v>
      </c>
      <c r="J305" s="15">
        <f t="shared" si="53"/>
        <v>139.30666666666667</v>
      </c>
      <c r="K305" s="15">
        <f t="shared" si="54"/>
        <v>452.7303105404788</v>
      </c>
      <c r="L305" s="15">
        <f t="shared" si="55"/>
        <v>864641.29118665168</v>
      </c>
      <c r="M305" s="15"/>
      <c r="N305" s="165">
        <f t="shared" si="45"/>
        <v>864641.29118665168</v>
      </c>
    </row>
    <row r="306" spans="1:14" x14ac:dyDescent="0.25">
      <c r="A306" s="159"/>
      <c r="B306" s="71" t="s">
        <v>208</v>
      </c>
      <c r="C306" s="53">
        <v>4</v>
      </c>
      <c r="D306" s="75">
        <v>24.0137</v>
      </c>
      <c r="E306" s="179">
        <v>2221</v>
      </c>
      <c r="F306" s="80">
        <v>319174</v>
      </c>
      <c r="G306" s="61">
        <v>75</v>
      </c>
      <c r="H306" s="70">
        <f t="shared" si="52"/>
        <v>239380.5</v>
      </c>
      <c r="I306" s="15">
        <f t="shared" si="51"/>
        <v>79793.5</v>
      </c>
      <c r="J306" s="15">
        <f t="shared" si="53"/>
        <v>143.70733903647005</v>
      </c>
      <c r="K306" s="15">
        <f t="shared" si="54"/>
        <v>448.32963817067542</v>
      </c>
      <c r="L306" s="15">
        <f t="shared" si="55"/>
        <v>854004.73615386547</v>
      </c>
      <c r="M306" s="15"/>
      <c r="N306" s="165">
        <f t="shared" si="45"/>
        <v>854004.73615386547</v>
      </c>
    </row>
    <row r="307" spans="1:14" x14ac:dyDescent="0.25">
      <c r="A307" s="159"/>
      <c r="B307" s="71" t="s">
        <v>209</v>
      </c>
      <c r="C307" s="53">
        <v>4</v>
      </c>
      <c r="D307" s="75">
        <v>25.411999999999999</v>
      </c>
      <c r="E307" s="179">
        <v>2530</v>
      </c>
      <c r="F307" s="80">
        <v>6204867</v>
      </c>
      <c r="G307" s="61">
        <v>75</v>
      </c>
      <c r="H307" s="70">
        <f t="shared" si="52"/>
        <v>4653650.25</v>
      </c>
      <c r="I307" s="15">
        <f t="shared" si="51"/>
        <v>1551216.75</v>
      </c>
      <c r="J307" s="15">
        <f t="shared" si="53"/>
        <v>2452.5166007905136</v>
      </c>
      <c r="K307" s="15">
        <f t="shared" si="54"/>
        <v>-1860.4796235833683</v>
      </c>
      <c r="L307" s="15">
        <f t="shared" si="55"/>
        <v>294138.26177427283</v>
      </c>
      <c r="M307" s="15"/>
      <c r="N307" s="165">
        <f t="shared" si="45"/>
        <v>294138.26177427283</v>
      </c>
    </row>
    <row r="308" spans="1:14" x14ac:dyDescent="0.25">
      <c r="A308" s="159"/>
      <c r="B308" s="71" t="s">
        <v>210</v>
      </c>
      <c r="C308" s="53">
        <v>4</v>
      </c>
      <c r="D308" s="75">
        <v>15.786300000000002</v>
      </c>
      <c r="E308" s="179">
        <v>1673</v>
      </c>
      <c r="F308" s="80">
        <v>226974</v>
      </c>
      <c r="G308" s="61">
        <v>75</v>
      </c>
      <c r="H308" s="70">
        <f t="shared" si="52"/>
        <v>170230.5</v>
      </c>
      <c r="I308" s="15">
        <f t="shared" si="51"/>
        <v>56743.5</v>
      </c>
      <c r="J308" s="15">
        <f t="shared" si="53"/>
        <v>135.66885833831441</v>
      </c>
      <c r="K308" s="15">
        <f t="shared" si="54"/>
        <v>456.36811886883106</v>
      </c>
      <c r="L308" s="15">
        <f t="shared" si="55"/>
        <v>793891.22788029397</v>
      </c>
      <c r="M308" s="15"/>
      <c r="N308" s="165">
        <f t="shared" si="45"/>
        <v>793891.22788029397</v>
      </c>
    </row>
    <row r="309" spans="1:14" x14ac:dyDescent="0.25">
      <c r="A309" s="159"/>
      <c r="B309" s="71" t="s">
        <v>211</v>
      </c>
      <c r="C309" s="53">
        <v>4</v>
      </c>
      <c r="D309" s="75">
        <v>10.5017</v>
      </c>
      <c r="E309" s="179">
        <v>1176</v>
      </c>
      <c r="F309" s="80">
        <v>136760</v>
      </c>
      <c r="G309" s="61">
        <v>75</v>
      </c>
      <c r="H309" s="70">
        <f t="shared" si="52"/>
        <v>102570</v>
      </c>
      <c r="I309" s="15">
        <f t="shared" si="51"/>
        <v>34190</v>
      </c>
      <c r="J309" s="15">
        <f t="shared" si="53"/>
        <v>116.29251700680273</v>
      </c>
      <c r="K309" s="15">
        <f t="shared" si="54"/>
        <v>475.74446020034276</v>
      </c>
      <c r="L309" s="15">
        <f t="shared" si="55"/>
        <v>760916.87524449755</v>
      </c>
      <c r="M309" s="15"/>
      <c r="N309" s="165">
        <f t="shared" ref="N309:N372" si="56">L309+M309</f>
        <v>760916.87524449755</v>
      </c>
    </row>
    <row r="310" spans="1:14" x14ac:dyDescent="0.25">
      <c r="A310" s="159"/>
      <c r="B310" s="71" t="s">
        <v>212</v>
      </c>
      <c r="C310" s="53">
        <v>4</v>
      </c>
      <c r="D310" s="75">
        <v>24.389000000000003</v>
      </c>
      <c r="E310" s="179">
        <v>2961</v>
      </c>
      <c r="F310" s="80">
        <v>750520</v>
      </c>
      <c r="G310" s="61">
        <v>75</v>
      </c>
      <c r="H310" s="70">
        <f t="shared" si="52"/>
        <v>562890</v>
      </c>
      <c r="I310" s="15">
        <f t="shared" si="51"/>
        <v>187630</v>
      </c>
      <c r="J310" s="15">
        <f t="shared" si="53"/>
        <v>253.46842283012495</v>
      </c>
      <c r="K310" s="15">
        <f t="shared" si="54"/>
        <v>338.56855437702052</v>
      </c>
      <c r="L310" s="15">
        <f t="shared" si="55"/>
        <v>777089.69615223364</v>
      </c>
      <c r="M310" s="15"/>
      <c r="N310" s="165">
        <f t="shared" si="56"/>
        <v>777089.69615223364</v>
      </c>
    </row>
    <row r="311" spans="1:14" x14ac:dyDescent="0.25">
      <c r="A311" s="159"/>
      <c r="B311" s="71" t="s">
        <v>769</v>
      </c>
      <c r="C311" s="53">
        <v>4</v>
      </c>
      <c r="D311" s="75">
        <v>23.262899999999998</v>
      </c>
      <c r="E311" s="179">
        <v>1853</v>
      </c>
      <c r="F311" s="80">
        <v>342654</v>
      </c>
      <c r="G311" s="61">
        <v>75</v>
      </c>
      <c r="H311" s="70">
        <f t="shared" si="52"/>
        <v>256990.5</v>
      </c>
      <c r="I311" s="15">
        <f t="shared" si="51"/>
        <v>85663.5</v>
      </c>
      <c r="J311" s="15">
        <f t="shared" si="53"/>
        <v>184.91851052347545</v>
      </c>
      <c r="K311" s="15">
        <f t="shared" si="54"/>
        <v>407.11846668367002</v>
      </c>
      <c r="L311" s="15">
        <f t="shared" si="55"/>
        <v>764437.09772013896</v>
      </c>
      <c r="M311" s="15"/>
      <c r="N311" s="165">
        <f t="shared" si="56"/>
        <v>764437.09772013896</v>
      </c>
    </row>
    <row r="312" spans="1:14" x14ac:dyDescent="0.25">
      <c r="A312" s="159"/>
      <c r="B312" s="71"/>
      <c r="C312" s="53"/>
      <c r="D312" s="75">
        <v>0</v>
      </c>
      <c r="E312" s="181"/>
      <c r="F312" s="166"/>
      <c r="G312" s="61"/>
      <c r="H312" s="166"/>
      <c r="I312" s="167"/>
      <c r="J312" s="167"/>
      <c r="K312" s="15"/>
      <c r="L312" s="15"/>
      <c r="M312" s="15"/>
      <c r="N312" s="165"/>
    </row>
    <row r="313" spans="1:14" x14ac:dyDescent="0.25">
      <c r="A313" s="163" t="s">
        <v>213</v>
      </c>
      <c r="B313" s="63" t="s">
        <v>2</v>
      </c>
      <c r="C313" s="64"/>
      <c r="D313" s="7">
        <v>644.12480000000005</v>
      </c>
      <c r="E313" s="182">
        <f>E314</f>
        <v>41020</v>
      </c>
      <c r="F313" s="55">
        <v>0</v>
      </c>
      <c r="G313" s="61"/>
      <c r="H313" s="55">
        <f>H315</f>
        <v>5152654.25</v>
      </c>
      <c r="I313" s="12">
        <f>I315</f>
        <v>-5152654.25</v>
      </c>
      <c r="J313" s="12"/>
      <c r="K313" s="15"/>
      <c r="L313" s="15"/>
      <c r="M313" s="14">
        <f>M315</f>
        <v>17888650.762196727</v>
      </c>
      <c r="N313" s="160">
        <f t="shared" si="56"/>
        <v>17888650.762196727</v>
      </c>
    </row>
    <row r="314" spans="1:14" x14ac:dyDescent="0.25">
      <c r="A314" s="163" t="s">
        <v>213</v>
      </c>
      <c r="B314" s="63" t="s">
        <v>3</v>
      </c>
      <c r="C314" s="64"/>
      <c r="D314" s="7">
        <v>644.12480000000005</v>
      </c>
      <c r="E314" s="182">
        <f>SUM(E316:E337)</f>
        <v>41020</v>
      </c>
      <c r="F314" s="55">
        <f>SUM(F316:F337)</f>
        <v>20610617</v>
      </c>
      <c r="G314" s="61"/>
      <c r="H314" s="55">
        <f>SUM(H316:H337)</f>
        <v>7508070.25</v>
      </c>
      <c r="I314" s="12">
        <f>SUM(I316:I337)</f>
        <v>13102546.75</v>
      </c>
      <c r="J314" s="12"/>
      <c r="K314" s="15"/>
      <c r="L314" s="12">
        <f>SUM(L316:L337)</f>
        <v>16703878.307695605</v>
      </c>
      <c r="M314" s="15"/>
      <c r="N314" s="160">
        <f t="shared" si="56"/>
        <v>16703878.307695605</v>
      </c>
    </row>
    <row r="315" spans="1:14" x14ac:dyDescent="0.25">
      <c r="A315" s="159"/>
      <c r="B315" s="71" t="s">
        <v>26</v>
      </c>
      <c r="C315" s="53">
        <v>2</v>
      </c>
      <c r="D315" s="75">
        <v>0</v>
      </c>
      <c r="E315" s="183"/>
      <c r="F315" s="70">
        <v>0</v>
      </c>
      <c r="G315" s="61">
        <v>25</v>
      </c>
      <c r="H315" s="70">
        <f>F314*G315/100</f>
        <v>5152654.25</v>
      </c>
      <c r="I315" s="15">
        <f t="shared" ref="I315:I337" si="57">F315-H315</f>
        <v>-5152654.25</v>
      </c>
      <c r="J315" s="15"/>
      <c r="K315" s="15"/>
      <c r="L315" s="15"/>
      <c r="M315" s="15">
        <f>($L$7*$L$8*E313/$L$10)+($L$7*$L$9*D313/$L$11)</f>
        <v>17888650.762196727</v>
      </c>
      <c r="N315" s="165">
        <f t="shared" si="56"/>
        <v>17888650.762196727</v>
      </c>
    </row>
    <row r="316" spans="1:14" x14ac:dyDescent="0.25">
      <c r="A316" s="159"/>
      <c r="B316" s="71" t="s">
        <v>214</v>
      </c>
      <c r="C316" s="53">
        <v>4</v>
      </c>
      <c r="D316" s="75">
        <v>39.805700000000002</v>
      </c>
      <c r="E316" s="179">
        <v>1358</v>
      </c>
      <c r="F316" s="80">
        <v>169920</v>
      </c>
      <c r="G316" s="61">
        <v>75</v>
      </c>
      <c r="H316" s="70">
        <f t="shared" ref="H316:H337" si="58">F316*G316/100</f>
        <v>127440</v>
      </c>
      <c r="I316" s="15">
        <f t="shared" si="57"/>
        <v>42480</v>
      </c>
      <c r="J316" s="15">
        <f t="shared" ref="J316:J337" si="59">F316/E316</f>
        <v>125.12518409425626</v>
      </c>
      <c r="K316" s="15">
        <f t="shared" ref="K316:K337" si="60">$J$11*$J$19-J316</f>
        <v>466.9117931128892</v>
      </c>
      <c r="L316" s="15">
        <f t="shared" ref="L316:L337" si="61">IF(K316&gt;0,$J$7*$J$8*(K316/$K$19),0)+$J$7*$J$9*(E316/$E$19)+$J$7*$J$10*(D316/$D$19)</f>
        <v>841120.93348225765</v>
      </c>
      <c r="M316" s="15"/>
      <c r="N316" s="165">
        <f t="shared" si="56"/>
        <v>841120.93348225765</v>
      </c>
    </row>
    <row r="317" spans="1:14" x14ac:dyDescent="0.25">
      <c r="A317" s="159"/>
      <c r="B317" s="71" t="s">
        <v>215</v>
      </c>
      <c r="C317" s="53">
        <v>4</v>
      </c>
      <c r="D317" s="75">
        <v>50.628500000000003</v>
      </c>
      <c r="E317" s="179">
        <v>3113</v>
      </c>
      <c r="F317" s="80">
        <v>517694</v>
      </c>
      <c r="G317" s="61">
        <v>75</v>
      </c>
      <c r="H317" s="70">
        <f t="shared" si="58"/>
        <v>388270.5</v>
      </c>
      <c r="I317" s="15">
        <f t="shared" si="57"/>
        <v>129423.5</v>
      </c>
      <c r="J317" s="15">
        <f t="shared" si="59"/>
        <v>166.30067459042723</v>
      </c>
      <c r="K317" s="15">
        <f t="shared" si="60"/>
        <v>425.73630261671826</v>
      </c>
      <c r="L317" s="15">
        <f t="shared" si="61"/>
        <v>973332.81950203888</v>
      </c>
      <c r="M317" s="15"/>
      <c r="N317" s="165">
        <f t="shared" si="56"/>
        <v>973332.81950203888</v>
      </c>
    </row>
    <row r="318" spans="1:14" x14ac:dyDescent="0.25">
      <c r="A318" s="159"/>
      <c r="B318" s="71" t="s">
        <v>54</v>
      </c>
      <c r="C318" s="53">
        <v>4</v>
      </c>
      <c r="D318" s="75">
        <v>17.781400000000001</v>
      </c>
      <c r="E318" s="179">
        <v>723</v>
      </c>
      <c r="F318" s="80">
        <v>84427</v>
      </c>
      <c r="G318" s="61">
        <v>75</v>
      </c>
      <c r="H318" s="70">
        <f t="shared" si="58"/>
        <v>63320.25</v>
      </c>
      <c r="I318" s="15">
        <f t="shared" si="57"/>
        <v>21106.75</v>
      </c>
      <c r="J318" s="15">
        <f t="shared" si="59"/>
        <v>116.7731673582296</v>
      </c>
      <c r="K318" s="15">
        <f t="shared" si="60"/>
        <v>475.26380984891586</v>
      </c>
      <c r="L318" s="15">
        <f t="shared" si="61"/>
        <v>738055.14487738768</v>
      </c>
      <c r="M318" s="15"/>
      <c r="N318" s="165">
        <f t="shared" si="56"/>
        <v>738055.14487738768</v>
      </c>
    </row>
    <row r="319" spans="1:14" x14ac:dyDescent="0.25">
      <c r="A319" s="159"/>
      <c r="B319" s="71" t="s">
        <v>216</v>
      </c>
      <c r="C319" s="53">
        <v>4</v>
      </c>
      <c r="D319" s="75">
        <v>43.372099999999996</v>
      </c>
      <c r="E319" s="179">
        <v>1700</v>
      </c>
      <c r="F319" s="80">
        <v>258360</v>
      </c>
      <c r="G319" s="61">
        <v>75</v>
      </c>
      <c r="H319" s="70">
        <f t="shared" si="58"/>
        <v>193770</v>
      </c>
      <c r="I319" s="15">
        <f t="shared" si="57"/>
        <v>64590</v>
      </c>
      <c r="J319" s="15">
        <f t="shared" si="59"/>
        <v>151.97647058823529</v>
      </c>
      <c r="K319" s="15">
        <f t="shared" si="60"/>
        <v>440.06050661891015</v>
      </c>
      <c r="L319" s="15">
        <f t="shared" si="61"/>
        <v>845799.44322933466</v>
      </c>
      <c r="M319" s="15"/>
      <c r="N319" s="165">
        <f t="shared" si="56"/>
        <v>845799.44322933466</v>
      </c>
    </row>
    <row r="320" spans="1:14" x14ac:dyDescent="0.25">
      <c r="A320" s="159"/>
      <c r="B320" s="71" t="s">
        <v>217</v>
      </c>
      <c r="C320" s="53">
        <v>4</v>
      </c>
      <c r="D320" s="75">
        <v>24.393000000000001</v>
      </c>
      <c r="E320" s="179">
        <v>1046</v>
      </c>
      <c r="F320" s="80">
        <v>574440</v>
      </c>
      <c r="G320" s="61">
        <v>75</v>
      </c>
      <c r="H320" s="70">
        <f t="shared" si="58"/>
        <v>430830</v>
      </c>
      <c r="I320" s="15">
        <f t="shared" si="57"/>
        <v>143610</v>
      </c>
      <c r="J320" s="15">
        <f t="shared" si="59"/>
        <v>549.17782026768646</v>
      </c>
      <c r="K320" s="15">
        <f t="shared" si="60"/>
        <v>42.859156939459012</v>
      </c>
      <c r="L320" s="15">
        <f t="shared" si="61"/>
        <v>213875.45952761173</v>
      </c>
      <c r="M320" s="15"/>
      <c r="N320" s="165">
        <f t="shared" si="56"/>
        <v>213875.45952761173</v>
      </c>
    </row>
    <row r="321" spans="1:14" x14ac:dyDescent="0.25">
      <c r="A321" s="159"/>
      <c r="B321" s="71" t="s">
        <v>218</v>
      </c>
      <c r="C321" s="53">
        <v>4</v>
      </c>
      <c r="D321" s="75">
        <v>23.819200000000002</v>
      </c>
      <c r="E321" s="179">
        <v>1381</v>
      </c>
      <c r="F321" s="80">
        <v>242787</v>
      </c>
      <c r="G321" s="61">
        <v>75</v>
      </c>
      <c r="H321" s="70">
        <f t="shared" si="58"/>
        <v>182090.25</v>
      </c>
      <c r="I321" s="15">
        <f t="shared" si="57"/>
        <v>60696.75</v>
      </c>
      <c r="J321" s="15">
        <f t="shared" si="59"/>
        <v>175.80521361332367</v>
      </c>
      <c r="K321" s="15">
        <f t="shared" si="60"/>
        <v>416.23176359382182</v>
      </c>
      <c r="L321" s="15">
        <f t="shared" si="61"/>
        <v>735213.64883905568</v>
      </c>
      <c r="M321" s="15"/>
      <c r="N321" s="165">
        <f t="shared" si="56"/>
        <v>735213.64883905568</v>
      </c>
    </row>
    <row r="322" spans="1:14" x14ac:dyDescent="0.25">
      <c r="A322" s="159"/>
      <c r="B322" s="71" t="s">
        <v>219</v>
      </c>
      <c r="C322" s="53">
        <v>4</v>
      </c>
      <c r="D322" s="75">
        <v>26.022399999999998</v>
      </c>
      <c r="E322" s="179">
        <v>1106</v>
      </c>
      <c r="F322" s="80">
        <v>143987</v>
      </c>
      <c r="G322" s="61">
        <v>75</v>
      </c>
      <c r="H322" s="70">
        <f t="shared" si="58"/>
        <v>107990.25</v>
      </c>
      <c r="I322" s="15">
        <f t="shared" si="57"/>
        <v>35996.75</v>
      </c>
      <c r="J322" s="15">
        <f t="shared" si="59"/>
        <v>130.1871609403255</v>
      </c>
      <c r="K322" s="15">
        <f t="shared" si="60"/>
        <v>461.84981626681997</v>
      </c>
      <c r="L322" s="15">
        <f t="shared" si="61"/>
        <v>776194.01590945793</v>
      </c>
      <c r="M322" s="15"/>
      <c r="N322" s="165">
        <f t="shared" si="56"/>
        <v>776194.01590945793</v>
      </c>
    </row>
    <row r="323" spans="1:14" x14ac:dyDescent="0.25">
      <c r="A323" s="159"/>
      <c r="B323" s="71" t="s">
        <v>213</v>
      </c>
      <c r="C323" s="53">
        <v>4</v>
      </c>
      <c r="D323" s="75">
        <v>27.476400000000002</v>
      </c>
      <c r="E323" s="179">
        <v>1548</v>
      </c>
      <c r="F323" s="80">
        <v>232600</v>
      </c>
      <c r="G323" s="61">
        <v>75</v>
      </c>
      <c r="H323" s="70">
        <f t="shared" si="58"/>
        <v>174450</v>
      </c>
      <c r="I323" s="15">
        <f t="shared" si="57"/>
        <v>58150</v>
      </c>
      <c r="J323" s="15">
        <f t="shared" si="59"/>
        <v>150.25839793281654</v>
      </c>
      <c r="K323" s="15">
        <f t="shared" si="60"/>
        <v>441.77857927432893</v>
      </c>
      <c r="L323" s="15">
        <f t="shared" si="61"/>
        <v>793422.62579635566</v>
      </c>
      <c r="M323" s="15"/>
      <c r="N323" s="165">
        <f t="shared" si="56"/>
        <v>793422.62579635566</v>
      </c>
    </row>
    <row r="324" spans="1:14" x14ac:dyDescent="0.25">
      <c r="A324" s="159"/>
      <c r="B324" s="71" t="s">
        <v>220</v>
      </c>
      <c r="C324" s="53">
        <v>4</v>
      </c>
      <c r="D324" s="75">
        <v>15</v>
      </c>
      <c r="E324" s="179">
        <v>532</v>
      </c>
      <c r="F324" s="80">
        <v>60826</v>
      </c>
      <c r="G324" s="61">
        <v>75</v>
      </c>
      <c r="H324" s="70">
        <f t="shared" si="58"/>
        <v>45619.5</v>
      </c>
      <c r="I324" s="15">
        <f t="shared" si="57"/>
        <v>15206.5</v>
      </c>
      <c r="J324" s="15">
        <f t="shared" si="59"/>
        <v>114.33458646616542</v>
      </c>
      <c r="K324" s="15">
        <f t="shared" si="60"/>
        <v>477.70239074098004</v>
      </c>
      <c r="L324" s="15">
        <f t="shared" si="61"/>
        <v>716845.87117117236</v>
      </c>
      <c r="M324" s="15"/>
      <c r="N324" s="165">
        <f t="shared" si="56"/>
        <v>716845.87117117236</v>
      </c>
    </row>
    <row r="325" spans="1:14" x14ac:dyDescent="0.25">
      <c r="A325" s="159"/>
      <c r="B325" s="71" t="s">
        <v>221</v>
      </c>
      <c r="C325" s="53">
        <v>4</v>
      </c>
      <c r="D325" s="74">
        <v>39.362300000000005</v>
      </c>
      <c r="E325" s="179">
        <v>1723</v>
      </c>
      <c r="F325" s="80">
        <v>168787</v>
      </c>
      <c r="G325" s="61">
        <v>75</v>
      </c>
      <c r="H325" s="70">
        <f t="shared" si="58"/>
        <v>126590.25</v>
      </c>
      <c r="I325" s="15">
        <f t="shared" si="57"/>
        <v>42196.75</v>
      </c>
      <c r="J325" s="15">
        <f t="shared" si="59"/>
        <v>97.961114335461403</v>
      </c>
      <c r="K325" s="15">
        <f t="shared" si="60"/>
        <v>494.07586287168408</v>
      </c>
      <c r="L325" s="15">
        <f t="shared" si="61"/>
        <v>908814.74030852329</v>
      </c>
      <c r="M325" s="15"/>
      <c r="N325" s="165">
        <f t="shared" si="56"/>
        <v>908814.74030852329</v>
      </c>
    </row>
    <row r="326" spans="1:14" x14ac:dyDescent="0.25">
      <c r="A326" s="159"/>
      <c r="B326" s="71" t="s">
        <v>132</v>
      </c>
      <c r="C326" s="53">
        <v>4</v>
      </c>
      <c r="D326" s="75">
        <v>32.915100000000002</v>
      </c>
      <c r="E326" s="179">
        <v>819</v>
      </c>
      <c r="F326" s="80">
        <v>139053</v>
      </c>
      <c r="G326" s="61">
        <v>75</v>
      </c>
      <c r="H326" s="70">
        <f t="shared" si="58"/>
        <v>104289.75</v>
      </c>
      <c r="I326" s="15">
        <f t="shared" si="57"/>
        <v>34763.25</v>
      </c>
      <c r="J326" s="15">
        <f t="shared" si="59"/>
        <v>169.78388278388277</v>
      </c>
      <c r="K326" s="15">
        <f t="shared" si="60"/>
        <v>422.25309442326272</v>
      </c>
      <c r="L326" s="15">
        <f t="shared" si="61"/>
        <v>715746.60617095418</v>
      </c>
      <c r="M326" s="15"/>
      <c r="N326" s="165">
        <f t="shared" si="56"/>
        <v>715746.60617095418</v>
      </c>
    </row>
    <row r="327" spans="1:14" x14ac:dyDescent="0.25">
      <c r="A327" s="159"/>
      <c r="B327" s="71" t="s">
        <v>770</v>
      </c>
      <c r="C327" s="53">
        <v>4</v>
      </c>
      <c r="D327" s="75">
        <v>27.975200000000001</v>
      </c>
      <c r="E327" s="179">
        <v>1656</v>
      </c>
      <c r="F327" s="80">
        <v>225493</v>
      </c>
      <c r="G327" s="61">
        <v>75</v>
      </c>
      <c r="H327" s="70">
        <f t="shared" si="58"/>
        <v>169119.75</v>
      </c>
      <c r="I327" s="15">
        <f t="shared" si="57"/>
        <v>56373.25</v>
      </c>
      <c r="J327" s="15">
        <f t="shared" si="59"/>
        <v>136.16727053140096</v>
      </c>
      <c r="K327" s="15">
        <f t="shared" si="60"/>
        <v>455.86970667574451</v>
      </c>
      <c r="L327" s="15">
        <f t="shared" si="61"/>
        <v>823058.94622865168</v>
      </c>
      <c r="M327" s="15"/>
      <c r="N327" s="165">
        <f t="shared" si="56"/>
        <v>823058.94622865168</v>
      </c>
    </row>
    <row r="328" spans="1:14" x14ac:dyDescent="0.25">
      <c r="A328" s="159"/>
      <c r="B328" s="71" t="s">
        <v>222</v>
      </c>
      <c r="C328" s="53">
        <v>3</v>
      </c>
      <c r="D328" s="75">
        <v>6.8707000000000011</v>
      </c>
      <c r="E328" s="179">
        <v>9211</v>
      </c>
      <c r="F328" s="80">
        <v>14454350</v>
      </c>
      <c r="G328" s="61">
        <v>20</v>
      </c>
      <c r="H328" s="70">
        <f t="shared" si="58"/>
        <v>2890870</v>
      </c>
      <c r="I328" s="15">
        <f t="shared" si="57"/>
        <v>11563480</v>
      </c>
      <c r="J328" s="15">
        <f t="shared" si="59"/>
        <v>1569.248724351319</v>
      </c>
      <c r="K328" s="15">
        <f t="shared" si="60"/>
        <v>-977.2117471441735</v>
      </c>
      <c r="L328" s="15">
        <f t="shared" si="61"/>
        <v>850501.10822256922</v>
      </c>
      <c r="M328" s="15"/>
      <c r="N328" s="165">
        <f t="shared" si="56"/>
        <v>850501.10822256922</v>
      </c>
    </row>
    <row r="329" spans="1:14" x14ac:dyDescent="0.25">
      <c r="A329" s="159"/>
      <c r="B329" s="71" t="s">
        <v>223</v>
      </c>
      <c r="C329" s="53">
        <v>4</v>
      </c>
      <c r="D329" s="75">
        <v>14.065399999999999</v>
      </c>
      <c r="E329" s="179">
        <v>596</v>
      </c>
      <c r="F329" s="80">
        <v>68334</v>
      </c>
      <c r="G329" s="61">
        <v>75</v>
      </c>
      <c r="H329" s="70">
        <f t="shared" si="58"/>
        <v>51250.5</v>
      </c>
      <c r="I329" s="15">
        <f t="shared" si="57"/>
        <v>17083.5</v>
      </c>
      <c r="J329" s="15">
        <f t="shared" si="59"/>
        <v>114.65436241610739</v>
      </c>
      <c r="K329" s="15">
        <f t="shared" si="60"/>
        <v>477.38261479103807</v>
      </c>
      <c r="L329" s="15">
        <f t="shared" si="61"/>
        <v>719805.93420979206</v>
      </c>
      <c r="M329" s="15"/>
      <c r="N329" s="165">
        <f t="shared" si="56"/>
        <v>719805.93420979206</v>
      </c>
    </row>
    <row r="330" spans="1:14" x14ac:dyDescent="0.25">
      <c r="A330" s="159"/>
      <c r="B330" s="71" t="s">
        <v>224</v>
      </c>
      <c r="C330" s="53">
        <v>4</v>
      </c>
      <c r="D330" s="75">
        <v>39.993099999999998</v>
      </c>
      <c r="E330" s="179">
        <v>1363</v>
      </c>
      <c r="F330" s="80">
        <v>235013</v>
      </c>
      <c r="G330" s="61">
        <v>75</v>
      </c>
      <c r="H330" s="70">
        <f t="shared" si="58"/>
        <v>176259.75</v>
      </c>
      <c r="I330" s="15">
        <f t="shared" si="57"/>
        <v>58753.25</v>
      </c>
      <c r="J330" s="15">
        <f t="shared" si="59"/>
        <v>172.42333088774762</v>
      </c>
      <c r="K330" s="15">
        <f t="shared" si="60"/>
        <v>419.61364631939784</v>
      </c>
      <c r="L330" s="15">
        <f t="shared" si="61"/>
        <v>779663.02273732179</v>
      </c>
      <c r="M330" s="15"/>
      <c r="N330" s="165">
        <f t="shared" si="56"/>
        <v>779663.02273732179</v>
      </c>
    </row>
    <row r="331" spans="1:14" x14ac:dyDescent="0.25">
      <c r="A331" s="159"/>
      <c r="B331" s="71" t="s">
        <v>225</v>
      </c>
      <c r="C331" s="53">
        <v>4</v>
      </c>
      <c r="D331" s="75">
        <v>8.6809999999999992</v>
      </c>
      <c r="E331" s="179">
        <v>1064</v>
      </c>
      <c r="F331" s="80">
        <v>201654</v>
      </c>
      <c r="G331" s="61">
        <v>75</v>
      </c>
      <c r="H331" s="70">
        <f t="shared" si="58"/>
        <v>151240.5</v>
      </c>
      <c r="I331" s="15">
        <f t="shared" si="57"/>
        <v>50413.5</v>
      </c>
      <c r="J331" s="15">
        <f t="shared" si="59"/>
        <v>189.52443609022558</v>
      </c>
      <c r="K331" s="15">
        <f t="shared" si="60"/>
        <v>402.51254111691992</v>
      </c>
      <c r="L331" s="15">
        <f t="shared" si="61"/>
        <v>649503.51233061776</v>
      </c>
      <c r="M331" s="15"/>
      <c r="N331" s="165">
        <f t="shared" si="56"/>
        <v>649503.51233061776</v>
      </c>
    </row>
    <row r="332" spans="1:14" x14ac:dyDescent="0.25">
      <c r="A332" s="159"/>
      <c r="B332" s="71" t="s">
        <v>226</v>
      </c>
      <c r="C332" s="53">
        <v>4</v>
      </c>
      <c r="D332" s="75">
        <v>23.636699999999998</v>
      </c>
      <c r="E332" s="179">
        <v>943</v>
      </c>
      <c r="F332" s="80">
        <v>147307</v>
      </c>
      <c r="G332" s="61">
        <v>75</v>
      </c>
      <c r="H332" s="70">
        <f t="shared" si="58"/>
        <v>110480.25</v>
      </c>
      <c r="I332" s="15">
        <f t="shared" si="57"/>
        <v>36826.75</v>
      </c>
      <c r="J332" s="15">
        <f t="shared" si="59"/>
        <v>156.21102863202546</v>
      </c>
      <c r="K332" s="15">
        <f t="shared" si="60"/>
        <v>435.82594857512004</v>
      </c>
      <c r="L332" s="15">
        <f t="shared" si="61"/>
        <v>720989.00452470477</v>
      </c>
      <c r="M332" s="15"/>
      <c r="N332" s="165">
        <f t="shared" si="56"/>
        <v>720989.00452470477</v>
      </c>
    </row>
    <row r="333" spans="1:14" x14ac:dyDescent="0.25">
      <c r="A333" s="159"/>
      <c r="B333" s="71" t="s">
        <v>227</v>
      </c>
      <c r="C333" s="53">
        <v>4</v>
      </c>
      <c r="D333" s="75">
        <v>35.176200000000001</v>
      </c>
      <c r="E333" s="179">
        <v>1674</v>
      </c>
      <c r="F333" s="80">
        <v>167866</v>
      </c>
      <c r="G333" s="61">
        <v>75</v>
      </c>
      <c r="H333" s="70">
        <f t="shared" si="58"/>
        <v>125899.5</v>
      </c>
      <c r="I333" s="15">
        <f t="shared" si="57"/>
        <v>41966.5</v>
      </c>
      <c r="J333" s="15">
        <f t="shared" si="59"/>
        <v>100.27837514934289</v>
      </c>
      <c r="K333" s="15">
        <f t="shared" si="60"/>
        <v>491.75860205780259</v>
      </c>
      <c r="L333" s="15">
        <f t="shared" si="61"/>
        <v>890556.6835467905</v>
      </c>
      <c r="M333" s="15"/>
      <c r="N333" s="165">
        <f t="shared" si="56"/>
        <v>890556.6835467905</v>
      </c>
    </row>
    <row r="334" spans="1:14" x14ac:dyDescent="0.25">
      <c r="A334" s="159"/>
      <c r="B334" s="71" t="s">
        <v>228</v>
      </c>
      <c r="C334" s="53">
        <v>4</v>
      </c>
      <c r="D334" s="75">
        <v>33.835300000000004</v>
      </c>
      <c r="E334" s="179">
        <v>1768</v>
      </c>
      <c r="F334" s="80">
        <v>393027</v>
      </c>
      <c r="G334" s="61">
        <v>75</v>
      </c>
      <c r="H334" s="70">
        <f t="shared" si="58"/>
        <v>294770.25</v>
      </c>
      <c r="I334" s="15">
        <f t="shared" si="57"/>
        <v>98256.75</v>
      </c>
      <c r="J334" s="15">
        <f t="shared" si="59"/>
        <v>222.30033936651583</v>
      </c>
      <c r="K334" s="15">
        <f t="shared" si="60"/>
        <v>369.73663784062967</v>
      </c>
      <c r="L334" s="15">
        <f t="shared" si="61"/>
        <v>734643.39532961173</v>
      </c>
      <c r="M334" s="15"/>
      <c r="N334" s="165">
        <f t="shared" si="56"/>
        <v>734643.39532961173</v>
      </c>
    </row>
    <row r="335" spans="1:14" x14ac:dyDescent="0.25">
      <c r="A335" s="159"/>
      <c r="B335" s="71" t="s">
        <v>771</v>
      </c>
      <c r="C335" s="53">
        <v>4</v>
      </c>
      <c r="D335" s="75">
        <v>47.278100000000009</v>
      </c>
      <c r="E335" s="179">
        <v>3139</v>
      </c>
      <c r="F335" s="80">
        <v>810026</v>
      </c>
      <c r="G335" s="61">
        <v>75</v>
      </c>
      <c r="H335" s="70">
        <f t="shared" si="58"/>
        <v>607519.5</v>
      </c>
      <c r="I335" s="15">
        <f t="shared" si="57"/>
        <v>202506.5</v>
      </c>
      <c r="J335" s="15">
        <f t="shared" si="59"/>
        <v>258.0522459381969</v>
      </c>
      <c r="K335" s="15">
        <f t="shared" si="60"/>
        <v>333.98473126894856</v>
      </c>
      <c r="L335" s="15">
        <f t="shared" si="61"/>
        <v>846031.19326357043</v>
      </c>
      <c r="M335" s="15"/>
      <c r="N335" s="165">
        <f t="shared" si="56"/>
        <v>846031.19326357043</v>
      </c>
    </row>
    <row r="336" spans="1:14" x14ac:dyDescent="0.25">
      <c r="A336" s="159"/>
      <c r="B336" s="71" t="s">
        <v>229</v>
      </c>
      <c r="C336" s="53">
        <v>4</v>
      </c>
      <c r="D336" s="75">
        <v>17.511099999999999</v>
      </c>
      <c r="E336" s="179">
        <v>636</v>
      </c>
      <c r="F336" s="80">
        <v>155893</v>
      </c>
      <c r="G336" s="61">
        <v>75</v>
      </c>
      <c r="H336" s="70">
        <f t="shared" si="58"/>
        <v>116919.75</v>
      </c>
      <c r="I336" s="15">
        <f t="shared" si="57"/>
        <v>38973.25</v>
      </c>
      <c r="J336" s="15">
        <f t="shared" si="59"/>
        <v>245.11477987421384</v>
      </c>
      <c r="K336" s="15">
        <f t="shared" si="60"/>
        <v>346.92219733293166</v>
      </c>
      <c r="L336" s="15">
        <f t="shared" si="61"/>
        <v>560194.80920255417</v>
      </c>
      <c r="M336" s="15"/>
      <c r="N336" s="165">
        <f t="shared" si="56"/>
        <v>560194.80920255417</v>
      </c>
    </row>
    <row r="337" spans="1:14" x14ac:dyDescent="0.25">
      <c r="A337" s="159"/>
      <c r="B337" s="71" t="s">
        <v>230</v>
      </c>
      <c r="C337" s="53">
        <v>4</v>
      </c>
      <c r="D337" s="75">
        <v>48.5259</v>
      </c>
      <c r="E337" s="179">
        <v>3921</v>
      </c>
      <c r="F337" s="80">
        <v>1158773</v>
      </c>
      <c r="G337" s="61">
        <v>75</v>
      </c>
      <c r="H337" s="70">
        <f t="shared" si="58"/>
        <v>869079.75</v>
      </c>
      <c r="I337" s="15">
        <f t="shared" si="57"/>
        <v>289693.25</v>
      </c>
      <c r="J337" s="15">
        <f t="shared" si="59"/>
        <v>295.52996684519258</v>
      </c>
      <c r="K337" s="15">
        <f t="shared" si="60"/>
        <v>296.50701036195289</v>
      </c>
      <c r="L337" s="15">
        <f t="shared" si="61"/>
        <v>870509.3892852742</v>
      </c>
      <c r="M337" s="15"/>
      <c r="N337" s="165">
        <f t="shared" si="56"/>
        <v>870509.3892852742</v>
      </c>
    </row>
    <row r="338" spans="1:14" x14ac:dyDescent="0.25">
      <c r="A338" s="159"/>
      <c r="B338" s="71"/>
      <c r="C338" s="53"/>
      <c r="D338" s="75">
        <v>0</v>
      </c>
      <c r="E338" s="181"/>
      <c r="F338" s="166"/>
      <c r="G338" s="61"/>
      <c r="H338" s="166"/>
      <c r="I338" s="167"/>
      <c r="J338" s="167"/>
      <c r="K338" s="15"/>
      <c r="L338" s="15"/>
      <c r="M338" s="15"/>
      <c r="N338" s="165"/>
    </row>
    <row r="339" spans="1:14" x14ac:dyDescent="0.25">
      <c r="A339" s="163" t="s">
        <v>231</v>
      </c>
      <c r="B339" s="63" t="s">
        <v>2</v>
      </c>
      <c r="C339" s="64"/>
      <c r="D339" s="7">
        <v>999.91469999999981</v>
      </c>
      <c r="E339" s="182">
        <f>E340</f>
        <v>80921</v>
      </c>
      <c r="F339" s="55">
        <v>0</v>
      </c>
      <c r="G339" s="61"/>
      <c r="H339" s="55">
        <f>H341</f>
        <v>9802801.5</v>
      </c>
      <c r="I339" s="12">
        <f>I341</f>
        <v>-9802801.5</v>
      </c>
      <c r="J339" s="12"/>
      <c r="K339" s="15"/>
      <c r="L339" s="15"/>
      <c r="M339" s="14">
        <f>M341</f>
        <v>31823960.853223063</v>
      </c>
      <c r="N339" s="160">
        <f t="shared" si="56"/>
        <v>31823960.853223063</v>
      </c>
    </row>
    <row r="340" spans="1:14" x14ac:dyDescent="0.25">
      <c r="A340" s="163" t="s">
        <v>231</v>
      </c>
      <c r="B340" s="63" t="s">
        <v>3</v>
      </c>
      <c r="C340" s="64"/>
      <c r="D340" s="7">
        <v>999.91469999999981</v>
      </c>
      <c r="E340" s="182">
        <f>SUM(E342:E369)</f>
        <v>80921</v>
      </c>
      <c r="F340" s="55">
        <f>SUM(F342:F369)</f>
        <v>39211206</v>
      </c>
      <c r="G340" s="61"/>
      <c r="H340" s="55">
        <f>SUM(H342:H369)</f>
        <v>16938282</v>
      </c>
      <c r="I340" s="12">
        <f>SUM(I342:I369)</f>
        <v>22272924</v>
      </c>
      <c r="J340" s="12"/>
      <c r="K340" s="15"/>
      <c r="L340" s="12">
        <f>SUM(L342:L369)</f>
        <v>23756298.698214147</v>
      </c>
      <c r="M340" s="15"/>
      <c r="N340" s="160">
        <f t="shared" si="56"/>
        <v>23756298.698214147</v>
      </c>
    </row>
    <row r="341" spans="1:14" x14ac:dyDescent="0.25">
      <c r="A341" s="159"/>
      <c r="B341" s="71" t="s">
        <v>26</v>
      </c>
      <c r="C341" s="53">
        <v>2</v>
      </c>
      <c r="D341" s="75">
        <v>0</v>
      </c>
      <c r="E341" s="183"/>
      <c r="F341" s="70">
        <v>0</v>
      </c>
      <c r="G341" s="61">
        <v>25</v>
      </c>
      <c r="H341" s="70">
        <f>F340*G341/100</f>
        <v>9802801.5</v>
      </c>
      <c r="I341" s="15">
        <f t="shared" ref="I341:I369" si="62">F341-H341</f>
        <v>-9802801.5</v>
      </c>
      <c r="J341" s="15"/>
      <c r="K341" s="15"/>
      <c r="L341" s="15"/>
      <c r="M341" s="15">
        <f>($L$7*$L$8*E339/$L$10)+($L$7*$L$9*D339/$L$11)</f>
        <v>31823960.853223063</v>
      </c>
      <c r="N341" s="165">
        <f t="shared" si="56"/>
        <v>31823960.853223063</v>
      </c>
    </row>
    <row r="342" spans="1:14" x14ac:dyDescent="0.25">
      <c r="A342" s="159"/>
      <c r="B342" s="71" t="s">
        <v>232</v>
      </c>
      <c r="C342" s="53">
        <v>4</v>
      </c>
      <c r="D342" s="75">
        <v>11.5388</v>
      </c>
      <c r="E342" s="179">
        <v>491</v>
      </c>
      <c r="F342" s="80">
        <v>112986</v>
      </c>
      <c r="G342" s="61">
        <v>75</v>
      </c>
      <c r="H342" s="70">
        <f t="shared" ref="H342:H369" si="63">F342*G342/100</f>
        <v>84739.5</v>
      </c>
      <c r="I342" s="15">
        <f t="shared" si="62"/>
        <v>28246.5</v>
      </c>
      <c r="J342" s="15">
        <f t="shared" ref="J342:J369" si="64">F342/E342</f>
        <v>230.11405295315683</v>
      </c>
      <c r="K342" s="15">
        <f t="shared" ref="K342:K369" si="65">$J$11*$J$19-J342</f>
        <v>361.92292425398864</v>
      </c>
      <c r="L342" s="15">
        <f t="shared" ref="L342:L369" si="66">IF(K342&gt;0,$J$7*$J$8*(K342/$K$19),0)+$J$7*$J$9*(E342/$E$19)+$J$7*$J$10*(D342/$D$19)</f>
        <v>551505.47530909639</v>
      </c>
      <c r="M342" s="15"/>
      <c r="N342" s="165">
        <f t="shared" si="56"/>
        <v>551505.47530909639</v>
      </c>
    </row>
    <row r="343" spans="1:14" x14ac:dyDescent="0.25">
      <c r="A343" s="159"/>
      <c r="B343" s="71" t="s">
        <v>233</v>
      </c>
      <c r="C343" s="53">
        <v>4</v>
      </c>
      <c r="D343" s="75">
        <v>28.083100000000002</v>
      </c>
      <c r="E343" s="179">
        <v>1519</v>
      </c>
      <c r="F343" s="80">
        <v>275813</v>
      </c>
      <c r="G343" s="61">
        <v>75</v>
      </c>
      <c r="H343" s="70">
        <f t="shared" si="63"/>
        <v>206859.75</v>
      </c>
      <c r="I343" s="15">
        <f t="shared" si="62"/>
        <v>68953.25</v>
      </c>
      <c r="J343" s="15">
        <f t="shared" si="64"/>
        <v>181.57537853851218</v>
      </c>
      <c r="K343" s="15">
        <f t="shared" si="65"/>
        <v>410.46159866863331</v>
      </c>
      <c r="L343" s="15">
        <f t="shared" si="66"/>
        <v>751050.59241043509</v>
      </c>
      <c r="M343" s="15"/>
      <c r="N343" s="165">
        <f t="shared" si="56"/>
        <v>751050.59241043509</v>
      </c>
    </row>
    <row r="344" spans="1:14" x14ac:dyDescent="0.25">
      <c r="A344" s="159"/>
      <c r="B344" s="71" t="s">
        <v>30</v>
      </c>
      <c r="C344" s="53">
        <v>4</v>
      </c>
      <c r="D344" s="75">
        <v>59.606300000000005</v>
      </c>
      <c r="E344" s="179">
        <v>4871</v>
      </c>
      <c r="F344" s="80">
        <v>784387</v>
      </c>
      <c r="G344" s="61">
        <v>75</v>
      </c>
      <c r="H344" s="70">
        <f t="shared" si="63"/>
        <v>588290.25</v>
      </c>
      <c r="I344" s="15">
        <f t="shared" si="62"/>
        <v>196096.75</v>
      </c>
      <c r="J344" s="15">
        <f t="shared" si="64"/>
        <v>161.03202627797168</v>
      </c>
      <c r="K344" s="15">
        <f t="shared" si="65"/>
        <v>431.00495092917379</v>
      </c>
      <c r="L344" s="15">
        <f t="shared" si="66"/>
        <v>1162334.3668701134</v>
      </c>
      <c r="M344" s="15"/>
      <c r="N344" s="165">
        <f t="shared" si="56"/>
        <v>1162334.3668701134</v>
      </c>
    </row>
    <row r="345" spans="1:14" x14ac:dyDescent="0.25">
      <c r="A345" s="159"/>
      <c r="B345" s="71" t="s">
        <v>234</v>
      </c>
      <c r="C345" s="53">
        <v>4</v>
      </c>
      <c r="D345" s="75">
        <v>51.997199999999999</v>
      </c>
      <c r="E345" s="179">
        <v>3102</v>
      </c>
      <c r="F345" s="80">
        <v>301400</v>
      </c>
      <c r="G345" s="61">
        <v>75</v>
      </c>
      <c r="H345" s="70">
        <f t="shared" si="63"/>
        <v>226050</v>
      </c>
      <c r="I345" s="15">
        <f t="shared" si="62"/>
        <v>75350</v>
      </c>
      <c r="J345" s="15">
        <f t="shared" si="64"/>
        <v>97.163120567375884</v>
      </c>
      <c r="K345" s="15">
        <f t="shared" si="65"/>
        <v>494.8738566397696</v>
      </c>
      <c r="L345" s="15">
        <f t="shared" si="66"/>
        <v>1067061.0183571074</v>
      </c>
      <c r="M345" s="15"/>
      <c r="N345" s="165">
        <f t="shared" si="56"/>
        <v>1067061.0183571074</v>
      </c>
    </row>
    <row r="346" spans="1:14" x14ac:dyDescent="0.25">
      <c r="A346" s="159"/>
      <c r="B346" s="71" t="s">
        <v>235</v>
      </c>
      <c r="C346" s="53">
        <v>4</v>
      </c>
      <c r="D346" s="75">
        <v>25.761199999999999</v>
      </c>
      <c r="E346" s="179">
        <v>1202</v>
      </c>
      <c r="F346" s="80">
        <v>200493</v>
      </c>
      <c r="G346" s="61">
        <v>75</v>
      </c>
      <c r="H346" s="70">
        <f t="shared" si="63"/>
        <v>150369.75</v>
      </c>
      <c r="I346" s="15">
        <f t="shared" si="62"/>
        <v>50123.25</v>
      </c>
      <c r="J346" s="15">
        <f t="shared" si="64"/>
        <v>166.79950083194674</v>
      </c>
      <c r="K346" s="15">
        <f t="shared" si="65"/>
        <v>425.23747637519875</v>
      </c>
      <c r="L346" s="15">
        <f t="shared" si="66"/>
        <v>735905.63071063091</v>
      </c>
      <c r="M346" s="15"/>
      <c r="N346" s="165">
        <f t="shared" si="56"/>
        <v>735905.63071063091</v>
      </c>
    </row>
    <row r="347" spans="1:14" x14ac:dyDescent="0.25">
      <c r="A347" s="159"/>
      <c r="B347" s="71" t="s">
        <v>231</v>
      </c>
      <c r="C347" s="53">
        <v>4</v>
      </c>
      <c r="D347" s="75">
        <v>32.075200000000002</v>
      </c>
      <c r="E347" s="179">
        <v>2695</v>
      </c>
      <c r="F347" s="80">
        <v>287147</v>
      </c>
      <c r="G347" s="61">
        <v>75</v>
      </c>
      <c r="H347" s="70">
        <f t="shared" si="63"/>
        <v>215360.25</v>
      </c>
      <c r="I347" s="15">
        <f t="shared" si="62"/>
        <v>71786.75</v>
      </c>
      <c r="J347" s="15">
        <f t="shared" si="64"/>
        <v>106.54805194805195</v>
      </c>
      <c r="K347" s="15">
        <f t="shared" si="65"/>
        <v>485.48892525909355</v>
      </c>
      <c r="L347" s="15">
        <f t="shared" si="66"/>
        <v>966622.10157700919</v>
      </c>
      <c r="M347" s="15"/>
      <c r="N347" s="165">
        <f t="shared" si="56"/>
        <v>966622.10157700919</v>
      </c>
    </row>
    <row r="348" spans="1:14" x14ac:dyDescent="0.25">
      <c r="A348" s="159"/>
      <c r="B348" s="71" t="s">
        <v>236</v>
      </c>
      <c r="C348" s="53">
        <v>4</v>
      </c>
      <c r="D348" s="75">
        <v>30.424000000000003</v>
      </c>
      <c r="E348" s="179">
        <v>1194</v>
      </c>
      <c r="F348" s="80">
        <v>190214</v>
      </c>
      <c r="G348" s="61">
        <v>75</v>
      </c>
      <c r="H348" s="70">
        <f t="shared" si="63"/>
        <v>142660.5</v>
      </c>
      <c r="I348" s="15">
        <f t="shared" si="62"/>
        <v>47553.5</v>
      </c>
      <c r="J348" s="15">
        <f t="shared" si="64"/>
        <v>159.30820770519264</v>
      </c>
      <c r="K348" s="15">
        <f t="shared" si="65"/>
        <v>432.7287695019528</v>
      </c>
      <c r="L348" s="15">
        <f t="shared" si="66"/>
        <v>757061.72377313406</v>
      </c>
      <c r="M348" s="15"/>
      <c r="N348" s="165">
        <f t="shared" si="56"/>
        <v>757061.72377313406</v>
      </c>
    </row>
    <row r="349" spans="1:14" x14ac:dyDescent="0.25">
      <c r="A349" s="159"/>
      <c r="B349" s="71" t="s">
        <v>237</v>
      </c>
      <c r="C349" s="53">
        <v>4</v>
      </c>
      <c r="D349" s="75">
        <v>44.851599999999998</v>
      </c>
      <c r="E349" s="179">
        <v>2071</v>
      </c>
      <c r="F349" s="80">
        <v>426480</v>
      </c>
      <c r="G349" s="61">
        <v>75</v>
      </c>
      <c r="H349" s="70">
        <f t="shared" si="63"/>
        <v>319860</v>
      </c>
      <c r="I349" s="15">
        <f t="shared" si="62"/>
        <v>106620</v>
      </c>
      <c r="J349" s="15">
        <f t="shared" si="64"/>
        <v>205.92950265572188</v>
      </c>
      <c r="K349" s="15">
        <f t="shared" si="65"/>
        <v>386.10747455142359</v>
      </c>
      <c r="L349" s="15">
        <f t="shared" si="66"/>
        <v>811979.7942705598</v>
      </c>
      <c r="M349" s="15"/>
      <c r="N349" s="165">
        <f t="shared" si="56"/>
        <v>811979.7942705598</v>
      </c>
    </row>
    <row r="350" spans="1:14" x14ac:dyDescent="0.25">
      <c r="A350" s="159"/>
      <c r="B350" s="71" t="s">
        <v>772</v>
      </c>
      <c r="C350" s="53">
        <v>4</v>
      </c>
      <c r="D350" s="75">
        <v>31.656999999999996</v>
      </c>
      <c r="E350" s="179">
        <v>1592</v>
      </c>
      <c r="F350" s="80">
        <v>285414</v>
      </c>
      <c r="G350" s="61">
        <v>75</v>
      </c>
      <c r="H350" s="70">
        <f t="shared" si="63"/>
        <v>214060.5</v>
      </c>
      <c r="I350" s="15">
        <f t="shared" si="62"/>
        <v>71353.5</v>
      </c>
      <c r="J350" s="15">
        <f t="shared" si="64"/>
        <v>179.28015075376885</v>
      </c>
      <c r="K350" s="15">
        <f t="shared" si="65"/>
        <v>412.75682645337662</v>
      </c>
      <c r="L350" s="15">
        <f t="shared" si="66"/>
        <v>769874.36951848958</v>
      </c>
      <c r="M350" s="15"/>
      <c r="N350" s="165">
        <f t="shared" si="56"/>
        <v>769874.36951848958</v>
      </c>
    </row>
    <row r="351" spans="1:14" x14ac:dyDescent="0.25">
      <c r="A351" s="159"/>
      <c r="B351" s="71" t="s">
        <v>773</v>
      </c>
      <c r="C351" s="53">
        <v>4</v>
      </c>
      <c r="D351" s="75">
        <v>21.204299999999996</v>
      </c>
      <c r="E351" s="179">
        <v>1634</v>
      </c>
      <c r="F351" s="80">
        <v>257400</v>
      </c>
      <c r="G351" s="61">
        <v>75</v>
      </c>
      <c r="H351" s="70">
        <f t="shared" si="63"/>
        <v>193050</v>
      </c>
      <c r="I351" s="15">
        <f t="shared" si="62"/>
        <v>64350</v>
      </c>
      <c r="J351" s="15">
        <f t="shared" si="64"/>
        <v>157.52753977968177</v>
      </c>
      <c r="K351" s="15">
        <f t="shared" si="65"/>
        <v>434.50943742746369</v>
      </c>
      <c r="L351" s="15">
        <f t="shared" si="66"/>
        <v>775471.27567438351</v>
      </c>
      <c r="M351" s="15"/>
      <c r="N351" s="165">
        <f t="shared" si="56"/>
        <v>775471.27567438351</v>
      </c>
    </row>
    <row r="352" spans="1:14" x14ac:dyDescent="0.25">
      <c r="A352" s="159"/>
      <c r="B352" s="71" t="s">
        <v>238</v>
      </c>
      <c r="C352" s="53">
        <v>4</v>
      </c>
      <c r="D352" s="75">
        <v>60.041400000000003</v>
      </c>
      <c r="E352" s="179">
        <v>2207</v>
      </c>
      <c r="F352" s="80">
        <v>242040</v>
      </c>
      <c r="G352" s="61">
        <v>75</v>
      </c>
      <c r="H352" s="70">
        <f t="shared" si="63"/>
        <v>181530</v>
      </c>
      <c r="I352" s="15">
        <f t="shared" si="62"/>
        <v>60510</v>
      </c>
      <c r="J352" s="15">
        <f t="shared" si="64"/>
        <v>109.66923425464431</v>
      </c>
      <c r="K352" s="15">
        <f t="shared" si="65"/>
        <v>482.36774295250115</v>
      </c>
      <c r="L352" s="15">
        <f t="shared" si="66"/>
        <v>990339.35418707982</v>
      </c>
      <c r="M352" s="15"/>
      <c r="N352" s="165">
        <f t="shared" si="56"/>
        <v>990339.35418707982</v>
      </c>
    </row>
    <row r="353" spans="1:14" x14ac:dyDescent="0.25">
      <c r="A353" s="159"/>
      <c r="B353" s="71" t="s">
        <v>239</v>
      </c>
      <c r="C353" s="53">
        <v>4</v>
      </c>
      <c r="D353" s="75">
        <v>21.527699999999999</v>
      </c>
      <c r="E353" s="179">
        <v>1509</v>
      </c>
      <c r="F353" s="80">
        <v>230667</v>
      </c>
      <c r="G353" s="61">
        <v>75</v>
      </c>
      <c r="H353" s="70">
        <f t="shared" si="63"/>
        <v>173000.25</v>
      </c>
      <c r="I353" s="15">
        <f t="shared" si="62"/>
        <v>57666.75</v>
      </c>
      <c r="J353" s="15">
        <f t="shared" si="64"/>
        <v>152.86083499005963</v>
      </c>
      <c r="K353" s="15">
        <f t="shared" si="65"/>
        <v>439.17614221708584</v>
      </c>
      <c r="L353" s="15">
        <f t="shared" si="66"/>
        <v>771157.34518881573</v>
      </c>
      <c r="M353" s="15"/>
      <c r="N353" s="165">
        <f t="shared" si="56"/>
        <v>771157.34518881573</v>
      </c>
    </row>
    <row r="354" spans="1:14" x14ac:dyDescent="0.25">
      <c r="A354" s="159"/>
      <c r="B354" s="71" t="s">
        <v>774</v>
      </c>
      <c r="C354" s="53">
        <v>4</v>
      </c>
      <c r="D354" s="75">
        <v>46.965600000000009</v>
      </c>
      <c r="E354" s="179">
        <v>3045</v>
      </c>
      <c r="F354" s="80">
        <v>736894</v>
      </c>
      <c r="G354" s="61">
        <v>75</v>
      </c>
      <c r="H354" s="70">
        <f t="shared" si="63"/>
        <v>552670.5</v>
      </c>
      <c r="I354" s="15">
        <f t="shared" si="62"/>
        <v>184223.5</v>
      </c>
      <c r="J354" s="15">
        <f t="shared" si="64"/>
        <v>242.00131362889982</v>
      </c>
      <c r="K354" s="15">
        <f t="shared" si="65"/>
        <v>350.03566357824565</v>
      </c>
      <c r="L354" s="15">
        <f t="shared" si="66"/>
        <v>857901.20039533556</v>
      </c>
      <c r="M354" s="15"/>
      <c r="N354" s="165">
        <f t="shared" si="56"/>
        <v>857901.20039533556</v>
      </c>
    </row>
    <row r="355" spans="1:14" x14ac:dyDescent="0.25">
      <c r="A355" s="159"/>
      <c r="B355" s="71" t="s">
        <v>240</v>
      </c>
      <c r="C355" s="53">
        <v>4</v>
      </c>
      <c r="D355" s="75">
        <v>29.545500000000004</v>
      </c>
      <c r="E355" s="179">
        <v>1368</v>
      </c>
      <c r="F355" s="80">
        <v>138120</v>
      </c>
      <c r="G355" s="61">
        <v>75</v>
      </c>
      <c r="H355" s="70">
        <f t="shared" si="63"/>
        <v>103590</v>
      </c>
      <c r="I355" s="15">
        <f t="shared" si="62"/>
        <v>34530</v>
      </c>
      <c r="J355" s="15">
        <f t="shared" si="64"/>
        <v>100.96491228070175</v>
      </c>
      <c r="K355" s="15">
        <f t="shared" si="65"/>
        <v>491.07206492644372</v>
      </c>
      <c r="L355" s="15">
        <f t="shared" si="66"/>
        <v>847495.83646003692</v>
      </c>
      <c r="M355" s="15"/>
      <c r="N355" s="165">
        <f t="shared" si="56"/>
        <v>847495.83646003692</v>
      </c>
    </row>
    <row r="356" spans="1:14" x14ac:dyDescent="0.25">
      <c r="A356" s="159"/>
      <c r="B356" s="71" t="s">
        <v>241</v>
      </c>
      <c r="C356" s="53">
        <v>4</v>
      </c>
      <c r="D356" s="75">
        <v>52.421900000000001</v>
      </c>
      <c r="E356" s="179">
        <v>3104</v>
      </c>
      <c r="F356" s="80">
        <v>287893</v>
      </c>
      <c r="G356" s="61">
        <v>75</v>
      </c>
      <c r="H356" s="70">
        <f t="shared" si="63"/>
        <v>215919.75</v>
      </c>
      <c r="I356" s="15">
        <f t="shared" si="62"/>
        <v>71973.25</v>
      </c>
      <c r="J356" s="15">
        <f t="shared" si="64"/>
        <v>92.749033505154642</v>
      </c>
      <c r="K356" s="15">
        <f t="shared" si="65"/>
        <v>499.2879437019908</v>
      </c>
      <c r="L356" s="15">
        <f t="shared" si="66"/>
        <v>1074157.3445726992</v>
      </c>
      <c r="M356" s="15"/>
      <c r="N356" s="165">
        <f t="shared" si="56"/>
        <v>1074157.3445726992</v>
      </c>
    </row>
    <row r="357" spans="1:14" x14ac:dyDescent="0.25">
      <c r="A357" s="159"/>
      <c r="B357" s="71" t="s">
        <v>242</v>
      </c>
      <c r="C357" s="53">
        <v>4</v>
      </c>
      <c r="D357" s="75">
        <v>38.638800000000003</v>
      </c>
      <c r="E357" s="179">
        <v>2796</v>
      </c>
      <c r="F357" s="80">
        <v>566920</v>
      </c>
      <c r="G357" s="61">
        <v>75</v>
      </c>
      <c r="H357" s="70">
        <f t="shared" si="63"/>
        <v>425190</v>
      </c>
      <c r="I357" s="15">
        <f t="shared" si="62"/>
        <v>141730</v>
      </c>
      <c r="J357" s="15">
        <f t="shared" si="64"/>
        <v>202.76108726752503</v>
      </c>
      <c r="K357" s="15">
        <f t="shared" si="65"/>
        <v>389.27588993962047</v>
      </c>
      <c r="L357" s="15">
        <f t="shared" si="66"/>
        <v>865725.35455956822</v>
      </c>
      <c r="M357" s="15"/>
      <c r="N357" s="165">
        <f t="shared" si="56"/>
        <v>865725.35455956822</v>
      </c>
    </row>
    <row r="358" spans="1:14" x14ac:dyDescent="0.25">
      <c r="A358" s="159"/>
      <c r="B358" s="71" t="s">
        <v>243</v>
      </c>
      <c r="C358" s="53">
        <v>3</v>
      </c>
      <c r="D358" s="75">
        <v>11.920599999999999</v>
      </c>
      <c r="E358" s="179">
        <v>17158</v>
      </c>
      <c r="F358" s="80">
        <v>22672950</v>
      </c>
      <c r="G358" s="61">
        <v>20</v>
      </c>
      <c r="H358" s="70">
        <f t="shared" si="63"/>
        <v>4534590</v>
      </c>
      <c r="I358" s="15">
        <f t="shared" si="62"/>
        <v>18138360</v>
      </c>
      <c r="J358" s="15">
        <f t="shared" si="64"/>
        <v>1321.4214943466604</v>
      </c>
      <c r="K358" s="15">
        <f t="shared" si="65"/>
        <v>-729.38451713951497</v>
      </c>
      <c r="L358" s="15">
        <f t="shared" si="66"/>
        <v>1582031.3180469652</v>
      </c>
      <c r="M358" s="15"/>
      <c r="N358" s="165">
        <f t="shared" si="56"/>
        <v>1582031.3180469652</v>
      </c>
    </row>
    <row r="359" spans="1:14" x14ac:dyDescent="0.25">
      <c r="A359" s="159"/>
      <c r="B359" s="71" t="s">
        <v>244</v>
      </c>
      <c r="C359" s="53">
        <v>4</v>
      </c>
      <c r="D359" s="75">
        <v>15.653800000000002</v>
      </c>
      <c r="E359" s="179">
        <v>728</v>
      </c>
      <c r="F359" s="80">
        <v>62640</v>
      </c>
      <c r="G359" s="61">
        <v>75</v>
      </c>
      <c r="H359" s="70">
        <f t="shared" si="63"/>
        <v>46980</v>
      </c>
      <c r="I359" s="15">
        <f t="shared" si="62"/>
        <v>15660</v>
      </c>
      <c r="J359" s="15">
        <f t="shared" si="64"/>
        <v>86.043956043956044</v>
      </c>
      <c r="K359" s="15">
        <f t="shared" si="65"/>
        <v>505.99302116318944</v>
      </c>
      <c r="L359" s="15">
        <f t="shared" si="66"/>
        <v>773568.54747758619</v>
      </c>
      <c r="M359" s="15"/>
      <c r="N359" s="165">
        <f t="shared" si="56"/>
        <v>773568.54747758619</v>
      </c>
    </row>
    <row r="360" spans="1:14" x14ac:dyDescent="0.25">
      <c r="A360" s="159"/>
      <c r="B360" s="71" t="s">
        <v>245</v>
      </c>
      <c r="C360" s="53">
        <v>4</v>
      </c>
      <c r="D360" s="75">
        <v>83.219699999999989</v>
      </c>
      <c r="E360" s="179">
        <v>7503</v>
      </c>
      <c r="F360" s="80">
        <v>1398547</v>
      </c>
      <c r="G360" s="61">
        <v>75</v>
      </c>
      <c r="H360" s="70">
        <f t="shared" si="63"/>
        <v>1048910.25</v>
      </c>
      <c r="I360" s="15">
        <f t="shared" si="62"/>
        <v>349636.75</v>
      </c>
      <c r="J360" s="15">
        <f t="shared" si="64"/>
        <v>186.39837398373984</v>
      </c>
      <c r="K360" s="15">
        <f t="shared" si="65"/>
        <v>405.63860322340565</v>
      </c>
      <c r="L360" s="15">
        <f t="shared" si="66"/>
        <v>1427605.85312551</v>
      </c>
      <c r="M360" s="15"/>
      <c r="N360" s="165">
        <f t="shared" si="56"/>
        <v>1427605.85312551</v>
      </c>
    </row>
    <row r="361" spans="1:14" x14ac:dyDescent="0.25">
      <c r="A361" s="159"/>
      <c r="B361" s="71" t="s">
        <v>246</v>
      </c>
      <c r="C361" s="53">
        <v>4</v>
      </c>
      <c r="D361" s="75">
        <v>17.054500000000001</v>
      </c>
      <c r="E361" s="179">
        <v>867</v>
      </c>
      <c r="F361" s="80">
        <v>147227</v>
      </c>
      <c r="G361" s="61">
        <v>75</v>
      </c>
      <c r="H361" s="70">
        <f t="shared" si="63"/>
        <v>110420.25</v>
      </c>
      <c r="I361" s="15">
        <f t="shared" si="62"/>
        <v>36806.75</v>
      </c>
      <c r="J361" s="15">
        <f t="shared" si="64"/>
        <v>169.81199538638984</v>
      </c>
      <c r="K361" s="15">
        <f t="shared" si="65"/>
        <v>422.2249818207556</v>
      </c>
      <c r="L361" s="15">
        <f t="shared" si="66"/>
        <v>679239.88426302793</v>
      </c>
      <c r="M361" s="15"/>
      <c r="N361" s="165">
        <f t="shared" si="56"/>
        <v>679239.88426302793</v>
      </c>
    </row>
    <row r="362" spans="1:14" x14ac:dyDescent="0.25">
      <c r="A362" s="159"/>
      <c r="B362" s="71" t="s">
        <v>247</v>
      </c>
      <c r="C362" s="53">
        <v>4</v>
      </c>
      <c r="D362" s="75">
        <v>28.305500000000002</v>
      </c>
      <c r="E362" s="179">
        <v>1013</v>
      </c>
      <c r="F362" s="80">
        <v>348040</v>
      </c>
      <c r="G362" s="61">
        <v>75</v>
      </c>
      <c r="H362" s="70">
        <f t="shared" si="63"/>
        <v>261030</v>
      </c>
      <c r="I362" s="15">
        <f t="shared" si="62"/>
        <v>87010</v>
      </c>
      <c r="J362" s="15">
        <f t="shared" si="64"/>
        <v>343.57354392892398</v>
      </c>
      <c r="K362" s="15">
        <f t="shared" si="65"/>
        <v>248.46343327822149</v>
      </c>
      <c r="L362" s="15">
        <f t="shared" si="66"/>
        <v>492176.43270116439</v>
      </c>
      <c r="M362" s="15"/>
      <c r="N362" s="165">
        <f t="shared" si="56"/>
        <v>492176.43270116439</v>
      </c>
    </row>
    <row r="363" spans="1:14" x14ac:dyDescent="0.25">
      <c r="A363" s="159"/>
      <c r="B363" s="71" t="s">
        <v>248</v>
      </c>
      <c r="C363" s="53">
        <v>4</v>
      </c>
      <c r="D363" s="75">
        <v>24.119200000000003</v>
      </c>
      <c r="E363" s="179">
        <v>1780</v>
      </c>
      <c r="F363" s="80">
        <v>821987</v>
      </c>
      <c r="G363" s="61">
        <v>75</v>
      </c>
      <c r="H363" s="70">
        <f t="shared" si="63"/>
        <v>616490.25</v>
      </c>
      <c r="I363" s="15">
        <f t="shared" si="62"/>
        <v>205496.75</v>
      </c>
      <c r="J363" s="15">
        <f t="shared" si="64"/>
        <v>461.79044943820224</v>
      </c>
      <c r="K363" s="15">
        <f t="shared" si="65"/>
        <v>130.24652776894322</v>
      </c>
      <c r="L363" s="15">
        <f t="shared" si="66"/>
        <v>394811.2610005762</v>
      </c>
      <c r="M363" s="15"/>
      <c r="N363" s="165">
        <f t="shared" si="56"/>
        <v>394811.2610005762</v>
      </c>
    </row>
    <row r="364" spans="1:14" x14ac:dyDescent="0.25">
      <c r="A364" s="159"/>
      <c r="B364" s="71" t="s">
        <v>249</v>
      </c>
      <c r="C364" s="53">
        <v>4</v>
      </c>
      <c r="D364" s="75">
        <v>35.9437</v>
      </c>
      <c r="E364" s="179">
        <v>1504</v>
      </c>
      <c r="F364" s="80">
        <v>303627</v>
      </c>
      <c r="G364" s="61">
        <v>75</v>
      </c>
      <c r="H364" s="70">
        <f t="shared" si="63"/>
        <v>227720.25</v>
      </c>
      <c r="I364" s="15">
        <f t="shared" si="62"/>
        <v>75906.75</v>
      </c>
      <c r="J364" s="15">
        <f t="shared" si="64"/>
        <v>201.87965425531914</v>
      </c>
      <c r="K364" s="15">
        <f t="shared" si="65"/>
        <v>390.15732295182636</v>
      </c>
      <c r="L364" s="15">
        <f t="shared" si="66"/>
        <v>743135.93618000601</v>
      </c>
      <c r="M364" s="15"/>
      <c r="N364" s="165">
        <f t="shared" si="56"/>
        <v>743135.93618000601</v>
      </c>
    </row>
    <row r="365" spans="1:14" x14ac:dyDescent="0.25">
      <c r="A365" s="159"/>
      <c r="B365" s="71" t="s">
        <v>775</v>
      </c>
      <c r="C365" s="53">
        <v>4</v>
      </c>
      <c r="D365" s="75">
        <v>23.410100000000003</v>
      </c>
      <c r="E365" s="179">
        <v>801</v>
      </c>
      <c r="F365" s="80">
        <v>79147</v>
      </c>
      <c r="G365" s="61">
        <v>75</v>
      </c>
      <c r="H365" s="70">
        <f t="shared" si="63"/>
        <v>59360.25</v>
      </c>
      <c r="I365" s="15">
        <f t="shared" si="62"/>
        <v>19786.75</v>
      </c>
      <c r="J365" s="15">
        <f t="shared" si="64"/>
        <v>98.810237203495632</v>
      </c>
      <c r="K365" s="15">
        <f t="shared" si="65"/>
        <v>493.22674000364987</v>
      </c>
      <c r="L365" s="15">
        <f t="shared" si="66"/>
        <v>783285.7002053461</v>
      </c>
      <c r="M365" s="15"/>
      <c r="N365" s="165">
        <f t="shared" si="56"/>
        <v>783285.7002053461</v>
      </c>
    </row>
    <row r="366" spans="1:14" x14ac:dyDescent="0.25">
      <c r="A366" s="159"/>
      <c r="B366" s="71" t="s">
        <v>250</v>
      </c>
      <c r="C366" s="53">
        <v>4</v>
      </c>
      <c r="D366" s="75">
        <v>56.730699999999999</v>
      </c>
      <c r="E366" s="179">
        <v>4367</v>
      </c>
      <c r="F366" s="80">
        <v>1099307</v>
      </c>
      <c r="G366" s="61">
        <v>75</v>
      </c>
      <c r="H366" s="70">
        <f t="shared" si="63"/>
        <v>824480.25</v>
      </c>
      <c r="I366" s="15">
        <f t="shared" si="62"/>
        <v>274826.75</v>
      </c>
      <c r="J366" s="15">
        <f t="shared" si="64"/>
        <v>251.73047858942064</v>
      </c>
      <c r="K366" s="15">
        <f t="shared" si="65"/>
        <v>340.30649861772486</v>
      </c>
      <c r="L366" s="15">
        <f t="shared" si="66"/>
        <v>989723.0738105562</v>
      </c>
      <c r="M366" s="15"/>
      <c r="N366" s="165">
        <f t="shared" si="56"/>
        <v>989723.0738105562</v>
      </c>
    </row>
    <row r="367" spans="1:14" x14ac:dyDescent="0.25">
      <c r="A367" s="159"/>
      <c r="B367" s="71" t="s">
        <v>776</v>
      </c>
      <c r="C367" s="53">
        <v>4</v>
      </c>
      <c r="D367" s="75">
        <v>43.787799999999997</v>
      </c>
      <c r="E367" s="179">
        <v>4214</v>
      </c>
      <c r="F367" s="80">
        <v>1320827</v>
      </c>
      <c r="G367" s="61">
        <v>75</v>
      </c>
      <c r="H367" s="70">
        <f t="shared" si="63"/>
        <v>990620.25</v>
      </c>
      <c r="I367" s="15">
        <f t="shared" si="62"/>
        <v>330206.75</v>
      </c>
      <c r="J367" s="15">
        <f t="shared" si="64"/>
        <v>313.43782629330804</v>
      </c>
      <c r="K367" s="15">
        <f t="shared" si="65"/>
        <v>278.59915091383743</v>
      </c>
      <c r="L367" s="15">
        <f t="shared" si="66"/>
        <v>861187.38113786525</v>
      </c>
      <c r="M367" s="15"/>
      <c r="N367" s="165">
        <f t="shared" si="56"/>
        <v>861187.38113786525</v>
      </c>
    </row>
    <row r="368" spans="1:14" x14ac:dyDescent="0.25">
      <c r="A368" s="159"/>
      <c r="B368" s="71" t="s">
        <v>251</v>
      </c>
      <c r="C368" s="53">
        <v>4</v>
      </c>
      <c r="D368" s="75">
        <v>40.653300000000002</v>
      </c>
      <c r="E368" s="179">
        <v>4205</v>
      </c>
      <c r="F368" s="80">
        <v>5106493</v>
      </c>
      <c r="G368" s="61">
        <v>75</v>
      </c>
      <c r="H368" s="70">
        <f t="shared" si="63"/>
        <v>3829869.75</v>
      </c>
      <c r="I368" s="15">
        <f t="shared" si="62"/>
        <v>1276623.25</v>
      </c>
      <c r="J368" s="15">
        <f t="shared" si="64"/>
        <v>1214.3859690844233</v>
      </c>
      <c r="K368" s="15">
        <f t="shared" si="65"/>
        <v>-622.34899187727785</v>
      </c>
      <c r="L368" s="15">
        <f t="shared" si="66"/>
        <v>484801.36531982973</v>
      </c>
      <c r="M368" s="15"/>
      <c r="N368" s="165">
        <f t="shared" si="56"/>
        <v>484801.36531982973</v>
      </c>
    </row>
    <row r="369" spans="1:14" x14ac:dyDescent="0.25">
      <c r="A369" s="159"/>
      <c r="B369" s="71" t="s">
        <v>252</v>
      </c>
      <c r="C369" s="53">
        <v>4</v>
      </c>
      <c r="D369" s="75">
        <v>32.776199999999996</v>
      </c>
      <c r="E369" s="179">
        <v>2381</v>
      </c>
      <c r="F369" s="80">
        <v>526146</v>
      </c>
      <c r="G369" s="61">
        <v>75</v>
      </c>
      <c r="H369" s="70">
        <f t="shared" si="63"/>
        <v>394609.5</v>
      </c>
      <c r="I369" s="15">
        <f t="shared" si="62"/>
        <v>131536.5</v>
      </c>
      <c r="J369" s="15">
        <f t="shared" si="64"/>
        <v>220.97690046199077</v>
      </c>
      <c r="K369" s="15">
        <f t="shared" si="65"/>
        <v>371.06007674515467</v>
      </c>
      <c r="L369" s="15">
        <f t="shared" si="66"/>
        <v>789089.16111122142</v>
      </c>
      <c r="M369" s="15"/>
      <c r="N369" s="165">
        <f t="shared" si="56"/>
        <v>789089.16111122142</v>
      </c>
    </row>
    <row r="370" spans="1:14" x14ac:dyDescent="0.25">
      <c r="A370" s="159"/>
      <c r="B370" s="71"/>
      <c r="C370" s="53"/>
      <c r="D370" s="75">
        <v>0</v>
      </c>
      <c r="E370" s="181"/>
      <c r="F370" s="166"/>
      <c r="G370" s="61"/>
      <c r="H370" s="166"/>
      <c r="I370" s="167"/>
      <c r="J370" s="167"/>
      <c r="K370" s="15"/>
      <c r="L370" s="15"/>
      <c r="M370" s="15"/>
      <c r="N370" s="165"/>
    </row>
    <row r="371" spans="1:14" x14ac:dyDescent="0.25">
      <c r="A371" s="163" t="s">
        <v>253</v>
      </c>
      <c r="B371" s="63" t="s">
        <v>2</v>
      </c>
      <c r="C371" s="64"/>
      <c r="D371" s="7">
        <v>327.73879300000004</v>
      </c>
      <c r="E371" s="182">
        <f>E372</f>
        <v>35232</v>
      </c>
      <c r="F371" s="55">
        <v>0</v>
      </c>
      <c r="G371" s="61"/>
      <c r="H371" s="55">
        <f>H373</f>
        <v>3606230</v>
      </c>
      <c r="I371" s="12">
        <f>I373</f>
        <v>-3606230</v>
      </c>
      <c r="J371" s="12"/>
      <c r="K371" s="15"/>
      <c r="L371" s="15"/>
      <c r="M371" s="14">
        <f>M373</f>
        <v>12478497.23943371</v>
      </c>
      <c r="N371" s="160">
        <f t="shared" si="56"/>
        <v>12478497.23943371</v>
      </c>
    </row>
    <row r="372" spans="1:14" x14ac:dyDescent="0.25">
      <c r="A372" s="163" t="s">
        <v>253</v>
      </c>
      <c r="B372" s="63" t="s">
        <v>3</v>
      </c>
      <c r="C372" s="64"/>
      <c r="D372" s="7">
        <v>327.73879300000004</v>
      </c>
      <c r="E372" s="182">
        <f>SUM(E374:E384)</f>
        <v>35232</v>
      </c>
      <c r="F372" s="55">
        <f>SUM(F374:F384)</f>
        <v>14424920</v>
      </c>
      <c r="G372" s="61"/>
      <c r="H372" s="55">
        <f>SUM(H374:H384)</f>
        <v>10818690</v>
      </c>
      <c r="I372" s="12">
        <f>SUM(I374:I384)</f>
        <v>3606230</v>
      </c>
      <c r="J372" s="12"/>
      <c r="K372" s="15"/>
      <c r="L372" s="12">
        <f>SUM(L374:L384)</f>
        <v>7843605.2348247236</v>
      </c>
      <c r="M372" s="15"/>
      <c r="N372" s="160">
        <f t="shared" si="56"/>
        <v>7843605.2348247236</v>
      </c>
    </row>
    <row r="373" spans="1:14" x14ac:dyDescent="0.25">
      <c r="A373" s="159"/>
      <c r="B373" s="71" t="s">
        <v>26</v>
      </c>
      <c r="C373" s="53">
        <v>2</v>
      </c>
      <c r="D373" s="75">
        <v>0</v>
      </c>
      <c r="E373" s="183"/>
      <c r="F373" s="70">
        <v>0</v>
      </c>
      <c r="G373" s="61">
        <v>25</v>
      </c>
      <c r="H373" s="70">
        <f>F372*G373/100</f>
        <v>3606230</v>
      </c>
      <c r="I373" s="15">
        <f t="shared" ref="I373:I384" si="67">F373-H373</f>
        <v>-3606230</v>
      </c>
      <c r="J373" s="15"/>
      <c r="K373" s="15"/>
      <c r="L373" s="15"/>
      <c r="M373" s="15">
        <f>($L$7*$L$8*E371/$L$10)+($L$7*$L$9*D371/$L$11)</f>
        <v>12478497.23943371</v>
      </c>
      <c r="N373" s="165">
        <f t="shared" ref="N373:N436" si="68">L373+M373</f>
        <v>12478497.23943371</v>
      </c>
    </row>
    <row r="374" spans="1:14" x14ac:dyDescent="0.25">
      <c r="A374" s="159"/>
      <c r="B374" s="71" t="s">
        <v>254</v>
      </c>
      <c r="C374" s="53">
        <v>4</v>
      </c>
      <c r="D374" s="75">
        <v>30.5382</v>
      </c>
      <c r="E374" s="179">
        <v>4050</v>
      </c>
      <c r="F374" s="80">
        <v>2667586</v>
      </c>
      <c r="G374" s="61">
        <v>75</v>
      </c>
      <c r="H374" s="70">
        <f t="shared" ref="H374:H384" si="69">F374*G374/100</f>
        <v>2000689.5</v>
      </c>
      <c r="I374" s="15">
        <f t="shared" si="67"/>
        <v>666896.5</v>
      </c>
      <c r="J374" s="15">
        <f t="shared" ref="J374:J384" si="70">F374/E374</f>
        <v>658.66320987654319</v>
      </c>
      <c r="K374" s="15">
        <f t="shared" ref="K374:K384" si="71">$J$11*$J$19-J374</f>
        <v>-66.626232669397723</v>
      </c>
      <c r="L374" s="15">
        <f t="shared" ref="L374:L384" si="72">IF(K374&gt;0,$J$7*$J$8*(K374/$K$19),0)+$J$7*$J$9*(E374/$E$19)+$J$7*$J$10*(D374/$D$19)</f>
        <v>444760.53505782998</v>
      </c>
      <c r="M374" s="15"/>
      <c r="N374" s="165">
        <f t="shared" si="68"/>
        <v>444760.53505782998</v>
      </c>
    </row>
    <row r="375" spans="1:14" x14ac:dyDescent="0.25">
      <c r="A375" s="159"/>
      <c r="B375" s="71" t="s">
        <v>196</v>
      </c>
      <c r="C375" s="53">
        <v>4</v>
      </c>
      <c r="D375" s="75">
        <v>18.514592999999998</v>
      </c>
      <c r="E375" s="179">
        <v>3801</v>
      </c>
      <c r="F375" s="80">
        <v>967786</v>
      </c>
      <c r="G375" s="61">
        <v>75</v>
      </c>
      <c r="H375" s="70">
        <f t="shared" si="69"/>
        <v>725839.5</v>
      </c>
      <c r="I375" s="15">
        <f t="shared" si="67"/>
        <v>241946.5</v>
      </c>
      <c r="J375" s="15">
        <f t="shared" si="70"/>
        <v>254.61352275716916</v>
      </c>
      <c r="K375" s="15">
        <f t="shared" si="71"/>
        <v>337.4234544499763</v>
      </c>
      <c r="L375" s="15">
        <f t="shared" si="72"/>
        <v>836413.73242365883</v>
      </c>
      <c r="M375" s="15"/>
      <c r="N375" s="165">
        <f t="shared" si="68"/>
        <v>836413.73242365883</v>
      </c>
    </row>
    <row r="376" spans="1:14" x14ac:dyDescent="0.25">
      <c r="A376" s="159"/>
      <c r="B376" s="71" t="s">
        <v>255</v>
      </c>
      <c r="C376" s="53">
        <v>4</v>
      </c>
      <c r="D376" s="75">
        <v>44.072099999999999</v>
      </c>
      <c r="E376" s="179">
        <v>5927</v>
      </c>
      <c r="F376" s="80">
        <v>3172707</v>
      </c>
      <c r="G376" s="61">
        <v>75</v>
      </c>
      <c r="H376" s="70">
        <f t="shared" si="69"/>
        <v>2379530.25</v>
      </c>
      <c r="I376" s="15">
        <f t="shared" si="67"/>
        <v>793176.75</v>
      </c>
      <c r="J376" s="15">
        <f t="shared" si="70"/>
        <v>535.29728361734431</v>
      </c>
      <c r="K376" s="15">
        <f t="shared" si="71"/>
        <v>56.739693589801163</v>
      </c>
      <c r="L376" s="15">
        <f t="shared" si="72"/>
        <v>724141.27582604787</v>
      </c>
      <c r="M376" s="15"/>
      <c r="N376" s="165">
        <f t="shared" si="68"/>
        <v>724141.27582604787</v>
      </c>
    </row>
    <row r="377" spans="1:14" x14ac:dyDescent="0.25">
      <c r="A377" s="159"/>
      <c r="B377" s="71" t="s">
        <v>777</v>
      </c>
      <c r="C377" s="53">
        <v>4</v>
      </c>
      <c r="D377" s="75">
        <v>50.002099999999999</v>
      </c>
      <c r="E377" s="179">
        <v>3302</v>
      </c>
      <c r="F377" s="80">
        <v>973733</v>
      </c>
      <c r="G377" s="61">
        <v>75</v>
      </c>
      <c r="H377" s="70">
        <f t="shared" si="69"/>
        <v>730299.75</v>
      </c>
      <c r="I377" s="15">
        <f t="shared" si="67"/>
        <v>243433.25</v>
      </c>
      <c r="J377" s="15">
        <f t="shared" si="70"/>
        <v>294.89188370684434</v>
      </c>
      <c r="K377" s="15">
        <f t="shared" si="71"/>
        <v>297.14509350030113</v>
      </c>
      <c r="L377" s="15">
        <f t="shared" si="72"/>
        <v>819181.82581233513</v>
      </c>
      <c r="M377" s="15"/>
      <c r="N377" s="165">
        <f t="shared" si="68"/>
        <v>819181.82581233513</v>
      </c>
    </row>
    <row r="378" spans="1:14" x14ac:dyDescent="0.25">
      <c r="A378" s="159"/>
      <c r="B378" s="71" t="s">
        <v>256</v>
      </c>
      <c r="C378" s="53">
        <v>4</v>
      </c>
      <c r="D378" s="75">
        <v>19.601399999999998</v>
      </c>
      <c r="E378" s="179">
        <v>2393</v>
      </c>
      <c r="F378" s="80">
        <v>484734</v>
      </c>
      <c r="G378" s="61">
        <v>75</v>
      </c>
      <c r="H378" s="70">
        <f t="shared" si="69"/>
        <v>363550.5</v>
      </c>
      <c r="I378" s="15">
        <f t="shared" si="67"/>
        <v>121183.5</v>
      </c>
      <c r="J378" s="15">
        <f t="shared" si="70"/>
        <v>202.56330965315504</v>
      </c>
      <c r="K378" s="15">
        <f t="shared" si="71"/>
        <v>389.47366755399042</v>
      </c>
      <c r="L378" s="15">
        <f t="shared" si="72"/>
        <v>780564.9863687777</v>
      </c>
      <c r="M378" s="15"/>
      <c r="N378" s="165">
        <f t="shared" si="68"/>
        <v>780564.9863687777</v>
      </c>
    </row>
    <row r="379" spans="1:14" x14ac:dyDescent="0.25">
      <c r="A379" s="159"/>
      <c r="B379" s="71" t="s">
        <v>778</v>
      </c>
      <c r="C379" s="53">
        <v>4</v>
      </c>
      <c r="D379" s="75">
        <v>9.5202999999999989</v>
      </c>
      <c r="E379" s="179">
        <v>716</v>
      </c>
      <c r="F379" s="80">
        <v>116067</v>
      </c>
      <c r="G379" s="61">
        <v>75</v>
      </c>
      <c r="H379" s="70">
        <f t="shared" si="69"/>
        <v>87050.25</v>
      </c>
      <c r="I379" s="15">
        <f t="shared" si="67"/>
        <v>29016.75</v>
      </c>
      <c r="J379" s="15">
        <f t="shared" si="70"/>
        <v>162.10474860335196</v>
      </c>
      <c r="K379" s="15">
        <f t="shared" si="71"/>
        <v>429.93222860379353</v>
      </c>
      <c r="L379" s="15">
        <f t="shared" si="72"/>
        <v>656368.24379220582</v>
      </c>
      <c r="M379" s="15"/>
      <c r="N379" s="165">
        <f t="shared" si="68"/>
        <v>656368.24379220582</v>
      </c>
    </row>
    <row r="380" spans="1:14" x14ac:dyDescent="0.25">
      <c r="A380" s="159"/>
      <c r="B380" s="71" t="s">
        <v>257</v>
      </c>
      <c r="C380" s="53">
        <v>4</v>
      </c>
      <c r="D380" s="75">
        <v>34.553199999999997</v>
      </c>
      <c r="E380" s="179">
        <v>2652</v>
      </c>
      <c r="F380" s="80">
        <v>661907</v>
      </c>
      <c r="G380" s="61">
        <v>75</v>
      </c>
      <c r="H380" s="70">
        <f t="shared" si="69"/>
        <v>496430.25</v>
      </c>
      <c r="I380" s="15">
        <f t="shared" si="67"/>
        <v>165476.75</v>
      </c>
      <c r="J380" s="15">
        <f t="shared" si="70"/>
        <v>249.58785822021116</v>
      </c>
      <c r="K380" s="15">
        <f t="shared" si="71"/>
        <v>342.44911898693431</v>
      </c>
      <c r="L380" s="15">
        <f t="shared" si="72"/>
        <v>780422.74278023327</v>
      </c>
      <c r="M380" s="15"/>
      <c r="N380" s="165">
        <f t="shared" si="68"/>
        <v>780422.74278023327</v>
      </c>
    </row>
    <row r="381" spans="1:14" x14ac:dyDescent="0.25">
      <c r="A381" s="159"/>
      <c r="B381" s="71" t="s">
        <v>258</v>
      </c>
      <c r="C381" s="53">
        <v>4</v>
      </c>
      <c r="D381" s="75">
        <v>30.720999999999997</v>
      </c>
      <c r="E381" s="179">
        <v>2772</v>
      </c>
      <c r="F381" s="80">
        <v>808760</v>
      </c>
      <c r="G381" s="61">
        <v>75</v>
      </c>
      <c r="H381" s="70">
        <f t="shared" si="69"/>
        <v>606570</v>
      </c>
      <c r="I381" s="15">
        <f t="shared" si="67"/>
        <v>202190</v>
      </c>
      <c r="J381" s="15">
        <f t="shared" si="70"/>
        <v>291.76046176046174</v>
      </c>
      <c r="K381" s="15">
        <f t="shared" si="71"/>
        <v>300.27651544668373</v>
      </c>
      <c r="L381" s="15">
        <f t="shared" si="72"/>
        <v>725781.41275863233</v>
      </c>
      <c r="M381" s="15"/>
      <c r="N381" s="165">
        <f t="shared" si="68"/>
        <v>725781.41275863233</v>
      </c>
    </row>
    <row r="382" spans="1:14" x14ac:dyDescent="0.25">
      <c r="A382" s="159"/>
      <c r="B382" s="71" t="s">
        <v>259</v>
      </c>
      <c r="C382" s="53">
        <v>4</v>
      </c>
      <c r="D382" s="75">
        <v>18.347899999999999</v>
      </c>
      <c r="E382" s="179">
        <v>2618</v>
      </c>
      <c r="F382" s="80">
        <v>508466</v>
      </c>
      <c r="G382" s="61">
        <v>75</v>
      </c>
      <c r="H382" s="70">
        <f t="shared" si="69"/>
        <v>381349.5</v>
      </c>
      <c r="I382" s="15">
        <f t="shared" si="67"/>
        <v>127116.5</v>
      </c>
      <c r="J382" s="15">
        <f t="shared" si="70"/>
        <v>194.2192513368984</v>
      </c>
      <c r="K382" s="15">
        <f t="shared" si="71"/>
        <v>397.81772587024705</v>
      </c>
      <c r="L382" s="15">
        <f t="shared" si="72"/>
        <v>808690.18726516364</v>
      </c>
      <c r="M382" s="15"/>
      <c r="N382" s="165">
        <f t="shared" si="68"/>
        <v>808690.18726516364</v>
      </c>
    </row>
    <row r="383" spans="1:14" x14ac:dyDescent="0.25">
      <c r="A383" s="159"/>
      <c r="B383" s="71" t="s">
        <v>779</v>
      </c>
      <c r="C383" s="53">
        <v>4</v>
      </c>
      <c r="D383" s="75">
        <v>41.204600000000006</v>
      </c>
      <c r="E383" s="179">
        <v>3501</v>
      </c>
      <c r="F383" s="80">
        <v>880107</v>
      </c>
      <c r="G383" s="61">
        <v>75</v>
      </c>
      <c r="H383" s="70">
        <f t="shared" si="69"/>
        <v>660080.25</v>
      </c>
      <c r="I383" s="15">
        <f t="shared" si="67"/>
        <v>220026.75</v>
      </c>
      <c r="J383" s="15">
        <f t="shared" si="70"/>
        <v>251.38731790916881</v>
      </c>
      <c r="K383" s="15">
        <f t="shared" si="71"/>
        <v>340.64965929797665</v>
      </c>
      <c r="L383" s="15">
        <f t="shared" si="72"/>
        <v>871926.46937403118</v>
      </c>
      <c r="M383" s="15"/>
      <c r="N383" s="165">
        <f t="shared" si="68"/>
        <v>871926.46937403118</v>
      </c>
    </row>
    <row r="384" spans="1:14" x14ac:dyDescent="0.25">
      <c r="A384" s="159"/>
      <c r="B384" s="71" t="s">
        <v>260</v>
      </c>
      <c r="C384" s="53">
        <v>4</v>
      </c>
      <c r="D384" s="75">
        <v>30.663400000000003</v>
      </c>
      <c r="E384" s="179">
        <v>3500</v>
      </c>
      <c r="F384" s="80">
        <v>3183067</v>
      </c>
      <c r="G384" s="61">
        <v>75</v>
      </c>
      <c r="H384" s="70">
        <f t="shared" si="69"/>
        <v>2387300.25</v>
      </c>
      <c r="I384" s="15">
        <f t="shared" si="67"/>
        <v>795766.75</v>
      </c>
      <c r="J384" s="15">
        <f t="shared" si="70"/>
        <v>909.44771428571426</v>
      </c>
      <c r="K384" s="15">
        <f t="shared" si="71"/>
        <v>-317.41073707856879</v>
      </c>
      <c r="L384" s="15">
        <f t="shared" si="72"/>
        <v>395353.82336580765</v>
      </c>
      <c r="M384" s="15"/>
      <c r="N384" s="165">
        <f t="shared" si="68"/>
        <v>395353.82336580765</v>
      </c>
    </row>
    <row r="385" spans="1:14" x14ac:dyDescent="0.25">
      <c r="A385" s="159"/>
      <c r="B385" s="71"/>
      <c r="C385" s="53"/>
      <c r="D385" s="75">
        <v>0</v>
      </c>
      <c r="E385" s="181"/>
      <c r="F385" s="166"/>
      <c r="G385" s="61"/>
      <c r="H385" s="166"/>
      <c r="I385" s="167"/>
      <c r="J385" s="167"/>
      <c r="K385" s="15"/>
      <c r="L385" s="15"/>
      <c r="M385" s="15"/>
      <c r="N385" s="165"/>
    </row>
    <row r="386" spans="1:14" x14ac:dyDescent="0.25">
      <c r="A386" s="163" t="s">
        <v>261</v>
      </c>
      <c r="B386" s="63" t="s">
        <v>2</v>
      </c>
      <c r="C386" s="64"/>
      <c r="D386" s="7">
        <v>932.91639999999973</v>
      </c>
      <c r="E386" s="182">
        <f>E387</f>
        <v>78721</v>
      </c>
      <c r="F386" s="55">
        <v>0</v>
      </c>
      <c r="G386" s="61"/>
      <c r="H386" s="55">
        <f>H388</f>
        <v>10825430.5</v>
      </c>
      <c r="I386" s="12">
        <f>I388</f>
        <v>-10825430.5</v>
      </c>
      <c r="J386" s="12"/>
      <c r="K386" s="15"/>
      <c r="L386" s="15"/>
      <c r="M386" s="14">
        <f>M388</f>
        <v>30449210.721007958</v>
      </c>
      <c r="N386" s="160">
        <f t="shared" si="68"/>
        <v>30449210.721007958</v>
      </c>
    </row>
    <row r="387" spans="1:14" x14ac:dyDescent="0.25">
      <c r="A387" s="163" t="s">
        <v>261</v>
      </c>
      <c r="B387" s="63" t="s">
        <v>3</v>
      </c>
      <c r="C387" s="64"/>
      <c r="D387" s="7">
        <v>932.91639999999973</v>
      </c>
      <c r="E387" s="182">
        <f>SUM(E389:E420)</f>
        <v>78721</v>
      </c>
      <c r="F387" s="55">
        <f>SUM(F389:F420)</f>
        <v>43301722</v>
      </c>
      <c r="G387" s="61"/>
      <c r="H387" s="55">
        <f>SUM(H389:H420)</f>
        <v>17911769</v>
      </c>
      <c r="I387" s="12">
        <f>SUM(I389:I420)</f>
        <v>25389953</v>
      </c>
      <c r="J387" s="12"/>
      <c r="K387" s="15"/>
      <c r="L387" s="12">
        <f>SUM(L389:L420)</f>
        <v>25512077.31575254</v>
      </c>
      <c r="M387" s="15"/>
      <c r="N387" s="160">
        <f t="shared" si="68"/>
        <v>25512077.31575254</v>
      </c>
    </row>
    <row r="388" spans="1:14" x14ac:dyDescent="0.25">
      <c r="A388" s="159"/>
      <c r="B388" s="71" t="s">
        <v>26</v>
      </c>
      <c r="C388" s="53">
        <v>2</v>
      </c>
      <c r="D388" s="75">
        <v>0</v>
      </c>
      <c r="E388" s="183"/>
      <c r="F388" s="70">
        <v>0</v>
      </c>
      <c r="G388" s="61">
        <v>25</v>
      </c>
      <c r="H388" s="70">
        <f>F387*G388/100</f>
        <v>10825430.5</v>
      </c>
      <c r="I388" s="15">
        <f t="shared" ref="I388:I420" si="73">F388-H388</f>
        <v>-10825430.5</v>
      </c>
      <c r="J388" s="15"/>
      <c r="K388" s="15"/>
      <c r="L388" s="15"/>
      <c r="M388" s="15">
        <f>($L$7*$L$8*E386/$L$10)+($L$7*$L$9*D386/$L$11)</f>
        <v>30449210.721007958</v>
      </c>
      <c r="N388" s="165">
        <f t="shared" si="68"/>
        <v>30449210.721007958</v>
      </c>
    </row>
    <row r="389" spans="1:14" x14ac:dyDescent="0.25">
      <c r="A389" s="159"/>
      <c r="B389" s="71" t="s">
        <v>262</v>
      </c>
      <c r="C389" s="53">
        <v>4</v>
      </c>
      <c r="D389" s="75">
        <v>17.2576</v>
      </c>
      <c r="E389" s="179">
        <v>633</v>
      </c>
      <c r="F389" s="80">
        <v>72747</v>
      </c>
      <c r="G389" s="61">
        <v>75</v>
      </c>
      <c r="H389" s="70">
        <f t="shared" ref="H389:H420" si="74">F389*G389/100</f>
        <v>54560.25</v>
      </c>
      <c r="I389" s="15">
        <f t="shared" si="73"/>
        <v>18186.75</v>
      </c>
      <c r="J389" s="15">
        <f t="shared" ref="J389:J420" si="75">F389/E389</f>
        <v>114.92417061611374</v>
      </c>
      <c r="K389" s="15">
        <f t="shared" ref="K389:K420" si="76">$J$11*$J$19-J389</f>
        <v>477.1128065910317</v>
      </c>
      <c r="L389" s="15">
        <f t="shared" ref="L389:L420" si="77">IF(K389&gt;0,$J$7*$J$8*(K389/$K$19),0)+$J$7*$J$9*(E389/$E$19)+$J$7*$J$10*(D389/$D$19)</f>
        <v>731009.00734246068</v>
      </c>
      <c r="M389" s="15"/>
      <c r="N389" s="165">
        <f t="shared" si="68"/>
        <v>731009.00734246068</v>
      </c>
    </row>
    <row r="390" spans="1:14" x14ac:dyDescent="0.25">
      <c r="A390" s="159"/>
      <c r="B390" s="71" t="s">
        <v>263</v>
      </c>
      <c r="C390" s="53">
        <v>4</v>
      </c>
      <c r="D390" s="75">
        <v>17.919</v>
      </c>
      <c r="E390" s="179">
        <v>1093</v>
      </c>
      <c r="F390" s="80">
        <v>146693</v>
      </c>
      <c r="G390" s="61">
        <v>75</v>
      </c>
      <c r="H390" s="70">
        <f t="shared" si="74"/>
        <v>110019.75</v>
      </c>
      <c r="I390" s="15">
        <f t="shared" si="73"/>
        <v>36673.25</v>
      </c>
      <c r="J390" s="15">
        <f t="shared" si="75"/>
        <v>134.2113449222324</v>
      </c>
      <c r="K390" s="15">
        <f t="shared" si="76"/>
        <v>457.82563228491307</v>
      </c>
      <c r="L390" s="15">
        <f t="shared" si="77"/>
        <v>748860.00965886272</v>
      </c>
      <c r="M390" s="15"/>
      <c r="N390" s="165">
        <f t="shared" si="68"/>
        <v>748860.00965886272</v>
      </c>
    </row>
    <row r="391" spans="1:14" x14ac:dyDescent="0.25">
      <c r="A391" s="159"/>
      <c r="B391" s="71" t="s">
        <v>264</v>
      </c>
      <c r="C391" s="53">
        <v>4</v>
      </c>
      <c r="D391" s="75">
        <v>14.108099999999999</v>
      </c>
      <c r="E391" s="179">
        <v>654</v>
      </c>
      <c r="F391" s="80">
        <v>298694</v>
      </c>
      <c r="G391" s="61">
        <v>75</v>
      </c>
      <c r="H391" s="70">
        <f t="shared" si="74"/>
        <v>224020.5</v>
      </c>
      <c r="I391" s="15">
        <f t="shared" si="73"/>
        <v>74673.5</v>
      </c>
      <c r="J391" s="15">
        <f t="shared" si="75"/>
        <v>456.71865443425077</v>
      </c>
      <c r="K391" s="15">
        <f t="shared" si="76"/>
        <v>135.3183227728947</v>
      </c>
      <c r="L391" s="15">
        <f t="shared" si="77"/>
        <v>273934.32639676984</v>
      </c>
      <c r="M391" s="15"/>
      <c r="N391" s="165">
        <f t="shared" si="68"/>
        <v>273934.32639676984</v>
      </c>
    </row>
    <row r="392" spans="1:14" x14ac:dyDescent="0.25">
      <c r="A392" s="159"/>
      <c r="B392" s="71" t="s">
        <v>265</v>
      </c>
      <c r="C392" s="53">
        <v>4</v>
      </c>
      <c r="D392" s="75">
        <v>33.1967</v>
      </c>
      <c r="E392" s="179">
        <v>1556</v>
      </c>
      <c r="F392" s="80">
        <v>415987</v>
      </c>
      <c r="G392" s="61">
        <v>75</v>
      </c>
      <c r="H392" s="70">
        <f t="shared" si="74"/>
        <v>311990.25</v>
      </c>
      <c r="I392" s="15">
        <f t="shared" si="73"/>
        <v>103996.75</v>
      </c>
      <c r="J392" s="15">
        <f t="shared" si="75"/>
        <v>267.34383033419022</v>
      </c>
      <c r="K392" s="15">
        <f t="shared" si="76"/>
        <v>324.69314687295525</v>
      </c>
      <c r="L392" s="15">
        <f t="shared" si="77"/>
        <v>654414.05171810929</v>
      </c>
      <c r="M392" s="15"/>
      <c r="N392" s="165">
        <f t="shared" si="68"/>
        <v>654414.05171810929</v>
      </c>
    </row>
    <row r="393" spans="1:14" x14ac:dyDescent="0.25">
      <c r="A393" s="159"/>
      <c r="B393" s="71" t="s">
        <v>266</v>
      </c>
      <c r="C393" s="53">
        <v>4</v>
      </c>
      <c r="D393" s="75">
        <v>56.851199999999992</v>
      </c>
      <c r="E393" s="179">
        <v>4912</v>
      </c>
      <c r="F393" s="80">
        <v>1351760</v>
      </c>
      <c r="G393" s="61">
        <v>75</v>
      </c>
      <c r="H393" s="70">
        <f t="shared" si="74"/>
        <v>1013820</v>
      </c>
      <c r="I393" s="15">
        <f t="shared" si="73"/>
        <v>337940</v>
      </c>
      <c r="J393" s="15">
        <f t="shared" si="75"/>
        <v>275.1954397394137</v>
      </c>
      <c r="K393" s="15">
        <f t="shared" si="76"/>
        <v>316.84153746773177</v>
      </c>
      <c r="L393" s="15">
        <f t="shared" si="77"/>
        <v>1008356.6752422657</v>
      </c>
      <c r="M393" s="15"/>
      <c r="N393" s="165">
        <f t="shared" si="68"/>
        <v>1008356.6752422657</v>
      </c>
    </row>
    <row r="394" spans="1:14" x14ac:dyDescent="0.25">
      <c r="A394" s="159"/>
      <c r="B394" s="71" t="s">
        <v>267</v>
      </c>
      <c r="C394" s="53">
        <v>4</v>
      </c>
      <c r="D394" s="75">
        <v>25.022300000000001</v>
      </c>
      <c r="E394" s="179">
        <v>1508</v>
      </c>
      <c r="F394" s="80">
        <v>769773</v>
      </c>
      <c r="G394" s="61">
        <v>75</v>
      </c>
      <c r="H394" s="70">
        <f t="shared" si="74"/>
        <v>577329.75</v>
      </c>
      <c r="I394" s="15">
        <f t="shared" si="73"/>
        <v>192443.25</v>
      </c>
      <c r="J394" s="15">
        <f t="shared" si="75"/>
        <v>510.45954907161803</v>
      </c>
      <c r="K394" s="15">
        <f t="shared" si="76"/>
        <v>81.577428135527441</v>
      </c>
      <c r="L394" s="15">
        <f t="shared" si="77"/>
        <v>308341.14195630315</v>
      </c>
      <c r="M394" s="15"/>
      <c r="N394" s="165">
        <f t="shared" si="68"/>
        <v>308341.14195630315</v>
      </c>
    </row>
    <row r="395" spans="1:14" x14ac:dyDescent="0.25">
      <c r="A395" s="159"/>
      <c r="B395" s="71" t="s">
        <v>268</v>
      </c>
      <c r="C395" s="53">
        <v>4</v>
      </c>
      <c r="D395" s="75">
        <v>28.352600000000002</v>
      </c>
      <c r="E395" s="179">
        <v>1647</v>
      </c>
      <c r="F395" s="80">
        <v>216293</v>
      </c>
      <c r="G395" s="61">
        <v>75</v>
      </c>
      <c r="H395" s="70">
        <f t="shared" si="74"/>
        <v>162219.75</v>
      </c>
      <c r="I395" s="15">
        <f t="shared" si="73"/>
        <v>54073.25</v>
      </c>
      <c r="J395" s="15">
        <f t="shared" si="75"/>
        <v>131.32544019429264</v>
      </c>
      <c r="K395" s="15">
        <f t="shared" si="76"/>
        <v>460.71153701285283</v>
      </c>
      <c r="L395" s="15">
        <f t="shared" si="77"/>
        <v>829603.23852816969</v>
      </c>
      <c r="M395" s="15"/>
      <c r="N395" s="165">
        <f t="shared" si="68"/>
        <v>829603.23852816969</v>
      </c>
    </row>
    <row r="396" spans="1:14" x14ac:dyDescent="0.25">
      <c r="A396" s="159"/>
      <c r="B396" s="71" t="s">
        <v>269</v>
      </c>
      <c r="C396" s="53">
        <v>4</v>
      </c>
      <c r="D396" s="75">
        <v>36.885599999999997</v>
      </c>
      <c r="E396" s="179">
        <v>1243</v>
      </c>
      <c r="F396" s="80">
        <v>191187</v>
      </c>
      <c r="G396" s="61">
        <v>75</v>
      </c>
      <c r="H396" s="70">
        <f t="shared" si="74"/>
        <v>143390.25</v>
      </c>
      <c r="I396" s="15">
        <f t="shared" si="73"/>
        <v>47796.75</v>
      </c>
      <c r="J396" s="15">
        <f t="shared" si="75"/>
        <v>153.81094127111825</v>
      </c>
      <c r="K396" s="15">
        <f t="shared" si="76"/>
        <v>438.22603593602719</v>
      </c>
      <c r="L396" s="15">
        <f t="shared" si="77"/>
        <v>785369.50855294277</v>
      </c>
      <c r="M396" s="15"/>
      <c r="N396" s="165">
        <f t="shared" si="68"/>
        <v>785369.50855294277</v>
      </c>
    </row>
    <row r="397" spans="1:14" x14ac:dyDescent="0.25">
      <c r="A397" s="159"/>
      <c r="B397" s="71" t="s">
        <v>270</v>
      </c>
      <c r="C397" s="53">
        <v>4</v>
      </c>
      <c r="D397" s="75">
        <v>19.1204</v>
      </c>
      <c r="E397" s="179">
        <v>1078</v>
      </c>
      <c r="F397" s="80">
        <v>184146</v>
      </c>
      <c r="G397" s="61">
        <v>75</v>
      </c>
      <c r="H397" s="70">
        <f t="shared" si="74"/>
        <v>138109.5</v>
      </c>
      <c r="I397" s="15">
        <f t="shared" si="73"/>
        <v>46036.5</v>
      </c>
      <c r="J397" s="15">
        <f t="shared" si="75"/>
        <v>170.82189239332095</v>
      </c>
      <c r="K397" s="15">
        <f t="shared" si="76"/>
        <v>421.21508481382455</v>
      </c>
      <c r="L397" s="15">
        <f t="shared" si="77"/>
        <v>702301.09832064656</v>
      </c>
      <c r="M397" s="15"/>
      <c r="N397" s="165">
        <f t="shared" si="68"/>
        <v>702301.09832064656</v>
      </c>
    </row>
    <row r="398" spans="1:14" x14ac:dyDescent="0.25">
      <c r="A398" s="159"/>
      <c r="B398" s="71" t="s">
        <v>271</v>
      </c>
      <c r="C398" s="53">
        <v>4</v>
      </c>
      <c r="D398" s="75">
        <v>7.6936999999999998</v>
      </c>
      <c r="E398" s="179">
        <v>549</v>
      </c>
      <c r="F398" s="80">
        <v>80573</v>
      </c>
      <c r="G398" s="61">
        <v>75</v>
      </c>
      <c r="H398" s="70">
        <f t="shared" si="74"/>
        <v>60429.75</v>
      </c>
      <c r="I398" s="15">
        <f t="shared" si="73"/>
        <v>20143.25</v>
      </c>
      <c r="J398" s="15">
        <f t="shared" si="75"/>
        <v>146.7632058287796</v>
      </c>
      <c r="K398" s="15">
        <f t="shared" si="76"/>
        <v>445.27377137836584</v>
      </c>
      <c r="L398" s="15">
        <f t="shared" si="77"/>
        <v>656806.29556860903</v>
      </c>
      <c r="M398" s="15"/>
      <c r="N398" s="165">
        <f t="shared" si="68"/>
        <v>656806.29556860903</v>
      </c>
    </row>
    <row r="399" spans="1:14" x14ac:dyDescent="0.25">
      <c r="A399" s="159"/>
      <c r="B399" s="71" t="s">
        <v>272</v>
      </c>
      <c r="C399" s="53">
        <v>4</v>
      </c>
      <c r="D399" s="75">
        <v>27.951700000000002</v>
      </c>
      <c r="E399" s="179">
        <v>1154</v>
      </c>
      <c r="F399" s="80">
        <v>178640</v>
      </c>
      <c r="G399" s="61">
        <v>75</v>
      </c>
      <c r="H399" s="70">
        <f t="shared" si="74"/>
        <v>133980</v>
      </c>
      <c r="I399" s="15">
        <f t="shared" si="73"/>
        <v>44660</v>
      </c>
      <c r="J399" s="15">
        <f t="shared" si="75"/>
        <v>154.80069324090121</v>
      </c>
      <c r="K399" s="15">
        <f t="shared" si="76"/>
        <v>437.23628396624429</v>
      </c>
      <c r="L399" s="15">
        <f t="shared" si="77"/>
        <v>753029.78296013339</v>
      </c>
      <c r="M399" s="15"/>
      <c r="N399" s="165">
        <f t="shared" si="68"/>
        <v>753029.78296013339</v>
      </c>
    </row>
    <row r="400" spans="1:14" x14ac:dyDescent="0.25">
      <c r="A400" s="159"/>
      <c r="B400" s="71" t="s">
        <v>273</v>
      </c>
      <c r="C400" s="53">
        <v>4</v>
      </c>
      <c r="D400" s="75">
        <v>31.550799999999999</v>
      </c>
      <c r="E400" s="179">
        <v>1923</v>
      </c>
      <c r="F400" s="80">
        <v>230987</v>
      </c>
      <c r="G400" s="61">
        <v>75</v>
      </c>
      <c r="H400" s="70">
        <f t="shared" si="74"/>
        <v>173240.25</v>
      </c>
      <c r="I400" s="15">
        <f t="shared" si="73"/>
        <v>57746.75</v>
      </c>
      <c r="J400" s="15">
        <f t="shared" si="75"/>
        <v>120.11804472178888</v>
      </c>
      <c r="K400" s="15">
        <f t="shared" si="76"/>
        <v>471.91893248535661</v>
      </c>
      <c r="L400" s="15">
        <f t="shared" si="77"/>
        <v>877571.06501791277</v>
      </c>
      <c r="M400" s="15"/>
      <c r="N400" s="165">
        <f t="shared" si="68"/>
        <v>877571.06501791277</v>
      </c>
    </row>
    <row r="401" spans="1:14" x14ac:dyDescent="0.25">
      <c r="A401" s="159"/>
      <c r="B401" s="71" t="s">
        <v>274</v>
      </c>
      <c r="C401" s="53">
        <v>4</v>
      </c>
      <c r="D401" s="75">
        <v>44.9495</v>
      </c>
      <c r="E401" s="179">
        <v>8835</v>
      </c>
      <c r="F401" s="80">
        <v>7687347</v>
      </c>
      <c r="G401" s="61">
        <v>75</v>
      </c>
      <c r="H401" s="70">
        <f t="shared" si="74"/>
        <v>5765510.25</v>
      </c>
      <c r="I401" s="15">
        <f t="shared" si="73"/>
        <v>1921836.75</v>
      </c>
      <c r="J401" s="15">
        <f t="shared" si="75"/>
        <v>870.10152801358231</v>
      </c>
      <c r="K401" s="15">
        <f t="shared" si="76"/>
        <v>-278.06455080643684</v>
      </c>
      <c r="L401" s="15">
        <f t="shared" si="77"/>
        <v>914482.09642992169</v>
      </c>
      <c r="M401" s="15"/>
      <c r="N401" s="165">
        <f t="shared" si="68"/>
        <v>914482.09642992169</v>
      </c>
    </row>
    <row r="402" spans="1:14" x14ac:dyDescent="0.25">
      <c r="A402" s="159"/>
      <c r="B402" s="71" t="s">
        <v>887</v>
      </c>
      <c r="C402" s="53">
        <v>3</v>
      </c>
      <c r="D402" s="75">
        <v>63.640900000000002</v>
      </c>
      <c r="E402" s="179">
        <v>19914</v>
      </c>
      <c r="F402" s="80">
        <v>26480950</v>
      </c>
      <c r="G402" s="61">
        <v>20</v>
      </c>
      <c r="H402" s="70">
        <f t="shared" si="74"/>
        <v>5296190</v>
      </c>
      <c r="I402" s="15">
        <f t="shared" si="73"/>
        <v>21184760</v>
      </c>
      <c r="J402" s="15">
        <f t="shared" si="75"/>
        <v>1329.76549161394</v>
      </c>
      <c r="K402" s="15">
        <f t="shared" si="76"/>
        <v>-737.72851440679449</v>
      </c>
      <c r="L402" s="15">
        <f t="shared" si="77"/>
        <v>1964295.349350739</v>
      </c>
      <c r="M402" s="15"/>
      <c r="N402" s="165">
        <f t="shared" si="68"/>
        <v>1964295.349350739</v>
      </c>
    </row>
    <row r="403" spans="1:14" x14ac:dyDescent="0.25">
      <c r="A403" s="159"/>
      <c r="B403" s="71" t="s">
        <v>275</v>
      </c>
      <c r="C403" s="53">
        <v>4</v>
      </c>
      <c r="D403" s="75">
        <v>31.273899999999998</v>
      </c>
      <c r="E403" s="179">
        <v>2662</v>
      </c>
      <c r="F403" s="80">
        <v>328800</v>
      </c>
      <c r="G403" s="61">
        <v>75</v>
      </c>
      <c r="H403" s="70">
        <f t="shared" si="74"/>
        <v>246600</v>
      </c>
      <c r="I403" s="15">
        <f t="shared" si="73"/>
        <v>82200</v>
      </c>
      <c r="J403" s="15">
        <f t="shared" si="75"/>
        <v>123.51615326821938</v>
      </c>
      <c r="K403" s="15">
        <f t="shared" si="76"/>
        <v>468.52082393892607</v>
      </c>
      <c r="L403" s="15">
        <f t="shared" si="77"/>
        <v>939193.5618367414</v>
      </c>
      <c r="M403" s="15"/>
      <c r="N403" s="165">
        <f t="shared" si="68"/>
        <v>939193.5618367414</v>
      </c>
    </row>
    <row r="404" spans="1:14" x14ac:dyDescent="0.25">
      <c r="A404" s="159"/>
      <c r="B404" s="71" t="s">
        <v>780</v>
      </c>
      <c r="C404" s="53">
        <v>4</v>
      </c>
      <c r="D404" s="75">
        <v>21.880900000000004</v>
      </c>
      <c r="E404" s="179">
        <v>1285</v>
      </c>
      <c r="F404" s="80">
        <v>201960</v>
      </c>
      <c r="G404" s="61">
        <v>75</v>
      </c>
      <c r="H404" s="70">
        <f t="shared" si="74"/>
        <v>151470</v>
      </c>
      <c r="I404" s="15">
        <f t="shared" si="73"/>
        <v>50490</v>
      </c>
      <c r="J404" s="15">
        <f t="shared" si="75"/>
        <v>157.16731517509729</v>
      </c>
      <c r="K404" s="15">
        <f t="shared" si="76"/>
        <v>434.86966203204815</v>
      </c>
      <c r="L404" s="15">
        <f t="shared" si="77"/>
        <v>746132.14305742888</v>
      </c>
      <c r="M404" s="15"/>
      <c r="N404" s="165">
        <f t="shared" si="68"/>
        <v>746132.14305742888</v>
      </c>
    </row>
    <row r="405" spans="1:14" x14ac:dyDescent="0.25">
      <c r="A405" s="159"/>
      <c r="B405" s="71" t="s">
        <v>276</v>
      </c>
      <c r="C405" s="53">
        <v>4</v>
      </c>
      <c r="D405" s="75">
        <v>30.774899999999995</v>
      </c>
      <c r="E405" s="179">
        <v>984</v>
      </c>
      <c r="F405" s="80">
        <v>510133</v>
      </c>
      <c r="G405" s="61">
        <v>75</v>
      </c>
      <c r="H405" s="70">
        <f t="shared" si="74"/>
        <v>382599.75</v>
      </c>
      <c r="I405" s="15">
        <f t="shared" si="73"/>
        <v>127533.25</v>
      </c>
      <c r="J405" s="15">
        <f t="shared" si="75"/>
        <v>518.42784552845524</v>
      </c>
      <c r="K405" s="15">
        <f>$J$11*$J$19-J405</f>
        <v>73.609131678690233</v>
      </c>
      <c r="L405" s="15">
        <f>IF(K405&gt;0,$J$7*$J$8*(K405/$K$19),0)+$J$7*$J$9*(E405/$E$19)+$J$7*$J$10*(D405/$D$19)</f>
        <v>265253.47050150001</v>
      </c>
      <c r="M405" s="15"/>
      <c r="N405" s="165">
        <f t="shared" si="68"/>
        <v>265253.47050150001</v>
      </c>
    </row>
    <row r="406" spans="1:14" x14ac:dyDescent="0.25">
      <c r="A406" s="159"/>
      <c r="B406" s="71" t="s">
        <v>277</v>
      </c>
      <c r="C406" s="53">
        <v>4</v>
      </c>
      <c r="D406" s="75">
        <v>29.421599999999998</v>
      </c>
      <c r="E406" s="179">
        <v>3105</v>
      </c>
      <c r="F406" s="80">
        <v>348414</v>
      </c>
      <c r="G406" s="61">
        <v>75</v>
      </c>
      <c r="H406" s="70">
        <f t="shared" si="74"/>
        <v>261310.5</v>
      </c>
      <c r="I406" s="15">
        <f t="shared" si="73"/>
        <v>87103.5</v>
      </c>
      <c r="J406" s="15">
        <f t="shared" si="75"/>
        <v>112.21062801932368</v>
      </c>
      <c r="K406" s="15">
        <f t="shared" si="76"/>
        <v>479.82634918782179</v>
      </c>
      <c r="L406" s="15">
        <f t="shared" si="77"/>
        <v>989395.2942364529</v>
      </c>
      <c r="M406" s="15"/>
      <c r="N406" s="165">
        <f t="shared" si="68"/>
        <v>989395.2942364529</v>
      </c>
    </row>
    <row r="407" spans="1:14" x14ac:dyDescent="0.25">
      <c r="A407" s="159"/>
      <c r="B407" s="71" t="s">
        <v>781</v>
      </c>
      <c r="C407" s="53">
        <v>4</v>
      </c>
      <c r="D407" s="75">
        <v>13.160600000000001</v>
      </c>
      <c r="E407" s="179">
        <v>1002</v>
      </c>
      <c r="F407" s="80">
        <v>93413</v>
      </c>
      <c r="G407" s="61">
        <v>75</v>
      </c>
      <c r="H407" s="70">
        <f t="shared" si="74"/>
        <v>70059.75</v>
      </c>
      <c r="I407" s="15">
        <f t="shared" si="73"/>
        <v>23353.25</v>
      </c>
      <c r="J407" s="15">
        <f t="shared" si="75"/>
        <v>93.226546906187622</v>
      </c>
      <c r="K407" s="15">
        <f t="shared" si="76"/>
        <v>498.81043030095782</v>
      </c>
      <c r="L407" s="15">
        <f t="shared" si="77"/>
        <v>782452.77326020098</v>
      </c>
      <c r="M407" s="15"/>
      <c r="N407" s="165">
        <f t="shared" si="68"/>
        <v>782452.77326020098</v>
      </c>
    </row>
    <row r="408" spans="1:14" x14ac:dyDescent="0.25">
      <c r="A408" s="159"/>
      <c r="B408" s="71" t="s">
        <v>782</v>
      </c>
      <c r="C408" s="53">
        <v>4</v>
      </c>
      <c r="D408" s="75">
        <v>31.3569</v>
      </c>
      <c r="E408" s="179">
        <v>1506</v>
      </c>
      <c r="F408" s="80">
        <v>237560</v>
      </c>
      <c r="G408" s="61">
        <v>75</v>
      </c>
      <c r="H408" s="70">
        <f t="shared" si="74"/>
        <v>178170</v>
      </c>
      <c r="I408" s="15">
        <f t="shared" si="73"/>
        <v>59390</v>
      </c>
      <c r="J408" s="15">
        <f t="shared" si="75"/>
        <v>157.74236387782204</v>
      </c>
      <c r="K408" s="15">
        <f t="shared" si="76"/>
        <v>434.2946133293234</v>
      </c>
      <c r="L408" s="15">
        <f t="shared" si="77"/>
        <v>789737.45868766634</v>
      </c>
      <c r="M408" s="15"/>
      <c r="N408" s="165">
        <f t="shared" si="68"/>
        <v>789737.45868766634</v>
      </c>
    </row>
    <row r="409" spans="1:14" x14ac:dyDescent="0.25">
      <c r="A409" s="159"/>
      <c r="B409" s="71" t="s">
        <v>278</v>
      </c>
      <c r="C409" s="53">
        <v>4</v>
      </c>
      <c r="D409" s="75">
        <v>29.774799999999999</v>
      </c>
      <c r="E409" s="179">
        <v>1752</v>
      </c>
      <c r="F409" s="80">
        <v>268000</v>
      </c>
      <c r="G409" s="61">
        <v>75</v>
      </c>
      <c r="H409" s="70">
        <f t="shared" si="74"/>
        <v>201000</v>
      </c>
      <c r="I409" s="15">
        <f t="shared" si="73"/>
        <v>67000</v>
      </c>
      <c r="J409" s="15">
        <f t="shared" si="75"/>
        <v>152.96803652968038</v>
      </c>
      <c r="K409" s="15">
        <f t="shared" si="76"/>
        <v>439.06894067746509</v>
      </c>
      <c r="L409" s="15">
        <f t="shared" si="77"/>
        <v>814206.98200179415</v>
      </c>
      <c r="M409" s="15"/>
      <c r="N409" s="165">
        <f t="shared" si="68"/>
        <v>814206.98200179415</v>
      </c>
    </row>
    <row r="410" spans="1:14" x14ac:dyDescent="0.25">
      <c r="A410" s="159"/>
      <c r="B410" s="71" t="s">
        <v>279</v>
      </c>
      <c r="C410" s="53">
        <v>4</v>
      </c>
      <c r="D410" s="75">
        <v>17.8398</v>
      </c>
      <c r="E410" s="179">
        <v>1294</v>
      </c>
      <c r="F410" s="80">
        <v>191106</v>
      </c>
      <c r="G410" s="61">
        <v>75</v>
      </c>
      <c r="H410" s="70">
        <f t="shared" si="74"/>
        <v>143329.5</v>
      </c>
      <c r="I410" s="15">
        <f t="shared" si="73"/>
        <v>47776.5</v>
      </c>
      <c r="J410" s="15">
        <f t="shared" si="75"/>
        <v>147.68624420401855</v>
      </c>
      <c r="K410" s="15">
        <f t="shared" si="76"/>
        <v>444.35073300312695</v>
      </c>
      <c r="L410" s="15">
        <f t="shared" si="77"/>
        <v>749054.7837094937</v>
      </c>
      <c r="M410" s="15"/>
      <c r="N410" s="165">
        <f t="shared" si="68"/>
        <v>749054.7837094937</v>
      </c>
    </row>
    <row r="411" spans="1:14" x14ac:dyDescent="0.25">
      <c r="A411" s="159"/>
      <c r="B411" s="71" t="s">
        <v>280</v>
      </c>
      <c r="C411" s="53">
        <v>4</v>
      </c>
      <c r="D411" s="75">
        <v>43.423200000000001</v>
      </c>
      <c r="E411" s="179">
        <v>2204</v>
      </c>
      <c r="F411" s="80">
        <v>580573</v>
      </c>
      <c r="G411" s="61">
        <v>75</v>
      </c>
      <c r="H411" s="70">
        <f t="shared" si="74"/>
        <v>435429.75</v>
      </c>
      <c r="I411" s="15">
        <f t="shared" si="73"/>
        <v>145143.25</v>
      </c>
      <c r="J411" s="15">
        <f t="shared" si="75"/>
        <v>263.41787658802178</v>
      </c>
      <c r="K411" s="15">
        <f t="shared" si="76"/>
        <v>328.61910061912369</v>
      </c>
      <c r="L411" s="15">
        <f t="shared" si="77"/>
        <v>744495.47650998621</v>
      </c>
      <c r="M411" s="15"/>
      <c r="N411" s="165">
        <f t="shared" si="68"/>
        <v>744495.47650998621</v>
      </c>
    </row>
    <row r="412" spans="1:14" x14ac:dyDescent="0.25">
      <c r="A412" s="159"/>
      <c r="B412" s="71" t="s">
        <v>281</v>
      </c>
      <c r="C412" s="53">
        <v>4</v>
      </c>
      <c r="D412" s="75">
        <v>23.677600000000002</v>
      </c>
      <c r="E412" s="179">
        <v>1244</v>
      </c>
      <c r="F412" s="80">
        <v>168867</v>
      </c>
      <c r="G412" s="61">
        <v>75</v>
      </c>
      <c r="H412" s="70">
        <f t="shared" si="74"/>
        <v>126650.25</v>
      </c>
      <c r="I412" s="15">
        <f t="shared" si="73"/>
        <v>42216.75</v>
      </c>
      <c r="J412" s="15">
        <f t="shared" si="75"/>
        <v>135.74517684887459</v>
      </c>
      <c r="K412" s="15">
        <f t="shared" si="76"/>
        <v>456.29180035827085</v>
      </c>
      <c r="L412" s="15">
        <f t="shared" si="77"/>
        <v>775306.50600599032</v>
      </c>
      <c r="M412" s="15"/>
      <c r="N412" s="165">
        <f t="shared" si="68"/>
        <v>775306.50600599032</v>
      </c>
    </row>
    <row r="413" spans="1:14" x14ac:dyDescent="0.25">
      <c r="A413" s="159"/>
      <c r="B413" s="71" t="s">
        <v>783</v>
      </c>
      <c r="C413" s="53">
        <v>4</v>
      </c>
      <c r="D413" s="75">
        <v>35.131500000000003</v>
      </c>
      <c r="E413" s="179">
        <v>2067</v>
      </c>
      <c r="F413" s="80">
        <v>248693</v>
      </c>
      <c r="G413" s="61">
        <v>75</v>
      </c>
      <c r="H413" s="70">
        <f t="shared" si="74"/>
        <v>186519.75</v>
      </c>
      <c r="I413" s="15">
        <f t="shared" si="73"/>
        <v>62173.25</v>
      </c>
      <c r="J413" s="15">
        <f t="shared" si="75"/>
        <v>120.3159167876149</v>
      </c>
      <c r="K413" s="15">
        <f t="shared" si="76"/>
        <v>471.72106041953055</v>
      </c>
      <c r="L413" s="15">
        <f t="shared" si="77"/>
        <v>899543.17085672263</v>
      </c>
      <c r="M413" s="15"/>
      <c r="N413" s="165">
        <f t="shared" si="68"/>
        <v>899543.17085672263</v>
      </c>
    </row>
    <row r="414" spans="1:14" x14ac:dyDescent="0.25">
      <c r="A414" s="159"/>
      <c r="B414" s="71" t="s">
        <v>282</v>
      </c>
      <c r="C414" s="53">
        <v>4</v>
      </c>
      <c r="D414" s="75">
        <v>21.135199999999998</v>
      </c>
      <c r="E414" s="179">
        <v>1252</v>
      </c>
      <c r="F414" s="80">
        <v>198413</v>
      </c>
      <c r="G414" s="61">
        <v>75</v>
      </c>
      <c r="H414" s="70">
        <f t="shared" si="74"/>
        <v>148809.75</v>
      </c>
      <c r="I414" s="15">
        <f t="shared" si="73"/>
        <v>49603.25</v>
      </c>
      <c r="J414" s="15">
        <f t="shared" si="75"/>
        <v>158.47683706070288</v>
      </c>
      <c r="K414" s="15">
        <f t="shared" si="76"/>
        <v>433.56014014644256</v>
      </c>
      <c r="L414" s="15">
        <f t="shared" si="77"/>
        <v>739502.2890134824</v>
      </c>
      <c r="M414" s="15"/>
      <c r="N414" s="165">
        <f t="shared" si="68"/>
        <v>739502.2890134824</v>
      </c>
    </row>
    <row r="415" spans="1:14" x14ac:dyDescent="0.25">
      <c r="A415" s="159"/>
      <c r="B415" s="71" t="s">
        <v>784</v>
      </c>
      <c r="C415" s="53">
        <v>4</v>
      </c>
      <c r="D415" s="75">
        <v>33.507600000000004</v>
      </c>
      <c r="E415" s="179">
        <v>1892</v>
      </c>
      <c r="F415" s="80">
        <v>274693</v>
      </c>
      <c r="G415" s="61">
        <v>75</v>
      </c>
      <c r="H415" s="70">
        <f t="shared" si="74"/>
        <v>206019.75</v>
      </c>
      <c r="I415" s="15">
        <f t="shared" si="73"/>
        <v>68673.25</v>
      </c>
      <c r="J415" s="15">
        <f t="shared" si="75"/>
        <v>145.18657505285412</v>
      </c>
      <c r="K415" s="15">
        <f t="shared" si="76"/>
        <v>446.85040215429137</v>
      </c>
      <c r="L415" s="15">
        <f t="shared" si="77"/>
        <v>846734.51902959752</v>
      </c>
      <c r="M415" s="15"/>
      <c r="N415" s="165">
        <f t="shared" si="68"/>
        <v>846734.51902959752</v>
      </c>
    </row>
    <row r="416" spans="1:14" x14ac:dyDescent="0.25">
      <c r="A416" s="159"/>
      <c r="B416" s="71" t="s">
        <v>283</v>
      </c>
      <c r="C416" s="53">
        <v>4</v>
      </c>
      <c r="D416" s="75">
        <v>26.096699999999998</v>
      </c>
      <c r="E416" s="179">
        <v>1333</v>
      </c>
      <c r="F416" s="80">
        <v>272360</v>
      </c>
      <c r="G416" s="61">
        <v>75</v>
      </c>
      <c r="H416" s="70">
        <f t="shared" si="74"/>
        <v>204270</v>
      </c>
      <c r="I416" s="15">
        <f t="shared" si="73"/>
        <v>68090</v>
      </c>
      <c r="J416" s="15">
        <f t="shared" si="75"/>
        <v>204.32108027006751</v>
      </c>
      <c r="K416" s="15">
        <f t="shared" si="76"/>
        <v>387.71589693707796</v>
      </c>
      <c r="L416" s="15">
        <f t="shared" si="77"/>
        <v>699117.7280575023</v>
      </c>
      <c r="M416" s="15"/>
      <c r="N416" s="165">
        <f t="shared" si="68"/>
        <v>699117.7280575023</v>
      </c>
    </row>
    <row r="417" spans="1:14" x14ac:dyDescent="0.25">
      <c r="A417" s="159"/>
      <c r="B417" s="71" t="s">
        <v>230</v>
      </c>
      <c r="C417" s="53">
        <v>4</v>
      </c>
      <c r="D417" s="74">
        <v>24.5121</v>
      </c>
      <c r="E417" s="179">
        <v>2002</v>
      </c>
      <c r="F417" s="80">
        <v>188000</v>
      </c>
      <c r="G417" s="61">
        <v>75</v>
      </c>
      <c r="H417" s="70">
        <f t="shared" si="74"/>
        <v>141000</v>
      </c>
      <c r="I417" s="15">
        <f t="shared" si="73"/>
        <v>47000</v>
      </c>
      <c r="J417" s="15">
        <f t="shared" si="75"/>
        <v>93.906093906093901</v>
      </c>
      <c r="K417" s="15">
        <f t="shared" si="76"/>
        <v>498.13088330105154</v>
      </c>
      <c r="L417" s="15">
        <f t="shared" si="77"/>
        <v>901180.07781973598</v>
      </c>
      <c r="M417" s="15"/>
      <c r="N417" s="165">
        <f t="shared" si="68"/>
        <v>901180.07781973598</v>
      </c>
    </row>
    <row r="418" spans="1:14" x14ac:dyDescent="0.25">
      <c r="A418" s="159"/>
      <c r="B418" s="71" t="s">
        <v>284</v>
      </c>
      <c r="C418" s="53">
        <v>4</v>
      </c>
      <c r="D418" s="75">
        <v>32.277900000000002</v>
      </c>
      <c r="E418" s="179">
        <v>2918</v>
      </c>
      <c r="F418" s="80">
        <v>352320</v>
      </c>
      <c r="G418" s="61">
        <v>75</v>
      </c>
      <c r="H418" s="70">
        <f t="shared" si="74"/>
        <v>264240</v>
      </c>
      <c r="I418" s="15">
        <f t="shared" si="73"/>
        <v>88080</v>
      </c>
      <c r="J418" s="15">
        <f t="shared" si="75"/>
        <v>120.74023303632625</v>
      </c>
      <c r="K418" s="15">
        <f t="shared" si="76"/>
        <v>471.29674417081924</v>
      </c>
      <c r="L418" s="15">
        <f t="shared" si="77"/>
        <v>968585.17909818934</v>
      </c>
      <c r="M418" s="15"/>
      <c r="N418" s="165">
        <f t="shared" si="68"/>
        <v>968585.17909818934</v>
      </c>
    </row>
    <row r="419" spans="1:14" x14ac:dyDescent="0.25">
      <c r="A419" s="159"/>
      <c r="B419" s="71" t="s">
        <v>285</v>
      </c>
      <c r="C419" s="53">
        <v>4</v>
      </c>
      <c r="D419" s="75">
        <v>17.488699999999998</v>
      </c>
      <c r="E419" s="179">
        <v>1352</v>
      </c>
      <c r="F419" s="80">
        <v>176587</v>
      </c>
      <c r="G419" s="61">
        <v>75</v>
      </c>
      <c r="H419" s="70">
        <f t="shared" si="74"/>
        <v>132440.25</v>
      </c>
      <c r="I419" s="15">
        <f t="shared" si="73"/>
        <v>44146.75</v>
      </c>
      <c r="J419" s="15">
        <f t="shared" si="75"/>
        <v>130.61168639053255</v>
      </c>
      <c r="K419" s="15">
        <f t="shared" si="76"/>
        <v>461.42529081661291</v>
      </c>
      <c r="L419" s="15">
        <f t="shared" si="77"/>
        <v>775919.009287416</v>
      </c>
      <c r="M419" s="15"/>
      <c r="N419" s="165">
        <f t="shared" si="68"/>
        <v>775919.009287416</v>
      </c>
    </row>
    <row r="420" spans="1:14" x14ac:dyDescent="0.25">
      <c r="A420" s="159"/>
      <c r="B420" s="71" t="s">
        <v>286</v>
      </c>
      <c r="C420" s="53">
        <v>4</v>
      </c>
      <c r="D420" s="75">
        <v>45.682399999999994</v>
      </c>
      <c r="E420" s="179">
        <v>2168</v>
      </c>
      <c r="F420" s="80">
        <v>356053</v>
      </c>
      <c r="G420" s="61">
        <v>75</v>
      </c>
      <c r="H420" s="70">
        <f t="shared" si="74"/>
        <v>267039.75</v>
      </c>
      <c r="I420" s="15">
        <f t="shared" si="73"/>
        <v>89013.25</v>
      </c>
      <c r="J420" s="15">
        <f t="shared" si="75"/>
        <v>164.23108856088561</v>
      </c>
      <c r="K420" s="15">
        <f t="shared" si="76"/>
        <v>427.80588864625986</v>
      </c>
      <c r="L420" s="15">
        <f t="shared" si="77"/>
        <v>877893.24573879351</v>
      </c>
      <c r="M420" s="15"/>
      <c r="N420" s="165">
        <f t="shared" si="68"/>
        <v>877893.24573879351</v>
      </c>
    </row>
    <row r="421" spans="1:14" x14ac:dyDescent="0.25">
      <c r="A421" s="159"/>
      <c r="B421" s="71"/>
      <c r="C421" s="53"/>
      <c r="D421" s="75">
        <v>0</v>
      </c>
      <c r="E421" s="181"/>
      <c r="F421" s="166"/>
      <c r="G421" s="61"/>
      <c r="H421" s="166"/>
      <c r="I421" s="167"/>
      <c r="J421" s="167"/>
      <c r="K421" s="15"/>
      <c r="L421" s="15"/>
      <c r="M421" s="15"/>
      <c r="N421" s="165"/>
    </row>
    <row r="422" spans="1:14" x14ac:dyDescent="0.25">
      <c r="A422" s="163" t="s">
        <v>287</v>
      </c>
      <c r="B422" s="63" t="s">
        <v>2</v>
      </c>
      <c r="C422" s="64"/>
      <c r="D422" s="7">
        <v>1072.5956999999999</v>
      </c>
      <c r="E422" s="182">
        <f>E423</f>
        <v>85073</v>
      </c>
      <c r="F422" s="55">
        <v>0</v>
      </c>
      <c r="G422" s="61"/>
      <c r="H422" s="55">
        <f>H424</f>
        <v>8633627</v>
      </c>
      <c r="I422" s="12">
        <f>I424</f>
        <v>-8633627</v>
      </c>
      <c r="J422" s="12"/>
      <c r="K422" s="15"/>
      <c r="L422" s="15"/>
      <c r="M422" s="14">
        <f>M424</f>
        <v>33730406.319813065</v>
      </c>
      <c r="N422" s="160">
        <f t="shared" si="68"/>
        <v>33730406.319813065</v>
      </c>
    </row>
    <row r="423" spans="1:14" x14ac:dyDescent="0.25">
      <c r="A423" s="163" t="s">
        <v>287</v>
      </c>
      <c r="B423" s="63" t="s">
        <v>3</v>
      </c>
      <c r="C423" s="64"/>
      <c r="D423" s="7">
        <v>1072.5956999999999</v>
      </c>
      <c r="E423" s="182">
        <f>SUM(E425:E457)</f>
        <v>85073</v>
      </c>
      <c r="F423" s="55">
        <f>SUM(F425:F457)</f>
        <v>34534508</v>
      </c>
      <c r="G423" s="61"/>
      <c r="H423" s="55">
        <f>SUM(H425:H457)</f>
        <v>14651621</v>
      </c>
      <c r="I423" s="12">
        <f>SUM(I425:I457)</f>
        <v>19882887</v>
      </c>
      <c r="J423" s="12"/>
      <c r="K423" s="15"/>
      <c r="L423" s="12">
        <f>SUM(L425:L457)</f>
        <v>27635744.181653898</v>
      </c>
      <c r="M423" s="15"/>
      <c r="N423" s="160">
        <f t="shared" si="68"/>
        <v>27635744.181653898</v>
      </c>
    </row>
    <row r="424" spans="1:14" x14ac:dyDescent="0.25">
      <c r="A424" s="159"/>
      <c r="B424" s="71" t="s">
        <v>26</v>
      </c>
      <c r="C424" s="53">
        <v>2</v>
      </c>
      <c r="D424" s="75">
        <v>0</v>
      </c>
      <c r="E424" s="184"/>
      <c r="F424" s="70">
        <v>0</v>
      </c>
      <c r="G424" s="61">
        <v>25</v>
      </c>
      <c r="H424" s="70">
        <f>F423*G424/100</f>
        <v>8633627</v>
      </c>
      <c r="I424" s="15">
        <f t="shared" ref="I424:I457" si="78">F424-H424</f>
        <v>-8633627</v>
      </c>
      <c r="J424" s="15"/>
      <c r="K424" s="15"/>
      <c r="L424" s="15"/>
      <c r="M424" s="15">
        <f>($L$7*$L$8*E422/$L$10)+($L$7*$L$9*D422/$L$11)</f>
        <v>33730406.319813065</v>
      </c>
      <c r="N424" s="165">
        <f t="shared" si="68"/>
        <v>33730406.319813065</v>
      </c>
    </row>
    <row r="425" spans="1:14" x14ac:dyDescent="0.25">
      <c r="A425" s="159"/>
      <c r="B425" s="71" t="s">
        <v>288</v>
      </c>
      <c r="C425" s="53">
        <v>4</v>
      </c>
      <c r="D425" s="75">
        <v>34.587399999999995</v>
      </c>
      <c r="E425" s="179">
        <v>2536</v>
      </c>
      <c r="F425" s="80">
        <v>2202960</v>
      </c>
      <c r="G425" s="61">
        <v>75</v>
      </c>
      <c r="H425" s="70">
        <f t="shared" ref="H425:H457" si="79">F425*G425/100</f>
        <v>1652220</v>
      </c>
      <c r="I425" s="15">
        <f t="shared" si="78"/>
        <v>550740</v>
      </c>
      <c r="J425" s="15">
        <f t="shared" ref="J425:J457" si="80">F425/E425</f>
        <v>868.67507886435328</v>
      </c>
      <c r="K425" s="15">
        <f t="shared" ref="K425:K457" si="81">$J$11*$J$19-J425</f>
        <v>-276.63810165720781</v>
      </c>
      <c r="L425" s="15">
        <f t="shared" ref="L425:L457" si="82">IF(K425&gt;0,$J$7*$J$8*(K425/$K$19),0)+$J$7*$J$9*(E425/$E$19)+$J$7*$J$10*(D425/$D$19)</f>
        <v>318289.22843893454</v>
      </c>
      <c r="M425" s="15"/>
      <c r="N425" s="165">
        <f t="shared" si="68"/>
        <v>318289.22843893454</v>
      </c>
    </row>
    <row r="426" spans="1:14" x14ac:dyDescent="0.25">
      <c r="A426" s="159"/>
      <c r="B426" s="71" t="s">
        <v>289</v>
      </c>
      <c r="C426" s="53">
        <v>4</v>
      </c>
      <c r="D426" s="75">
        <v>23.7818</v>
      </c>
      <c r="E426" s="179">
        <v>1229</v>
      </c>
      <c r="F426" s="80">
        <v>137386</v>
      </c>
      <c r="G426" s="61">
        <v>75</v>
      </c>
      <c r="H426" s="70">
        <f t="shared" si="79"/>
        <v>103039.5</v>
      </c>
      <c r="I426" s="15">
        <f t="shared" si="78"/>
        <v>34346.5</v>
      </c>
      <c r="J426" s="15">
        <f t="shared" si="80"/>
        <v>111.78681855166802</v>
      </c>
      <c r="K426" s="15">
        <f t="shared" si="81"/>
        <v>480.25015865547743</v>
      </c>
      <c r="L426" s="15">
        <f t="shared" si="82"/>
        <v>805822.44592872832</v>
      </c>
      <c r="M426" s="15"/>
      <c r="N426" s="165">
        <f t="shared" si="68"/>
        <v>805822.44592872832</v>
      </c>
    </row>
    <row r="427" spans="1:14" x14ac:dyDescent="0.25">
      <c r="A427" s="159"/>
      <c r="B427" s="71" t="s">
        <v>785</v>
      </c>
      <c r="C427" s="53">
        <v>4</v>
      </c>
      <c r="D427" s="75">
        <v>19.7803</v>
      </c>
      <c r="E427" s="179">
        <v>1256</v>
      </c>
      <c r="F427" s="80">
        <v>298454</v>
      </c>
      <c r="G427" s="61">
        <v>75</v>
      </c>
      <c r="H427" s="70">
        <f t="shared" si="79"/>
        <v>223840.5</v>
      </c>
      <c r="I427" s="15">
        <f t="shared" si="78"/>
        <v>74613.5</v>
      </c>
      <c r="J427" s="15">
        <f t="shared" si="80"/>
        <v>237.62261146496814</v>
      </c>
      <c r="K427" s="15">
        <f t="shared" si="81"/>
        <v>354.41436574217732</v>
      </c>
      <c r="L427" s="15">
        <f t="shared" si="82"/>
        <v>631974.58994936768</v>
      </c>
      <c r="M427" s="15"/>
      <c r="N427" s="165">
        <f t="shared" si="68"/>
        <v>631974.58994936768</v>
      </c>
    </row>
    <row r="428" spans="1:14" x14ac:dyDescent="0.25">
      <c r="A428" s="159"/>
      <c r="B428" s="71" t="s">
        <v>290</v>
      </c>
      <c r="C428" s="53">
        <v>4</v>
      </c>
      <c r="D428" s="75">
        <v>46.573199999999993</v>
      </c>
      <c r="E428" s="179">
        <v>2576</v>
      </c>
      <c r="F428" s="80">
        <v>354693</v>
      </c>
      <c r="G428" s="61">
        <v>75</v>
      </c>
      <c r="H428" s="70">
        <f t="shared" si="79"/>
        <v>266019.75</v>
      </c>
      <c r="I428" s="15">
        <f t="shared" si="78"/>
        <v>88673.25</v>
      </c>
      <c r="J428" s="15">
        <f t="shared" si="80"/>
        <v>137.69138198757764</v>
      </c>
      <c r="K428" s="15">
        <f t="shared" si="81"/>
        <v>454.34559521956783</v>
      </c>
      <c r="L428" s="15">
        <f t="shared" si="82"/>
        <v>952084.25229434238</v>
      </c>
      <c r="M428" s="15"/>
      <c r="N428" s="165">
        <f t="shared" si="68"/>
        <v>952084.25229434238</v>
      </c>
    </row>
    <row r="429" spans="1:14" x14ac:dyDescent="0.25">
      <c r="A429" s="159"/>
      <c r="B429" s="71" t="s">
        <v>291</v>
      </c>
      <c r="C429" s="53">
        <v>4</v>
      </c>
      <c r="D429" s="75">
        <v>31.337299999999999</v>
      </c>
      <c r="E429" s="179">
        <v>2735</v>
      </c>
      <c r="F429" s="80">
        <v>548080</v>
      </c>
      <c r="G429" s="61">
        <v>75</v>
      </c>
      <c r="H429" s="70">
        <f t="shared" si="79"/>
        <v>411060</v>
      </c>
      <c r="I429" s="15">
        <f t="shared" si="78"/>
        <v>137020</v>
      </c>
      <c r="J429" s="15">
        <f t="shared" si="80"/>
        <v>200.39488117001829</v>
      </c>
      <c r="K429" s="15">
        <f t="shared" si="81"/>
        <v>391.6420960371272</v>
      </c>
      <c r="L429" s="15">
        <f t="shared" si="82"/>
        <v>844544.40308236575</v>
      </c>
      <c r="M429" s="15"/>
      <c r="N429" s="165">
        <f t="shared" si="68"/>
        <v>844544.40308236575</v>
      </c>
    </row>
    <row r="430" spans="1:14" x14ac:dyDescent="0.25">
      <c r="A430" s="159"/>
      <c r="B430" s="71" t="s">
        <v>292</v>
      </c>
      <c r="C430" s="53">
        <v>4</v>
      </c>
      <c r="D430" s="75">
        <v>18.4437</v>
      </c>
      <c r="E430" s="179">
        <v>1503</v>
      </c>
      <c r="F430" s="80">
        <v>293240</v>
      </c>
      <c r="G430" s="61">
        <v>75</v>
      </c>
      <c r="H430" s="70">
        <f t="shared" si="79"/>
        <v>219930</v>
      </c>
      <c r="I430" s="15">
        <f t="shared" si="78"/>
        <v>73310</v>
      </c>
      <c r="J430" s="15">
        <f t="shared" si="80"/>
        <v>195.10312707917498</v>
      </c>
      <c r="K430" s="15">
        <f t="shared" si="81"/>
        <v>396.93385012797046</v>
      </c>
      <c r="L430" s="15">
        <f t="shared" si="82"/>
        <v>706956.79110747995</v>
      </c>
      <c r="M430" s="15"/>
      <c r="N430" s="165">
        <f t="shared" si="68"/>
        <v>706956.79110747995</v>
      </c>
    </row>
    <row r="431" spans="1:14" x14ac:dyDescent="0.25">
      <c r="A431" s="159"/>
      <c r="B431" s="71" t="s">
        <v>293</v>
      </c>
      <c r="C431" s="53">
        <v>4</v>
      </c>
      <c r="D431" s="75">
        <v>52.673500000000004</v>
      </c>
      <c r="E431" s="179">
        <v>3012</v>
      </c>
      <c r="F431" s="80">
        <v>347760</v>
      </c>
      <c r="G431" s="61">
        <v>75</v>
      </c>
      <c r="H431" s="70">
        <f t="shared" si="79"/>
        <v>260820</v>
      </c>
      <c r="I431" s="15">
        <f t="shared" si="78"/>
        <v>86940</v>
      </c>
      <c r="J431" s="15">
        <f t="shared" si="80"/>
        <v>115.45816733067728</v>
      </c>
      <c r="K431" s="15">
        <f t="shared" si="81"/>
        <v>476.5788098764682</v>
      </c>
      <c r="L431" s="15">
        <f t="shared" si="82"/>
        <v>1036530.2454776932</v>
      </c>
      <c r="M431" s="15"/>
      <c r="N431" s="165">
        <f t="shared" si="68"/>
        <v>1036530.2454776932</v>
      </c>
    </row>
    <row r="432" spans="1:14" x14ac:dyDescent="0.25">
      <c r="A432" s="159"/>
      <c r="B432" s="71" t="s">
        <v>294</v>
      </c>
      <c r="C432" s="53">
        <v>4</v>
      </c>
      <c r="D432" s="75">
        <v>25.634499999999999</v>
      </c>
      <c r="E432" s="179">
        <v>1711</v>
      </c>
      <c r="F432" s="80">
        <v>215733</v>
      </c>
      <c r="G432" s="61">
        <v>75</v>
      </c>
      <c r="H432" s="70">
        <f t="shared" si="79"/>
        <v>161799.75</v>
      </c>
      <c r="I432" s="15">
        <f t="shared" si="78"/>
        <v>53933.25</v>
      </c>
      <c r="J432" s="15">
        <f t="shared" si="80"/>
        <v>126.08591466978375</v>
      </c>
      <c r="K432" s="15">
        <f t="shared" si="81"/>
        <v>465.95106253736174</v>
      </c>
      <c r="L432" s="15">
        <f t="shared" si="82"/>
        <v>835307.73819532536</v>
      </c>
      <c r="M432" s="15"/>
      <c r="N432" s="165">
        <f t="shared" si="68"/>
        <v>835307.73819532536</v>
      </c>
    </row>
    <row r="433" spans="1:14" x14ac:dyDescent="0.25">
      <c r="A433" s="159"/>
      <c r="B433" s="71" t="s">
        <v>899</v>
      </c>
      <c r="C433" s="53">
        <v>3</v>
      </c>
      <c r="D433" s="75">
        <v>21.541399999999999</v>
      </c>
      <c r="E433" s="179">
        <v>16413</v>
      </c>
      <c r="F433" s="80">
        <v>20453200</v>
      </c>
      <c r="G433" s="61">
        <v>20</v>
      </c>
      <c r="H433" s="70">
        <f t="shared" si="79"/>
        <v>4090640</v>
      </c>
      <c r="I433" s="15">
        <f t="shared" si="78"/>
        <v>16362560</v>
      </c>
      <c r="J433" s="15">
        <f t="shared" si="80"/>
        <v>1246.1585328702859</v>
      </c>
      <c r="K433" s="15">
        <f t="shared" si="81"/>
        <v>-654.12155566314038</v>
      </c>
      <c r="L433" s="15">
        <f t="shared" si="82"/>
        <v>1539425.8178363456</v>
      </c>
      <c r="M433" s="15"/>
      <c r="N433" s="165">
        <f t="shared" si="68"/>
        <v>1539425.8178363456</v>
      </c>
    </row>
    <row r="434" spans="1:14" x14ac:dyDescent="0.25">
      <c r="A434" s="159"/>
      <c r="B434" s="71" t="s">
        <v>295</v>
      </c>
      <c r="C434" s="53">
        <v>4</v>
      </c>
      <c r="D434" s="75">
        <v>22.109099999999998</v>
      </c>
      <c r="E434" s="179">
        <v>2190</v>
      </c>
      <c r="F434" s="80">
        <v>756894</v>
      </c>
      <c r="G434" s="61">
        <v>75</v>
      </c>
      <c r="H434" s="70">
        <f t="shared" si="79"/>
        <v>567670.5</v>
      </c>
      <c r="I434" s="15">
        <f t="shared" si="78"/>
        <v>189223.5</v>
      </c>
      <c r="J434" s="15">
        <f t="shared" si="80"/>
        <v>345.61369863013698</v>
      </c>
      <c r="K434" s="15">
        <f t="shared" si="81"/>
        <v>246.42327857700849</v>
      </c>
      <c r="L434" s="15">
        <f t="shared" si="82"/>
        <v>579961.5107171135</v>
      </c>
      <c r="M434" s="15"/>
      <c r="N434" s="165">
        <f t="shared" si="68"/>
        <v>579961.5107171135</v>
      </c>
    </row>
    <row r="435" spans="1:14" x14ac:dyDescent="0.25">
      <c r="A435" s="159"/>
      <c r="B435" s="71" t="s">
        <v>296</v>
      </c>
      <c r="C435" s="53">
        <v>4</v>
      </c>
      <c r="D435" s="75">
        <v>62.467600000000004</v>
      </c>
      <c r="E435" s="179">
        <v>3276</v>
      </c>
      <c r="F435" s="80">
        <v>1014413</v>
      </c>
      <c r="G435" s="61">
        <v>75</v>
      </c>
      <c r="H435" s="70">
        <f t="shared" si="79"/>
        <v>760809.75</v>
      </c>
      <c r="I435" s="15">
        <f t="shared" si="78"/>
        <v>253603.25</v>
      </c>
      <c r="J435" s="15">
        <f t="shared" si="80"/>
        <v>309.64987789987788</v>
      </c>
      <c r="K435" s="15">
        <f t="shared" si="81"/>
        <v>282.38709930726759</v>
      </c>
      <c r="L435" s="15">
        <f t="shared" si="82"/>
        <v>829437.32288973127</v>
      </c>
      <c r="M435" s="15"/>
      <c r="N435" s="165">
        <f t="shared" si="68"/>
        <v>829437.32288973127</v>
      </c>
    </row>
    <row r="436" spans="1:14" x14ac:dyDescent="0.25">
      <c r="A436" s="159"/>
      <c r="B436" s="71" t="s">
        <v>297</v>
      </c>
      <c r="C436" s="53">
        <v>4</v>
      </c>
      <c r="D436" s="75">
        <v>27.094299999999997</v>
      </c>
      <c r="E436" s="179">
        <v>2033</v>
      </c>
      <c r="F436" s="80">
        <v>302280</v>
      </c>
      <c r="G436" s="61">
        <v>75</v>
      </c>
      <c r="H436" s="70">
        <f t="shared" si="79"/>
        <v>226710</v>
      </c>
      <c r="I436" s="15">
        <f t="shared" si="78"/>
        <v>75570</v>
      </c>
      <c r="J436" s="15">
        <f t="shared" si="80"/>
        <v>148.68666994589276</v>
      </c>
      <c r="K436" s="15">
        <f t="shared" si="81"/>
        <v>443.35030726125274</v>
      </c>
      <c r="L436" s="15">
        <f t="shared" si="82"/>
        <v>838364.58872570668</v>
      </c>
      <c r="M436" s="15"/>
      <c r="N436" s="165">
        <f t="shared" si="68"/>
        <v>838364.58872570668</v>
      </c>
    </row>
    <row r="437" spans="1:14" x14ac:dyDescent="0.25">
      <c r="A437" s="159"/>
      <c r="B437" s="71" t="s">
        <v>298</v>
      </c>
      <c r="C437" s="53">
        <v>4</v>
      </c>
      <c r="D437" s="75">
        <v>30.487299999999998</v>
      </c>
      <c r="E437" s="179">
        <v>1030</v>
      </c>
      <c r="F437" s="80">
        <v>52573</v>
      </c>
      <c r="G437" s="61">
        <v>75</v>
      </c>
      <c r="H437" s="70">
        <f t="shared" si="79"/>
        <v>39429.75</v>
      </c>
      <c r="I437" s="15">
        <f t="shared" si="78"/>
        <v>13143.25</v>
      </c>
      <c r="J437" s="15">
        <f t="shared" si="80"/>
        <v>51.041747572815531</v>
      </c>
      <c r="K437" s="15">
        <f t="shared" si="81"/>
        <v>540.99522963432992</v>
      </c>
      <c r="L437" s="15">
        <f t="shared" si="82"/>
        <v>885213.36593514471</v>
      </c>
      <c r="M437" s="15"/>
      <c r="N437" s="165">
        <f t="shared" ref="N437:N500" si="83">L437+M437</f>
        <v>885213.36593514471</v>
      </c>
    </row>
    <row r="438" spans="1:14" x14ac:dyDescent="0.25">
      <c r="A438" s="159"/>
      <c r="B438" s="71" t="s">
        <v>299</v>
      </c>
      <c r="C438" s="53">
        <v>4</v>
      </c>
      <c r="D438" s="75">
        <v>25.811999999999998</v>
      </c>
      <c r="E438" s="179">
        <v>1121</v>
      </c>
      <c r="F438" s="80">
        <v>154427</v>
      </c>
      <c r="G438" s="61">
        <v>75</v>
      </c>
      <c r="H438" s="70">
        <f t="shared" si="79"/>
        <v>115820.25</v>
      </c>
      <c r="I438" s="15">
        <f t="shared" si="78"/>
        <v>38606.75</v>
      </c>
      <c r="J438" s="15">
        <f t="shared" si="80"/>
        <v>137.75825156110616</v>
      </c>
      <c r="K438" s="15">
        <f t="shared" si="81"/>
        <v>454.27872564603933</v>
      </c>
      <c r="L438" s="15">
        <f t="shared" si="82"/>
        <v>767021.67834171478</v>
      </c>
      <c r="M438" s="15"/>
      <c r="N438" s="165">
        <f t="shared" si="83"/>
        <v>767021.67834171478</v>
      </c>
    </row>
    <row r="439" spans="1:14" x14ac:dyDescent="0.25">
      <c r="A439" s="159"/>
      <c r="B439" s="71" t="s">
        <v>300</v>
      </c>
      <c r="C439" s="53">
        <v>4</v>
      </c>
      <c r="D439" s="75">
        <v>18.983499999999999</v>
      </c>
      <c r="E439" s="179">
        <v>1456</v>
      </c>
      <c r="F439" s="80">
        <v>310533</v>
      </c>
      <c r="G439" s="61">
        <v>75</v>
      </c>
      <c r="H439" s="70">
        <f t="shared" si="79"/>
        <v>232899.75</v>
      </c>
      <c r="I439" s="15">
        <f t="shared" si="78"/>
        <v>77633.25</v>
      </c>
      <c r="J439" s="15">
        <f t="shared" si="80"/>
        <v>213.27815934065933</v>
      </c>
      <c r="K439" s="15">
        <f t="shared" si="81"/>
        <v>378.75881786648614</v>
      </c>
      <c r="L439" s="15">
        <f t="shared" si="82"/>
        <v>680121.00759466784</v>
      </c>
      <c r="M439" s="15"/>
      <c r="N439" s="165">
        <f t="shared" si="83"/>
        <v>680121.00759466784</v>
      </c>
    </row>
    <row r="440" spans="1:14" x14ac:dyDescent="0.25">
      <c r="A440" s="159"/>
      <c r="B440" s="71" t="s">
        <v>786</v>
      </c>
      <c r="C440" s="53">
        <v>4</v>
      </c>
      <c r="D440" s="75">
        <v>35.002099999999999</v>
      </c>
      <c r="E440" s="179">
        <v>2502</v>
      </c>
      <c r="F440" s="80">
        <v>244906</v>
      </c>
      <c r="G440" s="61">
        <v>75</v>
      </c>
      <c r="H440" s="70">
        <f t="shared" si="79"/>
        <v>183679.5</v>
      </c>
      <c r="I440" s="15">
        <f t="shared" si="78"/>
        <v>61226.5</v>
      </c>
      <c r="J440" s="15">
        <f t="shared" si="80"/>
        <v>97.884092725819343</v>
      </c>
      <c r="K440" s="15">
        <f t="shared" si="81"/>
        <v>494.15288448132611</v>
      </c>
      <c r="L440" s="15">
        <f t="shared" si="82"/>
        <v>968131.60787740024</v>
      </c>
      <c r="M440" s="15"/>
      <c r="N440" s="165">
        <f t="shared" si="83"/>
        <v>968131.60787740024</v>
      </c>
    </row>
    <row r="441" spans="1:14" x14ac:dyDescent="0.25">
      <c r="A441" s="159"/>
      <c r="B441" s="71" t="s">
        <v>301</v>
      </c>
      <c r="C441" s="53">
        <v>4</v>
      </c>
      <c r="D441" s="75">
        <v>22.695900000000002</v>
      </c>
      <c r="E441" s="179">
        <v>1960</v>
      </c>
      <c r="F441" s="80">
        <v>336187</v>
      </c>
      <c r="G441" s="61">
        <v>75</v>
      </c>
      <c r="H441" s="70">
        <f t="shared" si="79"/>
        <v>252140.25</v>
      </c>
      <c r="I441" s="15">
        <f t="shared" si="78"/>
        <v>84046.75</v>
      </c>
      <c r="J441" s="15">
        <f t="shared" si="80"/>
        <v>171.52397959183673</v>
      </c>
      <c r="K441" s="15">
        <f t="shared" si="81"/>
        <v>420.51299761530873</v>
      </c>
      <c r="L441" s="15">
        <f t="shared" si="82"/>
        <v>790321.78146638337</v>
      </c>
      <c r="M441" s="15"/>
      <c r="N441" s="165">
        <f t="shared" si="83"/>
        <v>790321.78146638337</v>
      </c>
    </row>
    <row r="442" spans="1:14" x14ac:dyDescent="0.25">
      <c r="A442" s="159"/>
      <c r="B442" s="71" t="s">
        <v>302</v>
      </c>
      <c r="C442" s="53">
        <v>4</v>
      </c>
      <c r="D442" s="75">
        <v>29.061799999999998</v>
      </c>
      <c r="E442" s="179">
        <v>1233</v>
      </c>
      <c r="F442" s="80">
        <v>196467</v>
      </c>
      <c r="G442" s="61">
        <v>75</v>
      </c>
      <c r="H442" s="70">
        <f t="shared" si="79"/>
        <v>147350.25</v>
      </c>
      <c r="I442" s="15">
        <f t="shared" si="78"/>
        <v>49116.75</v>
      </c>
      <c r="J442" s="15">
        <f t="shared" si="80"/>
        <v>159.34063260340633</v>
      </c>
      <c r="K442" s="15">
        <f t="shared" si="81"/>
        <v>432.69634460373913</v>
      </c>
      <c r="L442" s="15">
        <f t="shared" si="82"/>
        <v>757040.2138451268</v>
      </c>
      <c r="M442" s="15"/>
      <c r="N442" s="165">
        <f t="shared" si="83"/>
        <v>757040.2138451268</v>
      </c>
    </row>
    <row r="443" spans="1:14" x14ac:dyDescent="0.25">
      <c r="A443" s="159"/>
      <c r="B443" s="71" t="s">
        <v>303</v>
      </c>
      <c r="C443" s="53">
        <v>4</v>
      </c>
      <c r="D443" s="75">
        <v>43.259</v>
      </c>
      <c r="E443" s="179">
        <v>2562</v>
      </c>
      <c r="F443" s="80">
        <v>616040</v>
      </c>
      <c r="G443" s="61">
        <v>75</v>
      </c>
      <c r="H443" s="70">
        <f t="shared" si="79"/>
        <v>462030</v>
      </c>
      <c r="I443" s="15">
        <f t="shared" si="78"/>
        <v>154010</v>
      </c>
      <c r="J443" s="15">
        <f t="shared" si="80"/>
        <v>240.45277127244341</v>
      </c>
      <c r="K443" s="15">
        <f t="shared" si="81"/>
        <v>351.58420593470203</v>
      </c>
      <c r="L443" s="15">
        <f t="shared" si="82"/>
        <v>806735.79771579243</v>
      </c>
      <c r="M443" s="15"/>
      <c r="N443" s="165">
        <f t="shared" si="83"/>
        <v>806735.79771579243</v>
      </c>
    </row>
    <row r="444" spans="1:14" x14ac:dyDescent="0.25">
      <c r="A444" s="159"/>
      <c r="B444" s="71" t="s">
        <v>304</v>
      </c>
      <c r="C444" s="53">
        <v>4</v>
      </c>
      <c r="D444" s="75">
        <v>19.787700000000001</v>
      </c>
      <c r="E444" s="179">
        <v>1477</v>
      </c>
      <c r="F444" s="80">
        <v>154347</v>
      </c>
      <c r="G444" s="61">
        <v>75</v>
      </c>
      <c r="H444" s="70">
        <f t="shared" si="79"/>
        <v>115760.25</v>
      </c>
      <c r="I444" s="15">
        <f t="shared" si="78"/>
        <v>38586.75</v>
      </c>
      <c r="J444" s="15">
        <f t="shared" si="80"/>
        <v>104.5003385240352</v>
      </c>
      <c r="K444" s="15">
        <f t="shared" si="81"/>
        <v>487.53663868311025</v>
      </c>
      <c r="L444" s="15">
        <f t="shared" si="82"/>
        <v>827580.5256029364</v>
      </c>
      <c r="M444" s="15"/>
      <c r="N444" s="165">
        <f t="shared" si="83"/>
        <v>827580.5256029364</v>
      </c>
    </row>
    <row r="445" spans="1:14" x14ac:dyDescent="0.25">
      <c r="A445" s="159"/>
      <c r="B445" s="71" t="s">
        <v>305</v>
      </c>
      <c r="C445" s="53">
        <v>4</v>
      </c>
      <c r="D445" s="75">
        <v>50.122700000000002</v>
      </c>
      <c r="E445" s="179">
        <v>1986</v>
      </c>
      <c r="F445" s="80">
        <v>500280</v>
      </c>
      <c r="G445" s="61">
        <v>75</v>
      </c>
      <c r="H445" s="70">
        <f t="shared" si="79"/>
        <v>375210</v>
      </c>
      <c r="I445" s="15">
        <f t="shared" si="78"/>
        <v>125070</v>
      </c>
      <c r="J445" s="15">
        <f t="shared" si="80"/>
        <v>251.90332326283988</v>
      </c>
      <c r="K445" s="15">
        <f t="shared" si="81"/>
        <v>340.13365394430559</v>
      </c>
      <c r="L445" s="15">
        <f t="shared" si="82"/>
        <v>757211.83874396293</v>
      </c>
      <c r="M445" s="15"/>
      <c r="N445" s="165">
        <f t="shared" si="83"/>
        <v>757211.83874396293</v>
      </c>
    </row>
    <row r="446" spans="1:14" x14ac:dyDescent="0.25">
      <c r="A446" s="159"/>
      <c r="B446" s="71" t="s">
        <v>787</v>
      </c>
      <c r="C446" s="53">
        <v>4</v>
      </c>
      <c r="D446" s="75">
        <v>36.563299999999998</v>
      </c>
      <c r="E446" s="179">
        <v>2529</v>
      </c>
      <c r="F446" s="80">
        <v>342867</v>
      </c>
      <c r="G446" s="61">
        <v>75</v>
      </c>
      <c r="H446" s="70">
        <f t="shared" si="79"/>
        <v>257150.25</v>
      </c>
      <c r="I446" s="15">
        <f t="shared" si="78"/>
        <v>85716.75</v>
      </c>
      <c r="J446" s="15">
        <f t="shared" si="80"/>
        <v>135.57413997627521</v>
      </c>
      <c r="K446" s="15">
        <f t="shared" si="81"/>
        <v>456.46283723087026</v>
      </c>
      <c r="L446" s="15">
        <f t="shared" si="82"/>
        <v>924871.94922899397</v>
      </c>
      <c r="M446" s="15"/>
      <c r="N446" s="165">
        <f t="shared" si="83"/>
        <v>924871.94922899397</v>
      </c>
    </row>
    <row r="447" spans="1:14" x14ac:dyDescent="0.25">
      <c r="A447" s="159"/>
      <c r="B447" s="71" t="s">
        <v>306</v>
      </c>
      <c r="C447" s="53">
        <v>4</v>
      </c>
      <c r="D447" s="75">
        <v>44.360399999999998</v>
      </c>
      <c r="E447" s="179">
        <v>2504</v>
      </c>
      <c r="F447" s="80">
        <v>306093</v>
      </c>
      <c r="G447" s="61">
        <v>75</v>
      </c>
      <c r="H447" s="70">
        <f t="shared" si="79"/>
        <v>229569.75</v>
      </c>
      <c r="I447" s="15">
        <f t="shared" si="78"/>
        <v>76523.25</v>
      </c>
      <c r="J447" s="15">
        <f t="shared" si="80"/>
        <v>122.24161341853035</v>
      </c>
      <c r="K447" s="15">
        <f t="shared" si="81"/>
        <v>469.79536378861513</v>
      </c>
      <c r="L447" s="15">
        <f t="shared" si="82"/>
        <v>960260.89710619417</v>
      </c>
      <c r="M447" s="15"/>
      <c r="N447" s="165">
        <f t="shared" si="83"/>
        <v>960260.89710619417</v>
      </c>
    </row>
    <row r="448" spans="1:14" x14ac:dyDescent="0.25">
      <c r="A448" s="159"/>
      <c r="B448" s="71" t="s">
        <v>307</v>
      </c>
      <c r="C448" s="53">
        <v>4</v>
      </c>
      <c r="D448" s="75">
        <v>21.852300000000003</v>
      </c>
      <c r="E448" s="179">
        <v>820</v>
      </c>
      <c r="F448" s="80">
        <v>36894</v>
      </c>
      <c r="G448" s="61">
        <v>75</v>
      </c>
      <c r="H448" s="70">
        <f t="shared" si="79"/>
        <v>27670.5</v>
      </c>
      <c r="I448" s="15">
        <f t="shared" si="78"/>
        <v>9223.5</v>
      </c>
      <c r="J448" s="15">
        <f t="shared" si="80"/>
        <v>44.992682926829268</v>
      </c>
      <c r="K448" s="15">
        <f t="shared" si="81"/>
        <v>547.04429428031619</v>
      </c>
      <c r="L448" s="15">
        <f t="shared" si="82"/>
        <v>851987.44766359322</v>
      </c>
      <c r="M448" s="15"/>
      <c r="N448" s="165">
        <f t="shared" si="83"/>
        <v>851987.44766359322</v>
      </c>
    </row>
    <row r="449" spans="1:14" x14ac:dyDescent="0.25">
      <c r="A449" s="159"/>
      <c r="B449" s="71" t="s">
        <v>308</v>
      </c>
      <c r="C449" s="53">
        <v>4</v>
      </c>
      <c r="D449" s="75">
        <v>22.801199999999998</v>
      </c>
      <c r="E449" s="179">
        <v>1304</v>
      </c>
      <c r="F449" s="80">
        <v>162347</v>
      </c>
      <c r="G449" s="61">
        <v>75</v>
      </c>
      <c r="H449" s="70">
        <f t="shared" si="79"/>
        <v>121760.25</v>
      </c>
      <c r="I449" s="15">
        <f t="shared" si="78"/>
        <v>40586.75</v>
      </c>
      <c r="J449" s="15">
        <f t="shared" si="80"/>
        <v>124.49923312883436</v>
      </c>
      <c r="K449" s="15">
        <f t="shared" si="81"/>
        <v>467.53774407831111</v>
      </c>
      <c r="L449" s="15">
        <f t="shared" si="82"/>
        <v>793311.28596174519</v>
      </c>
      <c r="M449" s="15"/>
      <c r="N449" s="165">
        <f t="shared" si="83"/>
        <v>793311.28596174519</v>
      </c>
    </row>
    <row r="450" spans="1:14" x14ac:dyDescent="0.25">
      <c r="A450" s="159"/>
      <c r="B450" s="71" t="s">
        <v>309</v>
      </c>
      <c r="C450" s="53">
        <v>4</v>
      </c>
      <c r="D450" s="75">
        <v>31.886900000000004</v>
      </c>
      <c r="E450" s="179">
        <v>3373</v>
      </c>
      <c r="F450" s="80">
        <v>301520</v>
      </c>
      <c r="G450" s="61">
        <v>75</v>
      </c>
      <c r="H450" s="70">
        <f t="shared" si="79"/>
        <v>226140</v>
      </c>
      <c r="I450" s="15">
        <f t="shared" si="78"/>
        <v>75380</v>
      </c>
      <c r="J450" s="15">
        <f t="shared" si="80"/>
        <v>89.39223243403498</v>
      </c>
      <c r="K450" s="15">
        <f t="shared" si="81"/>
        <v>502.64474477311046</v>
      </c>
      <c r="L450" s="15">
        <f t="shared" si="82"/>
        <v>1050070.3892224282</v>
      </c>
      <c r="M450" s="15"/>
      <c r="N450" s="165">
        <f t="shared" si="83"/>
        <v>1050070.3892224282</v>
      </c>
    </row>
    <row r="451" spans="1:14" x14ac:dyDescent="0.25">
      <c r="A451" s="159"/>
      <c r="B451" s="71" t="s">
        <v>310</v>
      </c>
      <c r="C451" s="53">
        <v>4</v>
      </c>
      <c r="D451" s="75">
        <v>28.262299999999996</v>
      </c>
      <c r="E451" s="179">
        <v>1049</v>
      </c>
      <c r="F451" s="80">
        <v>377800</v>
      </c>
      <c r="G451" s="61">
        <v>75</v>
      </c>
      <c r="H451" s="70">
        <f t="shared" si="79"/>
        <v>283350</v>
      </c>
      <c r="I451" s="15">
        <f t="shared" si="78"/>
        <v>94450</v>
      </c>
      <c r="J451" s="15">
        <f t="shared" si="80"/>
        <v>360.15252621544329</v>
      </c>
      <c r="K451" s="15">
        <f t="shared" si="81"/>
        <v>231.88445099170218</v>
      </c>
      <c r="L451" s="15">
        <f t="shared" si="82"/>
        <v>473450.50538751169</v>
      </c>
      <c r="M451" s="15"/>
      <c r="N451" s="165">
        <f t="shared" si="83"/>
        <v>473450.50538751169</v>
      </c>
    </row>
    <row r="452" spans="1:14" x14ac:dyDescent="0.25">
      <c r="A452" s="159"/>
      <c r="B452" s="71" t="s">
        <v>311</v>
      </c>
      <c r="C452" s="53">
        <v>4</v>
      </c>
      <c r="D452" s="75">
        <v>58.896599999999999</v>
      </c>
      <c r="E452" s="179">
        <v>2365</v>
      </c>
      <c r="F452" s="80">
        <v>259387</v>
      </c>
      <c r="G452" s="61">
        <v>75</v>
      </c>
      <c r="H452" s="70">
        <f t="shared" si="79"/>
        <v>194540.25</v>
      </c>
      <c r="I452" s="15">
        <f t="shared" si="78"/>
        <v>64846.75</v>
      </c>
      <c r="J452" s="15">
        <f t="shared" si="80"/>
        <v>109.67737843551797</v>
      </c>
      <c r="K452" s="15">
        <f t="shared" si="81"/>
        <v>482.35959877162747</v>
      </c>
      <c r="L452" s="15">
        <f t="shared" si="82"/>
        <v>1001668.7632816883</v>
      </c>
      <c r="M452" s="15"/>
      <c r="N452" s="165">
        <f t="shared" si="83"/>
        <v>1001668.7632816883</v>
      </c>
    </row>
    <row r="453" spans="1:14" x14ac:dyDescent="0.25">
      <c r="A453" s="159"/>
      <c r="B453" s="71" t="s">
        <v>312</v>
      </c>
      <c r="C453" s="53">
        <v>4</v>
      </c>
      <c r="D453" s="75">
        <v>18.635300000000001</v>
      </c>
      <c r="E453" s="179">
        <v>4042</v>
      </c>
      <c r="F453" s="80">
        <v>1793333</v>
      </c>
      <c r="G453" s="61">
        <v>75</v>
      </c>
      <c r="H453" s="70">
        <f t="shared" si="79"/>
        <v>1344999.75</v>
      </c>
      <c r="I453" s="15">
        <f t="shared" si="78"/>
        <v>448333.25</v>
      </c>
      <c r="J453" s="15">
        <f t="shared" si="80"/>
        <v>443.67466600692728</v>
      </c>
      <c r="K453" s="15">
        <f t="shared" si="81"/>
        <v>148.36231120021819</v>
      </c>
      <c r="L453" s="15">
        <f t="shared" si="82"/>
        <v>609119.28489062167</v>
      </c>
      <c r="M453" s="15"/>
      <c r="N453" s="165">
        <f t="shared" si="83"/>
        <v>609119.28489062167</v>
      </c>
    </row>
    <row r="454" spans="1:14" x14ac:dyDescent="0.25">
      <c r="A454" s="159"/>
      <c r="B454" s="71" t="s">
        <v>313</v>
      </c>
      <c r="C454" s="53">
        <v>4</v>
      </c>
      <c r="D454" s="75">
        <v>32.360300000000002</v>
      </c>
      <c r="E454" s="179">
        <v>1934</v>
      </c>
      <c r="F454" s="80">
        <v>385867</v>
      </c>
      <c r="G454" s="61">
        <v>75</v>
      </c>
      <c r="H454" s="70">
        <f t="shared" si="79"/>
        <v>289400.25</v>
      </c>
      <c r="I454" s="15">
        <f t="shared" si="78"/>
        <v>96466.75</v>
      </c>
      <c r="J454" s="15">
        <f t="shared" si="80"/>
        <v>199.51758014477767</v>
      </c>
      <c r="K454" s="15">
        <f t="shared" si="81"/>
        <v>392.51939706236783</v>
      </c>
      <c r="L454" s="15">
        <f t="shared" si="82"/>
        <v>775910.57642420649</v>
      </c>
      <c r="M454" s="15"/>
      <c r="N454" s="165">
        <f t="shared" si="83"/>
        <v>775910.57642420649</v>
      </c>
    </row>
    <row r="455" spans="1:14" x14ac:dyDescent="0.25">
      <c r="A455" s="159"/>
      <c r="B455" s="71" t="s">
        <v>314</v>
      </c>
      <c r="C455" s="53">
        <v>4</v>
      </c>
      <c r="D455" s="75">
        <v>50.483599999999996</v>
      </c>
      <c r="E455" s="179">
        <v>4458</v>
      </c>
      <c r="F455" s="80">
        <v>615560</v>
      </c>
      <c r="G455" s="61">
        <v>75</v>
      </c>
      <c r="H455" s="70">
        <f t="shared" si="79"/>
        <v>461670</v>
      </c>
      <c r="I455" s="15">
        <f t="shared" si="78"/>
        <v>153890</v>
      </c>
      <c r="J455" s="15">
        <f t="shared" si="80"/>
        <v>138.07985643786452</v>
      </c>
      <c r="K455" s="15">
        <f t="shared" si="81"/>
        <v>453.95712076928095</v>
      </c>
      <c r="L455" s="15">
        <f t="shared" si="82"/>
        <v>1131796.4310307589</v>
      </c>
      <c r="M455" s="15"/>
      <c r="N455" s="165">
        <f t="shared" si="83"/>
        <v>1131796.4310307589</v>
      </c>
    </row>
    <row r="456" spans="1:14" x14ac:dyDescent="0.25">
      <c r="A456" s="159"/>
      <c r="B456" s="71" t="s">
        <v>315</v>
      </c>
      <c r="C456" s="53">
        <v>4</v>
      </c>
      <c r="D456" s="75">
        <v>42.430799999999998</v>
      </c>
      <c r="E456" s="179">
        <v>3397</v>
      </c>
      <c r="F456" s="80">
        <v>282400</v>
      </c>
      <c r="G456" s="61">
        <v>75</v>
      </c>
      <c r="H456" s="70">
        <f t="shared" si="79"/>
        <v>211800</v>
      </c>
      <c r="I456" s="15">
        <f t="shared" si="78"/>
        <v>70600</v>
      </c>
      <c r="J456" s="15">
        <f t="shared" si="80"/>
        <v>83.132175448925523</v>
      </c>
      <c r="K456" s="15">
        <f t="shared" si="81"/>
        <v>508.90480175821995</v>
      </c>
      <c r="L456" s="15">
        <f t="shared" si="82"/>
        <v>1087627.8194684796</v>
      </c>
      <c r="M456" s="15"/>
      <c r="N456" s="165">
        <f t="shared" si="83"/>
        <v>1087627.8194684796</v>
      </c>
    </row>
    <row r="457" spans="1:14" x14ac:dyDescent="0.25">
      <c r="A457" s="159"/>
      <c r="B457" s="71" t="s">
        <v>316</v>
      </c>
      <c r="C457" s="53">
        <v>4</v>
      </c>
      <c r="D457" s="75">
        <v>22.826599999999999</v>
      </c>
      <c r="E457" s="179">
        <v>1501</v>
      </c>
      <c r="F457" s="80">
        <v>179587</v>
      </c>
      <c r="G457" s="61">
        <v>75</v>
      </c>
      <c r="H457" s="70">
        <f t="shared" si="79"/>
        <v>134690.25</v>
      </c>
      <c r="I457" s="15">
        <f t="shared" si="78"/>
        <v>44896.75</v>
      </c>
      <c r="J457" s="15">
        <f t="shared" si="80"/>
        <v>119.64490339773484</v>
      </c>
      <c r="K457" s="15">
        <f t="shared" si="81"/>
        <v>472.39207380941065</v>
      </c>
      <c r="L457" s="15">
        <f t="shared" si="82"/>
        <v>817592.08022141387</v>
      </c>
      <c r="M457" s="15"/>
      <c r="N457" s="165">
        <f t="shared" si="83"/>
        <v>817592.08022141387</v>
      </c>
    </row>
    <row r="458" spans="1:14" x14ac:dyDescent="0.25">
      <c r="A458" s="159"/>
      <c r="B458" s="71"/>
      <c r="C458" s="53"/>
      <c r="D458" s="75">
        <v>0</v>
      </c>
      <c r="E458" s="181"/>
      <c r="F458" s="166"/>
      <c r="G458" s="61"/>
      <c r="H458" s="166"/>
      <c r="I458" s="167"/>
      <c r="J458" s="167"/>
      <c r="K458" s="15"/>
      <c r="L458" s="15"/>
      <c r="M458" s="15"/>
      <c r="N458" s="165"/>
    </row>
    <row r="459" spans="1:14" x14ac:dyDescent="0.25">
      <c r="A459" s="163" t="s">
        <v>317</v>
      </c>
      <c r="B459" s="63" t="s">
        <v>2</v>
      </c>
      <c r="C459" s="64"/>
      <c r="D459" s="7">
        <v>1108.1904</v>
      </c>
      <c r="E459" s="182">
        <f>E460</f>
        <v>81611</v>
      </c>
      <c r="F459" s="55">
        <v>0</v>
      </c>
      <c r="G459" s="61"/>
      <c r="H459" s="55">
        <f>H461</f>
        <v>9667249.75</v>
      </c>
      <c r="I459" s="12">
        <f>I461</f>
        <v>-9667249.75</v>
      </c>
      <c r="J459" s="12"/>
      <c r="K459" s="15"/>
      <c r="L459" s="15"/>
      <c r="M459" s="14">
        <f>M461</f>
        <v>33371956.964291587</v>
      </c>
      <c r="N459" s="160">
        <f t="shared" si="83"/>
        <v>33371956.964291587</v>
      </c>
    </row>
    <row r="460" spans="1:14" x14ac:dyDescent="0.25">
      <c r="A460" s="163" t="s">
        <v>317</v>
      </c>
      <c r="B460" s="63" t="s">
        <v>3</v>
      </c>
      <c r="C460" s="64"/>
      <c r="D460" s="7">
        <v>1108.1904</v>
      </c>
      <c r="E460" s="182">
        <f>SUM(E462:E501)</f>
        <v>81611</v>
      </c>
      <c r="F460" s="55">
        <f>SUM(F462:F501)</f>
        <v>38668999</v>
      </c>
      <c r="G460" s="61"/>
      <c r="H460" s="55">
        <f>SUM(H462:H501)</f>
        <v>19124849.25</v>
      </c>
      <c r="I460" s="12">
        <f>SUM(I462:I501)</f>
        <v>19544149.75</v>
      </c>
      <c r="J460" s="12"/>
      <c r="K460" s="15"/>
      <c r="L460" s="12">
        <f>SUM(L462:L501)</f>
        <v>29272287.071223058</v>
      </c>
      <c r="M460" s="14"/>
      <c r="N460" s="160">
        <f t="shared" si="83"/>
        <v>29272287.071223058</v>
      </c>
    </row>
    <row r="461" spans="1:14" x14ac:dyDescent="0.25">
      <c r="A461" s="159"/>
      <c r="B461" s="71" t="s">
        <v>26</v>
      </c>
      <c r="C461" s="53">
        <v>2</v>
      </c>
      <c r="D461" s="75">
        <v>0</v>
      </c>
      <c r="E461" s="183"/>
      <c r="F461" s="70">
        <v>0</v>
      </c>
      <c r="G461" s="61">
        <v>25</v>
      </c>
      <c r="H461" s="70">
        <f>F460*G461/100</f>
        <v>9667249.75</v>
      </c>
      <c r="I461" s="15">
        <f t="shared" ref="I461:I501" si="84">F461-H461</f>
        <v>-9667249.75</v>
      </c>
      <c r="J461" s="15"/>
      <c r="K461" s="15"/>
      <c r="L461" s="15"/>
      <c r="M461" s="15">
        <f>($L$7*$L$8*E459/$L$10)+($L$7*$L$9*D459/$L$11)</f>
        <v>33371956.964291587</v>
      </c>
      <c r="N461" s="165">
        <f t="shared" si="83"/>
        <v>33371956.964291587</v>
      </c>
    </row>
    <row r="462" spans="1:14" x14ac:dyDescent="0.25">
      <c r="A462" s="159"/>
      <c r="B462" s="71" t="s">
        <v>262</v>
      </c>
      <c r="C462" s="53">
        <v>4</v>
      </c>
      <c r="D462" s="75">
        <v>45.602799999999995</v>
      </c>
      <c r="E462" s="179">
        <v>1272</v>
      </c>
      <c r="F462" s="80">
        <v>186333</v>
      </c>
      <c r="G462" s="61">
        <v>75</v>
      </c>
      <c r="H462" s="70">
        <f t="shared" ref="H462:H501" si="85">F462*G462/100</f>
        <v>139749.75</v>
      </c>
      <c r="I462" s="15">
        <f t="shared" si="84"/>
        <v>46583.25</v>
      </c>
      <c r="J462" s="15">
        <f t="shared" ref="J462:J501" si="86">F462/E462</f>
        <v>146.48820754716982</v>
      </c>
      <c r="K462" s="15">
        <f t="shared" ref="K462:K501" si="87">$J$11*$J$19-J462</f>
        <v>445.54876965997562</v>
      </c>
      <c r="L462" s="15">
        <f t="shared" ref="L462:L501" si="88">IF(K462&gt;0,$J$7*$J$8*(K462/$K$19),0)+$J$7*$J$9*(E462/$E$19)+$J$7*$J$10*(D462/$D$19)</f>
        <v>820080.6907701185</v>
      </c>
      <c r="M462" s="15"/>
      <c r="N462" s="165">
        <f t="shared" si="83"/>
        <v>820080.6907701185</v>
      </c>
    </row>
    <row r="463" spans="1:14" x14ac:dyDescent="0.25">
      <c r="A463" s="159"/>
      <c r="B463" s="71" t="s">
        <v>318</v>
      </c>
      <c r="C463" s="53">
        <v>4</v>
      </c>
      <c r="D463" s="75">
        <v>27.1677</v>
      </c>
      <c r="E463" s="179">
        <v>2111</v>
      </c>
      <c r="F463" s="80">
        <v>453480</v>
      </c>
      <c r="G463" s="61">
        <v>75</v>
      </c>
      <c r="H463" s="70">
        <f t="shared" si="85"/>
        <v>340110</v>
      </c>
      <c r="I463" s="15">
        <f t="shared" si="84"/>
        <v>113370</v>
      </c>
      <c r="J463" s="15">
        <f t="shared" si="86"/>
        <v>214.81762198010421</v>
      </c>
      <c r="K463" s="15">
        <f t="shared" si="87"/>
        <v>377.21935522704126</v>
      </c>
      <c r="L463" s="15">
        <f t="shared" si="88"/>
        <v>758370.90205523849</v>
      </c>
      <c r="M463" s="15"/>
      <c r="N463" s="165">
        <f t="shared" si="83"/>
        <v>758370.90205523849</v>
      </c>
    </row>
    <row r="464" spans="1:14" x14ac:dyDescent="0.25">
      <c r="A464" s="159"/>
      <c r="B464" s="71" t="s">
        <v>788</v>
      </c>
      <c r="C464" s="53">
        <v>4</v>
      </c>
      <c r="D464" s="75">
        <v>26.518599999999999</v>
      </c>
      <c r="E464" s="179">
        <v>1806</v>
      </c>
      <c r="F464" s="80">
        <v>297693</v>
      </c>
      <c r="G464" s="61">
        <v>75</v>
      </c>
      <c r="H464" s="70">
        <f t="shared" si="85"/>
        <v>223269.75</v>
      </c>
      <c r="I464" s="15">
        <f t="shared" si="84"/>
        <v>74423.25</v>
      </c>
      <c r="J464" s="15">
        <f t="shared" si="86"/>
        <v>164.83554817275748</v>
      </c>
      <c r="K464" s="15">
        <f t="shared" si="87"/>
        <v>427.20142903438796</v>
      </c>
      <c r="L464" s="15">
        <f t="shared" si="88"/>
        <v>795056.45675653638</v>
      </c>
      <c r="M464" s="15"/>
      <c r="N464" s="165">
        <f t="shared" si="83"/>
        <v>795056.45675653638</v>
      </c>
    </row>
    <row r="465" spans="1:14" x14ac:dyDescent="0.25">
      <c r="A465" s="159"/>
      <c r="B465" s="71" t="s">
        <v>319</v>
      </c>
      <c r="C465" s="53">
        <v>4</v>
      </c>
      <c r="D465" s="75">
        <v>22.964099999999998</v>
      </c>
      <c r="E465" s="179">
        <v>953</v>
      </c>
      <c r="F465" s="80">
        <v>137746</v>
      </c>
      <c r="G465" s="61">
        <v>75</v>
      </c>
      <c r="H465" s="70">
        <f t="shared" si="85"/>
        <v>103309.5</v>
      </c>
      <c r="I465" s="15">
        <f t="shared" si="84"/>
        <v>34436.5</v>
      </c>
      <c r="J465" s="15">
        <f t="shared" si="86"/>
        <v>144.53934942287512</v>
      </c>
      <c r="K465" s="15">
        <f t="shared" si="87"/>
        <v>447.49762778427032</v>
      </c>
      <c r="L465" s="15">
        <f t="shared" si="88"/>
        <v>735558.95908569975</v>
      </c>
      <c r="M465" s="15"/>
      <c r="N465" s="165">
        <f t="shared" si="83"/>
        <v>735558.95908569975</v>
      </c>
    </row>
    <row r="466" spans="1:14" x14ac:dyDescent="0.25">
      <c r="A466" s="159"/>
      <c r="B466" s="71" t="s">
        <v>320</v>
      </c>
      <c r="C466" s="53">
        <v>4</v>
      </c>
      <c r="D466" s="75">
        <v>23.157800000000002</v>
      </c>
      <c r="E466" s="179">
        <v>1124</v>
      </c>
      <c r="F466" s="80">
        <v>194347</v>
      </c>
      <c r="G466" s="61">
        <v>75</v>
      </c>
      <c r="H466" s="70">
        <f t="shared" si="85"/>
        <v>145760.25</v>
      </c>
      <c r="I466" s="15">
        <f t="shared" si="84"/>
        <v>48586.75</v>
      </c>
      <c r="J466" s="15">
        <f t="shared" si="86"/>
        <v>172.90658362989325</v>
      </c>
      <c r="K466" s="15">
        <f t="shared" si="87"/>
        <v>419.13039357725222</v>
      </c>
      <c r="L466" s="15">
        <f t="shared" si="88"/>
        <v>714098.57335834461</v>
      </c>
      <c r="M466" s="15"/>
      <c r="N466" s="165">
        <f t="shared" si="83"/>
        <v>714098.57335834461</v>
      </c>
    </row>
    <row r="467" spans="1:14" x14ac:dyDescent="0.25">
      <c r="A467" s="159"/>
      <c r="B467" s="71" t="s">
        <v>321</v>
      </c>
      <c r="C467" s="53">
        <v>4</v>
      </c>
      <c r="D467" s="75">
        <v>52.364100000000001</v>
      </c>
      <c r="E467" s="179">
        <v>3015</v>
      </c>
      <c r="F467" s="80">
        <v>372746</v>
      </c>
      <c r="G467" s="61">
        <v>75</v>
      </c>
      <c r="H467" s="70">
        <f t="shared" si="85"/>
        <v>279559.5</v>
      </c>
      <c r="I467" s="15">
        <f t="shared" si="84"/>
        <v>93186.5</v>
      </c>
      <c r="J467" s="15">
        <f t="shared" si="86"/>
        <v>123.63051409618573</v>
      </c>
      <c r="K467" s="15">
        <f t="shared" si="87"/>
        <v>468.40646311095975</v>
      </c>
      <c r="L467" s="15">
        <f t="shared" si="88"/>
        <v>1025225.0538516444</v>
      </c>
      <c r="M467" s="15"/>
      <c r="N467" s="165">
        <f t="shared" si="83"/>
        <v>1025225.0538516444</v>
      </c>
    </row>
    <row r="468" spans="1:14" x14ac:dyDescent="0.25">
      <c r="A468" s="159"/>
      <c r="B468" s="71" t="s">
        <v>197</v>
      </c>
      <c r="C468" s="53">
        <v>4</v>
      </c>
      <c r="D468" s="75">
        <v>28.741099999999999</v>
      </c>
      <c r="E468" s="179">
        <v>1561</v>
      </c>
      <c r="F468" s="80">
        <v>168280</v>
      </c>
      <c r="G468" s="61">
        <v>75</v>
      </c>
      <c r="H468" s="70">
        <f t="shared" si="85"/>
        <v>126210</v>
      </c>
      <c r="I468" s="15">
        <f t="shared" si="84"/>
        <v>42070</v>
      </c>
      <c r="J468" s="15">
        <f t="shared" si="86"/>
        <v>107.80269058295964</v>
      </c>
      <c r="K468" s="15">
        <f t="shared" si="87"/>
        <v>484.23428662418581</v>
      </c>
      <c r="L468" s="15">
        <f t="shared" si="88"/>
        <v>853856.52220560494</v>
      </c>
      <c r="M468" s="15"/>
      <c r="N468" s="165">
        <f t="shared" si="83"/>
        <v>853856.52220560494</v>
      </c>
    </row>
    <row r="469" spans="1:14" x14ac:dyDescent="0.25">
      <c r="A469" s="159"/>
      <c r="B469" s="71" t="s">
        <v>322</v>
      </c>
      <c r="C469" s="53">
        <v>4</v>
      </c>
      <c r="D469" s="75">
        <v>30.527899999999999</v>
      </c>
      <c r="E469" s="179">
        <v>2027</v>
      </c>
      <c r="F469" s="80">
        <v>223320</v>
      </c>
      <c r="G469" s="61">
        <v>75</v>
      </c>
      <c r="H469" s="70">
        <f t="shared" si="85"/>
        <v>167490</v>
      </c>
      <c r="I469" s="15">
        <f t="shared" si="84"/>
        <v>55830</v>
      </c>
      <c r="J469" s="15">
        <f t="shared" si="86"/>
        <v>110.17266896891958</v>
      </c>
      <c r="K469" s="15">
        <f t="shared" si="87"/>
        <v>481.86430823822587</v>
      </c>
      <c r="L469" s="15">
        <f t="shared" si="88"/>
        <v>897461.59419928689</v>
      </c>
      <c r="M469" s="15"/>
      <c r="N469" s="165">
        <f t="shared" si="83"/>
        <v>897461.59419928689</v>
      </c>
    </row>
    <row r="470" spans="1:14" x14ac:dyDescent="0.25">
      <c r="A470" s="159"/>
      <c r="B470" s="71" t="s">
        <v>323</v>
      </c>
      <c r="C470" s="53">
        <v>4</v>
      </c>
      <c r="D470" s="75">
        <v>35.814700000000002</v>
      </c>
      <c r="E470" s="179">
        <v>2215</v>
      </c>
      <c r="F470" s="80">
        <v>1004413</v>
      </c>
      <c r="G470" s="61">
        <v>75</v>
      </c>
      <c r="H470" s="70">
        <f t="shared" si="85"/>
        <v>753309.75</v>
      </c>
      <c r="I470" s="15">
        <f t="shared" si="84"/>
        <v>251103.25</v>
      </c>
      <c r="J470" s="15">
        <f t="shared" si="86"/>
        <v>453.45959367945824</v>
      </c>
      <c r="K470" s="15">
        <f t="shared" si="87"/>
        <v>138.57738352768723</v>
      </c>
      <c r="L470" s="15">
        <f t="shared" si="88"/>
        <v>475224.43762247026</v>
      </c>
      <c r="M470" s="15"/>
      <c r="N470" s="165">
        <f t="shared" si="83"/>
        <v>475224.43762247026</v>
      </c>
    </row>
    <row r="471" spans="1:14" x14ac:dyDescent="0.25">
      <c r="A471" s="159"/>
      <c r="B471" s="71" t="s">
        <v>324</v>
      </c>
      <c r="C471" s="53">
        <v>4</v>
      </c>
      <c r="D471" s="75">
        <v>50.043500000000009</v>
      </c>
      <c r="E471" s="179">
        <v>3242</v>
      </c>
      <c r="F471" s="80">
        <v>204320</v>
      </c>
      <c r="G471" s="61">
        <v>75</v>
      </c>
      <c r="H471" s="70">
        <f t="shared" si="85"/>
        <v>153240</v>
      </c>
      <c r="I471" s="15">
        <f t="shared" si="84"/>
        <v>51080</v>
      </c>
      <c r="J471" s="15">
        <f t="shared" si="86"/>
        <v>63.022825416409624</v>
      </c>
      <c r="K471" s="15">
        <f t="shared" si="87"/>
        <v>529.01415179073581</v>
      </c>
      <c r="L471" s="15">
        <f t="shared" si="88"/>
        <v>1119727.6884125702</v>
      </c>
      <c r="M471" s="15"/>
      <c r="N471" s="165">
        <f t="shared" si="83"/>
        <v>1119727.6884125702</v>
      </c>
    </row>
    <row r="472" spans="1:14" x14ac:dyDescent="0.25">
      <c r="A472" s="159"/>
      <c r="B472" s="71" t="s">
        <v>325</v>
      </c>
      <c r="C472" s="53">
        <v>4</v>
      </c>
      <c r="D472" s="75">
        <v>22.613199999999999</v>
      </c>
      <c r="E472" s="179">
        <v>1403</v>
      </c>
      <c r="F472" s="80">
        <v>335880</v>
      </c>
      <c r="G472" s="61">
        <v>75</v>
      </c>
      <c r="H472" s="70">
        <f t="shared" si="85"/>
        <v>251910</v>
      </c>
      <c r="I472" s="15">
        <f t="shared" si="84"/>
        <v>83970</v>
      </c>
      <c r="J472" s="15">
        <f t="shared" si="86"/>
        <v>239.40128296507484</v>
      </c>
      <c r="K472" s="15">
        <f t="shared" si="87"/>
        <v>352.6356942420706</v>
      </c>
      <c r="L472" s="15">
        <f t="shared" si="88"/>
        <v>650208.56887556857</v>
      </c>
      <c r="M472" s="15"/>
      <c r="N472" s="165">
        <f t="shared" si="83"/>
        <v>650208.56887556857</v>
      </c>
    </row>
    <row r="473" spans="1:14" x14ac:dyDescent="0.25">
      <c r="A473" s="159"/>
      <c r="B473" s="71" t="s">
        <v>900</v>
      </c>
      <c r="C473" s="53">
        <v>3</v>
      </c>
      <c r="D473" s="75">
        <v>15.1205</v>
      </c>
      <c r="E473" s="179">
        <v>13078</v>
      </c>
      <c r="F473" s="80">
        <v>17958000</v>
      </c>
      <c r="G473" s="61">
        <v>20</v>
      </c>
      <c r="H473" s="70">
        <f t="shared" si="85"/>
        <v>3591600</v>
      </c>
      <c r="I473" s="15">
        <f t="shared" si="84"/>
        <v>14366400</v>
      </c>
      <c r="J473" s="15">
        <f t="shared" si="86"/>
        <v>1373.1457409389816</v>
      </c>
      <c r="K473" s="15">
        <f t="shared" si="87"/>
        <v>-781.10876373183612</v>
      </c>
      <c r="L473" s="15">
        <f t="shared" si="88"/>
        <v>1221367.0413130186</v>
      </c>
      <c r="M473" s="15"/>
      <c r="N473" s="165">
        <f t="shared" si="83"/>
        <v>1221367.0413130186</v>
      </c>
    </row>
    <row r="474" spans="1:14" x14ac:dyDescent="0.25">
      <c r="A474" s="159"/>
      <c r="B474" s="71" t="s">
        <v>326</v>
      </c>
      <c r="C474" s="53">
        <v>4</v>
      </c>
      <c r="D474" s="75">
        <v>24.532899999999998</v>
      </c>
      <c r="E474" s="179">
        <v>1561</v>
      </c>
      <c r="F474" s="80">
        <v>164440</v>
      </c>
      <c r="G474" s="61">
        <v>75</v>
      </c>
      <c r="H474" s="70">
        <f t="shared" si="85"/>
        <v>123330</v>
      </c>
      <c r="I474" s="15">
        <f t="shared" si="84"/>
        <v>41110</v>
      </c>
      <c r="J474" s="15">
        <f t="shared" si="86"/>
        <v>105.34272901985906</v>
      </c>
      <c r="K474" s="15">
        <f t="shared" si="87"/>
        <v>486.69424818728641</v>
      </c>
      <c r="L474" s="15">
        <f t="shared" si="88"/>
        <v>846273.74468370201</v>
      </c>
      <c r="M474" s="15"/>
      <c r="N474" s="165">
        <f t="shared" si="83"/>
        <v>846273.74468370201</v>
      </c>
    </row>
    <row r="475" spans="1:14" x14ac:dyDescent="0.25">
      <c r="A475" s="159"/>
      <c r="B475" s="71" t="s">
        <v>327</v>
      </c>
      <c r="C475" s="53">
        <v>4</v>
      </c>
      <c r="D475" s="75">
        <v>34.783699999999996</v>
      </c>
      <c r="E475" s="179">
        <v>2255</v>
      </c>
      <c r="F475" s="80">
        <v>434134</v>
      </c>
      <c r="G475" s="61">
        <v>75</v>
      </c>
      <c r="H475" s="70">
        <f t="shared" si="85"/>
        <v>325600.5</v>
      </c>
      <c r="I475" s="15">
        <f t="shared" si="84"/>
        <v>108533.5</v>
      </c>
      <c r="J475" s="15">
        <f t="shared" si="86"/>
        <v>192.52062084257207</v>
      </c>
      <c r="K475" s="15">
        <f t="shared" si="87"/>
        <v>399.51635636457343</v>
      </c>
      <c r="L475" s="15">
        <f t="shared" si="88"/>
        <v>820399.46065817273</v>
      </c>
      <c r="M475" s="15"/>
      <c r="N475" s="165">
        <f t="shared" si="83"/>
        <v>820399.46065817273</v>
      </c>
    </row>
    <row r="476" spans="1:14" x14ac:dyDescent="0.25">
      <c r="A476" s="159"/>
      <c r="B476" s="71" t="s">
        <v>328</v>
      </c>
      <c r="C476" s="53">
        <v>4</v>
      </c>
      <c r="D476" s="75">
        <v>42.847299999999997</v>
      </c>
      <c r="E476" s="179">
        <v>3263</v>
      </c>
      <c r="F476" s="80">
        <v>1150320</v>
      </c>
      <c r="G476" s="61">
        <v>75</v>
      </c>
      <c r="H476" s="70">
        <f t="shared" si="85"/>
        <v>862740</v>
      </c>
      <c r="I476" s="15">
        <f t="shared" si="84"/>
        <v>287580</v>
      </c>
      <c r="J476" s="15">
        <f t="shared" si="86"/>
        <v>352.53447747471654</v>
      </c>
      <c r="K476" s="15">
        <f t="shared" si="87"/>
        <v>239.50249973242893</v>
      </c>
      <c r="L476" s="15">
        <f t="shared" si="88"/>
        <v>721208.3733137371</v>
      </c>
      <c r="M476" s="15"/>
      <c r="N476" s="165">
        <f t="shared" si="83"/>
        <v>721208.3733137371</v>
      </c>
    </row>
    <row r="477" spans="1:14" x14ac:dyDescent="0.25">
      <c r="A477" s="159"/>
      <c r="B477" s="71" t="s">
        <v>329</v>
      </c>
      <c r="C477" s="53">
        <v>4</v>
      </c>
      <c r="D477" s="75">
        <v>27.030799999999999</v>
      </c>
      <c r="E477" s="179">
        <v>1757</v>
      </c>
      <c r="F477" s="80">
        <v>2660053</v>
      </c>
      <c r="G477" s="61">
        <v>75</v>
      </c>
      <c r="H477" s="70">
        <f t="shared" si="85"/>
        <v>1995039.75</v>
      </c>
      <c r="I477" s="15">
        <f t="shared" si="84"/>
        <v>665013.25</v>
      </c>
      <c r="J477" s="15">
        <f t="shared" si="86"/>
        <v>1513.9743881616391</v>
      </c>
      <c r="K477" s="15">
        <f t="shared" si="87"/>
        <v>-921.93741095449366</v>
      </c>
      <c r="L477" s="15">
        <f t="shared" si="88"/>
        <v>228411.82017046137</v>
      </c>
      <c r="M477" s="15"/>
      <c r="N477" s="165">
        <f t="shared" si="83"/>
        <v>228411.82017046137</v>
      </c>
    </row>
    <row r="478" spans="1:14" x14ac:dyDescent="0.25">
      <c r="A478" s="159"/>
      <c r="B478" s="71" t="s">
        <v>330</v>
      </c>
      <c r="C478" s="53">
        <v>4</v>
      </c>
      <c r="D478" s="75">
        <v>20.4026</v>
      </c>
      <c r="E478" s="179">
        <v>1451</v>
      </c>
      <c r="F478" s="80">
        <v>235107</v>
      </c>
      <c r="G478" s="61">
        <v>75</v>
      </c>
      <c r="H478" s="70">
        <f t="shared" si="85"/>
        <v>176330.25</v>
      </c>
      <c r="I478" s="15">
        <f t="shared" si="84"/>
        <v>58776.75</v>
      </c>
      <c r="J478" s="15">
        <f t="shared" si="86"/>
        <v>162.03101309441763</v>
      </c>
      <c r="K478" s="15">
        <f t="shared" si="87"/>
        <v>430.00596411272784</v>
      </c>
      <c r="L478" s="15">
        <f t="shared" si="88"/>
        <v>750921.69636500464</v>
      </c>
      <c r="M478" s="15"/>
      <c r="N478" s="165">
        <f t="shared" si="83"/>
        <v>750921.69636500464</v>
      </c>
    </row>
    <row r="479" spans="1:14" x14ac:dyDescent="0.25">
      <c r="A479" s="159"/>
      <c r="B479" s="71" t="s">
        <v>301</v>
      </c>
      <c r="C479" s="53">
        <v>4</v>
      </c>
      <c r="D479" s="75">
        <v>38.792499999999997</v>
      </c>
      <c r="E479" s="179">
        <v>1608</v>
      </c>
      <c r="F479" s="80">
        <v>236760</v>
      </c>
      <c r="G479" s="61">
        <v>75</v>
      </c>
      <c r="H479" s="70">
        <f t="shared" si="85"/>
        <v>177570</v>
      </c>
      <c r="I479" s="15">
        <f t="shared" si="84"/>
        <v>59190</v>
      </c>
      <c r="J479" s="15">
        <f t="shared" si="86"/>
        <v>147.23880597014926</v>
      </c>
      <c r="K479" s="15">
        <f t="shared" si="87"/>
        <v>444.79817123699621</v>
      </c>
      <c r="L479" s="15">
        <f t="shared" si="88"/>
        <v>831947.34121075436</v>
      </c>
      <c r="M479" s="15"/>
      <c r="N479" s="165">
        <f t="shared" si="83"/>
        <v>831947.34121075436</v>
      </c>
    </row>
    <row r="480" spans="1:14" x14ac:dyDescent="0.25">
      <c r="A480" s="159"/>
      <c r="B480" s="71" t="s">
        <v>331</v>
      </c>
      <c r="C480" s="53">
        <v>4</v>
      </c>
      <c r="D480" s="75">
        <v>27.402800000000003</v>
      </c>
      <c r="E480" s="179">
        <v>1523</v>
      </c>
      <c r="F480" s="80">
        <v>188053</v>
      </c>
      <c r="G480" s="61">
        <v>75</v>
      </c>
      <c r="H480" s="70">
        <f t="shared" si="85"/>
        <v>141039.75</v>
      </c>
      <c r="I480" s="15">
        <f t="shared" si="84"/>
        <v>47013.25</v>
      </c>
      <c r="J480" s="15">
        <f t="shared" si="86"/>
        <v>123.47537754432042</v>
      </c>
      <c r="K480" s="15">
        <f t="shared" si="87"/>
        <v>468.56159966282507</v>
      </c>
      <c r="L480" s="15">
        <f t="shared" si="88"/>
        <v>826303.00492602575</v>
      </c>
      <c r="M480" s="15"/>
      <c r="N480" s="165">
        <f t="shared" si="83"/>
        <v>826303.00492602575</v>
      </c>
    </row>
    <row r="481" spans="1:14" x14ac:dyDescent="0.25">
      <c r="A481" s="159"/>
      <c r="B481" s="71" t="s">
        <v>332</v>
      </c>
      <c r="C481" s="53">
        <v>4</v>
      </c>
      <c r="D481" s="75">
        <v>19.755499999999998</v>
      </c>
      <c r="E481" s="179">
        <v>1712</v>
      </c>
      <c r="F481" s="80">
        <v>3164574</v>
      </c>
      <c r="G481" s="61">
        <v>75</v>
      </c>
      <c r="H481" s="70">
        <f t="shared" si="85"/>
        <v>2373430.5</v>
      </c>
      <c r="I481" s="15">
        <f t="shared" si="84"/>
        <v>791143.5</v>
      </c>
      <c r="J481" s="15">
        <f t="shared" si="86"/>
        <v>1848.4661214953271</v>
      </c>
      <c r="K481" s="15">
        <f t="shared" si="87"/>
        <v>-1256.4291442881818</v>
      </c>
      <c r="L481" s="15">
        <f t="shared" si="88"/>
        <v>205623.61735979744</v>
      </c>
      <c r="M481" s="15"/>
      <c r="N481" s="165">
        <f t="shared" si="83"/>
        <v>205623.61735979744</v>
      </c>
    </row>
    <row r="482" spans="1:14" x14ac:dyDescent="0.25">
      <c r="A482" s="159"/>
      <c r="B482" s="71" t="s">
        <v>333</v>
      </c>
      <c r="C482" s="53">
        <v>4</v>
      </c>
      <c r="D482" s="75">
        <v>31.557099999999998</v>
      </c>
      <c r="E482" s="179">
        <v>854</v>
      </c>
      <c r="F482" s="80">
        <v>212680</v>
      </c>
      <c r="G482" s="61">
        <v>75</v>
      </c>
      <c r="H482" s="70">
        <f t="shared" si="85"/>
        <v>159510</v>
      </c>
      <c r="I482" s="15">
        <f t="shared" si="84"/>
        <v>53170</v>
      </c>
      <c r="J482" s="15">
        <f t="shared" si="86"/>
        <v>249.03981264637002</v>
      </c>
      <c r="K482" s="15">
        <f t="shared" si="87"/>
        <v>342.99716456077545</v>
      </c>
      <c r="L482" s="15">
        <f t="shared" si="88"/>
        <v>610868.52093440865</v>
      </c>
      <c r="M482" s="15"/>
      <c r="N482" s="165">
        <f t="shared" si="83"/>
        <v>610868.52093440865</v>
      </c>
    </row>
    <row r="483" spans="1:14" x14ac:dyDescent="0.25">
      <c r="A483" s="159"/>
      <c r="B483" s="71" t="s">
        <v>334</v>
      </c>
      <c r="C483" s="53">
        <v>4</v>
      </c>
      <c r="D483" s="75">
        <v>3.6592000000000002</v>
      </c>
      <c r="E483" s="179">
        <v>1905</v>
      </c>
      <c r="F483" s="80">
        <v>2199347</v>
      </c>
      <c r="G483" s="61">
        <v>75</v>
      </c>
      <c r="H483" s="70">
        <f t="shared" si="85"/>
        <v>1649510.25</v>
      </c>
      <c r="I483" s="15">
        <f t="shared" si="84"/>
        <v>549836.75</v>
      </c>
      <c r="J483" s="15">
        <f t="shared" si="86"/>
        <v>1154.5128608923885</v>
      </c>
      <c r="K483" s="15">
        <f t="shared" si="87"/>
        <v>-562.47588368524305</v>
      </c>
      <c r="L483" s="15">
        <f t="shared" si="88"/>
        <v>181657.85325076935</v>
      </c>
      <c r="M483" s="15"/>
      <c r="N483" s="165">
        <f t="shared" si="83"/>
        <v>181657.85325076935</v>
      </c>
    </row>
    <row r="484" spans="1:14" x14ac:dyDescent="0.25">
      <c r="A484" s="159"/>
      <c r="B484" s="71" t="s">
        <v>335</v>
      </c>
      <c r="C484" s="53">
        <v>4</v>
      </c>
      <c r="D484" s="75">
        <v>3.3653</v>
      </c>
      <c r="E484" s="179">
        <v>1962</v>
      </c>
      <c r="F484" s="80">
        <v>420480</v>
      </c>
      <c r="G484" s="61">
        <v>75</v>
      </c>
      <c r="H484" s="70">
        <f t="shared" si="85"/>
        <v>315360</v>
      </c>
      <c r="I484" s="15">
        <f t="shared" si="84"/>
        <v>105120</v>
      </c>
      <c r="J484" s="15">
        <f t="shared" si="86"/>
        <v>214.3119266055046</v>
      </c>
      <c r="K484" s="15">
        <f t="shared" si="87"/>
        <v>377.72505060164087</v>
      </c>
      <c r="L484" s="15">
        <f t="shared" si="88"/>
        <v>684321.97351234569</v>
      </c>
      <c r="M484" s="15"/>
      <c r="N484" s="165">
        <f t="shared" si="83"/>
        <v>684321.97351234569</v>
      </c>
    </row>
    <row r="485" spans="1:14" x14ac:dyDescent="0.25">
      <c r="A485" s="159"/>
      <c r="B485" s="71" t="s">
        <v>336</v>
      </c>
      <c r="C485" s="53">
        <v>4</v>
      </c>
      <c r="D485" s="75">
        <v>13.880999999999998</v>
      </c>
      <c r="E485" s="179">
        <v>1003</v>
      </c>
      <c r="F485" s="80">
        <v>135840</v>
      </c>
      <c r="G485" s="61">
        <v>75</v>
      </c>
      <c r="H485" s="70">
        <f t="shared" si="85"/>
        <v>101880</v>
      </c>
      <c r="I485" s="15">
        <f t="shared" si="84"/>
        <v>33960</v>
      </c>
      <c r="J485" s="15">
        <f t="shared" si="86"/>
        <v>135.43369890329012</v>
      </c>
      <c r="K485" s="15">
        <f t="shared" si="87"/>
        <v>456.60327830385535</v>
      </c>
      <c r="L485" s="15">
        <f t="shared" si="88"/>
        <v>728720.27601857542</v>
      </c>
      <c r="M485" s="15"/>
      <c r="N485" s="165">
        <f t="shared" si="83"/>
        <v>728720.27601857542</v>
      </c>
    </row>
    <row r="486" spans="1:14" x14ac:dyDescent="0.25">
      <c r="A486" s="159"/>
      <c r="B486" s="71" t="s">
        <v>337</v>
      </c>
      <c r="C486" s="53">
        <v>4</v>
      </c>
      <c r="D486" s="75">
        <v>30.09</v>
      </c>
      <c r="E486" s="179">
        <v>1002</v>
      </c>
      <c r="F486" s="80">
        <v>179333</v>
      </c>
      <c r="G486" s="61">
        <v>75</v>
      </c>
      <c r="H486" s="70">
        <f t="shared" si="85"/>
        <v>134499.75</v>
      </c>
      <c r="I486" s="15">
        <f t="shared" si="84"/>
        <v>44833.25</v>
      </c>
      <c r="J486" s="15">
        <f t="shared" si="86"/>
        <v>178.97504990019959</v>
      </c>
      <c r="K486" s="15">
        <f t="shared" si="87"/>
        <v>413.0619273069459</v>
      </c>
      <c r="L486" s="15">
        <f t="shared" si="88"/>
        <v>712899.41894671298</v>
      </c>
      <c r="M486" s="15"/>
      <c r="N486" s="165">
        <f t="shared" si="83"/>
        <v>712899.41894671298</v>
      </c>
    </row>
    <row r="487" spans="1:14" x14ac:dyDescent="0.25">
      <c r="A487" s="159"/>
      <c r="B487" s="71" t="s">
        <v>338</v>
      </c>
      <c r="C487" s="53">
        <v>4</v>
      </c>
      <c r="D487" s="75">
        <v>55.488399999999999</v>
      </c>
      <c r="E487" s="179">
        <v>2930</v>
      </c>
      <c r="F487" s="80">
        <v>264347</v>
      </c>
      <c r="G487" s="61">
        <v>75</v>
      </c>
      <c r="H487" s="70">
        <f t="shared" si="85"/>
        <v>198260.25</v>
      </c>
      <c r="I487" s="15">
        <f t="shared" si="84"/>
        <v>66086.75</v>
      </c>
      <c r="J487" s="15">
        <f t="shared" si="86"/>
        <v>90.220819112627993</v>
      </c>
      <c r="K487" s="15">
        <f t="shared" si="87"/>
        <v>501.8161580945175</v>
      </c>
      <c r="L487" s="15">
        <f t="shared" si="88"/>
        <v>1069650.1347494083</v>
      </c>
      <c r="M487" s="15"/>
      <c r="N487" s="165">
        <f t="shared" si="83"/>
        <v>1069650.1347494083</v>
      </c>
    </row>
    <row r="488" spans="1:14" x14ac:dyDescent="0.25">
      <c r="A488" s="159"/>
      <c r="B488" s="71" t="s">
        <v>339</v>
      </c>
      <c r="C488" s="53">
        <v>4</v>
      </c>
      <c r="D488" s="75">
        <v>30.717099999999999</v>
      </c>
      <c r="E488" s="179">
        <v>1823</v>
      </c>
      <c r="F488" s="80">
        <v>686653</v>
      </c>
      <c r="G488" s="61">
        <v>75</v>
      </c>
      <c r="H488" s="70">
        <f t="shared" si="85"/>
        <v>514989.75</v>
      </c>
      <c r="I488" s="15">
        <f t="shared" si="84"/>
        <v>171663.25</v>
      </c>
      <c r="J488" s="15">
        <f t="shared" si="86"/>
        <v>376.66099835436097</v>
      </c>
      <c r="K488" s="15">
        <f t="shared" si="87"/>
        <v>215.3759788527845</v>
      </c>
      <c r="L488" s="15">
        <f t="shared" si="88"/>
        <v>527972.06880527386</v>
      </c>
      <c r="M488" s="15"/>
      <c r="N488" s="165">
        <f t="shared" si="83"/>
        <v>527972.06880527386</v>
      </c>
    </row>
    <row r="489" spans="1:14" x14ac:dyDescent="0.25">
      <c r="A489" s="159"/>
      <c r="B489" s="71" t="s">
        <v>340</v>
      </c>
      <c r="C489" s="53">
        <v>4</v>
      </c>
      <c r="D489" s="75">
        <v>26.287699999999997</v>
      </c>
      <c r="E489" s="179">
        <v>1664</v>
      </c>
      <c r="F489" s="80">
        <v>474787</v>
      </c>
      <c r="G489" s="61">
        <v>75</v>
      </c>
      <c r="H489" s="70">
        <f t="shared" si="85"/>
        <v>356090.25</v>
      </c>
      <c r="I489" s="15">
        <f t="shared" si="84"/>
        <v>118696.75</v>
      </c>
      <c r="J489" s="15">
        <f t="shared" si="86"/>
        <v>285.32872596153845</v>
      </c>
      <c r="K489" s="15">
        <f t="shared" si="87"/>
        <v>306.70825124560702</v>
      </c>
      <c r="L489" s="15">
        <f t="shared" si="88"/>
        <v>622677.68024804781</v>
      </c>
      <c r="M489" s="15"/>
      <c r="N489" s="165">
        <f t="shared" si="83"/>
        <v>622677.68024804781</v>
      </c>
    </row>
    <row r="490" spans="1:14" x14ac:dyDescent="0.25">
      <c r="A490" s="159"/>
      <c r="B490" s="71" t="s">
        <v>341</v>
      </c>
      <c r="C490" s="53">
        <v>4</v>
      </c>
      <c r="D490" s="75">
        <v>25.453600000000002</v>
      </c>
      <c r="E490" s="179">
        <v>1357</v>
      </c>
      <c r="F490" s="80">
        <v>147906</v>
      </c>
      <c r="G490" s="61">
        <v>75</v>
      </c>
      <c r="H490" s="70">
        <f t="shared" si="85"/>
        <v>110929.5</v>
      </c>
      <c r="I490" s="15">
        <f t="shared" si="84"/>
        <v>36976.5</v>
      </c>
      <c r="J490" s="15">
        <f t="shared" si="86"/>
        <v>108.99484156226971</v>
      </c>
      <c r="K490" s="15">
        <f t="shared" si="87"/>
        <v>483.04213564487577</v>
      </c>
      <c r="L490" s="15">
        <f t="shared" si="88"/>
        <v>825380.24507198669</v>
      </c>
      <c r="M490" s="15"/>
      <c r="N490" s="165">
        <f t="shared" si="83"/>
        <v>825380.24507198669</v>
      </c>
    </row>
    <row r="491" spans="1:14" x14ac:dyDescent="0.25">
      <c r="A491" s="159"/>
      <c r="B491" s="71" t="s">
        <v>342</v>
      </c>
      <c r="C491" s="53">
        <v>4</v>
      </c>
      <c r="D491" s="75">
        <v>29.825800000000001</v>
      </c>
      <c r="E491" s="179">
        <v>2200</v>
      </c>
      <c r="F491" s="80">
        <v>280360</v>
      </c>
      <c r="G491" s="61">
        <v>75</v>
      </c>
      <c r="H491" s="70">
        <f t="shared" si="85"/>
        <v>210270</v>
      </c>
      <c r="I491" s="15">
        <f t="shared" si="84"/>
        <v>70090</v>
      </c>
      <c r="J491" s="15">
        <f t="shared" si="86"/>
        <v>127.43636363636364</v>
      </c>
      <c r="K491" s="15">
        <f t="shared" si="87"/>
        <v>464.60061357078183</v>
      </c>
      <c r="L491" s="15">
        <f t="shared" si="88"/>
        <v>888524.08929386328</v>
      </c>
      <c r="M491" s="15"/>
      <c r="N491" s="165">
        <f t="shared" si="83"/>
        <v>888524.08929386328</v>
      </c>
    </row>
    <row r="492" spans="1:14" x14ac:dyDescent="0.25">
      <c r="A492" s="159"/>
      <c r="B492" s="71" t="s">
        <v>789</v>
      </c>
      <c r="C492" s="53">
        <v>4</v>
      </c>
      <c r="D492" s="75">
        <v>33.023499999999999</v>
      </c>
      <c r="E492" s="179">
        <v>2652</v>
      </c>
      <c r="F492" s="80">
        <v>583454</v>
      </c>
      <c r="G492" s="61">
        <v>75</v>
      </c>
      <c r="H492" s="70">
        <f t="shared" si="85"/>
        <v>437590.5</v>
      </c>
      <c r="I492" s="15">
        <f t="shared" si="84"/>
        <v>145863.5</v>
      </c>
      <c r="J492" s="15">
        <f t="shared" si="86"/>
        <v>220.0052790346908</v>
      </c>
      <c r="K492" s="15">
        <f t="shared" si="87"/>
        <v>372.03169817245464</v>
      </c>
      <c r="L492" s="15">
        <f t="shared" si="88"/>
        <v>815509.92112802807</v>
      </c>
      <c r="M492" s="15"/>
      <c r="N492" s="165">
        <f t="shared" si="83"/>
        <v>815509.92112802807</v>
      </c>
    </row>
    <row r="493" spans="1:14" x14ac:dyDescent="0.25">
      <c r="A493" s="159"/>
      <c r="B493" s="71" t="s">
        <v>343</v>
      </c>
      <c r="C493" s="53">
        <v>4</v>
      </c>
      <c r="D493" s="75">
        <v>30.994699999999998</v>
      </c>
      <c r="E493" s="179">
        <v>1199</v>
      </c>
      <c r="F493" s="80">
        <v>196400</v>
      </c>
      <c r="G493" s="61">
        <v>75</v>
      </c>
      <c r="H493" s="70">
        <f t="shared" si="85"/>
        <v>147300</v>
      </c>
      <c r="I493" s="15">
        <f t="shared" si="84"/>
        <v>49100</v>
      </c>
      <c r="J493" s="15">
        <f t="shared" si="86"/>
        <v>163.80316930775646</v>
      </c>
      <c r="K493" s="15">
        <f t="shared" si="87"/>
        <v>428.23380789938903</v>
      </c>
      <c r="L493" s="15">
        <f t="shared" si="88"/>
        <v>753052.80879493651</v>
      </c>
      <c r="M493" s="15"/>
      <c r="N493" s="165">
        <f t="shared" si="83"/>
        <v>753052.80879493651</v>
      </c>
    </row>
    <row r="494" spans="1:14" x14ac:dyDescent="0.25">
      <c r="A494" s="159"/>
      <c r="B494" s="71" t="s">
        <v>344</v>
      </c>
      <c r="C494" s="53">
        <v>4</v>
      </c>
      <c r="D494" s="75">
        <v>35.313499999999998</v>
      </c>
      <c r="E494" s="179">
        <v>2348</v>
      </c>
      <c r="F494" s="80">
        <v>442426</v>
      </c>
      <c r="G494" s="61">
        <v>75</v>
      </c>
      <c r="H494" s="70">
        <f t="shared" si="85"/>
        <v>331819.5</v>
      </c>
      <c r="I494" s="15">
        <f t="shared" si="84"/>
        <v>110606.5</v>
      </c>
      <c r="J494" s="15">
        <f t="shared" si="86"/>
        <v>188.42674616695061</v>
      </c>
      <c r="K494" s="15">
        <f t="shared" si="87"/>
        <v>403.61023104019489</v>
      </c>
      <c r="L494" s="15">
        <f t="shared" si="88"/>
        <v>835571.67572345189</v>
      </c>
      <c r="M494" s="15"/>
      <c r="N494" s="165">
        <f t="shared" si="83"/>
        <v>835571.67572345189</v>
      </c>
    </row>
    <row r="495" spans="1:14" x14ac:dyDescent="0.25">
      <c r="A495" s="159"/>
      <c r="B495" s="71" t="s">
        <v>143</v>
      </c>
      <c r="C495" s="53">
        <v>4</v>
      </c>
      <c r="D495" s="75">
        <v>21.177500000000002</v>
      </c>
      <c r="E495" s="179">
        <v>1110</v>
      </c>
      <c r="F495" s="80">
        <v>119213</v>
      </c>
      <c r="G495" s="61">
        <v>75</v>
      </c>
      <c r="H495" s="70">
        <f t="shared" si="85"/>
        <v>89409.75</v>
      </c>
      <c r="I495" s="15">
        <f t="shared" si="84"/>
        <v>29803.25</v>
      </c>
      <c r="J495" s="15">
        <f t="shared" si="86"/>
        <v>107.3990990990991</v>
      </c>
      <c r="K495" s="15">
        <f t="shared" si="87"/>
        <v>484.63787810804638</v>
      </c>
      <c r="L495" s="15">
        <f t="shared" si="88"/>
        <v>794149.97042441485</v>
      </c>
      <c r="M495" s="15"/>
      <c r="N495" s="165">
        <f t="shared" si="83"/>
        <v>794149.97042441485</v>
      </c>
    </row>
    <row r="496" spans="1:14" x14ac:dyDescent="0.25">
      <c r="A496" s="159"/>
      <c r="B496" s="71" t="s">
        <v>790</v>
      </c>
      <c r="C496" s="53">
        <v>4</v>
      </c>
      <c r="D496" s="75">
        <v>3.9474999999999998</v>
      </c>
      <c r="E496" s="179">
        <v>953</v>
      </c>
      <c r="F496" s="80">
        <v>381240</v>
      </c>
      <c r="G496" s="61">
        <v>75</v>
      </c>
      <c r="H496" s="70">
        <f t="shared" si="85"/>
        <v>285930</v>
      </c>
      <c r="I496" s="15">
        <f t="shared" si="84"/>
        <v>95310</v>
      </c>
      <c r="J496" s="15">
        <f t="shared" si="86"/>
        <v>400.04197271773347</v>
      </c>
      <c r="K496" s="15">
        <f t="shared" si="87"/>
        <v>191.995004489412</v>
      </c>
      <c r="L496" s="15">
        <f t="shared" si="88"/>
        <v>349588.9680941978</v>
      </c>
      <c r="M496" s="15"/>
      <c r="N496" s="165">
        <f t="shared" si="83"/>
        <v>349588.9680941978</v>
      </c>
    </row>
    <row r="497" spans="1:14" x14ac:dyDescent="0.25">
      <c r="A497" s="159"/>
      <c r="B497" s="71" t="s">
        <v>345</v>
      </c>
      <c r="C497" s="53">
        <v>4</v>
      </c>
      <c r="D497" s="75">
        <v>27.792899999999999</v>
      </c>
      <c r="E497" s="179">
        <v>1223</v>
      </c>
      <c r="F497" s="80">
        <v>189587</v>
      </c>
      <c r="G497" s="61">
        <v>75</v>
      </c>
      <c r="H497" s="70">
        <f t="shared" si="85"/>
        <v>142190.25</v>
      </c>
      <c r="I497" s="15">
        <f t="shared" si="84"/>
        <v>47396.75</v>
      </c>
      <c r="J497" s="15">
        <f t="shared" si="86"/>
        <v>155.01798855273915</v>
      </c>
      <c r="K497" s="15">
        <f t="shared" si="87"/>
        <v>437.01898865440631</v>
      </c>
      <c r="L497" s="15">
        <f t="shared" si="88"/>
        <v>758573.25869792665</v>
      </c>
      <c r="M497" s="15"/>
      <c r="N497" s="165">
        <f t="shared" si="83"/>
        <v>758573.25869792665</v>
      </c>
    </row>
    <row r="498" spans="1:14" x14ac:dyDescent="0.25">
      <c r="A498" s="159"/>
      <c r="B498" s="71" t="s">
        <v>791</v>
      </c>
      <c r="C498" s="53">
        <v>4</v>
      </c>
      <c r="D498" s="75">
        <v>28.8416</v>
      </c>
      <c r="E498" s="179">
        <v>3006</v>
      </c>
      <c r="F498" s="80">
        <v>1658960</v>
      </c>
      <c r="G498" s="61">
        <v>75</v>
      </c>
      <c r="H498" s="70">
        <f t="shared" si="85"/>
        <v>1244220</v>
      </c>
      <c r="I498" s="15">
        <f t="shared" si="84"/>
        <v>414740</v>
      </c>
      <c r="J498" s="15">
        <f t="shared" si="86"/>
        <v>551.8829008649368</v>
      </c>
      <c r="K498" s="15">
        <f t="shared" si="87"/>
        <v>40.154076342208668</v>
      </c>
      <c r="L498" s="15">
        <f t="shared" si="88"/>
        <v>398968.99876611639</v>
      </c>
      <c r="M498" s="15"/>
      <c r="N498" s="165">
        <f t="shared" si="83"/>
        <v>398968.99876611639</v>
      </c>
    </row>
    <row r="499" spans="1:14" x14ac:dyDescent="0.25">
      <c r="A499" s="159"/>
      <c r="B499" s="71" t="s">
        <v>792</v>
      </c>
      <c r="C499" s="53">
        <v>4</v>
      </c>
      <c r="D499" s="75">
        <v>24.596599999999999</v>
      </c>
      <c r="E499" s="179">
        <v>1003</v>
      </c>
      <c r="F499" s="80">
        <v>106214</v>
      </c>
      <c r="G499" s="61">
        <v>75</v>
      </c>
      <c r="H499" s="70">
        <f t="shared" si="85"/>
        <v>79660.5</v>
      </c>
      <c r="I499" s="15">
        <f t="shared" si="84"/>
        <v>26553.5</v>
      </c>
      <c r="J499" s="15">
        <f t="shared" si="86"/>
        <v>105.8963110667996</v>
      </c>
      <c r="K499" s="15">
        <f t="shared" si="87"/>
        <v>486.14066614034584</v>
      </c>
      <c r="L499" s="15">
        <f t="shared" si="88"/>
        <v>795255.21960205387</v>
      </c>
      <c r="M499" s="15"/>
      <c r="N499" s="165">
        <f t="shared" si="83"/>
        <v>795255.21960205387</v>
      </c>
    </row>
    <row r="500" spans="1:14" x14ac:dyDescent="0.25">
      <c r="A500" s="159"/>
      <c r="B500" s="71" t="s">
        <v>346</v>
      </c>
      <c r="C500" s="53">
        <v>4</v>
      </c>
      <c r="D500" s="75">
        <v>21.978000000000002</v>
      </c>
      <c r="E500" s="179">
        <v>1663</v>
      </c>
      <c r="F500" s="80">
        <v>118920</v>
      </c>
      <c r="G500" s="61">
        <v>75</v>
      </c>
      <c r="H500" s="70">
        <f t="shared" si="85"/>
        <v>89190</v>
      </c>
      <c r="I500" s="15">
        <f t="shared" si="84"/>
        <v>29730</v>
      </c>
      <c r="J500" s="15">
        <f t="shared" si="86"/>
        <v>71.509320505111248</v>
      </c>
      <c r="K500" s="15">
        <f t="shared" si="87"/>
        <v>520.52765670203416</v>
      </c>
      <c r="L500" s="15">
        <f t="shared" si="88"/>
        <v>893552.88269100839</v>
      </c>
      <c r="M500" s="15"/>
      <c r="N500" s="165">
        <f t="shared" si="83"/>
        <v>893552.88269100839</v>
      </c>
    </row>
    <row r="501" spans="1:14" x14ac:dyDescent="0.25">
      <c r="A501" s="159"/>
      <c r="B501" s="71" t="s">
        <v>347</v>
      </c>
      <c r="C501" s="53">
        <v>4</v>
      </c>
      <c r="D501" s="75">
        <v>14.0153</v>
      </c>
      <c r="E501" s="179">
        <v>817</v>
      </c>
      <c r="F501" s="80">
        <v>100853</v>
      </c>
      <c r="G501" s="61">
        <v>75</v>
      </c>
      <c r="H501" s="70">
        <f t="shared" si="85"/>
        <v>75639.75</v>
      </c>
      <c r="I501" s="15">
        <f t="shared" si="84"/>
        <v>25213.25</v>
      </c>
      <c r="J501" s="15">
        <f t="shared" si="86"/>
        <v>123.44308445532435</v>
      </c>
      <c r="K501" s="15">
        <f t="shared" si="87"/>
        <v>468.5938927518211</v>
      </c>
      <c r="L501" s="15">
        <f t="shared" si="88"/>
        <v>728065.55927577976</v>
      </c>
      <c r="M501" s="15"/>
      <c r="N501" s="165">
        <f t="shared" ref="N501:N564" si="89">L501+M501</f>
        <v>728065.55927577976</v>
      </c>
    </row>
    <row r="502" spans="1:14" x14ac:dyDescent="0.25">
      <c r="A502" s="159"/>
      <c r="B502" s="8"/>
      <c r="C502" s="8"/>
      <c r="D502" s="75">
        <v>0</v>
      </c>
      <c r="E502" s="181"/>
      <c r="F502" s="166"/>
      <c r="G502" s="61"/>
      <c r="H502" s="166"/>
      <c r="I502" s="167"/>
      <c r="J502" s="167"/>
      <c r="K502" s="15"/>
      <c r="L502" s="15"/>
      <c r="M502" s="15"/>
      <c r="N502" s="165"/>
    </row>
    <row r="503" spans="1:14" x14ac:dyDescent="0.25">
      <c r="A503" s="163" t="s">
        <v>348</v>
      </c>
      <c r="B503" s="63" t="s">
        <v>2</v>
      </c>
      <c r="C503" s="64"/>
      <c r="D503" s="7">
        <v>754.17770000000007</v>
      </c>
      <c r="E503" s="182">
        <f>E504</f>
        <v>55213</v>
      </c>
      <c r="F503" s="55">
        <v>0</v>
      </c>
      <c r="G503" s="61"/>
      <c r="H503" s="55">
        <f>H505</f>
        <v>4902779</v>
      </c>
      <c r="I503" s="12">
        <f>I505</f>
        <v>-4902779</v>
      </c>
      <c r="J503" s="12"/>
      <c r="K503" s="15"/>
      <c r="L503" s="15"/>
      <c r="M503" s="14">
        <f>M505</f>
        <v>22634296.747698314</v>
      </c>
      <c r="N503" s="160">
        <f t="shared" si="89"/>
        <v>22634296.747698314</v>
      </c>
    </row>
    <row r="504" spans="1:14" x14ac:dyDescent="0.25">
      <c r="A504" s="163" t="s">
        <v>348</v>
      </c>
      <c r="B504" s="63" t="s">
        <v>3</v>
      </c>
      <c r="C504" s="64"/>
      <c r="D504" s="7">
        <v>754.17770000000007</v>
      </c>
      <c r="E504" s="182">
        <f>SUM(E506:E524)</f>
        <v>55213</v>
      </c>
      <c r="F504" s="55">
        <f>SUM(F506:F524)</f>
        <v>19611116</v>
      </c>
      <c r="G504" s="61"/>
      <c r="H504" s="55">
        <f>SUM(H506:H524)</f>
        <v>8461849.5</v>
      </c>
      <c r="I504" s="12">
        <f>SUM(I506:I524)</f>
        <v>11149266.5</v>
      </c>
      <c r="J504" s="12"/>
      <c r="K504" s="15"/>
      <c r="L504" s="12">
        <f>SUM(L506:L524)</f>
        <v>16769384.801738514</v>
      </c>
      <c r="M504" s="15"/>
      <c r="N504" s="160">
        <f t="shared" si="89"/>
        <v>16769384.801738514</v>
      </c>
    </row>
    <row r="505" spans="1:14" x14ac:dyDescent="0.25">
      <c r="A505" s="159"/>
      <c r="B505" s="71" t="s">
        <v>26</v>
      </c>
      <c r="C505" s="53">
        <v>2</v>
      </c>
      <c r="D505" s="75">
        <v>0</v>
      </c>
      <c r="E505" s="185"/>
      <c r="F505" s="70">
        <v>0</v>
      </c>
      <c r="G505" s="61">
        <v>25</v>
      </c>
      <c r="H505" s="70">
        <f>F504*G505/100</f>
        <v>4902779</v>
      </c>
      <c r="I505" s="15">
        <f t="shared" ref="I505:I524" si="90">F505-H505</f>
        <v>-4902779</v>
      </c>
      <c r="J505" s="15"/>
      <c r="K505" s="15"/>
      <c r="L505" s="15"/>
      <c r="M505" s="15">
        <f>($L$7*$L$8*E503/$L$10)+($L$7*$L$9*D503/$L$11)</f>
        <v>22634296.747698314</v>
      </c>
      <c r="N505" s="165">
        <f t="shared" si="89"/>
        <v>22634296.747698314</v>
      </c>
    </row>
    <row r="506" spans="1:14" x14ac:dyDescent="0.25">
      <c r="A506" s="159"/>
      <c r="B506" s="71" t="s">
        <v>349</v>
      </c>
      <c r="C506" s="53">
        <v>4</v>
      </c>
      <c r="D506" s="75">
        <v>77.823599999999999</v>
      </c>
      <c r="E506" s="179">
        <v>5104</v>
      </c>
      <c r="F506" s="80">
        <v>1066440</v>
      </c>
      <c r="G506" s="61">
        <v>75</v>
      </c>
      <c r="H506" s="70">
        <f t="shared" ref="H506:H524" si="91">F506*G506/100</f>
        <v>799830</v>
      </c>
      <c r="I506" s="15">
        <f t="shared" si="90"/>
        <v>266610</v>
      </c>
      <c r="J506" s="15">
        <f t="shared" ref="J506:J524" si="92">F506/E506</f>
        <v>208.94200626959247</v>
      </c>
      <c r="K506" s="15">
        <f t="shared" ref="K506:K524" si="93">$J$11*$J$19-J506</f>
        <v>383.094970937553</v>
      </c>
      <c r="L506" s="15">
        <f t="shared" ref="L506:L524" si="94">IF(K506&gt;0,$J$7*$J$8*(K506/$K$19),0)+$J$7*$J$9*(E506/$E$19)+$J$7*$J$10*(D506/$D$19)</f>
        <v>1167075.5004285718</v>
      </c>
      <c r="M506" s="15"/>
      <c r="N506" s="165">
        <f t="shared" si="89"/>
        <v>1167075.5004285718</v>
      </c>
    </row>
    <row r="507" spans="1:14" x14ac:dyDescent="0.25">
      <c r="A507" s="159"/>
      <c r="B507" s="71" t="s">
        <v>350</v>
      </c>
      <c r="C507" s="53">
        <v>4</v>
      </c>
      <c r="D507" s="75">
        <v>26.140100000000004</v>
      </c>
      <c r="E507" s="179">
        <v>1505</v>
      </c>
      <c r="F507" s="80">
        <v>230573</v>
      </c>
      <c r="G507" s="61">
        <v>75</v>
      </c>
      <c r="H507" s="70">
        <f t="shared" si="91"/>
        <v>172929.75</v>
      </c>
      <c r="I507" s="15">
        <f t="shared" si="90"/>
        <v>57643.25</v>
      </c>
      <c r="J507" s="15">
        <f t="shared" si="92"/>
        <v>153.2046511627907</v>
      </c>
      <c r="K507" s="15">
        <f t="shared" si="93"/>
        <v>438.83232604435477</v>
      </c>
      <c r="L507" s="15">
        <f t="shared" si="94"/>
        <v>782209.93282684323</v>
      </c>
      <c r="M507" s="15"/>
      <c r="N507" s="165">
        <f t="shared" si="89"/>
        <v>782209.93282684323</v>
      </c>
    </row>
    <row r="508" spans="1:14" x14ac:dyDescent="0.25">
      <c r="A508" s="159"/>
      <c r="B508" s="71" t="s">
        <v>351</v>
      </c>
      <c r="C508" s="53">
        <v>4</v>
      </c>
      <c r="D508" s="75">
        <v>36.946100000000001</v>
      </c>
      <c r="E508" s="179">
        <v>1906</v>
      </c>
      <c r="F508" s="80">
        <v>326960</v>
      </c>
      <c r="G508" s="61">
        <v>75</v>
      </c>
      <c r="H508" s="70">
        <f t="shared" si="91"/>
        <v>245220</v>
      </c>
      <c r="I508" s="15">
        <f t="shared" si="90"/>
        <v>81740</v>
      </c>
      <c r="J508" s="15">
        <f t="shared" si="92"/>
        <v>171.54249737670514</v>
      </c>
      <c r="K508" s="15">
        <f t="shared" si="93"/>
        <v>420.49447983044035</v>
      </c>
      <c r="L508" s="15">
        <f t="shared" si="94"/>
        <v>822080.90715935419</v>
      </c>
      <c r="M508" s="15"/>
      <c r="N508" s="165">
        <f t="shared" si="89"/>
        <v>822080.90715935419</v>
      </c>
    </row>
    <row r="509" spans="1:14" x14ac:dyDescent="0.25">
      <c r="A509" s="159"/>
      <c r="B509" s="71" t="s">
        <v>352</v>
      </c>
      <c r="C509" s="53">
        <v>4</v>
      </c>
      <c r="D509" s="75">
        <v>50.619700000000009</v>
      </c>
      <c r="E509" s="179">
        <v>3287</v>
      </c>
      <c r="F509" s="80">
        <v>615627</v>
      </c>
      <c r="G509" s="61">
        <v>75</v>
      </c>
      <c r="H509" s="70">
        <f t="shared" si="91"/>
        <v>461720.25</v>
      </c>
      <c r="I509" s="15">
        <f t="shared" si="90"/>
        <v>153906.75</v>
      </c>
      <c r="J509" s="15">
        <f t="shared" si="92"/>
        <v>187.29145117128081</v>
      </c>
      <c r="K509" s="15">
        <f t="shared" si="93"/>
        <v>404.74552603586466</v>
      </c>
      <c r="L509" s="15">
        <f t="shared" si="94"/>
        <v>961353.11665286322</v>
      </c>
      <c r="M509" s="15"/>
      <c r="N509" s="165">
        <f t="shared" si="89"/>
        <v>961353.11665286322</v>
      </c>
    </row>
    <row r="510" spans="1:14" x14ac:dyDescent="0.25">
      <c r="A510" s="159"/>
      <c r="B510" s="71" t="s">
        <v>353</v>
      </c>
      <c r="C510" s="53">
        <v>4</v>
      </c>
      <c r="D510" s="75">
        <v>35.986699999999999</v>
      </c>
      <c r="E510" s="179">
        <v>2400</v>
      </c>
      <c r="F510" s="80">
        <v>909920</v>
      </c>
      <c r="G510" s="61">
        <v>75</v>
      </c>
      <c r="H510" s="70">
        <f t="shared" si="91"/>
        <v>682440</v>
      </c>
      <c r="I510" s="15">
        <f t="shared" si="90"/>
        <v>227480</v>
      </c>
      <c r="J510" s="15">
        <f t="shared" si="92"/>
        <v>379.13333333333333</v>
      </c>
      <c r="K510" s="15">
        <f t="shared" si="93"/>
        <v>212.90364387381214</v>
      </c>
      <c r="L510" s="15">
        <f t="shared" si="94"/>
        <v>590439.61381659156</v>
      </c>
      <c r="M510" s="15"/>
      <c r="N510" s="165">
        <f t="shared" si="89"/>
        <v>590439.61381659156</v>
      </c>
    </row>
    <row r="511" spans="1:14" x14ac:dyDescent="0.25">
      <c r="A511" s="159"/>
      <c r="B511" s="71" t="s">
        <v>354</v>
      </c>
      <c r="C511" s="53">
        <v>4</v>
      </c>
      <c r="D511" s="75">
        <v>52.303999999999995</v>
      </c>
      <c r="E511" s="179">
        <v>2718</v>
      </c>
      <c r="F511" s="80">
        <v>460853</v>
      </c>
      <c r="G511" s="61">
        <v>75</v>
      </c>
      <c r="H511" s="70">
        <f t="shared" si="91"/>
        <v>345639.75</v>
      </c>
      <c r="I511" s="15">
        <f t="shared" si="90"/>
        <v>115213.25</v>
      </c>
      <c r="J511" s="15">
        <f t="shared" si="92"/>
        <v>169.55592347314203</v>
      </c>
      <c r="K511" s="15">
        <f t="shared" si="93"/>
        <v>422.48105373400347</v>
      </c>
      <c r="L511" s="15">
        <f t="shared" si="94"/>
        <v>937635.47217110731</v>
      </c>
      <c r="M511" s="15"/>
      <c r="N511" s="165">
        <f t="shared" si="89"/>
        <v>937635.47217110731</v>
      </c>
    </row>
    <row r="512" spans="1:14" x14ac:dyDescent="0.25">
      <c r="A512" s="159"/>
      <c r="B512" s="71" t="s">
        <v>355</v>
      </c>
      <c r="C512" s="53">
        <v>4</v>
      </c>
      <c r="D512" s="75">
        <v>49.512799999999999</v>
      </c>
      <c r="E512" s="179">
        <v>3118</v>
      </c>
      <c r="F512" s="80">
        <v>598213</v>
      </c>
      <c r="G512" s="61">
        <v>75</v>
      </c>
      <c r="H512" s="70">
        <f t="shared" si="91"/>
        <v>448659.75</v>
      </c>
      <c r="I512" s="15">
        <f t="shared" si="90"/>
        <v>149553.25</v>
      </c>
      <c r="J512" s="15">
        <f t="shared" si="92"/>
        <v>191.85792174470814</v>
      </c>
      <c r="K512" s="15">
        <f t="shared" si="93"/>
        <v>400.1790554624373</v>
      </c>
      <c r="L512" s="15">
        <f t="shared" si="94"/>
        <v>937200.97632095602</v>
      </c>
      <c r="M512" s="15"/>
      <c r="N512" s="165">
        <f t="shared" si="89"/>
        <v>937200.97632095602</v>
      </c>
    </row>
    <row r="513" spans="1:14" x14ac:dyDescent="0.25">
      <c r="A513" s="159"/>
      <c r="B513" s="71" t="s">
        <v>356</v>
      </c>
      <c r="C513" s="53">
        <v>4</v>
      </c>
      <c r="D513" s="75">
        <v>29.011799999999997</v>
      </c>
      <c r="E513" s="179">
        <v>1844</v>
      </c>
      <c r="F513" s="80">
        <v>274747</v>
      </c>
      <c r="G513" s="61">
        <v>75</v>
      </c>
      <c r="H513" s="70">
        <f t="shared" si="91"/>
        <v>206060.25</v>
      </c>
      <c r="I513" s="15">
        <f t="shared" si="90"/>
        <v>68686.75</v>
      </c>
      <c r="J513" s="15">
        <f t="shared" si="92"/>
        <v>148.99511930585683</v>
      </c>
      <c r="K513" s="15">
        <f t="shared" si="93"/>
        <v>443.04185790128861</v>
      </c>
      <c r="L513" s="15">
        <f t="shared" si="94"/>
        <v>825802.82518107188</v>
      </c>
      <c r="M513" s="15"/>
      <c r="N513" s="165">
        <f t="shared" si="89"/>
        <v>825802.82518107188</v>
      </c>
    </row>
    <row r="514" spans="1:14" x14ac:dyDescent="0.25">
      <c r="A514" s="159"/>
      <c r="B514" s="71" t="s">
        <v>357</v>
      </c>
      <c r="C514" s="53">
        <v>4</v>
      </c>
      <c r="D514" s="75">
        <v>18.760599999999997</v>
      </c>
      <c r="E514" s="179">
        <v>774</v>
      </c>
      <c r="F514" s="80">
        <v>166973</v>
      </c>
      <c r="G514" s="61">
        <v>75</v>
      </c>
      <c r="H514" s="70">
        <f t="shared" si="91"/>
        <v>125229.75</v>
      </c>
      <c r="I514" s="15">
        <f t="shared" si="90"/>
        <v>41743.25</v>
      </c>
      <c r="J514" s="15">
        <f t="shared" si="92"/>
        <v>215.72739018087856</v>
      </c>
      <c r="K514" s="15">
        <f t="shared" si="93"/>
        <v>376.30958702626691</v>
      </c>
      <c r="L514" s="15">
        <f t="shared" si="94"/>
        <v>614652.86146508902</v>
      </c>
      <c r="M514" s="15"/>
      <c r="N514" s="165">
        <f t="shared" si="89"/>
        <v>614652.86146508902</v>
      </c>
    </row>
    <row r="515" spans="1:14" x14ac:dyDescent="0.25">
      <c r="A515" s="159"/>
      <c r="B515" s="71" t="s">
        <v>358</v>
      </c>
      <c r="C515" s="53">
        <v>4</v>
      </c>
      <c r="D515" s="75">
        <v>35.272599999999997</v>
      </c>
      <c r="E515" s="179">
        <v>3012</v>
      </c>
      <c r="F515" s="80">
        <v>323973</v>
      </c>
      <c r="G515" s="61">
        <v>75</v>
      </c>
      <c r="H515" s="70">
        <f t="shared" si="91"/>
        <v>242979.75</v>
      </c>
      <c r="I515" s="15">
        <f t="shared" si="90"/>
        <v>80993.25</v>
      </c>
      <c r="J515" s="15">
        <f t="shared" si="92"/>
        <v>107.56075697211155</v>
      </c>
      <c r="K515" s="15">
        <f t="shared" si="93"/>
        <v>484.47622023503391</v>
      </c>
      <c r="L515" s="15">
        <f t="shared" si="94"/>
        <v>1002175.087786412</v>
      </c>
      <c r="M515" s="15"/>
      <c r="N515" s="165">
        <f t="shared" si="89"/>
        <v>1002175.087786412</v>
      </c>
    </row>
    <row r="516" spans="1:14" x14ac:dyDescent="0.25">
      <c r="A516" s="159"/>
      <c r="B516" s="71" t="s">
        <v>901</v>
      </c>
      <c r="C516" s="53">
        <v>3</v>
      </c>
      <c r="D516" s="75">
        <v>31.216999999999999</v>
      </c>
      <c r="E516" s="179">
        <v>10155</v>
      </c>
      <c r="F516" s="80">
        <v>11357250</v>
      </c>
      <c r="G516" s="61">
        <v>20</v>
      </c>
      <c r="H516" s="70">
        <f t="shared" si="91"/>
        <v>2271450</v>
      </c>
      <c r="I516" s="15">
        <f t="shared" si="90"/>
        <v>9085800</v>
      </c>
      <c r="J516" s="15">
        <f t="shared" si="92"/>
        <v>1118.3899556868537</v>
      </c>
      <c r="K516" s="15">
        <f t="shared" si="93"/>
        <v>-526.35297847970821</v>
      </c>
      <c r="L516" s="15">
        <f t="shared" si="94"/>
        <v>998497.3741956813</v>
      </c>
      <c r="M516" s="15"/>
      <c r="N516" s="165">
        <f t="shared" si="89"/>
        <v>998497.3741956813</v>
      </c>
    </row>
    <row r="517" spans="1:14" x14ac:dyDescent="0.25">
      <c r="A517" s="159"/>
      <c r="B517" s="71" t="s">
        <v>793</v>
      </c>
      <c r="C517" s="53">
        <v>4</v>
      </c>
      <c r="D517" s="75">
        <v>42.3553</v>
      </c>
      <c r="E517" s="179">
        <v>3521</v>
      </c>
      <c r="F517" s="80">
        <v>696413</v>
      </c>
      <c r="G517" s="61">
        <v>75</v>
      </c>
      <c r="H517" s="70">
        <f t="shared" si="91"/>
        <v>522309.75</v>
      </c>
      <c r="I517" s="15">
        <f t="shared" si="90"/>
        <v>174103.25</v>
      </c>
      <c r="J517" s="15">
        <f t="shared" si="92"/>
        <v>197.78841238284579</v>
      </c>
      <c r="K517" s="15">
        <f t="shared" si="93"/>
        <v>394.24856482429971</v>
      </c>
      <c r="L517" s="15">
        <f t="shared" si="94"/>
        <v>947399.22733130399</v>
      </c>
      <c r="M517" s="15"/>
      <c r="N517" s="165">
        <f t="shared" si="89"/>
        <v>947399.22733130399</v>
      </c>
    </row>
    <row r="518" spans="1:14" x14ac:dyDescent="0.25">
      <c r="A518" s="159"/>
      <c r="B518" s="71" t="s">
        <v>359</v>
      </c>
      <c r="C518" s="53">
        <v>4</v>
      </c>
      <c r="D518" s="75">
        <v>58.2791</v>
      </c>
      <c r="E518" s="179">
        <v>2508</v>
      </c>
      <c r="F518" s="80">
        <v>571054</v>
      </c>
      <c r="G518" s="61">
        <v>75</v>
      </c>
      <c r="H518" s="70">
        <f t="shared" si="91"/>
        <v>428290.5</v>
      </c>
      <c r="I518" s="15">
        <f t="shared" si="90"/>
        <v>142763.5</v>
      </c>
      <c r="J518" s="15">
        <f t="shared" si="92"/>
        <v>227.69298245614036</v>
      </c>
      <c r="K518" s="15">
        <f t="shared" si="93"/>
        <v>364.34399475100508</v>
      </c>
      <c r="L518" s="15">
        <f t="shared" si="94"/>
        <v>857332.07559538097</v>
      </c>
      <c r="M518" s="15"/>
      <c r="N518" s="165">
        <f t="shared" si="89"/>
        <v>857332.07559538097</v>
      </c>
    </row>
    <row r="519" spans="1:14" x14ac:dyDescent="0.25">
      <c r="A519" s="159"/>
      <c r="B519" s="71" t="s">
        <v>360</v>
      </c>
      <c r="C519" s="53">
        <v>4</v>
      </c>
      <c r="D519" s="75">
        <v>21.251799999999999</v>
      </c>
      <c r="E519" s="179">
        <v>1566</v>
      </c>
      <c r="F519" s="80">
        <v>180880</v>
      </c>
      <c r="G519" s="61">
        <v>75</v>
      </c>
      <c r="H519" s="70">
        <f t="shared" si="91"/>
        <v>135660</v>
      </c>
      <c r="I519" s="15">
        <f t="shared" si="90"/>
        <v>45220</v>
      </c>
      <c r="J519" s="15">
        <f t="shared" si="92"/>
        <v>115.5044699872286</v>
      </c>
      <c r="K519" s="15">
        <f t="shared" si="93"/>
        <v>476.53250721991685</v>
      </c>
      <c r="L519" s="15">
        <f t="shared" si="94"/>
        <v>824878.88750952133</v>
      </c>
      <c r="M519" s="15"/>
      <c r="N519" s="165">
        <f t="shared" si="89"/>
        <v>824878.88750952133</v>
      </c>
    </row>
    <row r="520" spans="1:14" x14ac:dyDescent="0.25">
      <c r="A520" s="159"/>
      <c r="B520" s="71" t="s">
        <v>361</v>
      </c>
      <c r="C520" s="53">
        <v>4</v>
      </c>
      <c r="D520" s="75">
        <v>24.685799999999997</v>
      </c>
      <c r="E520" s="179">
        <v>1671</v>
      </c>
      <c r="F520" s="80">
        <v>276213</v>
      </c>
      <c r="G520" s="61">
        <v>75</v>
      </c>
      <c r="H520" s="70">
        <f t="shared" si="91"/>
        <v>207159.75</v>
      </c>
      <c r="I520" s="15">
        <f t="shared" si="90"/>
        <v>69053.25</v>
      </c>
      <c r="J520" s="15">
        <f t="shared" si="92"/>
        <v>165.29802513464992</v>
      </c>
      <c r="K520" s="15">
        <f t="shared" si="93"/>
        <v>426.73895207249552</v>
      </c>
      <c r="L520" s="15">
        <f t="shared" si="94"/>
        <v>777524.39108610828</v>
      </c>
      <c r="M520" s="15"/>
      <c r="N520" s="165">
        <f t="shared" si="89"/>
        <v>777524.39108610828</v>
      </c>
    </row>
    <row r="521" spans="1:14" x14ac:dyDescent="0.25">
      <c r="A521" s="159"/>
      <c r="B521" s="71" t="s">
        <v>362</v>
      </c>
      <c r="C521" s="53">
        <v>4</v>
      </c>
      <c r="D521" s="75">
        <v>25.828000000000003</v>
      </c>
      <c r="E521" s="179">
        <v>2092</v>
      </c>
      <c r="F521" s="80">
        <v>283427</v>
      </c>
      <c r="G521" s="61">
        <v>75</v>
      </c>
      <c r="H521" s="70">
        <f t="shared" si="91"/>
        <v>212570.25</v>
      </c>
      <c r="I521" s="15">
        <f t="shared" si="90"/>
        <v>70856.75</v>
      </c>
      <c r="J521" s="15">
        <f t="shared" si="92"/>
        <v>135.48135755258127</v>
      </c>
      <c r="K521" s="15">
        <f t="shared" si="93"/>
        <v>456.55561965456423</v>
      </c>
      <c r="L521" s="15">
        <f t="shared" si="94"/>
        <v>857860.38532339945</v>
      </c>
      <c r="M521" s="15"/>
      <c r="N521" s="165">
        <f t="shared" si="89"/>
        <v>857860.38532339945</v>
      </c>
    </row>
    <row r="522" spans="1:14" x14ac:dyDescent="0.25">
      <c r="A522" s="159"/>
      <c r="B522" s="71" t="s">
        <v>363</v>
      </c>
      <c r="C522" s="53">
        <v>4</v>
      </c>
      <c r="D522" s="75">
        <v>71.106899999999996</v>
      </c>
      <c r="E522" s="179">
        <v>4319</v>
      </c>
      <c r="F522" s="80">
        <v>850400</v>
      </c>
      <c r="G522" s="61">
        <v>75</v>
      </c>
      <c r="H522" s="70">
        <f t="shared" si="91"/>
        <v>637800</v>
      </c>
      <c r="I522" s="15">
        <f t="shared" si="90"/>
        <v>212600</v>
      </c>
      <c r="J522" s="15">
        <f t="shared" si="92"/>
        <v>196.89742996063904</v>
      </c>
      <c r="K522" s="15">
        <f t="shared" si="93"/>
        <v>395.13954724650642</v>
      </c>
      <c r="L522" s="15">
        <f t="shared" si="94"/>
        <v>1094704.9769487535</v>
      </c>
      <c r="M522" s="15"/>
      <c r="N522" s="165">
        <f t="shared" si="89"/>
        <v>1094704.9769487535</v>
      </c>
    </row>
    <row r="523" spans="1:14" x14ac:dyDescent="0.25">
      <c r="A523" s="159"/>
      <c r="B523" s="71" t="s">
        <v>260</v>
      </c>
      <c r="C523" s="53">
        <v>4</v>
      </c>
      <c r="D523" s="75">
        <v>30.144199999999998</v>
      </c>
      <c r="E523" s="179">
        <v>1810</v>
      </c>
      <c r="F523" s="80">
        <v>216600</v>
      </c>
      <c r="G523" s="61">
        <v>75</v>
      </c>
      <c r="H523" s="70">
        <f t="shared" si="91"/>
        <v>162450</v>
      </c>
      <c r="I523" s="15">
        <f t="shared" si="90"/>
        <v>54150</v>
      </c>
      <c r="J523" s="15">
        <f t="shared" si="92"/>
        <v>119.66850828729282</v>
      </c>
      <c r="K523" s="15">
        <f t="shared" si="93"/>
        <v>472.36846891985266</v>
      </c>
      <c r="L523" s="15">
        <f t="shared" si="94"/>
        <v>864327.83360005042</v>
      </c>
      <c r="M523" s="15"/>
      <c r="N523" s="165">
        <f t="shared" si="89"/>
        <v>864327.83360005042</v>
      </c>
    </row>
    <row r="524" spans="1:14" x14ac:dyDescent="0.25">
      <c r="A524" s="159"/>
      <c r="B524" s="71" t="s">
        <v>285</v>
      </c>
      <c r="C524" s="53">
        <v>4</v>
      </c>
      <c r="D524" s="75">
        <v>36.931599999999996</v>
      </c>
      <c r="E524" s="179">
        <v>1903</v>
      </c>
      <c r="F524" s="80">
        <v>204600</v>
      </c>
      <c r="G524" s="61">
        <v>75</v>
      </c>
      <c r="H524" s="70">
        <f t="shared" si="91"/>
        <v>153450</v>
      </c>
      <c r="I524" s="15">
        <f t="shared" si="90"/>
        <v>51150</v>
      </c>
      <c r="J524" s="15">
        <f t="shared" si="92"/>
        <v>107.51445086705202</v>
      </c>
      <c r="K524" s="15">
        <f t="shared" si="93"/>
        <v>484.52252634009346</v>
      </c>
      <c r="L524" s="15">
        <f t="shared" si="94"/>
        <v>906233.35633945512</v>
      </c>
      <c r="M524" s="15"/>
      <c r="N524" s="165">
        <f t="shared" si="89"/>
        <v>906233.35633945512</v>
      </c>
    </row>
    <row r="525" spans="1:14" x14ac:dyDescent="0.25">
      <c r="A525" s="159"/>
      <c r="B525" s="8"/>
      <c r="C525" s="8"/>
      <c r="D525" s="75">
        <v>0</v>
      </c>
      <c r="E525" s="181"/>
      <c r="F525" s="166"/>
      <c r="G525" s="61"/>
      <c r="H525" s="166"/>
      <c r="I525" s="167"/>
      <c r="J525" s="167"/>
      <c r="K525" s="15"/>
      <c r="L525" s="15"/>
      <c r="M525" s="15"/>
      <c r="N525" s="165"/>
    </row>
    <row r="526" spans="1:14" x14ac:dyDescent="0.25">
      <c r="A526" s="163" t="s">
        <v>298</v>
      </c>
      <c r="B526" s="63" t="s">
        <v>2</v>
      </c>
      <c r="C526" s="64"/>
      <c r="D526" s="7">
        <v>1472.1347000000003</v>
      </c>
      <c r="E526" s="182">
        <f>E527</f>
        <v>113439</v>
      </c>
      <c r="F526" s="55">
        <v>0</v>
      </c>
      <c r="G526" s="61"/>
      <c r="H526" s="55">
        <f>H528</f>
        <v>9670723.5</v>
      </c>
      <c r="I526" s="12">
        <f>I528</f>
        <v>-9670723.5</v>
      </c>
      <c r="J526" s="12"/>
      <c r="K526" s="15"/>
      <c r="L526" s="15"/>
      <c r="M526" s="14">
        <f>M528</f>
        <v>45513459.52046074</v>
      </c>
      <c r="N526" s="160">
        <f t="shared" si="89"/>
        <v>45513459.52046074</v>
      </c>
    </row>
    <row r="527" spans="1:14" x14ac:dyDescent="0.25">
      <c r="A527" s="163" t="s">
        <v>298</v>
      </c>
      <c r="B527" s="63" t="s">
        <v>3</v>
      </c>
      <c r="C527" s="64"/>
      <c r="D527" s="7">
        <v>1472.1347000000003</v>
      </c>
      <c r="E527" s="182">
        <f>SUM(E529:E567)</f>
        <v>113439</v>
      </c>
      <c r="F527" s="55">
        <f>SUM(F529:F567)</f>
        <v>38682894</v>
      </c>
      <c r="G527" s="61"/>
      <c r="H527" s="55">
        <f>SUM(H529:H567)</f>
        <v>17032730.5</v>
      </c>
      <c r="I527" s="12">
        <f>SUM(I529:I567)</f>
        <v>21650163.5</v>
      </c>
      <c r="J527" s="12"/>
      <c r="K527" s="15"/>
      <c r="L527" s="12">
        <f>SUM(L529:L567)</f>
        <v>35573677.710586257</v>
      </c>
      <c r="M527" s="15"/>
      <c r="N527" s="160">
        <f t="shared" si="89"/>
        <v>35573677.710586257</v>
      </c>
    </row>
    <row r="528" spans="1:14" x14ac:dyDescent="0.25">
      <c r="A528" s="159"/>
      <c r="B528" s="71" t="s">
        <v>26</v>
      </c>
      <c r="C528" s="53">
        <v>2</v>
      </c>
      <c r="D528" s="75">
        <v>0</v>
      </c>
      <c r="E528" s="185"/>
      <c r="F528" s="70">
        <v>0</v>
      </c>
      <c r="G528" s="61">
        <v>25</v>
      </c>
      <c r="H528" s="70">
        <f>F527*G528/100</f>
        <v>9670723.5</v>
      </c>
      <c r="I528" s="15">
        <f t="shared" ref="I528:I567" si="95">F528-H528</f>
        <v>-9670723.5</v>
      </c>
      <c r="J528" s="15"/>
      <c r="K528" s="15"/>
      <c r="L528" s="15"/>
      <c r="M528" s="15">
        <f>($L$7*$L$8*E526/$L$10)+($L$7*$L$9*D526/$L$11)</f>
        <v>45513459.52046074</v>
      </c>
      <c r="N528" s="165">
        <f t="shared" si="89"/>
        <v>45513459.52046074</v>
      </c>
    </row>
    <row r="529" spans="1:14" x14ac:dyDescent="0.25">
      <c r="A529" s="159"/>
      <c r="B529" s="71" t="s">
        <v>364</v>
      </c>
      <c r="C529" s="53">
        <v>4</v>
      </c>
      <c r="D529" s="75">
        <v>29.834200000000003</v>
      </c>
      <c r="E529" s="179">
        <v>1630</v>
      </c>
      <c r="F529" s="80">
        <v>134267</v>
      </c>
      <c r="G529" s="61">
        <v>75</v>
      </c>
      <c r="H529" s="70">
        <f t="shared" ref="H529:H567" si="96">F529*G529/100</f>
        <v>100700.25</v>
      </c>
      <c r="I529" s="15">
        <f t="shared" si="95"/>
        <v>33566.75</v>
      </c>
      <c r="J529" s="15">
        <f t="shared" ref="J529:J567" si="97">F529/E529</f>
        <v>82.372392638036814</v>
      </c>
      <c r="K529" s="15">
        <f t="shared" ref="K529:K567" si="98">$J$11*$J$19-J529</f>
        <v>509.66458456910868</v>
      </c>
      <c r="L529" s="15">
        <f t="shared" ref="L529:L567" si="99">IF(K529&gt;0,$J$7*$J$8*(K529/$K$19),0)+$J$7*$J$9*(E529/$E$19)+$J$7*$J$10*(D529/$D$19)</f>
        <v>896453.54448935715</v>
      </c>
      <c r="M529" s="15"/>
      <c r="N529" s="165">
        <f t="shared" si="89"/>
        <v>896453.54448935715</v>
      </c>
    </row>
    <row r="530" spans="1:14" x14ac:dyDescent="0.25">
      <c r="A530" s="159"/>
      <c r="B530" s="71" t="s">
        <v>365</v>
      </c>
      <c r="C530" s="53">
        <v>4</v>
      </c>
      <c r="D530" s="75">
        <v>53.624000000000002</v>
      </c>
      <c r="E530" s="179">
        <v>2775</v>
      </c>
      <c r="F530" s="80">
        <v>461680</v>
      </c>
      <c r="G530" s="61">
        <v>75</v>
      </c>
      <c r="H530" s="70">
        <f t="shared" si="96"/>
        <v>346260</v>
      </c>
      <c r="I530" s="15">
        <f t="shared" si="95"/>
        <v>115420</v>
      </c>
      <c r="J530" s="15">
        <f t="shared" si="97"/>
        <v>166.37117117117117</v>
      </c>
      <c r="K530" s="15">
        <f t="shared" si="98"/>
        <v>425.6658060359743</v>
      </c>
      <c r="L530" s="15">
        <f t="shared" si="99"/>
        <v>950386.66043246153</v>
      </c>
      <c r="M530" s="15"/>
      <c r="N530" s="165">
        <f t="shared" si="89"/>
        <v>950386.66043246153</v>
      </c>
    </row>
    <row r="531" spans="1:14" x14ac:dyDescent="0.25">
      <c r="A531" s="159"/>
      <c r="B531" s="71" t="s">
        <v>366</v>
      </c>
      <c r="C531" s="53">
        <v>4</v>
      </c>
      <c r="D531" s="75">
        <v>39.252299999999998</v>
      </c>
      <c r="E531" s="179">
        <v>2616</v>
      </c>
      <c r="F531" s="80">
        <v>268614</v>
      </c>
      <c r="G531" s="61">
        <v>75</v>
      </c>
      <c r="H531" s="70">
        <f t="shared" si="96"/>
        <v>201460.5</v>
      </c>
      <c r="I531" s="15">
        <f t="shared" si="95"/>
        <v>67153.5</v>
      </c>
      <c r="J531" s="15">
        <f t="shared" si="97"/>
        <v>102.68119266055047</v>
      </c>
      <c r="K531" s="15">
        <f t="shared" si="98"/>
        <v>489.35578454659503</v>
      </c>
      <c r="L531" s="15">
        <f t="shared" si="99"/>
        <v>983046.90926225774</v>
      </c>
      <c r="M531" s="15"/>
      <c r="N531" s="165">
        <f t="shared" si="89"/>
        <v>983046.90926225774</v>
      </c>
    </row>
    <row r="532" spans="1:14" x14ac:dyDescent="0.25">
      <c r="A532" s="159"/>
      <c r="B532" s="71" t="s">
        <v>367</v>
      </c>
      <c r="C532" s="53">
        <v>4</v>
      </c>
      <c r="D532" s="75">
        <v>36.294200000000004</v>
      </c>
      <c r="E532" s="179">
        <v>2501</v>
      </c>
      <c r="F532" s="80">
        <v>451094</v>
      </c>
      <c r="G532" s="61">
        <v>75</v>
      </c>
      <c r="H532" s="70">
        <f t="shared" si="96"/>
        <v>338320.5</v>
      </c>
      <c r="I532" s="15">
        <f t="shared" si="95"/>
        <v>112773.5</v>
      </c>
      <c r="J532" s="15">
        <f t="shared" si="97"/>
        <v>180.36545381847262</v>
      </c>
      <c r="K532" s="15">
        <f t="shared" si="98"/>
        <v>411.67152338867288</v>
      </c>
      <c r="L532" s="15">
        <f t="shared" si="99"/>
        <v>862562.55090195977</v>
      </c>
      <c r="M532" s="15"/>
      <c r="N532" s="165">
        <f t="shared" si="89"/>
        <v>862562.55090195977</v>
      </c>
    </row>
    <row r="533" spans="1:14" x14ac:dyDescent="0.25">
      <c r="A533" s="159"/>
      <c r="B533" s="71" t="s">
        <v>368</v>
      </c>
      <c r="C533" s="53">
        <v>4</v>
      </c>
      <c r="D533" s="75">
        <v>37.5411</v>
      </c>
      <c r="E533" s="179">
        <v>3595</v>
      </c>
      <c r="F533" s="80">
        <v>564600</v>
      </c>
      <c r="G533" s="61">
        <v>75</v>
      </c>
      <c r="H533" s="70">
        <f t="shared" si="96"/>
        <v>423450</v>
      </c>
      <c r="I533" s="15">
        <f t="shared" si="95"/>
        <v>141150</v>
      </c>
      <c r="J533" s="15">
        <f t="shared" si="97"/>
        <v>157.05146036161335</v>
      </c>
      <c r="K533" s="15">
        <f t="shared" si="98"/>
        <v>434.98551684553212</v>
      </c>
      <c r="L533" s="15">
        <f t="shared" si="99"/>
        <v>995440.13270626625</v>
      </c>
      <c r="M533" s="15"/>
      <c r="N533" s="165">
        <f t="shared" si="89"/>
        <v>995440.13270626625</v>
      </c>
    </row>
    <row r="534" spans="1:14" x14ac:dyDescent="0.25">
      <c r="A534" s="159"/>
      <c r="B534" s="71" t="s">
        <v>794</v>
      </c>
      <c r="C534" s="53">
        <v>4</v>
      </c>
      <c r="D534" s="75">
        <v>49.182700000000004</v>
      </c>
      <c r="E534" s="179">
        <v>3509</v>
      </c>
      <c r="F534" s="80">
        <v>452560</v>
      </c>
      <c r="G534" s="61">
        <v>75</v>
      </c>
      <c r="H534" s="70">
        <f t="shared" si="96"/>
        <v>339420</v>
      </c>
      <c r="I534" s="15">
        <f t="shared" si="95"/>
        <v>113140</v>
      </c>
      <c r="J534" s="15">
        <f t="shared" si="97"/>
        <v>128.97121687090339</v>
      </c>
      <c r="K534" s="15">
        <f t="shared" si="98"/>
        <v>463.06576033624208</v>
      </c>
      <c r="L534" s="15">
        <f t="shared" si="99"/>
        <v>1054659.7509079527</v>
      </c>
      <c r="M534" s="15"/>
      <c r="N534" s="165">
        <f t="shared" si="89"/>
        <v>1054659.7509079527</v>
      </c>
    </row>
    <row r="535" spans="1:14" x14ac:dyDescent="0.25">
      <c r="A535" s="159"/>
      <c r="B535" s="71" t="s">
        <v>369</v>
      </c>
      <c r="C535" s="53">
        <v>4</v>
      </c>
      <c r="D535" s="75">
        <v>52.974400000000003</v>
      </c>
      <c r="E535" s="179">
        <v>2405</v>
      </c>
      <c r="F535" s="80">
        <v>209293</v>
      </c>
      <c r="G535" s="61">
        <v>75</v>
      </c>
      <c r="H535" s="70">
        <f t="shared" si="96"/>
        <v>156969.75</v>
      </c>
      <c r="I535" s="15">
        <f t="shared" si="95"/>
        <v>52323.25</v>
      </c>
      <c r="J535" s="15">
        <f t="shared" si="97"/>
        <v>87.024116424116428</v>
      </c>
      <c r="K535" s="15">
        <f t="shared" si="98"/>
        <v>505.01286078302905</v>
      </c>
      <c r="L535" s="15">
        <f t="shared" si="99"/>
        <v>1019929.9670805103</v>
      </c>
      <c r="M535" s="15"/>
      <c r="N535" s="165">
        <f t="shared" si="89"/>
        <v>1019929.9670805103</v>
      </c>
    </row>
    <row r="536" spans="1:14" x14ac:dyDescent="0.25">
      <c r="A536" s="159"/>
      <c r="B536" s="71" t="s">
        <v>370</v>
      </c>
      <c r="C536" s="53">
        <v>4</v>
      </c>
      <c r="D536" s="75">
        <v>20.2178</v>
      </c>
      <c r="E536" s="179">
        <v>1634</v>
      </c>
      <c r="F536" s="80">
        <v>140147</v>
      </c>
      <c r="G536" s="61">
        <v>75</v>
      </c>
      <c r="H536" s="70">
        <f t="shared" si="96"/>
        <v>105110.25</v>
      </c>
      <c r="I536" s="15">
        <f t="shared" si="95"/>
        <v>35036.75</v>
      </c>
      <c r="J536" s="15">
        <f t="shared" si="97"/>
        <v>85.769277845777239</v>
      </c>
      <c r="K536" s="15">
        <f t="shared" si="98"/>
        <v>506.26769936136822</v>
      </c>
      <c r="L536" s="15">
        <f t="shared" si="99"/>
        <v>867591.1211282498</v>
      </c>
      <c r="M536" s="15"/>
      <c r="N536" s="165">
        <f t="shared" si="89"/>
        <v>867591.1211282498</v>
      </c>
    </row>
    <row r="537" spans="1:14" x14ac:dyDescent="0.25">
      <c r="A537" s="159"/>
      <c r="B537" s="71" t="s">
        <v>371</v>
      </c>
      <c r="C537" s="53">
        <v>4</v>
      </c>
      <c r="D537" s="75">
        <v>136.13749999999999</v>
      </c>
      <c r="E537" s="179">
        <v>10111</v>
      </c>
      <c r="F537" s="80">
        <v>2078987</v>
      </c>
      <c r="G537" s="61">
        <v>75</v>
      </c>
      <c r="H537" s="70">
        <f t="shared" si="96"/>
        <v>1559240.25</v>
      </c>
      <c r="I537" s="15">
        <f t="shared" si="95"/>
        <v>519746.75</v>
      </c>
      <c r="J537" s="15">
        <f t="shared" si="97"/>
        <v>205.61635842152111</v>
      </c>
      <c r="K537" s="15">
        <f t="shared" si="98"/>
        <v>386.42061878562436</v>
      </c>
      <c r="L537" s="15">
        <f t="shared" si="99"/>
        <v>1774218.5646297911</v>
      </c>
      <c r="M537" s="15"/>
      <c r="N537" s="165">
        <f t="shared" si="89"/>
        <v>1774218.5646297911</v>
      </c>
    </row>
    <row r="538" spans="1:14" x14ac:dyDescent="0.25">
      <c r="A538" s="159"/>
      <c r="B538" s="71" t="s">
        <v>372</v>
      </c>
      <c r="C538" s="53">
        <v>4</v>
      </c>
      <c r="D538" s="75">
        <v>13.699300000000001</v>
      </c>
      <c r="E538" s="179">
        <v>1329</v>
      </c>
      <c r="F538" s="80">
        <v>155187</v>
      </c>
      <c r="G538" s="61">
        <v>75</v>
      </c>
      <c r="H538" s="70">
        <f t="shared" si="96"/>
        <v>116390.25</v>
      </c>
      <c r="I538" s="15">
        <f t="shared" si="95"/>
        <v>38796.75</v>
      </c>
      <c r="J538" s="15">
        <f t="shared" si="97"/>
        <v>116.76975169300226</v>
      </c>
      <c r="K538" s="15">
        <f t="shared" si="98"/>
        <v>475.26722551414321</v>
      </c>
      <c r="L538" s="15">
        <f t="shared" si="99"/>
        <v>782348.48847613705</v>
      </c>
      <c r="M538" s="15"/>
      <c r="N538" s="165">
        <f t="shared" si="89"/>
        <v>782348.48847613705</v>
      </c>
    </row>
    <row r="539" spans="1:14" x14ac:dyDescent="0.25">
      <c r="A539" s="159"/>
      <c r="B539" s="71" t="s">
        <v>373</v>
      </c>
      <c r="C539" s="53">
        <v>4</v>
      </c>
      <c r="D539" s="75">
        <v>30.762199999999996</v>
      </c>
      <c r="E539" s="179">
        <v>2214</v>
      </c>
      <c r="F539" s="80">
        <v>274253</v>
      </c>
      <c r="G539" s="61">
        <v>75</v>
      </c>
      <c r="H539" s="70">
        <f t="shared" si="96"/>
        <v>205689.75</v>
      </c>
      <c r="I539" s="15">
        <f t="shared" si="95"/>
        <v>68563.25</v>
      </c>
      <c r="J539" s="15">
        <f t="shared" si="97"/>
        <v>123.87217705510389</v>
      </c>
      <c r="K539" s="15">
        <f t="shared" si="98"/>
        <v>468.16480015204161</v>
      </c>
      <c r="L539" s="15">
        <f t="shared" si="99"/>
        <v>896900.89693238318</v>
      </c>
      <c r="M539" s="15"/>
      <c r="N539" s="165">
        <f t="shared" si="89"/>
        <v>896900.89693238318</v>
      </c>
    </row>
    <row r="540" spans="1:14" x14ac:dyDescent="0.25">
      <c r="A540" s="159"/>
      <c r="B540" s="71" t="s">
        <v>374</v>
      </c>
      <c r="C540" s="53">
        <v>4</v>
      </c>
      <c r="D540" s="75">
        <v>61.717500000000001</v>
      </c>
      <c r="E540" s="179">
        <v>4633</v>
      </c>
      <c r="F540" s="80">
        <v>673240</v>
      </c>
      <c r="G540" s="61">
        <v>75</v>
      </c>
      <c r="H540" s="70">
        <f t="shared" si="96"/>
        <v>504930</v>
      </c>
      <c r="I540" s="15">
        <f t="shared" si="95"/>
        <v>168310</v>
      </c>
      <c r="J540" s="15">
        <f t="shared" si="97"/>
        <v>145.31405137060221</v>
      </c>
      <c r="K540" s="15">
        <f t="shared" si="98"/>
        <v>446.72292583654325</v>
      </c>
      <c r="L540" s="15">
        <f t="shared" si="99"/>
        <v>1166981.46741611</v>
      </c>
      <c r="M540" s="15"/>
      <c r="N540" s="165">
        <f t="shared" si="89"/>
        <v>1166981.46741611</v>
      </c>
    </row>
    <row r="541" spans="1:14" x14ac:dyDescent="0.25">
      <c r="A541" s="159"/>
      <c r="B541" s="71" t="s">
        <v>375</v>
      </c>
      <c r="C541" s="53">
        <v>4</v>
      </c>
      <c r="D541" s="75">
        <v>30.177800000000001</v>
      </c>
      <c r="E541" s="179">
        <v>1868</v>
      </c>
      <c r="F541" s="80">
        <v>209746</v>
      </c>
      <c r="G541" s="61">
        <v>75</v>
      </c>
      <c r="H541" s="70">
        <f t="shared" si="96"/>
        <v>157309.5</v>
      </c>
      <c r="I541" s="15">
        <f t="shared" si="95"/>
        <v>52436.5</v>
      </c>
      <c r="J541" s="15">
        <f t="shared" si="97"/>
        <v>112.28372591006423</v>
      </c>
      <c r="K541" s="15">
        <f t="shared" si="98"/>
        <v>479.75325129708125</v>
      </c>
      <c r="L541" s="15">
        <f t="shared" si="99"/>
        <v>879399.87279065582</v>
      </c>
      <c r="M541" s="15"/>
      <c r="N541" s="165">
        <f t="shared" si="89"/>
        <v>879399.87279065582</v>
      </c>
    </row>
    <row r="542" spans="1:14" x14ac:dyDescent="0.25">
      <c r="A542" s="159"/>
      <c r="B542" s="71" t="s">
        <v>376</v>
      </c>
      <c r="C542" s="53">
        <v>4</v>
      </c>
      <c r="D542" s="75">
        <v>51.029200000000003</v>
      </c>
      <c r="E542" s="179">
        <v>4275</v>
      </c>
      <c r="F542" s="80">
        <v>468440</v>
      </c>
      <c r="G542" s="61">
        <v>75</v>
      </c>
      <c r="H542" s="70">
        <f t="shared" si="96"/>
        <v>351330</v>
      </c>
      <c r="I542" s="15">
        <f t="shared" si="95"/>
        <v>117110</v>
      </c>
      <c r="J542" s="15">
        <f t="shared" si="97"/>
        <v>109.5766081871345</v>
      </c>
      <c r="K542" s="15">
        <f t="shared" si="98"/>
        <v>482.46036902001094</v>
      </c>
      <c r="L542" s="15">
        <f t="shared" si="99"/>
        <v>1154253.4754006455</v>
      </c>
      <c r="M542" s="15"/>
      <c r="N542" s="165">
        <f t="shared" si="89"/>
        <v>1154253.4754006455</v>
      </c>
    </row>
    <row r="543" spans="1:14" x14ac:dyDescent="0.25">
      <c r="A543" s="159"/>
      <c r="B543" s="71" t="s">
        <v>377</v>
      </c>
      <c r="C543" s="53">
        <v>4</v>
      </c>
      <c r="D543" s="75">
        <v>17.363900000000001</v>
      </c>
      <c r="E543" s="179">
        <v>1502</v>
      </c>
      <c r="F543" s="80">
        <v>155173</v>
      </c>
      <c r="G543" s="61">
        <v>75</v>
      </c>
      <c r="H543" s="70">
        <f t="shared" si="96"/>
        <v>116379.75</v>
      </c>
      <c r="I543" s="15">
        <f t="shared" si="95"/>
        <v>38793.25</v>
      </c>
      <c r="J543" s="15">
        <f t="shared" si="97"/>
        <v>103.31091877496671</v>
      </c>
      <c r="K543" s="15">
        <f t="shared" si="98"/>
        <v>488.72605843217877</v>
      </c>
      <c r="L543" s="15">
        <f t="shared" si="99"/>
        <v>825173.44031861005</v>
      </c>
      <c r="M543" s="15"/>
      <c r="N543" s="165">
        <f t="shared" si="89"/>
        <v>825173.44031861005</v>
      </c>
    </row>
    <row r="544" spans="1:14" x14ac:dyDescent="0.25">
      <c r="A544" s="159"/>
      <c r="B544" s="71" t="s">
        <v>378</v>
      </c>
      <c r="C544" s="53">
        <v>4</v>
      </c>
      <c r="D544" s="75">
        <v>21.911300000000004</v>
      </c>
      <c r="E544" s="179">
        <v>1986</v>
      </c>
      <c r="F544" s="80">
        <v>188720</v>
      </c>
      <c r="G544" s="61">
        <v>75</v>
      </c>
      <c r="H544" s="70">
        <f t="shared" si="96"/>
        <v>141540</v>
      </c>
      <c r="I544" s="15">
        <f t="shared" si="95"/>
        <v>47180</v>
      </c>
      <c r="J544" s="15">
        <f t="shared" si="97"/>
        <v>95.025176233635449</v>
      </c>
      <c r="K544" s="15">
        <f t="shared" si="98"/>
        <v>497.01180097351005</v>
      </c>
      <c r="L544" s="15">
        <f t="shared" si="99"/>
        <v>891565.30520305631</v>
      </c>
      <c r="M544" s="15"/>
      <c r="N544" s="165">
        <f t="shared" si="89"/>
        <v>891565.30520305631</v>
      </c>
    </row>
    <row r="545" spans="1:14" x14ac:dyDescent="0.25">
      <c r="A545" s="159"/>
      <c r="B545" s="71" t="s">
        <v>158</v>
      </c>
      <c r="C545" s="53">
        <v>4</v>
      </c>
      <c r="D545" s="75">
        <v>17.215700000000002</v>
      </c>
      <c r="E545" s="179">
        <v>943</v>
      </c>
      <c r="F545" s="80">
        <v>189280</v>
      </c>
      <c r="G545" s="61">
        <v>75</v>
      </c>
      <c r="H545" s="70">
        <f t="shared" si="96"/>
        <v>141960</v>
      </c>
      <c r="I545" s="15">
        <f t="shared" si="95"/>
        <v>47320</v>
      </c>
      <c r="J545" s="15">
        <f t="shared" si="97"/>
        <v>200.72110286320253</v>
      </c>
      <c r="K545" s="15">
        <f t="shared" si="98"/>
        <v>391.31587434394294</v>
      </c>
      <c r="L545" s="15">
        <f t="shared" si="99"/>
        <v>645753.29724812752</v>
      </c>
      <c r="M545" s="15"/>
      <c r="N545" s="165">
        <f t="shared" si="89"/>
        <v>645753.29724812752</v>
      </c>
    </row>
    <row r="546" spans="1:14" x14ac:dyDescent="0.25">
      <c r="A546" s="159"/>
      <c r="B546" s="71" t="s">
        <v>379</v>
      </c>
      <c r="C546" s="53">
        <v>4</v>
      </c>
      <c r="D546" s="75">
        <v>31.447900000000001</v>
      </c>
      <c r="E546" s="179">
        <v>2503</v>
      </c>
      <c r="F546" s="80">
        <v>315347</v>
      </c>
      <c r="G546" s="61">
        <v>75</v>
      </c>
      <c r="H546" s="70">
        <f t="shared" si="96"/>
        <v>236510.25</v>
      </c>
      <c r="I546" s="15">
        <f t="shared" si="95"/>
        <v>78836.75</v>
      </c>
      <c r="J546" s="15">
        <f t="shared" si="97"/>
        <v>125.9876148621654</v>
      </c>
      <c r="K546" s="15">
        <f t="shared" si="98"/>
        <v>466.04936234498007</v>
      </c>
      <c r="L546" s="15">
        <f t="shared" si="99"/>
        <v>922004.94036278268</v>
      </c>
      <c r="M546" s="15"/>
      <c r="N546" s="165">
        <f t="shared" si="89"/>
        <v>922004.94036278268</v>
      </c>
    </row>
    <row r="547" spans="1:14" x14ac:dyDescent="0.25">
      <c r="A547" s="159"/>
      <c r="B547" s="71" t="s">
        <v>888</v>
      </c>
      <c r="C547" s="53">
        <v>3</v>
      </c>
      <c r="D547" s="75">
        <v>72.1755</v>
      </c>
      <c r="E547" s="179">
        <v>15036</v>
      </c>
      <c r="F547" s="80">
        <v>21780800</v>
      </c>
      <c r="G547" s="61">
        <v>20</v>
      </c>
      <c r="H547" s="70">
        <f t="shared" si="96"/>
        <v>4356160</v>
      </c>
      <c r="I547" s="15">
        <f t="shared" si="95"/>
        <v>17424640</v>
      </c>
      <c r="J547" s="15">
        <f t="shared" si="97"/>
        <v>1448.5767491354084</v>
      </c>
      <c r="K547" s="15">
        <f t="shared" si="98"/>
        <v>-856.53977192826289</v>
      </c>
      <c r="L547" s="15">
        <f t="shared" si="99"/>
        <v>1545205.306457734</v>
      </c>
      <c r="M547" s="15"/>
      <c r="N547" s="165">
        <f t="shared" si="89"/>
        <v>1545205.306457734</v>
      </c>
    </row>
    <row r="548" spans="1:14" x14ac:dyDescent="0.25">
      <c r="A548" s="159"/>
      <c r="B548" s="71" t="s">
        <v>380</v>
      </c>
      <c r="C548" s="53">
        <v>4</v>
      </c>
      <c r="D548" s="75">
        <v>13.830499999999999</v>
      </c>
      <c r="E548" s="179">
        <v>1003</v>
      </c>
      <c r="F548" s="80">
        <v>226106</v>
      </c>
      <c r="G548" s="61">
        <v>75</v>
      </c>
      <c r="H548" s="70">
        <f t="shared" si="96"/>
        <v>169579.5</v>
      </c>
      <c r="I548" s="15">
        <f t="shared" si="95"/>
        <v>56526.5</v>
      </c>
      <c r="J548" s="15">
        <f t="shared" si="97"/>
        <v>225.4297108673978</v>
      </c>
      <c r="K548" s="15">
        <f t="shared" si="98"/>
        <v>366.60726633974764</v>
      </c>
      <c r="L548" s="15">
        <f t="shared" si="99"/>
        <v>609874.33613591967</v>
      </c>
      <c r="M548" s="15"/>
      <c r="N548" s="165">
        <f t="shared" si="89"/>
        <v>609874.33613591967</v>
      </c>
    </row>
    <row r="549" spans="1:14" x14ac:dyDescent="0.25">
      <c r="A549" s="159"/>
      <c r="B549" s="71" t="s">
        <v>381</v>
      </c>
      <c r="C549" s="53">
        <v>4</v>
      </c>
      <c r="D549" s="75">
        <v>89.205900000000014</v>
      </c>
      <c r="E549" s="179">
        <v>5615</v>
      </c>
      <c r="F549" s="80">
        <v>1619480</v>
      </c>
      <c r="G549" s="61">
        <v>75</v>
      </c>
      <c r="H549" s="70">
        <f t="shared" si="96"/>
        <v>1214610</v>
      </c>
      <c r="I549" s="15">
        <f t="shared" si="95"/>
        <v>404870</v>
      </c>
      <c r="J549" s="15">
        <f t="shared" si="97"/>
        <v>288.42030276046307</v>
      </c>
      <c r="K549" s="15">
        <f t="shared" si="98"/>
        <v>303.6166744466824</v>
      </c>
      <c r="L549" s="15">
        <f t="shared" si="99"/>
        <v>1137723.1703602299</v>
      </c>
      <c r="M549" s="15"/>
      <c r="N549" s="165">
        <f t="shared" si="89"/>
        <v>1137723.1703602299</v>
      </c>
    </row>
    <row r="550" spans="1:14" x14ac:dyDescent="0.25">
      <c r="A550" s="159"/>
      <c r="B550" s="71" t="s">
        <v>382</v>
      </c>
      <c r="C550" s="53">
        <v>4</v>
      </c>
      <c r="D550" s="75">
        <v>28.287100000000002</v>
      </c>
      <c r="E550" s="179">
        <v>2117</v>
      </c>
      <c r="F550" s="80">
        <v>1751267</v>
      </c>
      <c r="G550" s="61">
        <v>75</v>
      </c>
      <c r="H550" s="70">
        <f t="shared" si="96"/>
        <v>1313450.25</v>
      </c>
      <c r="I550" s="15">
        <f t="shared" si="95"/>
        <v>437816.75</v>
      </c>
      <c r="J550" s="15">
        <f t="shared" si="97"/>
        <v>827.23996221067546</v>
      </c>
      <c r="K550" s="15">
        <f t="shared" si="98"/>
        <v>-235.20298500352999</v>
      </c>
      <c r="L550" s="15">
        <f t="shared" si="99"/>
        <v>264194.09783738799</v>
      </c>
      <c r="M550" s="15"/>
      <c r="N550" s="165">
        <f t="shared" si="89"/>
        <v>264194.09783738799</v>
      </c>
    </row>
    <row r="551" spans="1:14" x14ac:dyDescent="0.25">
      <c r="A551" s="159"/>
      <c r="B551" s="71" t="s">
        <v>383</v>
      </c>
      <c r="C551" s="53">
        <v>4</v>
      </c>
      <c r="D551" s="75">
        <v>44.047899999999998</v>
      </c>
      <c r="E551" s="179">
        <v>3796</v>
      </c>
      <c r="F551" s="80">
        <v>390266</v>
      </c>
      <c r="G551" s="61">
        <v>75</v>
      </c>
      <c r="H551" s="70">
        <f t="shared" si="96"/>
        <v>292699.5</v>
      </c>
      <c r="I551" s="15">
        <f t="shared" si="95"/>
        <v>97566.5</v>
      </c>
      <c r="J551" s="15">
        <f t="shared" si="97"/>
        <v>102.80979978925184</v>
      </c>
      <c r="K551" s="15">
        <f t="shared" si="98"/>
        <v>489.22717741789364</v>
      </c>
      <c r="L551" s="15">
        <f t="shared" si="99"/>
        <v>1101907.4207644323</v>
      </c>
      <c r="M551" s="15"/>
      <c r="N551" s="165">
        <f t="shared" si="89"/>
        <v>1101907.4207644323</v>
      </c>
    </row>
    <row r="552" spans="1:14" x14ac:dyDescent="0.25">
      <c r="A552" s="159"/>
      <c r="B552" s="71" t="s">
        <v>384</v>
      </c>
      <c r="C552" s="53">
        <v>4</v>
      </c>
      <c r="D552" s="75">
        <v>45.811300000000003</v>
      </c>
      <c r="E552" s="179">
        <v>2519</v>
      </c>
      <c r="F552" s="80">
        <v>348880</v>
      </c>
      <c r="G552" s="61">
        <v>75</v>
      </c>
      <c r="H552" s="70">
        <f t="shared" si="96"/>
        <v>261660</v>
      </c>
      <c r="I552" s="15">
        <f t="shared" si="95"/>
        <v>87220</v>
      </c>
      <c r="J552" s="15">
        <f t="shared" si="97"/>
        <v>138.4994045256054</v>
      </c>
      <c r="K552" s="15">
        <f t="shared" si="98"/>
        <v>453.53757268154004</v>
      </c>
      <c r="L552" s="15">
        <f t="shared" si="99"/>
        <v>943904.26942091272</v>
      </c>
      <c r="M552" s="15"/>
      <c r="N552" s="165">
        <f t="shared" si="89"/>
        <v>943904.26942091272</v>
      </c>
    </row>
    <row r="553" spans="1:14" x14ac:dyDescent="0.25">
      <c r="A553" s="159"/>
      <c r="B553" s="71" t="s">
        <v>385</v>
      </c>
      <c r="C553" s="53">
        <v>4</v>
      </c>
      <c r="D553" s="75">
        <v>76.026800000000009</v>
      </c>
      <c r="E553" s="179">
        <v>5014</v>
      </c>
      <c r="F553" s="80">
        <v>695613</v>
      </c>
      <c r="G553" s="61">
        <v>75</v>
      </c>
      <c r="H553" s="70">
        <f t="shared" si="96"/>
        <v>521709.75</v>
      </c>
      <c r="I553" s="15">
        <f t="shared" si="95"/>
        <v>173903.25</v>
      </c>
      <c r="J553" s="15">
        <f t="shared" si="97"/>
        <v>138.73414439569206</v>
      </c>
      <c r="K553" s="15">
        <f t="shared" si="98"/>
        <v>453.30283281145341</v>
      </c>
      <c r="L553" s="15">
        <f t="shared" si="99"/>
        <v>1246927.808863203</v>
      </c>
      <c r="M553" s="15"/>
      <c r="N553" s="165">
        <f t="shared" si="89"/>
        <v>1246927.808863203</v>
      </c>
    </row>
    <row r="554" spans="1:14" x14ac:dyDescent="0.25">
      <c r="A554" s="159"/>
      <c r="B554" s="71" t="s">
        <v>386</v>
      </c>
      <c r="C554" s="53">
        <v>4</v>
      </c>
      <c r="D554" s="75">
        <v>21.168299999999999</v>
      </c>
      <c r="E554" s="179">
        <v>1253</v>
      </c>
      <c r="F554" s="80">
        <v>222920</v>
      </c>
      <c r="G554" s="61">
        <v>75</v>
      </c>
      <c r="H554" s="70">
        <f t="shared" si="96"/>
        <v>167190</v>
      </c>
      <c r="I554" s="15">
        <f t="shared" si="95"/>
        <v>55730</v>
      </c>
      <c r="J554" s="15">
        <f t="shared" si="97"/>
        <v>177.90901835594573</v>
      </c>
      <c r="K554" s="15">
        <f t="shared" si="98"/>
        <v>414.12795885119976</v>
      </c>
      <c r="L554" s="15">
        <f t="shared" si="99"/>
        <v>714044.39301069267</v>
      </c>
      <c r="M554" s="15"/>
      <c r="N554" s="165">
        <f t="shared" si="89"/>
        <v>714044.39301069267</v>
      </c>
    </row>
    <row r="555" spans="1:14" x14ac:dyDescent="0.25">
      <c r="A555" s="159"/>
      <c r="B555" s="71" t="s">
        <v>387</v>
      </c>
      <c r="C555" s="53">
        <v>4</v>
      </c>
      <c r="D555" s="75">
        <v>27.250599999999999</v>
      </c>
      <c r="E555" s="179">
        <v>1834</v>
      </c>
      <c r="F555" s="80">
        <v>270867</v>
      </c>
      <c r="G555" s="61">
        <v>75</v>
      </c>
      <c r="H555" s="70">
        <f t="shared" si="96"/>
        <v>203150.25</v>
      </c>
      <c r="I555" s="15">
        <f t="shared" si="95"/>
        <v>67716.75</v>
      </c>
      <c r="J555" s="15">
        <f t="shared" si="97"/>
        <v>147.69193020719737</v>
      </c>
      <c r="K555" s="15">
        <f t="shared" si="98"/>
        <v>444.34504699994807</v>
      </c>
      <c r="L555" s="15">
        <f t="shared" si="99"/>
        <v>822086.13427764655</v>
      </c>
      <c r="M555" s="15"/>
      <c r="N555" s="165">
        <f t="shared" si="89"/>
        <v>822086.13427764655</v>
      </c>
    </row>
    <row r="556" spans="1:14" x14ac:dyDescent="0.25">
      <c r="A556" s="159"/>
      <c r="B556" s="71" t="s">
        <v>388</v>
      </c>
      <c r="C556" s="53">
        <v>4</v>
      </c>
      <c r="D556" s="75">
        <v>21.5503</v>
      </c>
      <c r="E556" s="179">
        <v>1734</v>
      </c>
      <c r="F556" s="80">
        <v>616786</v>
      </c>
      <c r="G556" s="61">
        <v>75</v>
      </c>
      <c r="H556" s="70">
        <f t="shared" si="96"/>
        <v>462589.5</v>
      </c>
      <c r="I556" s="15">
        <f t="shared" si="95"/>
        <v>154196.5</v>
      </c>
      <c r="J556" s="15">
        <f t="shared" si="97"/>
        <v>355.70126874279123</v>
      </c>
      <c r="K556" s="15">
        <f t="shared" si="98"/>
        <v>236.33570846435424</v>
      </c>
      <c r="L556" s="15">
        <f t="shared" si="99"/>
        <v>523987.20040926524</v>
      </c>
      <c r="M556" s="15"/>
      <c r="N556" s="165">
        <f t="shared" si="89"/>
        <v>523987.20040926524</v>
      </c>
    </row>
    <row r="557" spans="1:14" x14ac:dyDescent="0.25">
      <c r="A557" s="159"/>
      <c r="B557" s="71" t="s">
        <v>389</v>
      </c>
      <c r="C557" s="53">
        <v>4</v>
      </c>
      <c r="D557" s="75">
        <v>14.727999999999998</v>
      </c>
      <c r="E557" s="179">
        <v>1507</v>
      </c>
      <c r="F557" s="80">
        <v>630280</v>
      </c>
      <c r="G557" s="61">
        <v>75</v>
      </c>
      <c r="H557" s="70">
        <f t="shared" si="96"/>
        <v>472710</v>
      </c>
      <c r="I557" s="15">
        <f t="shared" si="95"/>
        <v>157570</v>
      </c>
      <c r="J557" s="15">
        <f t="shared" si="97"/>
        <v>418.23490378234902</v>
      </c>
      <c r="K557" s="15">
        <f t="shared" si="98"/>
        <v>173.80207342479645</v>
      </c>
      <c r="L557" s="15">
        <f t="shared" si="99"/>
        <v>403419.1545814164</v>
      </c>
      <c r="M557" s="15"/>
      <c r="N557" s="165">
        <f t="shared" si="89"/>
        <v>403419.1545814164</v>
      </c>
    </row>
    <row r="558" spans="1:14" x14ac:dyDescent="0.25">
      <c r="A558" s="159"/>
      <c r="B558" s="71" t="s">
        <v>390</v>
      </c>
      <c r="C558" s="53">
        <v>4</v>
      </c>
      <c r="D558" s="75">
        <v>18.566800000000001</v>
      </c>
      <c r="E558" s="179">
        <v>1505</v>
      </c>
      <c r="F558" s="80">
        <v>289094</v>
      </c>
      <c r="G558" s="61">
        <v>75</v>
      </c>
      <c r="H558" s="70">
        <f t="shared" si="96"/>
        <v>216820.5</v>
      </c>
      <c r="I558" s="15">
        <f t="shared" si="95"/>
        <v>72273.5</v>
      </c>
      <c r="J558" s="15">
        <f t="shared" si="97"/>
        <v>192.0890365448505</v>
      </c>
      <c r="K558" s="15">
        <f t="shared" si="98"/>
        <v>399.94794066229497</v>
      </c>
      <c r="L558" s="15">
        <f t="shared" si="99"/>
        <v>711430.32444548933</v>
      </c>
      <c r="M558" s="15"/>
      <c r="N558" s="165">
        <f t="shared" si="89"/>
        <v>711430.32444548933</v>
      </c>
    </row>
    <row r="559" spans="1:14" x14ac:dyDescent="0.25">
      <c r="A559" s="159"/>
      <c r="B559" s="71" t="s">
        <v>209</v>
      </c>
      <c r="C559" s="53">
        <v>4</v>
      </c>
      <c r="D559" s="75">
        <v>27.703899999999997</v>
      </c>
      <c r="E559" s="179">
        <v>2513</v>
      </c>
      <c r="F559" s="80">
        <v>298280</v>
      </c>
      <c r="G559" s="61">
        <v>75</v>
      </c>
      <c r="H559" s="70">
        <f t="shared" si="96"/>
        <v>223710</v>
      </c>
      <c r="I559" s="15">
        <f t="shared" si="95"/>
        <v>74570</v>
      </c>
      <c r="J559" s="15">
        <f t="shared" si="97"/>
        <v>118.69478710704337</v>
      </c>
      <c r="K559" s="15">
        <f t="shared" si="98"/>
        <v>473.34219010010213</v>
      </c>
      <c r="L559" s="15">
        <f t="shared" si="99"/>
        <v>922895.87413053692</v>
      </c>
      <c r="M559" s="15"/>
      <c r="N559" s="165">
        <f t="shared" si="89"/>
        <v>922895.87413053692</v>
      </c>
    </row>
    <row r="560" spans="1:14" x14ac:dyDescent="0.25">
      <c r="A560" s="159"/>
      <c r="B560" s="71" t="s">
        <v>246</v>
      </c>
      <c r="C560" s="53">
        <v>4</v>
      </c>
      <c r="D560" s="75">
        <v>15.173299999999998</v>
      </c>
      <c r="E560" s="179">
        <v>692</v>
      </c>
      <c r="F560" s="80">
        <v>150946</v>
      </c>
      <c r="G560" s="61">
        <v>75</v>
      </c>
      <c r="H560" s="70">
        <f t="shared" si="96"/>
        <v>113209.5</v>
      </c>
      <c r="I560" s="15">
        <f t="shared" si="95"/>
        <v>37736.5</v>
      </c>
      <c r="J560" s="15">
        <f t="shared" si="97"/>
        <v>218.13005780346822</v>
      </c>
      <c r="K560" s="15">
        <f t="shared" si="98"/>
        <v>373.90691940367725</v>
      </c>
      <c r="L560" s="15">
        <f t="shared" si="99"/>
        <v>594839.13444657298</v>
      </c>
      <c r="M560" s="15"/>
      <c r="N560" s="165">
        <f t="shared" si="89"/>
        <v>594839.13444657298</v>
      </c>
    </row>
    <row r="561" spans="1:14" x14ac:dyDescent="0.25">
      <c r="A561" s="159"/>
      <c r="B561" s="71" t="s">
        <v>391</v>
      </c>
      <c r="C561" s="53">
        <v>4</v>
      </c>
      <c r="D561" s="75">
        <v>20.418799999999997</v>
      </c>
      <c r="E561" s="179">
        <v>1506</v>
      </c>
      <c r="F561" s="80">
        <v>217453</v>
      </c>
      <c r="G561" s="61">
        <v>75</v>
      </c>
      <c r="H561" s="70">
        <f t="shared" si="96"/>
        <v>163089.75</v>
      </c>
      <c r="I561" s="15">
        <f t="shared" si="95"/>
        <v>54363.25</v>
      </c>
      <c r="J561" s="15">
        <f t="shared" si="97"/>
        <v>144.39110225763613</v>
      </c>
      <c r="K561" s="15">
        <f t="shared" si="98"/>
        <v>447.64587494950933</v>
      </c>
      <c r="L561" s="15">
        <f t="shared" si="99"/>
        <v>779205.51458085573</v>
      </c>
      <c r="M561" s="15"/>
      <c r="N561" s="165">
        <f t="shared" si="89"/>
        <v>779205.51458085573</v>
      </c>
    </row>
    <row r="562" spans="1:14" x14ac:dyDescent="0.25">
      <c r="A562" s="159"/>
      <c r="B562" s="71" t="s">
        <v>392</v>
      </c>
      <c r="C562" s="53">
        <v>4</v>
      </c>
      <c r="D562" s="75">
        <v>99.448100000000011</v>
      </c>
      <c r="E562" s="179">
        <v>5447</v>
      </c>
      <c r="F562" s="80">
        <v>1135427</v>
      </c>
      <c r="G562" s="61">
        <v>75</v>
      </c>
      <c r="H562" s="70">
        <f t="shared" si="96"/>
        <v>851570.25</v>
      </c>
      <c r="I562" s="15">
        <f t="shared" si="95"/>
        <v>283856.75</v>
      </c>
      <c r="J562" s="15">
        <f t="shared" si="97"/>
        <v>208.44997246190565</v>
      </c>
      <c r="K562" s="15">
        <f t="shared" si="98"/>
        <v>383.58700474523982</v>
      </c>
      <c r="L562" s="15">
        <f t="shared" si="99"/>
        <v>1254377.5054418668</v>
      </c>
      <c r="M562" s="15"/>
      <c r="N562" s="165">
        <f t="shared" si="89"/>
        <v>1254377.5054418668</v>
      </c>
    </row>
    <row r="563" spans="1:14" x14ac:dyDescent="0.25">
      <c r="A563" s="159"/>
      <c r="B563" s="71" t="s">
        <v>393</v>
      </c>
      <c r="C563" s="53">
        <v>4</v>
      </c>
      <c r="D563" s="75">
        <v>22.054699999999997</v>
      </c>
      <c r="E563" s="179">
        <v>1690</v>
      </c>
      <c r="F563" s="80">
        <v>110720</v>
      </c>
      <c r="G563" s="61">
        <v>75</v>
      </c>
      <c r="H563" s="70">
        <f t="shared" si="96"/>
        <v>83040</v>
      </c>
      <c r="I563" s="15">
        <f t="shared" si="95"/>
        <v>27680</v>
      </c>
      <c r="J563" s="15">
        <f t="shared" si="97"/>
        <v>65.514792899408278</v>
      </c>
      <c r="K563" s="15">
        <f t="shared" si="98"/>
        <v>526.52218430773723</v>
      </c>
      <c r="L563" s="15">
        <f t="shared" si="99"/>
        <v>904098.99991301994</v>
      </c>
      <c r="M563" s="15"/>
      <c r="N563" s="165">
        <f t="shared" si="89"/>
        <v>904098.99991301994</v>
      </c>
    </row>
    <row r="564" spans="1:14" x14ac:dyDescent="0.25">
      <c r="A564" s="159"/>
      <c r="B564" s="71" t="s">
        <v>250</v>
      </c>
      <c r="C564" s="53">
        <v>4</v>
      </c>
      <c r="D564" s="75">
        <v>13.465299999999999</v>
      </c>
      <c r="E564" s="179">
        <v>1504</v>
      </c>
      <c r="F564" s="80">
        <v>101787</v>
      </c>
      <c r="G564" s="61">
        <v>75</v>
      </c>
      <c r="H564" s="70">
        <f t="shared" si="96"/>
        <v>76340.25</v>
      </c>
      <c r="I564" s="15">
        <f t="shared" si="95"/>
        <v>25446.75</v>
      </c>
      <c r="J564" s="15">
        <f t="shared" si="97"/>
        <v>67.677526595744681</v>
      </c>
      <c r="K564" s="15">
        <f t="shared" si="98"/>
        <v>524.3594506114008</v>
      </c>
      <c r="L564" s="15">
        <f t="shared" si="99"/>
        <v>862328.00791120133</v>
      </c>
      <c r="M564" s="15"/>
      <c r="N564" s="165">
        <f t="shared" si="89"/>
        <v>862328.00791120133</v>
      </c>
    </row>
    <row r="565" spans="1:14" x14ac:dyDescent="0.25">
      <c r="A565" s="159"/>
      <c r="B565" s="71" t="s">
        <v>282</v>
      </c>
      <c r="C565" s="53">
        <v>4</v>
      </c>
      <c r="D565" s="75">
        <v>32.471600000000002</v>
      </c>
      <c r="E565" s="179">
        <v>1744</v>
      </c>
      <c r="F565" s="80">
        <v>188147</v>
      </c>
      <c r="G565" s="61">
        <v>75</v>
      </c>
      <c r="H565" s="70">
        <f t="shared" si="96"/>
        <v>141110.25</v>
      </c>
      <c r="I565" s="15">
        <f t="shared" si="95"/>
        <v>47036.75</v>
      </c>
      <c r="J565" s="15">
        <f t="shared" si="97"/>
        <v>107.88245412844037</v>
      </c>
      <c r="K565" s="15">
        <f t="shared" si="98"/>
        <v>484.1545230787051</v>
      </c>
      <c r="L565" s="15">
        <f t="shared" si="99"/>
        <v>879896.09386940091</v>
      </c>
      <c r="M565" s="15"/>
      <c r="N565" s="165">
        <f t="shared" ref="N565:N628" si="100">L565+M565</f>
        <v>879896.09386940091</v>
      </c>
    </row>
    <row r="566" spans="1:14" x14ac:dyDescent="0.25">
      <c r="A566" s="159"/>
      <c r="B566" s="71" t="s">
        <v>142</v>
      </c>
      <c r="C566" s="53">
        <v>4</v>
      </c>
      <c r="D566" s="75">
        <v>10.603699999999998</v>
      </c>
      <c r="E566" s="179">
        <v>831</v>
      </c>
      <c r="F566" s="80">
        <v>52187</v>
      </c>
      <c r="G566" s="61">
        <v>75</v>
      </c>
      <c r="H566" s="70">
        <f t="shared" si="96"/>
        <v>39140.25</v>
      </c>
      <c r="I566" s="15">
        <f t="shared" si="95"/>
        <v>13046.75</v>
      </c>
      <c r="J566" s="15">
        <f t="shared" si="97"/>
        <v>62.800240673886883</v>
      </c>
      <c r="K566" s="15">
        <f t="shared" si="98"/>
        <v>529.23673653325864</v>
      </c>
      <c r="L566" s="15">
        <f t="shared" si="99"/>
        <v>800548.77635076072</v>
      </c>
      <c r="M566" s="15"/>
      <c r="N566" s="165">
        <f t="shared" si="100"/>
        <v>800548.77635076072</v>
      </c>
    </row>
    <row r="567" spans="1:14" x14ac:dyDescent="0.25">
      <c r="A567" s="159"/>
      <c r="B567" s="71" t="s">
        <v>394</v>
      </c>
      <c r="C567" s="53">
        <v>4</v>
      </c>
      <c r="D567" s="75">
        <v>27.763299999999997</v>
      </c>
      <c r="E567" s="179">
        <v>2550</v>
      </c>
      <c r="F567" s="80">
        <v>194960</v>
      </c>
      <c r="G567" s="61">
        <v>75</v>
      </c>
      <c r="H567" s="70">
        <f t="shared" si="96"/>
        <v>146220</v>
      </c>
      <c r="I567" s="15">
        <f t="shared" si="95"/>
        <v>48740</v>
      </c>
      <c r="J567" s="15">
        <f t="shared" si="97"/>
        <v>76.454901960784312</v>
      </c>
      <c r="K567" s="15">
        <f t="shared" si="98"/>
        <v>515.58207524636111</v>
      </c>
      <c r="L567" s="15">
        <f t="shared" si="99"/>
        <v>982113.80169040279</v>
      </c>
      <c r="M567" s="15"/>
      <c r="N567" s="165">
        <f t="shared" si="100"/>
        <v>982113.80169040279</v>
      </c>
    </row>
    <row r="568" spans="1:14" x14ac:dyDescent="0.25">
      <c r="A568" s="159"/>
      <c r="B568" s="8"/>
      <c r="C568" s="8"/>
      <c r="D568" s="75">
        <v>0</v>
      </c>
      <c r="E568" s="181"/>
      <c r="F568" s="166"/>
      <c r="G568" s="61"/>
      <c r="H568" s="166"/>
      <c r="I568" s="167"/>
      <c r="J568" s="167"/>
      <c r="K568" s="15"/>
      <c r="L568" s="15"/>
      <c r="M568" s="15"/>
      <c r="N568" s="165"/>
    </row>
    <row r="569" spans="1:14" x14ac:dyDescent="0.25">
      <c r="A569" s="163" t="s">
        <v>395</v>
      </c>
      <c r="B569" s="63" t="s">
        <v>2</v>
      </c>
      <c r="C569" s="64"/>
      <c r="D569" s="7">
        <v>783.48569999999995</v>
      </c>
      <c r="E569" s="182">
        <f>E570</f>
        <v>99400</v>
      </c>
      <c r="F569" s="55">
        <v>0</v>
      </c>
      <c r="G569" s="61"/>
      <c r="H569" s="55">
        <f>H571</f>
        <v>9936248</v>
      </c>
      <c r="I569" s="12">
        <f>I571</f>
        <v>-9936248</v>
      </c>
      <c r="J569" s="12"/>
      <c r="K569" s="15"/>
      <c r="L569" s="15"/>
      <c r="M569" s="14">
        <f>M571</f>
        <v>33398899.63084361</v>
      </c>
      <c r="N569" s="160">
        <f t="shared" si="100"/>
        <v>33398899.63084361</v>
      </c>
    </row>
    <row r="570" spans="1:14" x14ac:dyDescent="0.25">
      <c r="A570" s="163" t="s">
        <v>395</v>
      </c>
      <c r="B570" s="63" t="s">
        <v>3</v>
      </c>
      <c r="C570" s="64"/>
      <c r="D570" s="7">
        <v>783.48569999999995</v>
      </c>
      <c r="E570" s="182">
        <f>SUM(E572:E596)</f>
        <v>99400</v>
      </c>
      <c r="F570" s="55">
        <f>SUM(F572:F596)</f>
        <v>39744992</v>
      </c>
      <c r="G570" s="61"/>
      <c r="H570" s="55">
        <f>SUM(H572:H596)</f>
        <v>17640351.5</v>
      </c>
      <c r="I570" s="12">
        <f>SUM(I572:I596)</f>
        <v>22104640.5</v>
      </c>
      <c r="J570" s="12"/>
      <c r="K570" s="15"/>
      <c r="L570" s="12">
        <f>SUM(L572:L596)</f>
        <v>23602395.597094253</v>
      </c>
      <c r="M570" s="15"/>
      <c r="N570" s="160">
        <f t="shared" si="100"/>
        <v>23602395.597094253</v>
      </c>
    </row>
    <row r="571" spans="1:14" x14ac:dyDescent="0.25">
      <c r="A571" s="159"/>
      <c r="B571" s="71" t="s">
        <v>26</v>
      </c>
      <c r="C571" s="53">
        <v>2</v>
      </c>
      <c r="D571" s="75">
        <v>0</v>
      </c>
      <c r="E571" s="185"/>
      <c r="F571" s="70">
        <v>0</v>
      </c>
      <c r="G571" s="61">
        <v>25</v>
      </c>
      <c r="H571" s="70">
        <f>F570*G571/100</f>
        <v>9936248</v>
      </c>
      <c r="I571" s="15">
        <f t="shared" ref="I571:I596" si="101">F571-H571</f>
        <v>-9936248</v>
      </c>
      <c r="J571" s="15"/>
      <c r="K571" s="15"/>
      <c r="L571" s="15"/>
      <c r="M571" s="15">
        <f>($L$7*$L$8*E569/$L$10)+($L$7*$L$9*D569/$L$11)</f>
        <v>33398899.63084361</v>
      </c>
      <c r="N571" s="165">
        <f t="shared" si="100"/>
        <v>33398899.63084361</v>
      </c>
    </row>
    <row r="572" spans="1:14" x14ac:dyDescent="0.25">
      <c r="A572" s="159"/>
      <c r="B572" s="71" t="s">
        <v>396</v>
      </c>
      <c r="C572" s="53">
        <v>4</v>
      </c>
      <c r="D572" s="75">
        <v>26.569000000000003</v>
      </c>
      <c r="E572" s="179">
        <v>4948</v>
      </c>
      <c r="F572" s="80">
        <v>2080000</v>
      </c>
      <c r="G572" s="61">
        <v>75</v>
      </c>
      <c r="H572" s="70">
        <f t="shared" ref="H572:H596" si="102">F572*G572/100</f>
        <v>1560000</v>
      </c>
      <c r="I572" s="15">
        <f t="shared" si="101"/>
        <v>520000</v>
      </c>
      <c r="J572" s="15">
        <f t="shared" ref="J572:J596" si="103">F572/E572</f>
        <v>420.3718674211803</v>
      </c>
      <c r="K572" s="15">
        <f t="shared" ref="K572:K596" si="104">$J$11*$J$19-J572</f>
        <v>171.66510978596517</v>
      </c>
      <c r="L572" s="15">
        <f t="shared" ref="L572:L596" si="105">IF(K572&gt;0,$J$7*$J$8*(K572/$K$19),0)+$J$7*$J$9*(E572/$E$19)+$J$7*$J$10*(D572/$D$19)</f>
        <v>742189.1302421561</v>
      </c>
      <c r="M572" s="15"/>
      <c r="N572" s="165">
        <f t="shared" si="100"/>
        <v>742189.1302421561</v>
      </c>
    </row>
    <row r="573" spans="1:14" x14ac:dyDescent="0.25">
      <c r="A573" s="159"/>
      <c r="B573" s="71" t="s">
        <v>397</v>
      </c>
      <c r="C573" s="53">
        <v>4</v>
      </c>
      <c r="D573" s="75">
        <v>51.770800000000001</v>
      </c>
      <c r="E573" s="179">
        <v>1861</v>
      </c>
      <c r="F573" s="80">
        <v>257694</v>
      </c>
      <c r="G573" s="61">
        <v>75</v>
      </c>
      <c r="H573" s="70">
        <f t="shared" si="102"/>
        <v>193270.5</v>
      </c>
      <c r="I573" s="15">
        <f t="shared" si="101"/>
        <v>64423.5</v>
      </c>
      <c r="J573" s="15">
        <f t="shared" si="103"/>
        <v>138.4707146695325</v>
      </c>
      <c r="K573" s="15">
        <f t="shared" si="104"/>
        <v>453.56626253761294</v>
      </c>
      <c r="L573" s="15">
        <f t="shared" si="105"/>
        <v>899782.22410040512</v>
      </c>
      <c r="M573" s="15"/>
      <c r="N573" s="165">
        <f t="shared" si="100"/>
        <v>899782.22410040512</v>
      </c>
    </row>
    <row r="574" spans="1:14" x14ac:dyDescent="0.25">
      <c r="A574" s="159"/>
      <c r="B574" s="71" t="s">
        <v>795</v>
      </c>
      <c r="C574" s="53">
        <v>4</v>
      </c>
      <c r="D574" s="75">
        <v>58.449799999999996</v>
      </c>
      <c r="E574" s="179">
        <v>2428</v>
      </c>
      <c r="F574" s="80">
        <v>321200</v>
      </c>
      <c r="G574" s="61">
        <v>75</v>
      </c>
      <c r="H574" s="70">
        <f t="shared" si="102"/>
        <v>240900</v>
      </c>
      <c r="I574" s="15">
        <f t="shared" si="101"/>
        <v>80300</v>
      </c>
      <c r="J574" s="15">
        <f t="shared" si="103"/>
        <v>132.28995057660626</v>
      </c>
      <c r="K574" s="15">
        <f t="shared" si="104"/>
        <v>459.74702663053921</v>
      </c>
      <c r="L574" s="15">
        <f t="shared" si="105"/>
        <v>976386.54039947339</v>
      </c>
      <c r="M574" s="15"/>
      <c r="N574" s="165">
        <f t="shared" si="100"/>
        <v>976386.54039947339</v>
      </c>
    </row>
    <row r="575" spans="1:14" x14ac:dyDescent="0.25">
      <c r="A575" s="159"/>
      <c r="B575" s="71" t="s">
        <v>398</v>
      </c>
      <c r="C575" s="53">
        <v>4</v>
      </c>
      <c r="D575" s="75">
        <v>69.130799999999994</v>
      </c>
      <c r="E575" s="179">
        <v>11104</v>
      </c>
      <c r="F575" s="80">
        <v>2408187</v>
      </c>
      <c r="G575" s="61">
        <v>75</v>
      </c>
      <c r="H575" s="70">
        <f t="shared" si="102"/>
        <v>1806140.25</v>
      </c>
      <c r="I575" s="15">
        <f t="shared" si="101"/>
        <v>602046.75</v>
      </c>
      <c r="J575" s="15">
        <f t="shared" si="103"/>
        <v>216.87563040345822</v>
      </c>
      <c r="K575" s="15">
        <f t="shared" si="104"/>
        <v>375.16134680368725</v>
      </c>
      <c r="L575" s="15">
        <f t="shared" si="105"/>
        <v>1676739.910016573</v>
      </c>
      <c r="M575" s="15"/>
      <c r="N575" s="165">
        <f t="shared" si="100"/>
        <v>1676739.910016573</v>
      </c>
    </row>
    <row r="576" spans="1:14" x14ac:dyDescent="0.25">
      <c r="A576" s="159"/>
      <c r="B576" s="71" t="s">
        <v>399</v>
      </c>
      <c r="C576" s="53">
        <v>4</v>
      </c>
      <c r="D576" s="75">
        <v>13.638200000000001</v>
      </c>
      <c r="E576" s="179">
        <v>2633</v>
      </c>
      <c r="F576" s="80">
        <v>424907</v>
      </c>
      <c r="G576" s="61">
        <v>75</v>
      </c>
      <c r="H576" s="70">
        <f t="shared" si="102"/>
        <v>318680.25</v>
      </c>
      <c r="I576" s="15">
        <f t="shared" si="101"/>
        <v>106226.75</v>
      </c>
      <c r="J576" s="15">
        <f t="shared" si="103"/>
        <v>161.37751614128371</v>
      </c>
      <c r="K576" s="15">
        <f t="shared" si="104"/>
        <v>430.65946106586176</v>
      </c>
      <c r="L576" s="15">
        <f t="shared" si="105"/>
        <v>841250.64423230453</v>
      </c>
      <c r="M576" s="15"/>
      <c r="N576" s="165">
        <f t="shared" si="100"/>
        <v>841250.64423230453</v>
      </c>
    </row>
    <row r="577" spans="1:14" x14ac:dyDescent="0.25">
      <c r="A577" s="159"/>
      <c r="B577" s="71" t="s">
        <v>400</v>
      </c>
      <c r="C577" s="53">
        <v>4</v>
      </c>
      <c r="D577" s="75">
        <v>52.592100000000002</v>
      </c>
      <c r="E577" s="179">
        <v>2205</v>
      </c>
      <c r="F577" s="80">
        <v>401973</v>
      </c>
      <c r="G577" s="61">
        <v>75</v>
      </c>
      <c r="H577" s="70">
        <f t="shared" si="102"/>
        <v>301479.75</v>
      </c>
      <c r="I577" s="15">
        <f t="shared" si="101"/>
        <v>100493.25</v>
      </c>
      <c r="J577" s="15">
        <f t="shared" si="103"/>
        <v>182.30068027210885</v>
      </c>
      <c r="K577" s="15">
        <f t="shared" si="104"/>
        <v>409.73629693503665</v>
      </c>
      <c r="L577" s="15">
        <f t="shared" si="105"/>
        <v>875181.37154696509</v>
      </c>
      <c r="M577" s="15"/>
      <c r="N577" s="165">
        <f t="shared" si="100"/>
        <v>875181.37154696509</v>
      </c>
    </row>
    <row r="578" spans="1:14" x14ac:dyDescent="0.25">
      <c r="A578" s="159"/>
      <c r="B578" s="71" t="s">
        <v>401</v>
      </c>
      <c r="C578" s="53">
        <v>4</v>
      </c>
      <c r="D578" s="75">
        <v>7.2299999999999995</v>
      </c>
      <c r="E578" s="179">
        <v>1113</v>
      </c>
      <c r="F578" s="80">
        <v>124213</v>
      </c>
      <c r="G578" s="61">
        <v>75</v>
      </c>
      <c r="H578" s="70">
        <f t="shared" si="102"/>
        <v>93159.75</v>
      </c>
      <c r="I578" s="15">
        <f t="shared" si="101"/>
        <v>31053.25</v>
      </c>
      <c r="J578" s="15">
        <f t="shared" si="103"/>
        <v>111.60197663971249</v>
      </c>
      <c r="K578" s="15">
        <f t="shared" si="104"/>
        <v>480.43500056743301</v>
      </c>
      <c r="L578" s="15">
        <f t="shared" si="105"/>
        <v>752989.92761054263</v>
      </c>
      <c r="M578" s="15"/>
      <c r="N578" s="165">
        <f t="shared" si="100"/>
        <v>752989.92761054263</v>
      </c>
    </row>
    <row r="579" spans="1:14" x14ac:dyDescent="0.25">
      <c r="A579" s="159"/>
      <c r="B579" s="71" t="s">
        <v>299</v>
      </c>
      <c r="C579" s="53">
        <v>4</v>
      </c>
      <c r="D579" s="75">
        <v>40.322299999999998</v>
      </c>
      <c r="E579" s="179">
        <v>3643</v>
      </c>
      <c r="F579" s="80">
        <v>693574</v>
      </c>
      <c r="G579" s="61">
        <v>75</v>
      </c>
      <c r="H579" s="70">
        <f t="shared" si="102"/>
        <v>520180.5</v>
      </c>
      <c r="I579" s="15">
        <f t="shared" si="101"/>
        <v>173393.5</v>
      </c>
      <c r="J579" s="15">
        <f t="shared" si="103"/>
        <v>190.38539665111173</v>
      </c>
      <c r="K579" s="15">
        <f t="shared" si="104"/>
        <v>401.65158055603376</v>
      </c>
      <c r="L579" s="15">
        <f t="shared" si="105"/>
        <v>962964.54966856213</v>
      </c>
      <c r="M579" s="15"/>
      <c r="N579" s="165">
        <f t="shared" si="100"/>
        <v>962964.54966856213</v>
      </c>
    </row>
    <row r="580" spans="1:14" x14ac:dyDescent="0.25">
      <c r="A580" s="159"/>
      <c r="B580" s="71" t="s">
        <v>402</v>
      </c>
      <c r="C580" s="53">
        <v>4</v>
      </c>
      <c r="D580" s="75">
        <v>5.835</v>
      </c>
      <c r="E580" s="179">
        <v>1175</v>
      </c>
      <c r="F580" s="80">
        <v>143907</v>
      </c>
      <c r="G580" s="61">
        <v>75</v>
      </c>
      <c r="H580" s="70">
        <f t="shared" si="102"/>
        <v>107930.25</v>
      </c>
      <c r="I580" s="15">
        <f t="shared" si="101"/>
        <v>35976.75</v>
      </c>
      <c r="J580" s="15">
        <f t="shared" si="103"/>
        <v>122.4740425531915</v>
      </c>
      <c r="K580" s="15">
        <f t="shared" si="104"/>
        <v>469.56293465395396</v>
      </c>
      <c r="L580" s="15">
        <f t="shared" si="105"/>
        <v>740664.74988649995</v>
      </c>
      <c r="M580" s="15"/>
      <c r="N580" s="165">
        <f t="shared" si="100"/>
        <v>740664.74988649995</v>
      </c>
    </row>
    <row r="581" spans="1:14" x14ac:dyDescent="0.25">
      <c r="A581" s="159"/>
      <c r="B581" s="71" t="s">
        <v>889</v>
      </c>
      <c r="C581" s="53">
        <v>3</v>
      </c>
      <c r="D581" s="75">
        <v>31.644399999999997</v>
      </c>
      <c r="E581" s="179">
        <v>15786</v>
      </c>
      <c r="F581" s="80">
        <v>22124350</v>
      </c>
      <c r="G581" s="61">
        <v>20</v>
      </c>
      <c r="H581" s="70">
        <f t="shared" si="102"/>
        <v>4424870</v>
      </c>
      <c r="I581" s="15">
        <f t="shared" si="101"/>
        <v>17699480</v>
      </c>
      <c r="J581" s="15">
        <f t="shared" si="103"/>
        <v>1401.5171671100975</v>
      </c>
      <c r="K581" s="15">
        <f t="shared" si="104"/>
        <v>-809.48018990295202</v>
      </c>
      <c r="L581" s="15">
        <f t="shared" si="105"/>
        <v>1508730.1264334212</v>
      </c>
      <c r="M581" s="15"/>
      <c r="N581" s="165">
        <f t="shared" si="100"/>
        <v>1508730.1264334212</v>
      </c>
    </row>
    <row r="582" spans="1:14" x14ac:dyDescent="0.25">
      <c r="A582" s="159"/>
      <c r="B582" s="71" t="s">
        <v>403</v>
      </c>
      <c r="C582" s="53">
        <v>4</v>
      </c>
      <c r="D582" s="75">
        <v>12.1113</v>
      </c>
      <c r="E582" s="179">
        <v>2516</v>
      </c>
      <c r="F582" s="80">
        <v>244987</v>
      </c>
      <c r="G582" s="61">
        <v>75</v>
      </c>
      <c r="H582" s="70">
        <f t="shared" si="102"/>
        <v>183740.25</v>
      </c>
      <c r="I582" s="15">
        <f t="shared" si="101"/>
        <v>61246.75</v>
      </c>
      <c r="J582" s="15">
        <f t="shared" si="103"/>
        <v>97.371621621621628</v>
      </c>
      <c r="K582" s="15">
        <f t="shared" si="104"/>
        <v>494.66535558552386</v>
      </c>
      <c r="L582" s="15">
        <f t="shared" si="105"/>
        <v>911175.00452236005</v>
      </c>
      <c r="M582" s="15"/>
      <c r="N582" s="165">
        <f t="shared" si="100"/>
        <v>911175.00452236005</v>
      </c>
    </row>
    <row r="583" spans="1:14" x14ac:dyDescent="0.25">
      <c r="A583" s="159"/>
      <c r="B583" s="71" t="s">
        <v>404</v>
      </c>
      <c r="C583" s="53">
        <v>4</v>
      </c>
      <c r="D583" s="75">
        <v>21.832999999999998</v>
      </c>
      <c r="E583" s="179">
        <v>5003</v>
      </c>
      <c r="F583" s="80">
        <v>1438734</v>
      </c>
      <c r="G583" s="61">
        <v>75</v>
      </c>
      <c r="H583" s="70">
        <f t="shared" si="102"/>
        <v>1079050.5</v>
      </c>
      <c r="I583" s="15">
        <f t="shared" si="101"/>
        <v>359683.5</v>
      </c>
      <c r="J583" s="15">
        <f t="shared" si="103"/>
        <v>287.57425544673197</v>
      </c>
      <c r="K583" s="15">
        <f t="shared" si="104"/>
        <v>304.4627217604135</v>
      </c>
      <c r="L583" s="15">
        <f t="shared" si="105"/>
        <v>910152.8713316333</v>
      </c>
      <c r="M583" s="15"/>
      <c r="N583" s="165">
        <f t="shared" si="100"/>
        <v>910152.8713316333</v>
      </c>
    </row>
    <row r="584" spans="1:14" x14ac:dyDescent="0.25">
      <c r="A584" s="159"/>
      <c r="B584" s="71" t="s">
        <v>405</v>
      </c>
      <c r="C584" s="53">
        <v>4</v>
      </c>
      <c r="D584" s="75">
        <v>25.650599999999997</v>
      </c>
      <c r="E584" s="179">
        <v>3024</v>
      </c>
      <c r="F584" s="80">
        <v>329826</v>
      </c>
      <c r="G584" s="61">
        <v>75</v>
      </c>
      <c r="H584" s="70">
        <f t="shared" si="102"/>
        <v>247369.5</v>
      </c>
      <c r="I584" s="15">
        <f t="shared" si="101"/>
        <v>82456.5</v>
      </c>
      <c r="J584" s="15">
        <f t="shared" si="103"/>
        <v>109.06944444444444</v>
      </c>
      <c r="K584" s="15">
        <f t="shared" si="104"/>
        <v>482.96753276270101</v>
      </c>
      <c r="L584" s="15">
        <f t="shared" si="105"/>
        <v>976512.35341745766</v>
      </c>
      <c r="M584" s="15"/>
      <c r="N584" s="165">
        <f t="shared" si="100"/>
        <v>976512.35341745766</v>
      </c>
    </row>
    <row r="585" spans="1:14" x14ac:dyDescent="0.25">
      <c r="A585" s="159"/>
      <c r="B585" s="71" t="s">
        <v>406</v>
      </c>
      <c r="C585" s="53">
        <v>4</v>
      </c>
      <c r="D585" s="75">
        <v>13.840599999999998</v>
      </c>
      <c r="E585" s="179">
        <v>2286</v>
      </c>
      <c r="F585" s="80">
        <v>430493</v>
      </c>
      <c r="G585" s="61">
        <v>75</v>
      </c>
      <c r="H585" s="70">
        <f t="shared" si="102"/>
        <v>322869.75</v>
      </c>
      <c r="I585" s="15">
        <f t="shared" si="101"/>
        <v>107623.25</v>
      </c>
      <c r="J585" s="15">
        <f t="shared" si="103"/>
        <v>188.31714785651795</v>
      </c>
      <c r="K585" s="15">
        <f t="shared" si="104"/>
        <v>403.71982935062749</v>
      </c>
      <c r="L585" s="15">
        <f t="shared" si="105"/>
        <v>774860.29166886793</v>
      </c>
      <c r="M585" s="15"/>
      <c r="N585" s="165">
        <f t="shared" si="100"/>
        <v>774860.29166886793</v>
      </c>
    </row>
    <row r="586" spans="1:14" x14ac:dyDescent="0.25">
      <c r="A586" s="159"/>
      <c r="B586" s="71" t="s">
        <v>407</v>
      </c>
      <c r="C586" s="53">
        <v>4</v>
      </c>
      <c r="D586" s="75">
        <v>7.8751000000000007</v>
      </c>
      <c r="E586" s="179">
        <v>1008</v>
      </c>
      <c r="F586" s="80">
        <v>68707</v>
      </c>
      <c r="G586" s="61">
        <v>75</v>
      </c>
      <c r="H586" s="70">
        <f t="shared" si="102"/>
        <v>51530.25</v>
      </c>
      <c r="I586" s="15">
        <f t="shared" si="101"/>
        <v>17176.75</v>
      </c>
      <c r="J586" s="15">
        <f t="shared" si="103"/>
        <v>68.161706349206355</v>
      </c>
      <c r="K586" s="15">
        <f t="shared" si="104"/>
        <v>523.87527085793909</v>
      </c>
      <c r="L586" s="15">
        <f t="shared" si="105"/>
        <v>802459.24426142301</v>
      </c>
      <c r="M586" s="15"/>
      <c r="N586" s="165">
        <f t="shared" si="100"/>
        <v>802459.24426142301</v>
      </c>
    </row>
    <row r="587" spans="1:14" x14ac:dyDescent="0.25">
      <c r="A587" s="159"/>
      <c r="B587" s="71" t="s">
        <v>408</v>
      </c>
      <c r="C587" s="53">
        <v>4</v>
      </c>
      <c r="D587" s="75">
        <v>45.59</v>
      </c>
      <c r="E587" s="179">
        <v>5607</v>
      </c>
      <c r="F587" s="80">
        <v>1297120</v>
      </c>
      <c r="G587" s="61">
        <v>75</v>
      </c>
      <c r="H587" s="70">
        <f t="shared" si="102"/>
        <v>972840</v>
      </c>
      <c r="I587" s="15">
        <f t="shared" si="101"/>
        <v>324280</v>
      </c>
      <c r="J587" s="15">
        <f t="shared" si="103"/>
        <v>231.33939718209382</v>
      </c>
      <c r="K587" s="15">
        <f t="shared" si="104"/>
        <v>360.69758002505165</v>
      </c>
      <c r="L587" s="15">
        <f t="shared" si="105"/>
        <v>1100072.2002925533</v>
      </c>
      <c r="M587" s="15"/>
      <c r="N587" s="165">
        <f t="shared" si="100"/>
        <v>1100072.2002925533</v>
      </c>
    </row>
    <row r="588" spans="1:14" x14ac:dyDescent="0.25">
      <c r="A588" s="159"/>
      <c r="B588" s="71" t="s">
        <v>409</v>
      </c>
      <c r="C588" s="53">
        <v>4</v>
      </c>
      <c r="D588" s="75">
        <v>77.631799999999998</v>
      </c>
      <c r="E588" s="179">
        <v>7521</v>
      </c>
      <c r="F588" s="80">
        <v>2069854</v>
      </c>
      <c r="G588" s="61">
        <v>75</v>
      </c>
      <c r="H588" s="70">
        <f t="shared" si="102"/>
        <v>1552390.5</v>
      </c>
      <c r="I588" s="15">
        <f t="shared" si="101"/>
        <v>517463.5</v>
      </c>
      <c r="J588" s="15">
        <f t="shared" si="103"/>
        <v>275.20994548597258</v>
      </c>
      <c r="K588" s="15">
        <f t="shared" si="104"/>
        <v>316.82703172117289</v>
      </c>
      <c r="L588" s="15">
        <f t="shared" si="105"/>
        <v>1297701.9978837448</v>
      </c>
      <c r="M588" s="15"/>
      <c r="N588" s="165">
        <f t="shared" si="100"/>
        <v>1297701.9978837448</v>
      </c>
    </row>
    <row r="589" spans="1:14" x14ac:dyDescent="0.25">
      <c r="A589" s="159"/>
      <c r="B589" s="71" t="s">
        <v>410</v>
      </c>
      <c r="C589" s="53">
        <v>4</v>
      </c>
      <c r="D589" s="75">
        <v>34.059899999999999</v>
      </c>
      <c r="E589" s="179">
        <v>5589</v>
      </c>
      <c r="F589" s="80">
        <v>569546</v>
      </c>
      <c r="G589" s="61">
        <v>75</v>
      </c>
      <c r="H589" s="70">
        <f t="shared" si="102"/>
        <v>427159.5</v>
      </c>
      <c r="I589" s="15">
        <f t="shared" si="101"/>
        <v>142386.5</v>
      </c>
      <c r="J589" s="15">
        <f t="shared" si="103"/>
        <v>101.90481302558597</v>
      </c>
      <c r="K589" s="15">
        <f t="shared" si="104"/>
        <v>490.13216418155952</v>
      </c>
      <c r="L589" s="15">
        <f t="shared" si="105"/>
        <v>1239517.9695812939</v>
      </c>
      <c r="M589" s="15"/>
      <c r="N589" s="165">
        <f t="shared" si="100"/>
        <v>1239517.9695812939</v>
      </c>
    </row>
    <row r="590" spans="1:14" x14ac:dyDescent="0.25">
      <c r="A590" s="159"/>
      <c r="B590" s="71" t="s">
        <v>411</v>
      </c>
      <c r="C590" s="53">
        <v>4</v>
      </c>
      <c r="D590" s="75">
        <v>8.8218999999999994</v>
      </c>
      <c r="E590" s="179">
        <v>1765</v>
      </c>
      <c r="F590" s="80">
        <v>1189360</v>
      </c>
      <c r="G590" s="61">
        <v>75</v>
      </c>
      <c r="H590" s="70">
        <f t="shared" si="102"/>
        <v>892020</v>
      </c>
      <c r="I590" s="15">
        <f t="shared" si="101"/>
        <v>297340</v>
      </c>
      <c r="J590" s="15">
        <f t="shared" si="103"/>
        <v>673.85835694050991</v>
      </c>
      <c r="K590" s="15">
        <f t="shared" si="104"/>
        <v>-81.821379733364438</v>
      </c>
      <c r="L590" s="15">
        <f t="shared" si="105"/>
        <v>182283.32005399506</v>
      </c>
      <c r="M590" s="15"/>
      <c r="N590" s="165">
        <f t="shared" si="100"/>
        <v>182283.32005399506</v>
      </c>
    </row>
    <row r="591" spans="1:14" x14ac:dyDescent="0.25">
      <c r="A591" s="159"/>
      <c r="B591" s="71" t="s">
        <v>412</v>
      </c>
      <c r="C591" s="53">
        <v>4</v>
      </c>
      <c r="D591" s="75">
        <v>23.27</v>
      </c>
      <c r="E591" s="179">
        <v>3057</v>
      </c>
      <c r="F591" s="80">
        <v>740240</v>
      </c>
      <c r="G591" s="61">
        <v>75</v>
      </c>
      <c r="H591" s="70">
        <f t="shared" si="102"/>
        <v>555180</v>
      </c>
      <c r="I591" s="15">
        <f t="shared" si="101"/>
        <v>185060</v>
      </c>
      <c r="J591" s="15">
        <f t="shared" si="103"/>
        <v>242.14589466797514</v>
      </c>
      <c r="K591" s="15">
        <f t="shared" si="104"/>
        <v>349.89108253917033</v>
      </c>
      <c r="L591" s="15">
        <f t="shared" si="105"/>
        <v>797826.2658909366</v>
      </c>
      <c r="M591" s="15"/>
      <c r="N591" s="165">
        <f t="shared" si="100"/>
        <v>797826.2658909366</v>
      </c>
    </row>
    <row r="592" spans="1:14" x14ac:dyDescent="0.25">
      <c r="A592" s="159"/>
      <c r="B592" s="71" t="s">
        <v>796</v>
      </c>
      <c r="C592" s="53">
        <v>4</v>
      </c>
      <c r="D592" s="75">
        <v>41.862299999999991</v>
      </c>
      <c r="E592" s="179">
        <v>4329</v>
      </c>
      <c r="F592" s="80">
        <v>641906</v>
      </c>
      <c r="G592" s="61">
        <v>75</v>
      </c>
      <c r="H592" s="70">
        <f t="shared" si="102"/>
        <v>481429.5</v>
      </c>
      <c r="I592" s="15">
        <f t="shared" si="101"/>
        <v>160476.5</v>
      </c>
      <c r="J592" s="15">
        <f t="shared" si="103"/>
        <v>148.28043428043429</v>
      </c>
      <c r="K592" s="15">
        <f t="shared" si="104"/>
        <v>443.75654292671118</v>
      </c>
      <c r="L592" s="15">
        <f t="shared" si="105"/>
        <v>1084494.1549653006</v>
      </c>
      <c r="M592" s="15"/>
      <c r="N592" s="165">
        <f t="shared" si="100"/>
        <v>1084494.1549653006</v>
      </c>
    </row>
    <row r="593" spans="1:14" x14ac:dyDescent="0.25">
      <c r="A593" s="159"/>
      <c r="B593" s="71" t="s">
        <v>413</v>
      </c>
      <c r="C593" s="53">
        <v>4</v>
      </c>
      <c r="D593" s="75">
        <v>27.890700000000002</v>
      </c>
      <c r="E593" s="179">
        <v>3014</v>
      </c>
      <c r="F593" s="80">
        <v>391694</v>
      </c>
      <c r="G593" s="61">
        <v>75</v>
      </c>
      <c r="H593" s="70">
        <f t="shared" si="102"/>
        <v>293770.5</v>
      </c>
      <c r="I593" s="15">
        <f t="shared" si="101"/>
        <v>97923.5</v>
      </c>
      <c r="J593" s="15">
        <f t="shared" si="103"/>
        <v>129.95819508958195</v>
      </c>
      <c r="K593" s="15">
        <f t="shared" si="104"/>
        <v>462.07878211756349</v>
      </c>
      <c r="L593" s="15">
        <f t="shared" si="105"/>
        <v>953817.13398639974</v>
      </c>
      <c r="M593" s="15"/>
      <c r="N593" s="165">
        <f t="shared" si="100"/>
        <v>953817.13398639974</v>
      </c>
    </row>
    <row r="594" spans="1:14" x14ac:dyDescent="0.25">
      <c r="A594" s="159"/>
      <c r="B594" s="71" t="s">
        <v>797</v>
      </c>
      <c r="C594" s="53">
        <v>4</v>
      </c>
      <c r="D594" s="75">
        <v>36.872</v>
      </c>
      <c r="E594" s="179">
        <v>4004</v>
      </c>
      <c r="F594" s="80">
        <v>732093</v>
      </c>
      <c r="G594" s="61">
        <v>75</v>
      </c>
      <c r="H594" s="70">
        <f t="shared" si="102"/>
        <v>549069.75</v>
      </c>
      <c r="I594" s="15">
        <f t="shared" si="101"/>
        <v>183023.25</v>
      </c>
      <c r="J594" s="15">
        <f t="shared" si="103"/>
        <v>182.84040959040959</v>
      </c>
      <c r="K594" s="15">
        <f t="shared" si="104"/>
        <v>409.19656761673588</v>
      </c>
      <c r="L594" s="15">
        <f t="shared" si="105"/>
        <v>996679.85870513017</v>
      </c>
      <c r="M594" s="15"/>
      <c r="N594" s="165">
        <f t="shared" si="100"/>
        <v>996679.85870513017</v>
      </c>
    </row>
    <row r="595" spans="1:14" x14ac:dyDescent="0.25">
      <c r="A595" s="159"/>
      <c r="B595" s="71" t="s">
        <v>414</v>
      </c>
      <c r="C595" s="53">
        <v>4</v>
      </c>
      <c r="D595" s="75">
        <v>19.46</v>
      </c>
      <c r="E595" s="179">
        <v>1165</v>
      </c>
      <c r="F595" s="80">
        <v>189560</v>
      </c>
      <c r="G595" s="61">
        <v>75</v>
      </c>
      <c r="H595" s="70">
        <f t="shared" si="102"/>
        <v>142170</v>
      </c>
      <c r="I595" s="15">
        <f t="shared" si="101"/>
        <v>47390</v>
      </c>
      <c r="J595" s="15">
        <f t="shared" si="103"/>
        <v>162.71244635193133</v>
      </c>
      <c r="K595" s="15">
        <f t="shared" si="104"/>
        <v>429.32453085521411</v>
      </c>
      <c r="L595" s="15">
        <f t="shared" si="105"/>
        <v>721738.46992938092</v>
      </c>
      <c r="M595" s="15"/>
      <c r="N595" s="165">
        <f t="shared" si="100"/>
        <v>721738.46992938092</v>
      </c>
    </row>
    <row r="596" spans="1:14" x14ac:dyDescent="0.25">
      <c r="A596" s="159"/>
      <c r="B596" s="71" t="s">
        <v>798</v>
      </c>
      <c r="C596" s="53">
        <v>4</v>
      </c>
      <c r="D596" s="75">
        <v>29.534099999999999</v>
      </c>
      <c r="E596" s="179">
        <v>2616</v>
      </c>
      <c r="F596" s="80">
        <v>430867</v>
      </c>
      <c r="G596" s="61">
        <v>75</v>
      </c>
      <c r="H596" s="70">
        <f t="shared" si="102"/>
        <v>323150.25</v>
      </c>
      <c r="I596" s="15">
        <f t="shared" si="101"/>
        <v>107716.75</v>
      </c>
      <c r="J596" s="15">
        <f t="shared" si="103"/>
        <v>164.70451070336392</v>
      </c>
      <c r="K596" s="15">
        <f t="shared" si="104"/>
        <v>427.33246650378157</v>
      </c>
      <c r="L596" s="15">
        <f t="shared" si="105"/>
        <v>876225.28646687034</v>
      </c>
      <c r="M596" s="15"/>
      <c r="N596" s="165">
        <f t="shared" si="100"/>
        <v>876225.28646687034</v>
      </c>
    </row>
    <row r="597" spans="1:14" x14ac:dyDescent="0.25">
      <c r="A597" s="159"/>
      <c r="B597" s="8"/>
      <c r="C597" s="8"/>
      <c r="D597" s="75">
        <v>0</v>
      </c>
      <c r="E597" s="181"/>
      <c r="F597" s="166"/>
      <c r="G597" s="61"/>
      <c r="H597" s="166"/>
      <c r="I597" s="167"/>
      <c r="J597" s="167"/>
      <c r="K597" s="15"/>
      <c r="L597" s="15"/>
      <c r="M597" s="15"/>
      <c r="N597" s="165"/>
    </row>
    <row r="598" spans="1:14" x14ac:dyDescent="0.25">
      <c r="A598" s="163" t="s">
        <v>415</v>
      </c>
      <c r="B598" s="63" t="s">
        <v>2</v>
      </c>
      <c r="C598" s="64"/>
      <c r="D598" s="7">
        <v>764.73369999999989</v>
      </c>
      <c r="E598" s="182">
        <f>E599</f>
        <v>49818</v>
      </c>
      <c r="F598" s="55">
        <v>0</v>
      </c>
      <c r="G598" s="61"/>
      <c r="H598" s="55">
        <f>H600</f>
        <v>3867545</v>
      </c>
      <c r="I598" s="12">
        <f>I600</f>
        <v>-3867545</v>
      </c>
      <c r="J598" s="12"/>
      <c r="K598" s="15"/>
      <c r="L598" s="15"/>
      <c r="M598" s="14">
        <f>M600</f>
        <v>21500892.984467581</v>
      </c>
      <c r="N598" s="160">
        <f t="shared" si="100"/>
        <v>21500892.984467581</v>
      </c>
    </row>
    <row r="599" spans="1:14" x14ac:dyDescent="0.25">
      <c r="A599" s="163" t="s">
        <v>415</v>
      </c>
      <c r="B599" s="63" t="s">
        <v>3</v>
      </c>
      <c r="C599" s="64"/>
      <c r="D599" s="7">
        <v>764.73369999999989</v>
      </c>
      <c r="E599" s="182">
        <f>SUM(E601:E625)</f>
        <v>49818</v>
      </c>
      <c r="F599" s="55">
        <f>SUM(F601:F625)</f>
        <v>15470180</v>
      </c>
      <c r="G599" s="61"/>
      <c r="H599" s="55">
        <f>SUM(H601:H625)</f>
        <v>6432222.5</v>
      </c>
      <c r="I599" s="12">
        <f>SUM(I601:I625)</f>
        <v>9037957.5</v>
      </c>
      <c r="J599" s="12"/>
      <c r="K599" s="15"/>
      <c r="L599" s="12">
        <f>SUM(L601:L625)</f>
        <v>20534697.279154837</v>
      </c>
      <c r="M599" s="15"/>
      <c r="N599" s="160">
        <f t="shared" si="100"/>
        <v>20534697.279154837</v>
      </c>
    </row>
    <row r="600" spans="1:14" x14ac:dyDescent="0.25">
      <c r="A600" s="159"/>
      <c r="B600" s="71" t="s">
        <v>26</v>
      </c>
      <c r="C600" s="53">
        <v>2</v>
      </c>
      <c r="D600" s="75">
        <v>0</v>
      </c>
      <c r="E600" s="185"/>
      <c r="F600" s="70">
        <v>0</v>
      </c>
      <c r="G600" s="61">
        <v>25</v>
      </c>
      <c r="H600" s="70">
        <f>F599*G600/100</f>
        <v>3867545</v>
      </c>
      <c r="I600" s="15">
        <f t="shared" ref="I600:I625" si="106">F600-H600</f>
        <v>-3867545</v>
      </c>
      <c r="J600" s="15"/>
      <c r="K600" s="15"/>
      <c r="L600" s="15"/>
      <c r="M600" s="15">
        <f>($L$7*$L$8*E598/$L$10)+($L$7*$L$9*D598/$L$11)</f>
        <v>21500892.984467581</v>
      </c>
      <c r="N600" s="165">
        <f t="shared" si="100"/>
        <v>21500892.984467581</v>
      </c>
    </row>
    <row r="601" spans="1:14" x14ac:dyDescent="0.25">
      <c r="A601" s="159"/>
      <c r="B601" s="71" t="s">
        <v>416</v>
      </c>
      <c r="C601" s="53">
        <v>4</v>
      </c>
      <c r="D601" s="75">
        <v>35.596600000000002</v>
      </c>
      <c r="E601" s="179">
        <v>1150</v>
      </c>
      <c r="F601" s="80">
        <v>250453</v>
      </c>
      <c r="G601" s="61">
        <v>75</v>
      </c>
      <c r="H601" s="70">
        <f t="shared" ref="H601:H625" si="107">F601*G601/100</f>
        <v>187839.75</v>
      </c>
      <c r="I601" s="15">
        <f t="shared" si="106"/>
        <v>62613.25</v>
      </c>
      <c r="J601" s="15">
        <f t="shared" ref="J601:J625" si="108">F601/E601</f>
        <v>217.78521739130434</v>
      </c>
      <c r="K601" s="15">
        <f t="shared" ref="K601:K625" si="109">$J$11*$J$19-J601</f>
        <v>374.25175981584113</v>
      </c>
      <c r="L601" s="15">
        <f t="shared" ref="L601:L625" si="110">IF(K601&gt;0,$J$7*$J$8*(K601/$K$19),0)+$J$7*$J$9*(E601/$E$19)+$J$7*$J$10*(D601/$D$19)</f>
        <v>689254.11483211524</v>
      </c>
      <c r="M601" s="15"/>
      <c r="N601" s="165">
        <f t="shared" si="100"/>
        <v>689254.11483211524</v>
      </c>
    </row>
    <row r="602" spans="1:14" x14ac:dyDescent="0.25">
      <c r="A602" s="159"/>
      <c r="B602" s="71" t="s">
        <v>799</v>
      </c>
      <c r="C602" s="53">
        <v>4</v>
      </c>
      <c r="D602" s="75">
        <v>33.409199999999998</v>
      </c>
      <c r="E602" s="179">
        <v>961</v>
      </c>
      <c r="F602" s="80">
        <v>160040</v>
      </c>
      <c r="G602" s="61">
        <v>75</v>
      </c>
      <c r="H602" s="70">
        <f t="shared" si="107"/>
        <v>120030</v>
      </c>
      <c r="I602" s="15">
        <f t="shared" si="106"/>
        <v>40010</v>
      </c>
      <c r="J602" s="15">
        <f t="shared" si="108"/>
        <v>166.53485952133195</v>
      </c>
      <c r="K602" s="15">
        <f t="shared" si="109"/>
        <v>425.50211768581352</v>
      </c>
      <c r="L602" s="15">
        <f t="shared" si="110"/>
        <v>734142.88851806032</v>
      </c>
      <c r="M602" s="15"/>
      <c r="N602" s="165">
        <f t="shared" si="100"/>
        <v>734142.88851806032</v>
      </c>
    </row>
    <row r="603" spans="1:14" x14ac:dyDescent="0.25">
      <c r="A603" s="159"/>
      <c r="B603" s="71" t="s">
        <v>417</v>
      </c>
      <c r="C603" s="53">
        <v>4</v>
      </c>
      <c r="D603" s="75">
        <v>65.508599999999987</v>
      </c>
      <c r="E603" s="179">
        <v>4052</v>
      </c>
      <c r="F603" s="80">
        <v>449347</v>
      </c>
      <c r="G603" s="61">
        <v>75</v>
      </c>
      <c r="H603" s="70">
        <f t="shared" si="107"/>
        <v>337010.25</v>
      </c>
      <c r="I603" s="15">
        <f t="shared" si="106"/>
        <v>112336.75</v>
      </c>
      <c r="J603" s="15">
        <f t="shared" si="108"/>
        <v>110.89511352418559</v>
      </c>
      <c r="K603" s="15">
        <f t="shared" si="109"/>
        <v>481.14186368295987</v>
      </c>
      <c r="L603" s="15">
        <f t="shared" si="110"/>
        <v>1169607.1701108741</v>
      </c>
      <c r="M603" s="15"/>
      <c r="N603" s="165">
        <f t="shared" si="100"/>
        <v>1169607.1701108741</v>
      </c>
    </row>
    <row r="604" spans="1:14" x14ac:dyDescent="0.25">
      <c r="A604" s="159"/>
      <c r="B604" s="71" t="s">
        <v>418</v>
      </c>
      <c r="C604" s="53">
        <v>4</v>
      </c>
      <c r="D604" s="75">
        <v>41.834899999999998</v>
      </c>
      <c r="E604" s="179">
        <v>1685</v>
      </c>
      <c r="F604" s="80">
        <v>250094</v>
      </c>
      <c r="G604" s="61">
        <v>75</v>
      </c>
      <c r="H604" s="70">
        <f t="shared" si="107"/>
        <v>187570.5</v>
      </c>
      <c r="I604" s="15">
        <f t="shared" si="106"/>
        <v>62523.5</v>
      </c>
      <c r="J604" s="15">
        <f t="shared" si="108"/>
        <v>148.42373887240356</v>
      </c>
      <c r="K604" s="15">
        <f t="shared" si="109"/>
        <v>443.61323833474194</v>
      </c>
      <c r="L604" s="15">
        <f t="shared" si="110"/>
        <v>845174.45612321026</v>
      </c>
      <c r="M604" s="15"/>
      <c r="N604" s="165">
        <f t="shared" si="100"/>
        <v>845174.45612321026</v>
      </c>
    </row>
    <row r="605" spans="1:14" x14ac:dyDescent="0.25">
      <c r="A605" s="159"/>
      <c r="B605" s="71" t="s">
        <v>800</v>
      </c>
      <c r="C605" s="53">
        <v>4</v>
      </c>
      <c r="D605" s="75">
        <v>17.8841</v>
      </c>
      <c r="E605" s="179">
        <v>1181</v>
      </c>
      <c r="F605" s="80">
        <v>110040</v>
      </c>
      <c r="G605" s="61">
        <v>75</v>
      </c>
      <c r="H605" s="70">
        <f t="shared" si="107"/>
        <v>82530</v>
      </c>
      <c r="I605" s="15">
        <f t="shared" si="106"/>
        <v>27510</v>
      </c>
      <c r="J605" s="15">
        <f t="shared" si="108"/>
        <v>93.175275190516516</v>
      </c>
      <c r="K605" s="15">
        <f t="shared" si="109"/>
        <v>498.86170201662895</v>
      </c>
      <c r="L605" s="15">
        <f t="shared" si="110"/>
        <v>810858.5393948406</v>
      </c>
      <c r="M605" s="15"/>
      <c r="N605" s="165">
        <f t="shared" si="100"/>
        <v>810858.5393948406</v>
      </c>
    </row>
    <row r="606" spans="1:14" x14ac:dyDescent="0.25">
      <c r="A606" s="159"/>
      <c r="B606" s="71" t="s">
        <v>419</v>
      </c>
      <c r="C606" s="53">
        <v>4</v>
      </c>
      <c r="D606" s="75">
        <v>32.975500000000004</v>
      </c>
      <c r="E606" s="179">
        <v>990</v>
      </c>
      <c r="F606" s="80">
        <v>203453</v>
      </c>
      <c r="G606" s="61">
        <v>75</v>
      </c>
      <c r="H606" s="70">
        <f t="shared" si="107"/>
        <v>152589.75</v>
      </c>
      <c r="I606" s="15">
        <f t="shared" si="106"/>
        <v>50863.25</v>
      </c>
      <c r="J606" s="15">
        <f t="shared" si="108"/>
        <v>205.50808080808082</v>
      </c>
      <c r="K606" s="15">
        <f t="shared" si="109"/>
        <v>386.52889639906465</v>
      </c>
      <c r="L606" s="15">
        <f t="shared" si="110"/>
        <v>684238.48116030579</v>
      </c>
      <c r="M606" s="15"/>
      <c r="N606" s="165">
        <f t="shared" si="100"/>
        <v>684238.48116030579</v>
      </c>
    </row>
    <row r="607" spans="1:14" x14ac:dyDescent="0.25">
      <c r="A607" s="159"/>
      <c r="B607" s="71" t="s">
        <v>420</v>
      </c>
      <c r="C607" s="53">
        <v>4</v>
      </c>
      <c r="D607" s="75">
        <v>20.041899999999998</v>
      </c>
      <c r="E607" s="179">
        <v>1002</v>
      </c>
      <c r="F607" s="80">
        <v>153947</v>
      </c>
      <c r="G607" s="61">
        <v>75</v>
      </c>
      <c r="H607" s="70">
        <f t="shared" si="107"/>
        <v>115460.25</v>
      </c>
      <c r="I607" s="15">
        <f t="shared" si="106"/>
        <v>38486.75</v>
      </c>
      <c r="J607" s="15">
        <f t="shared" si="108"/>
        <v>153.63972055888223</v>
      </c>
      <c r="K607" s="15">
        <f t="shared" si="109"/>
        <v>438.39725664826324</v>
      </c>
      <c r="L607" s="15">
        <f t="shared" si="110"/>
        <v>720465.94601877057</v>
      </c>
      <c r="M607" s="15"/>
      <c r="N607" s="165">
        <f t="shared" si="100"/>
        <v>720465.94601877057</v>
      </c>
    </row>
    <row r="608" spans="1:14" x14ac:dyDescent="0.25">
      <c r="A608" s="159"/>
      <c r="B608" s="71" t="s">
        <v>421</v>
      </c>
      <c r="C608" s="53">
        <v>4</v>
      </c>
      <c r="D608" s="75">
        <v>27.4086</v>
      </c>
      <c r="E608" s="179">
        <v>1623</v>
      </c>
      <c r="F608" s="80">
        <v>145000</v>
      </c>
      <c r="G608" s="61">
        <v>75</v>
      </c>
      <c r="H608" s="70">
        <f t="shared" si="107"/>
        <v>108750</v>
      </c>
      <c r="I608" s="15">
        <f t="shared" si="106"/>
        <v>36250</v>
      </c>
      <c r="J608" s="15">
        <f t="shared" si="108"/>
        <v>89.340727048675291</v>
      </c>
      <c r="K608" s="15">
        <f t="shared" si="109"/>
        <v>502.69625015847021</v>
      </c>
      <c r="L608" s="15">
        <f t="shared" si="110"/>
        <v>880387.41400521714</v>
      </c>
      <c r="M608" s="15"/>
      <c r="N608" s="165">
        <f t="shared" si="100"/>
        <v>880387.41400521714</v>
      </c>
    </row>
    <row r="609" spans="1:14" x14ac:dyDescent="0.25">
      <c r="A609" s="159"/>
      <c r="B609" s="71" t="s">
        <v>422</v>
      </c>
      <c r="C609" s="53">
        <v>4</v>
      </c>
      <c r="D609" s="75">
        <v>26.490100000000002</v>
      </c>
      <c r="E609" s="179">
        <v>1548</v>
      </c>
      <c r="F609" s="80">
        <v>196480</v>
      </c>
      <c r="G609" s="61">
        <v>75</v>
      </c>
      <c r="H609" s="70">
        <f t="shared" si="107"/>
        <v>147360</v>
      </c>
      <c r="I609" s="15">
        <f t="shared" si="106"/>
        <v>49120</v>
      </c>
      <c r="J609" s="15">
        <f t="shared" si="108"/>
        <v>126.92506459948321</v>
      </c>
      <c r="K609" s="15">
        <f t="shared" si="109"/>
        <v>465.11191260766225</v>
      </c>
      <c r="L609" s="15">
        <f t="shared" si="110"/>
        <v>821664.44481768587</v>
      </c>
      <c r="M609" s="15"/>
      <c r="N609" s="165">
        <f t="shared" si="100"/>
        <v>821664.44481768587</v>
      </c>
    </row>
    <row r="610" spans="1:14" x14ac:dyDescent="0.25">
      <c r="A610" s="159"/>
      <c r="B610" s="71" t="s">
        <v>423</v>
      </c>
      <c r="C610" s="53">
        <v>4</v>
      </c>
      <c r="D610" s="75">
        <v>44.840200000000003</v>
      </c>
      <c r="E610" s="179">
        <v>3411</v>
      </c>
      <c r="F610" s="80">
        <v>300560</v>
      </c>
      <c r="G610" s="61">
        <v>75</v>
      </c>
      <c r="H610" s="70">
        <f t="shared" si="107"/>
        <v>225420</v>
      </c>
      <c r="I610" s="15">
        <f t="shared" si="106"/>
        <v>75140</v>
      </c>
      <c r="J610" s="15">
        <f t="shared" si="108"/>
        <v>88.114922310172972</v>
      </c>
      <c r="K610" s="15">
        <f t="shared" si="109"/>
        <v>503.9220548969725</v>
      </c>
      <c r="L610" s="15">
        <f t="shared" si="110"/>
        <v>1088520.2079073356</v>
      </c>
      <c r="M610" s="15"/>
      <c r="N610" s="165">
        <f t="shared" si="100"/>
        <v>1088520.2079073356</v>
      </c>
    </row>
    <row r="611" spans="1:14" x14ac:dyDescent="0.25">
      <c r="A611" s="159"/>
      <c r="B611" s="71" t="s">
        <v>801</v>
      </c>
      <c r="C611" s="53">
        <v>4</v>
      </c>
      <c r="D611" s="75">
        <v>19.890900000000002</v>
      </c>
      <c r="E611" s="179">
        <v>1036</v>
      </c>
      <c r="F611" s="80">
        <v>160600</v>
      </c>
      <c r="G611" s="61">
        <v>75</v>
      </c>
      <c r="H611" s="70">
        <f t="shared" si="107"/>
        <v>120450</v>
      </c>
      <c r="I611" s="15">
        <f t="shared" si="106"/>
        <v>40150</v>
      </c>
      <c r="J611" s="15">
        <f t="shared" si="108"/>
        <v>155.01930501930502</v>
      </c>
      <c r="K611" s="15">
        <f t="shared" si="109"/>
        <v>437.01767218784045</v>
      </c>
      <c r="L611" s="15">
        <f t="shared" si="110"/>
        <v>721331.72304605972</v>
      </c>
      <c r="M611" s="15"/>
      <c r="N611" s="165">
        <f t="shared" si="100"/>
        <v>721331.72304605972</v>
      </c>
    </row>
    <row r="612" spans="1:14" x14ac:dyDescent="0.25">
      <c r="A612" s="159"/>
      <c r="B612" s="71" t="s">
        <v>424</v>
      </c>
      <c r="C612" s="53">
        <v>4</v>
      </c>
      <c r="D612" s="75">
        <v>27.044200000000004</v>
      </c>
      <c r="E612" s="179">
        <v>4410</v>
      </c>
      <c r="F612" s="80">
        <v>1188653</v>
      </c>
      <c r="G612" s="61">
        <v>75</v>
      </c>
      <c r="H612" s="70">
        <f t="shared" si="107"/>
        <v>891489.75</v>
      </c>
      <c r="I612" s="15">
        <f t="shared" si="106"/>
        <v>297163.25</v>
      </c>
      <c r="J612" s="15">
        <f t="shared" si="108"/>
        <v>269.53582766439911</v>
      </c>
      <c r="K612" s="15">
        <f t="shared" si="109"/>
        <v>322.50114954274636</v>
      </c>
      <c r="L612" s="15">
        <f t="shared" si="110"/>
        <v>893739.58109305426</v>
      </c>
      <c r="M612" s="15"/>
      <c r="N612" s="165">
        <f t="shared" si="100"/>
        <v>893739.58109305426</v>
      </c>
    </row>
    <row r="613" spans="1:14" x14ac:dyDescent="0.25">
      <c r="A613" s="159"/>
      <c r="B613" s="71" t="s">
        <v>902</v>
      </c>
      <c r="C613" s="53">
        <v>3</v>
      </c>
      <c r="D613" s="75">
        <v>34.136299999999999</v>
      </c>
      <c r="E613" s="179">
        <v>9927</v>
      </c>
      <c r="F613" s="80">
        <v>9400750</v>
      </c>
      <c r="G613" s="61">
        <v>20</v>
      </c>
      <c r="H613" s="70">
        <f t="shared" si="107"/>
        <v>1880150</v>
      </c>
      <c r="I613" s="15">
        <f t="shared" si="106"/>
        <v>7520600</v>
      </c>
      <c r="J613" s="15">
        <f t="shared" si="108"/>
        <v>946.9880124911856</v>
      </c>
      <c r="K613" s="15">
        <f t="shared" si="109"/>
        <v>-354.95103528404013</v>
      </c>
      <c r="L613" s="15">
        <f t="shared" si="110"/>
        <v>985393.91567199992</v>
      </c>
      <c r="M613" s="15"/>
      <c r="N613" s="165">
        <f t="shared" si="100"/>
        <v>985393.91567199992</v>
      </c>
    </row>
    <row r="614" spans="1:14" x14ac:dyDescent="0.25">
      <c r="A614" s="159"/>
      <c r="B614" s="71" t="s">
        <v>425</v>
      </c>
      <c r="C614" s="53">
        <v>4</v>
      </c>
      <c r="D614" s="75">
        <v>18.03</v>
      </c>
      <c r="E614" s="179">
        <v>1205</v>
      </c>
      <c r="F614" s="80">
        <v>133014</v>
      </c>
      <c r="G614" s="61">
        <v>75</v>
      </c>
      <c r="H614" s="70">
        <f t="shared" si="107"/>
        <v>99760.5</v>
      </c>
      <c r="I614" s="15">
        <f t="shared" si="106"/>
        <v>33253.5</v>
      </c>
      <c r="J614" s="15">
        <f t="shared" si="108"/>
        <v>110.3850622406639</v>
      </c>
      <c r="K614" s="15">
        <f t="shared" si="109"/>
        <v>481.65191496648157</v>
      </c>
      <c r="L614" s="15">
        <f t="shared" si="110"/>
        <v>790702.06620515429</v>
      </c>
      <c r="M614" s="15"/>
      <c r="N614" s="165">
        <f t="shared" si="100"/>
        <v>790702.06620515429</v>
      </c>
    </row>
    <row r="615" spans="1:14" x14ac:dyDescent="0.25">
      <c r="A615" s="159"/>
      <c r="B615" s="71" t="s">
        <v>426</v>
      </c>
      <c r="C615" s="53">
        <v>4</v>
      </c>
      <c r="D615" s="75">
        <v>19.073699999999999</v>
      </c>
      <c r="E615" s="179">
        <v>542</v>
      </c>
      <c r="F615" s="80">
        <v>55787</v>
      </c>
      <c r="G615" s="61">
        <v>75</v>
      </c>
      <c r="H615" s="70">
        <f t="shared" si="107"/>
        <v>41840.25</v>
      </c>
      <c r="I615" s="15">
        <f t="shared" si="106"/>
        <v>13946.75</v>
      </c>
      <c r="J615" s="15">
        <f t="shared" si="108"/>
        <v>102.9280442804428</v>
      </c>
      <c r="K615" s="15">
        <f t="shared" si="109"/>
        <v>489.10893292670266</v>
      </c>
      <c r="L615" s="15">
        <f t="shared" si="110"/>
        <v>743278.39252479782</v>
      </c>
      <c r="M615" s="15"/>
      <c r="N615" s="165">
        <f t="shared" si="100"/>
        <v>743278.39252479782</v>
      </c>
    </row>
    <row r="616" spans="1:14" x14ac:dyDescent="0.25">
      <c r="A616" s="159"/>
      <c r="B616" s="71" t="s">
        <v>427</v>
      </c>
      <c r="C616" s="53">
        <v>4</v>
      </c>
      <c r="D616" s="75">
        <v>33.413400000000003</v>
      </c>
      <c r="E616" s="179">
        <v>1633</v>
      </c>
      <c r="F616" s="80">
        <v>502387</v>
      </c>
      <c r="G616" s="61">
        <v>75</v>
      </c>
      <c r="H616" s="70">
        <f t="shared" si="107"/>
        <v>376790.25</v>
      </c>
      <c r="I616" s="15">
        <f t="shared" si="106"/>
        <v>125596.75</v>
      </c>
      <c r="J616" s="15">
        <f t="shared" si="108"/>
        <v>307.64666258420084</v>
      </c>
      <c r="K616" s="15">
        <f t="shared" si="109"/>
        <v>284.39031462294463</v>
      </c>
      <c r="L616" s="15">
        <f t="shared" si="110"/>
        <v>608769.18473600748</v>
      </c>
      <c r="M616" s="15"/>
      <c r="N616" s="165">
        <f t="shared" si="100"/>
        <v>608769.18473600748</v>
      </c>
    </row>
    <row r="617" spans="1:14" x14ac:dyDescent="0.25">
      <c r="A617" s="159"/>
      <c r="B617" s="71" t="s">
        <v>428</v>
      </c>
      <c r="C617" s="53">
        <v>4</v>
      </c>
      <c r="D617" s="75">
        <v>21.531500000000001</v>
      </c>
      <c r="E617" s="179">
        <v>1192</v>
      </c>
      <c r="F617" s="80">
        <v>79027</v>
      </c>
      <c r="G617" s="61">
        <v>75</v>
      </c>
      <c r="H617" s="70">
        <f t="shared" si="107"/>
        <v>59270.25</v>
      </c>
      <c r="I617" s="15">
        <f t="shared" si="106"/>
        <v>19756.75</v>
      </c>
      <c r="J617" s="15">
        <f t="shared" si="108"/>
        <v>66.297818791946312</v>
      </c>
      <c r="K617" s="15">
        <f t="shared" si="109"/>
        <v>525.7391584151992</v>
      </c>
      <c r="L617" s="15">
        <f t="shared" si="110"/>
        <v>856692.67121688346</v>
      </c>
      <c r="M617" s="15"/>
      <c r="N617" s="165">
        <f t="shared" si="100"/>
        <v>856692.67121688346</v>
      </c>
    </row>
    <row r="618" spans="1:14" x14ac:dyDescent="0.25">
      <c r="A618" s="159"/>
      <c r="B618" s="71" t="s">
        <v>802</v>
      </c>
      <c r="C618" s="53">
        <v>4</v>
      </c>
      <c r="D618" s="75">
        <v>15.958699999999999</v>
      </c>
      <c r="E618" s="179">
        <v>989</v>
      </c>
      <c r="F618" s="80">
        <v>221960</v>
      </c>
      <c r="G618" s="61">
        <v>75</v>
      </c>
      <c r="H618" s="70">
        <f t="shared" si="107"/>
        <v>166470</v>
      </c>
      <c r="I618" s="15">
        <f t="shared" si="106"/>
        <v>55490</v>
      </c>
      <c r="J618" s="15">
        <f t="shared" si="108"/>
        <v>224.42871587462082</v>
      </c>
      <c r="K618" s="15">
        <f t="shared" si="109"/>
        <v>367.60826133252465</v>
      </c>
      <c r="L618" s="15">
        <f t="shared" si="110"/>
        <v>615404.84551456454</v>
      </c>
      <c r="M618" s="15"/>
      <c r="N618" s="165">
        <f t="shared" si="100"/>
        <v>615404.84551456454</v>
      </c>
    </row>
    <row r="619" spans="1:14" x14ac:dyDescent="0.25">
      <c r="A619" s="159"/>
      <c r="B619" s="71" t="s">
        <v>429</v>
      </c>
      <c r="C619" s="53">
        <v>4</v>
      </c>
      <c r="D619" s="75">
        <v>26.119699999999998</v>
      </c>
      <c r="E619" s="179">
        <v>1001</v>
      </c>
      <c r="F619" s="80">
        <v>105560</v>
      </c>
      <c r="G619" s="61">
        <v>75</v>
      </c>
      <c r="H619" s="70">
        <f t="shared" si="107"/>
        <v>79170</v>
      </c>
      <c r="I619" s="15">
        <f t="shared" si="106"/>
        <v>26390</v>
      </c>
      <c r="J619" s="15">
        <f t="shared" si="108"/>
        <v>105.45454545454545</v>
      </c>
      <c r="K619" s="15">
        <f t="shared" si="109"/>
        <v>486.58243175260003</v>
      </c>
      <c r="L619" s="15">
        <f t="shared" si="110"/>
        <v>799576.09537115856</v>
      </c>
      <c r="M619" s="15"/>
      <c r="N619" s="165">
        <f t="shared" si="100"/>
        <v>799576.09537115856</v>
      </c>
    </row>
    <row r="620" spans="1:14" x14ac:dyDescent="0.25">
      <c r="A620" s="159"/>
      <c r="B620" s="71" t="s">
        <v>430</v>
      </c>
      <c r="C620" s="53">
        <v>4</v>
      </c>
      <c r="D620" s="75">
        <v>18.863699999999998</v>
      </c>
      <c r="E620" s="179">
        <v>1072</v>
      </c>
      <c r="F620" s="80">
        <v>119293</v>
      </c>
      <c r="G620" s="61">
        <v>75</v>
      </c>
      <c r="H620" s="70">
        <f t="shared" si="107"/>
        <v>89469.75</v>
      </c>
      <c r="I620" s="15">
        <f t="shared" si="106"/>
        <v>29823.25</v>
      </c>
      <c r="J620" s="15">
        <f t="shared" si="108"/>
        <v>111.28078358208955</v>
      </c>
      <c r="K620" s="15">
        <f t="shared" si="109"/>
        <v>480.75619362505591</v>
      </c>
      <c r="L620" s="15">
        <f t="shared" si="110"/>
        <v>779640.28188101423</v>
      </c>
      <c r="M620" s="15"/>
      <c r="N620" s="165">
        <f t="shared" si="100"/>
        <v>779640.28188101423</v>
      </c>
    </row>
    <row r="621" spans="1:14" x14ac:dyDescent="0.25">
      <c r="A621" s="159"/>
      <c r="B621" s="71" t="s">
        <v>431</v>
      </c>
      <c r="C621" s="53">
        <v>4</v>
      </c>
      <c r="D621" s="75">
        <v>38.705500000000001</v>
      </c>
      <c r="E621" s="179">
        <v>2413</v>
      </c>
      <c r="F621" s="80">
        <v>494107</v>
      </c>
      <c r="G621" s="61">
        <v>75</v>
      </c>
      <c r="H621" s="70">
        <f t="shared" si="107"/>
        <v>370580.25</v>
      </c>
      <c r="I621" s="15">
        <f t="shared" si="106"/>
        <v>123526.75</v>
      </c>
      <c r="J621" s="15">
        <f t="shared" si="108"/>
        <v>204.76875259013676</v>
      </c>
      <c r="K621" s="15">
        <f t="shared" si="109"/>
        <v>387.26822461700874</v>
      </c>
      <c r="L621" s="15">
        <f t="shared" si="110"/>
        <v>828619.24775844684</v>
      </c>
      <c r="M621" s="15"/>
      <c r="N621" s="165">
        <f t="shared" si="100"/>
        <v>828619.24775844684</v>
      </c>
    </row>
    <row r="622" spans="1:14" x14ac:dyDescent="0.25">
      <c r="A622" s="159"/>
      <c r="B622" s="71" t="s">
        <v>432</v>
      </c>
      <c r="C622" s="53">
        <v>4</v>
      </c>
      <c r="D622" s="75">
        <v>28.945799999999998</v>
      </c>
      <c r="E622" s="179">
        <v>1501</v>
      </c>
      <c r="F622" s="80">
        <v>221067</v>
      </c>
      <c r="G622" s="61">
        <v>75</v>
      </c>
      <c r="H622" s="70">
        <f t="shared" si="107"/>
        <v>165800.25</v>
      </c>
      <c r="I622" s="15">
        <f t="shared" si="106"/>
        <v>55266.75</v>
      </c>
      <c r="J622" s="15">
        <f t="shared" si="108"/>
        <v>147.27981345769487</v>
      </c>
      <c r="K622" s="15">
        <f t="shared" si="109"/>
        <v>444.75716374945057</v>
      </c>
      <c r="L622" s="15">
        <f t="shared" si="110"/>
        <v>796882.98766702635</v>
      </c>
      <c r="M622" s="15"/>
      <c r="N622" s="165">
        <f t="shared" si="100"/>
        <v>796882.98766702635</v>
      </c>
    </row>
    <row r="623" spans="1:14" x14ac:dyDescent="0.25">
      <c r="A623" s="159"/>
      <c r="B623" s="71" t="s">
        <v>172</v>
      </c>
      <c r="C623" s="53">
        <v>4</v>
      </c>
      <c r="D623" s="75">
        <v>53.652200000000001</v>
      </c>
      <c r="E623" s="179">
        <v>3309</v>
      </c>
      <c r="F623" s="80">
        <v>341294</v>
      </c>
      <c r="G623" s="61">
        <v>75</v>
      </c>
      <c r="H623" s="70">
        <f t="shared" si="107"/>
        <v>255970.5</v>
      </c>
      <c r="I623" s="15">
        <f t="shared" si="106"/>
        <v>85323.5</v>
      </c>
      <c r="J623" s="15">
        <f t="shared" si="108"/>
        <v>103.14113025083107</v>
      </c>
      <c r="K623" s="15">
        <f t="shared" si="109"/>
        <v>488.89584695631441</v>
      </c>
      <c r="L623" s="15">
        <f t="shared" si="110"/>
        <v>1082149.7525342242</v>
      </c>
      <c r="M623" s="15"/>
      <c r="N623" s="165">
        <f t="shared" si="100"/>
        <v>1082149.7525342242</v>
      </c>
    </row>
    <row r="624" spans="1:14" x14ac:dyDescent="0.25">
      <c r="A624" s="159"/>
      <c r="B624" s="71" t="s">
        <v>433</v>
      </c>
      <c r="C624" s="53">
        <v>4</v>
      </c>
      <c r="D624" s="75">
        <v>29.088600000000003</v>
      </c>
      <c r="E624" s="179">
        <v>767</v>
      </c>
      <c r="F624" s="80">
        <v>110160</v>
      </c>
      <c r="G624" s="61">
        <v>75</v>
      </c>
      <c r="H624" s="70">
        <f t="shared" si="107"/>
        <v>82620</v>
      </c>
      <c r="I624" s="15">
        <f t="shared" si="106"/>
        <v>27540</v>
      </c>
      <c r="J624" s="15">
        <f t="shared" si="108"/>
        <v>143.62451108213821</v>
      </c>
      <c r="K624" s="15">
        <f t="shared" si="109"/>
        <v>448.41246612500726</v>
      </c>
      <c r="L624" s="15">
        <f t="shared" si="110"/>
        <v>735706.80045822961</v>
      </c>
      <c r="M624" s="15"/>
      <c r="N624" s="165">
        <f t="shared" si="100"/>
        <v>735706.80045822961</v>
      </c>
    </row>
    <row r="625" spans="1:14" x14ac:dyDescent="0.25">
      <c r="A625" s="159"/>
      <c r="B625" s="71" t="s">
        <v>803</v>
      </c>
      <c r="C625" s="53">
        <v>4</v>
      </c>
      <c r="D625" s="75">
        <v>34.2898</v>
      </c>
      <c r="E625" s="179">
        <v>1218</v>
      </c>
      <c r="F625" s="80">
        <v>117107</v>
      </c>
      <c r="G625" s="61">
        <v>75</v>
      </c>
      <c r="H625" s="70">
        <f t="shared" si="107"/>
        <v>87830.25</v>
      </c>
      <c r="I625" s="15">
        <f t="shared" si="106"/>
        <v>29276.75</v>
      </c>
      <c r="J625" s="15">
        <f t="shared" si="108"/>
        <v>96.146962233169134</v>
      </c>
      <c r="K625" s="15">
        <f t="shared" si="109"/>
        <v>495.89001497397635</v>
      </c>
      <c r="L625" s="15">
        <f t="shared" si="110"/>
        <v>852496.07058779488</v>
      </c>
      <c r="M625" s="15"/>
      <c r="N625" s="165">
        <f t="shared" si="100"/>
        <v>852496.07058779488</v>
      </c>
    </row>
    <row r="626" spans="1:14" x14ac:dyDescent="0.25">
      <c r="A626" s="159"/>
      <c r="B626" s="8"/>
      <c r="C626" s="8"/>
      <c r="D626" s="75">
        <v>0</v>
      </c>
      <c r="E626" s="181"/>
      <c r="F626" s="166"/>
      <c r="G626" s="61"/>
      <c r="H626" s="166"/>
      <c r="I626" s="167"/>
      <c r="J626" s="167"/>
      <c r="K626" s="15"/>
      <c r="L626" s="15"/>
      <c r="M626" s="15"/>
      <c r="N626" s="165"/>
    </row>
    <row r="627" spans="1:14" x14ac:dyDescent="0.25">
      <c r="A627" s="163" t="s">
        <v>434</v>
      </c>
      <c r="B627" s="63" t="s">
        <v>2</v>
      </c>
      <c r="C627" s="64"/>
      <c r="D627" s="7">
        <v>629.01580000000001</v>
      </c>
      <c r="E627" s="182">
        <f>E628</f>
        <v>58899</v>
      </c>
      <c r="F627" s="55">
        <v>0</v>
      </c>
      <c r="G627" s="61"/>
      <c r="H627" s="55">
        <f>H629</f>
        <v>4303940.5</v>
      </c>
      <c r="I627" s="12">
        <f>I629</f>
        <v>-4303940.5</v>
      </c>
      <c r="J627" s="12"/>
      <c r="K627" s="15"/>
      <c r="L627" s="15"/>
      <c r="M627" s="14">
        <f>M629</f>
        <v>21899094.508485664</v>
      </c>
      <c r="N627" s="160">
        <f t="shared" si="100"/>
        <v>21899094.508485664</v>
      </c>
    </row>
    <row r="628" spans="1:14" x14ac:dyDescent="0.25">
      <c r="A628" s="163" t="s">
        <v>434</v>
      </c>
      <c r="B628" s="63" t="s">
        <v>3</v>
      </c>
      <c r="C628" s="64"/>
      <c r="D628" s="7">
        <v>629.01580000000001</v>
      </c>
      <c r="E628" s="182">
        <f>SUM(E630:E652)</f>
        <v>58899</v>
      </c>
      <c r="F628" s="55">
        <f>SUM(F630:F652)</f>
        <v>17215762</v>
      </c>
      <c r="G628" s="61"/>
      <c r="H628" s="55">
        <f>SUM(H630:H652)</f>
        <v>6369681.5</v>
      </c>
      <c r="I628" s="12">
        <f>SUM(I630:I652)</f>
        <v>10846080.5</v>
      </c>
      <c r="J628" s="12"/>
      <c r="K628" s="15"/>
      <c r="L628" s="12">
        <f>SUM(L630:L652)</f>
        <v>20625305.54952576</v>
      </c>
      <c r="M628" s="15"/>
      <c r="N628" s="160">
        <f t="shared" si="100"/>
        <v>20625305.54952576</v>
      </c>
    </row>
    <row r="629" spans="1:14" x14ac:dyDescent="0.25">
      <c r="A629" s="159"/>
      <c r="B629" s="71" t="s">
        <v>26</v>
      </c>
      <c r="C629" s="53">
        <v>2</v>
      </c>
      <c r="D629" s="75">
        <v>0</v>
      </c>
      <c r="E629" s="185"/>
      <c r="F629" s="70">
        <v>0</v>
      </c>
      <c r="G629" s="61">
        <v>25</v>
      </c>
      <c r="H629" s="70">
        <f>F628*G629/100</f>
        <v>4303940.5</v>
      </c>
      <c r="I629" s="15">
        <f t="shared" ref="I629:I652" si="111">F629-H629</f>
        <v>-4303940.5</v>
      </c>
      <c r="J629" s="15"/>
      <c r="K629" s="15"/>
      <c r="L629" s="15"/>
      <c r="M629" s="15">
        <f>($L$7*$L$8*E627/$L$10)+($L$7*$L$9*D627/$L$11)</f>
        <v>21899094.508485664</v>
      </c>
      <c r="N629" s="165">
        <f t="shared" ref="N629:N692" si="112">L629+M629</f>
        <v>21899094.508485664</v>
      </c>
    </row>
    <row r="630" spans="1:14" x14ac:dyDescent="0.25">
      <c r="A630" s="159"/>
      <c r="B630" s="71" t="s">
        <v>804</v>
      </c>
      <c r="C630" s="53">
        <v>4</v>
      </c>
      <c r="D630" s="75">
        <v>16.8704</v>
      </c>
      <c r="E630" s="179">
        <v>2280</v>
      </c>
      <c r="F630" s="80">
        <v>173174</v>
      </c>
      <c r="G630" s="61">
        <v>75</v>
      </c>
      <c r="H630" s="70">
        <f t="shared" ref="H630:H652" si="113">F630*G630/100</f>
        <v>129880.5</v>
      </c>
      <c r="I630" s="15">
        <f t="shared" si="111"/>
        <v>43293.5</v>
      </c>
      <c r="J630" s="15">
        <f t="shared" ref="J630:J652" si="114">F630/E630</f>
        <v>75.953508771929819</v>
      </c>
      <c r="K630" s="15">
        <f t="shared" ref="K630:K652" si="115">$J$11*$J$19-J630</f>
        <v>516.08346843521565</v>
      </c>
      <c r="L630" s="15">
        <f t="shared" ref="L630:L652" si="116">IF(K630&gt;0,$J$7*$J$8*(K630/$K$19),0)+$J$7*$J$9*(E630/$E$19)+$J$7*$J$10*(D630/$D$19)</f>
        <v>930335.22713244834</v>
      </c>
      <c r="M630" s="15"/>
      <c r="N630" s="165">
        <f t="shared" si="112"/>
        <v>930335.22713244834</v>
      </c>
    </row>
    <row r="631" spans="1:14" x14ac:dyDescent="0.25">
      <c r="A631" s="159"/>
      <c r="B631" s="71" t="s">
        <v>435</v>
      </c>
      <c r="C631" s="53">
        <v>4</v>
      </c>
      <c r="D631" s="75">
        <v>26.722299999999997</v>
      </c>
      <c r="E631" s="179">
        <v>2514</v>
      </c>
      <c r="F631" s="80">
        <v>182387</v>
      </c>
      <c r="G631" s="61">
        <v>75</v>
      </c>
      <c r="H631" s="70">
        <f t="shared" si="113"/>
        <v>136790.25</v>
      </c>
      <c r="I631" s="15">
        <f t="shared" si="111"/>
        <v>45596.75</v>
      </c>
      <c r="J631" s="15">
        <f t="shared" si="114"/>
        <v>72.548528241845659</v>
      </c>
      <c r="K631" s="15">
        <f t="shared" si="115"/>
        <v>519.48844896529977</v>
      </c>
      <c r="L631" s="15">
        <f t="shared" si="116"/>
        <v>981333.30616931256</v>
      </c>
      <c r="M631" s="15"/>
      <c r="N631" s="165">
        <f t="shared" si="112"/>
        <v>981333.30616931256</v>
      </c>
    </row>
    <row r="632" spans="1:14" x14ac:dyDescent="0.25">
      <c r="A632" s="159"/>
      <c r="B632" s="71" t="s">
        <v>436</v>
      </c>
      <c r="C632" s="53">
        <v>4</v>
      </c>
      <c r="D632" s="75">
        <v>13.170299999999999</v>
      </c>
      <c r="E632" s="179">
        <v>861</v>
      </c>
      <c r="F632" s="80">
        <v>109240</v>
      </c>
      <c r="G632" s="61">
        <v>75</v>
      </c>
      <c r="H632" s="70">
        <f t="shared" si="113"/>
        <v>81930</v>
      </c>
      <c r="I632" s="15">
        <f t="shared" si="111"/>
        <v>27310</v>
      </c>
      <c r="J632" s="15">
        <f t="shared" si="114"/>
        <v>126.87572590011614</v>
      </c>
      <c r="K632" s="15">
        <f t="shared" si="115"/>
        <v>465.16125130702932</v>
      </c>
      <c r="L632" s="15">
        <f t="shared" si="116"/>
        <v>725341.58363475336</v>
      </c>
      <c r="M632" s="15"/>
      <c r="N632" s="165">
        <f t="shared" si="112"/>
        <v>725341.58363475336</v>
      </c>
    </row>
    <row r="633" spans="1:14" x14ac:dyDescent="0.25">
      <c r="A633" s="159"/>
      <c r="B633" s="71" t="s">
        <v>437</v>
      </c>
      <c r="C633" s="53">
        <v>4</v>
      </c>
      <c r="D633" s="75">
        <v>49.860100000000003</v>
      </c>
      <c r="E633" s="179">
        <v>3678</v>
      </c>
      <c r="F633" s="80">
        <v>277346</v>
      </c>
      <c r="G633" s="61">
        <v>75</v>
      </c>
      <c r="H633" s="70">
        <f t="shared" si="113"/>
        <v>208009.5</v>
      </c>
      <c r="I633" s="15">
        <f t="shared" si="111"/>
        <v>69336.5</v>
      </c>
      <c r="J633" s="15">
        <f t="shared" si="114"/>
        <v>75.406742794997285</v>
      </c>
      <c r="K633" s="15">
        <f t="shared" si="115"/>
        <v>516.63023441214818</v>
      </c>
      <c r="L633" s="15">
        <f t="shared" si="116"/>
        <v>1142341.2785251117</v>
      </c>
      <c r="M633" s="15"/>
      <c r="N633" s="165">
        <f t="shared" si="112"/>
        <v>1142341.2785251117</v>
      </c>
    </row>
    <row r="634" spans="1:14" x14ac:dyDescent="0.25">
      <c r="A634" s="159"/>
      <c r="B634" s="71" t="s">
        <v>438</v>
      </c>
      <c r="C634" s="53">
        <v>4</v>
      </c>
      <c r="D634" s="75">
        <v>15.717600000000001</v>
      </c>
      <c r="E634" s="179">
        <v>1003</v>
      </c>
      <c r="F634" s="80">
        <v>80081</v>
      </c>
      <c r="G634" s="61">
        <v>75</v>
      </c>
      <c r="H634" s="70">
        <f t="shared" si="113"/>
        <v>60060.75</v>
      </c>
      <c r="I634" s="15">
        <f t="shared" si="111"/>
        <v>20020.25</v>
      </c>
      <c r="J634" s="15">
        <f t="shared" si="114"/>
        <v>79.841475573280164</v>
      </c>
      <c r="K634" s="15">
        <f t="shared" si="115"/>
        <v>512.19550163386532</v>
      </c>
      <c r="L634" s="15">
        <f t="shared" si="116"/>
        <v>806778.98076851806</v>
      </c>
      <c r="M634" s="15"/>
      <c r="N634" s="165">
        <f t="shared" si="112"/>
        <v>806778.98076851806</v>
      </c>
    </row>
    <row r="635" spans="1:14" x14ac:dyDescent="0.25">
      <c r="A635" s="159"/>
      <c r="B635" s="71" t="s">
        <v>439</v>
      </c>
      <c r="C635" s="53">
        <v>4</v>
      </c>
      <c r="D635" s="75">
        <v>28.387500000000003</v>
      </c>
      <c r="E635" s="179">
        <v>1870</v>
      </c>
      <c r="F635" s="80">
        <v>222600</v>
      </c>
      <c r="G635" s="61">
        <v>75</v>
      </c>
      <c r="H635" s="70">
        <f t="shared" si="113"/>
        <v>166950</v>
      </c>
      <c r="I635" s="15">
        <f t="shared" si="111"/>
        <v>55650</v>
      </c>
      <c r="J635" s="15">
        <f t="shared" si="114"/>
        <v>119.03743315508021</v>
      </c>
      <c r="K635" s="15">
        <f t="shared" si="115"/>
        <v>472.99954405206529</v>
      </c>
      <c r="L635" s="15">
        <f t="shared" si="116"/>
        <v>866065.24565965589</v>
      </c>
      <c r="M635" s="15"/>
      <c r="N635" s="165">
        <f t="shared" si="112"/>
        <v>866065.24565965589</v>
      </c>
    </row>
    <row r="636" spans="1:14" x14ac:dyDescent="0.25">
      <c r="A636" s="159"/>
      <c r="B636" s="71" t="s">
        <v>440</v>
      </c>
      <c r="C636" s="53">
        <v>4</v>
      </c>
      <c r="D636" s="75">
        <v>5.9548000000000005</v>
      </c>
      <c r="E636" s="179">
        <v>1251</v>
      </c>
      <c r="F636" s="80">
        <v>119947</v>
      </c>
      <c r="G636" s="61">
        <v>75</v>
      </c>
      <c r="H636" s="70">
        <f t="shared" si="113"/>
        <v>89960.25</v>
      </c>
      <c r="I636" s="15">
        <f t="shared" si="111"/>
        <v>29986.75</v>
      </c>
      <c r="J636" s="15">
        <f t="shared" si="114"/>
        <v>95.880895283772986</v>
      </c>
      <c r="K636" s="15">
        <f t="shared" si="115"/>
        <v>496.15608192337248</v>
      </c>
      <c r="L636" s="15">
        <f t="shared" si="116"/>
        <v>782924.3101413236</v>
      </c>
      <c r="M636" s="15"/>
      <c r="N636" s="165">
        <f t="shared" si="112"/>
        <v>782924.3101413236</v>
      </c>
    </row>
    <row r="637" spans="1:14" x14ac:dyDescent="0.25">
      <c r="A637" s="159"/>
      <c r="B637" s="71" t="s">
        <v>441</v>
      </c>
      <c r="C637" s="53">
        <v>4</v>
      </c>
      <c r="D637" s="75">
        <v>8.7255999999999982</v>
      </c>
      <c r="E637" s="179">
        <v>918</v>
      </c>
      <c r="F637" s="80">
        <v>81694</v>
      </c>
      <c r="G637" s="61">
        <v>75</v>
      </c>
      <c r="H637" s="70">
        <f t="shared" si="113"/>
        <v>61270.5</v>
      </c>
      <c r="I637" s="15">
        <f t="shared" si="111"/>
        <v>20423.5</v>
      </c>
      <c r="J637" s="15">
        <f t="shared" si="114"/>
        <v>88.991285403050114</v>
      </c>
      <c r="K637" s="15">
        <f t="shared" si="115"/>
        <v>503.04569180409533</v>
      </c>
      <c r="L637" s="15">
        <f t="shared" si="116"/>
        <v>769033.32585218118</v>
      </c>
      <c r="M637" s="15"/>
      <c r="N637" s="165">
        <f t="shared" si="112"/>
        <v>769033.32585218118</v>
      </c>
    </row>
    <row r="638" spans="1:14" x14ac:dyDescent="0.25">
      <c r="A638" s="159"/>
      <c r="B638" s="71" t="s">
        <v>442</v>
      </c>
      <c r="C638" s="53">
        <v>4</v>
      </c>
      <c r="D638" s="75">
        <v>37.560200000000002</v>
      </c>
      <c r="E638" s="179">
        <v>3951</v>
      </c>
      <c r="F638" s="80">
        <v>440400</v>
      </c>
      <c r="G638" s="61">
        <v>75</v>
      </c>
      <c r="H638" s="70">
        <f t="shared" si="113"/>
        <v>330300</v>
      </c>
      <c r="I638" s="15">
        <f t="shared" si="111"/>
        <v>110100</v>
      </c>
      <c r="J638" s="15">
        <f t="shared" si="114"/>
        <v>111.46545178435839</v>
      </c>
      <c r="K638" s="15">
        <f t="shared" si="115"/>
        <v>480.57152542278709</v>
      </c>
      <c r="L638" s="15">
        <f t="shared" si="116"/>
        <v>1087811.0582609754</v>
      </c>
      <c r="M638" s="15"/>
      <c r="N638" s="165">
        <f t="shared" si="112"/>
        <v>1087811.0582609754</v>
      </c>
    </row>
    <row r="639" spans="1:14" x14ac:dyDescent="0.25">
      <c r="A639" s="159"/>
      <c r="B639" s="71" t="s">
        <v>443</v>
      </c>
      <c r="C639" s="53">
        <v>4</v>
      </c>
      <c r="D639" s="75">
        <v>16.395299999999999</v>
      </c>
      <c r="E639" s="179">
        <v>1665</v>
      </c>
      <c r="F639" s="80">
        <v>122054</v>
      </c>
      <c r="G639" s="61">
        <v>75</v>
      </c>
      <c r="H639" s="70">
        <f t="shared" si="113"/>
        <v>91540.5</v>
      </c>
      <c r="I639" s="15">
        <f t="shared" si="111"/>
        <v>30513.5</v>
      </c>
      <c r="J639" s="15">
        <f t="shared" si="114"/>
        <v>73.305705705705705</v>
      </c>
      <c r="K639" s="15">
        <f t="shared" si="115"/>
        <v>518.73127150143978</v>
      </c>
      <c r="L639" s="15">
        <f t="shared" si="116"/>
        <v>876999.66996615171</v>
      </c>
      <c r="M639" s="15"/>
      <c r="N639" s="165">
        <f t="shared" si="112"/>
        <v>876999.66996615171</v>
      </c>
    </row>
    <row r="640" spans="1:14" x14ac:dyDescent="0.25">
      <c r="A640" s="159"/>
      <c r="B640" s="71" t="s">
        <v>444</v>
      </c>
      <c r="C640" s="53">
        <v>4</v>
      </c>
      <c r="D640" s="75">
        <v>13.850899999999999</v>
      </c>
      <c r="E640" s="179">
        <v>1060</v>
      </c>
      <c r="F640" s="80">
        <v>384120</v>
      </c>
      <c r="G640" s="61">
        <v>75</v>
      </c>
      <c r="H640" s="70">
        <f t="shared" si="113"/>
        <v>288090</v>
      </c>
      <c r="I640" s="15">
        <f t="shared" si="111"/>
        <v>96030</v>
      </c>
      <c r="J640" s="15">
        <f t="shared" si="114"/>
        <v>362.37735849056605</v>
      </c>
      <c r="K640" s="15">
        <f t="shared" si="115"/>
        <v>229.65961871657942</v>
      </c>
      <c r="L640" s="15">
        <f t="shared" si="116"/>
        <v>434429.45751655538</v>
      </c>
      <c r="M640" s="15"/>
      <c r="N640" s="165">
        <f t="shared" si="112"/>
        <v>434429.45751655538</v>
      </c>
    </row>
    <row r="641" spans="1:14" x14ac:dyDescent="0.25">
      <c r="A641" s="159"/>
      <c r="B641" s="71" t="s">
        <v>445</v>
      </c>
      <c r="C641" s="53">
        <v>4</v>
      </c>
      <c r="D641" s="75">
        <v>23.948</v>
      </c>
      <c r="E641" s="179">
        <v>1972</v>
      </c>
      <c r="F641" s="80">
        <v>354734</v>
      </c>
      <c r="G641" s="61">
        <v>75</v>
      </c>
      <c r="H641" s="70">
        <f t="shared" si="113"/>
        <v>266050.5</v>
      </c>
      <c r="I641" s="15">
        <f t="shared" si="111"/>
        <v>88683.5</v>
      </c>
      <c r="J641" s="15">
        <f t="shared" si="114"/>
        <v>179.88539553752537</v>
      </c>
      <c r="K641" s="15">
        <f t="shared" si="115"/>
        <v>412.1515816696201</v>
      </c>
      <c r="L641" s="15">
        <f t="shared" si="116"/>
        <v>783598.69653676695</v>
      </c>
      <c r="M641" s="15"/>
      <c r="N641" s="165">
        <f t="shared" si="112"/>
        <v>783598.69653676695</v>
      </c>
    </row>
    <row r="642" spans="1:14" x14ac:dyDescent="0.25">
      <c r="A642" s="159"/>
      <c r="B642" s="71" t="s">
        <v>446</v>
      </c>
      <c r="C642" s="53">
        <v>4</v>
      </c>
      <c r="D642" s="75">
        <v>21.0716</v>
      </c>
      <c r="E642" s="179">
        <v>1874</v>
      </c>
      <c r="F642" s="80">
        <v>201560</v>
      </c>
      <c r="G642" s="61">
        <v>75</v>
      </c>
      <c r="H642" s="70">
        <f t="shared" si="113"/>
        <v>151170</v>
      </c>
      <c r="I642" s="15">
        <f t="shared" si="111"/>
        <v>50390</v>
      </c>
      <c r="J642" s="15">
        <f t="shared" si="114"/>
        <v>107.55602988260405</v>
      </c>
      <c r="K642" s="15">
        <f t="shared" si="115"/>
        <v>484.48094732454143</v>
      </c>
      <c r="L642" s="15">
        <f t="shared" si="116"/>
        <v>862748.37486052618</v>
      </c>
      <c r="M642" s="15"/>
      <c r="N642" s="165">
        <f t="shared" si="112"/>
        <v>862748.37486052618</v>
      </c>
    </row>
    <row r="643" spans="1:14" x14ac:dyDescent="0.25">
      <c r="A643" s="159"/>
      <c r="B643" s="71" t="s">
        <v>447</v>
      </c>
      <c r="C643" s="53">
        <v>4</v>
      </c>
      <c r="D643" s="75">
        <v>22.115600000000001</v>
      </c>
      <c r="E643" s="179">
        <v>2404</v>
      </c>
      <c r="F643" s="80">
        <v>198533</v>
      </c>
      <c r="G643" s="61">
        <v>75</v>
      </c>
      <c r="H643" s="70">
        <f t="shared" si="113"/>
        <v>148899.75</v>
      </c>
      <c r="I643" s="15">
        <f t="shared" si="111"/>
        <v>49633.25</v>
      </c>
      <c r="J643" s="15">
        <f t="shared" si="114"/>
        <v>82.584442595673877</v>
      </c>
      <c r="K643" s="15">
        <f t="shared" si="115"/>
        <v>509.45253461147161</v>
      </c>
      <c r="L643" s="15">
        <f t="shared" si="116"/>
        <v>946295.78608190548</v>
      </c>
      <c r="M643" s="15"/>
      <c r="N643" s="165">
        <f t="shared" si="112"/>
        <v>946295.78608190548</v>
      </c>
    </row>
    <row r="644" spans="1:14" x14ac:dyDescent="0.25">
      <c r="A644" s="159"/>
      <c r="B644" s="71" t="s">
        <v>448</v>
      </c>
      <c r="C644" s="53">
        <v>4</v>
      </c>
      <c r="D644" s="75">
        <v>43.943700000000007</v>
      </c>
      <c r="E644" s="179">
        <v>2710</v>
      </c>
      <c r="F644" s="80">
        <v>231000</v>
      </c>
      <c r="G644" s="61">
        <v>75</v>
      </c>
      <c r="H644" s="70">
        <f t="shared" si="113"/>
        <v>173250</v>
      </c>
      <c r="I644" s="15">
        <f t="shared" si="111"/>
        <v>57750</v>
      </c>
      <c r="J644" s="15">
        <f t="shared" si="114"/>
        <v>85.239852398523979</v>
      </c>
      <c r="K644" s="15">
        <f t="shared" si="115"/>
        <v>506.7971248086215</v>
      </c>
      <c r="L644" s="15">
        <f t="shared" si="116"/>
        <v>1026624.3899592656</v>
      </c>
      <c r="M644" s="15"/>
      <c r="N644" s="165">
        <f t="shared" si="112"/>
        <v>1026624.3899592656</v>
      </c>
    </row>
    <row r="645" spans="1:14" x14ac:dyDescent="0.25">
      <c r="A645" s="159"/>
      <c r="B645" s="71" t="s">
        <v>903</v>
      </c>
      <c r="C645" s="53">
        <v>3</v>
      </c>
      <c r="D645" s="75">
        <v>92.032000000000011</v>
      </c>
      <c r="E645" s="179">
        <v>11442</v>
      </c>
      <c r="F645" s="80">
        <v>11894800</v>
      </c>
      <c r="G645" s="61">
        <v>20</v>
      </c>
      <c r="H645" s="70">
        <f t="shared" si="113"/>
        <v>2378960</v>
      </c>
      <c r="I645" s="15">
        <f t="shared" si="111"/>
        <v>9515840</v>
      </c>
      <c r="J645" s="15">
        <f t="shared" si="114"/>
        <v>1039.5735011361651</v>
      </c>
      <c r="K645" s="15">
        <f t="shared" si="115"/>
        <v>-447.53652392901961</v>
      </c>
      <c r="L645" s="15">
        <f t="shared" si="116"/>
        <v>1271340.9859790672</v>
      </c>
      <c r="M645" s="15"/>
      <c r="N645" s="165">
        <f t="shared" si="112"/>
        <v>1271340.9859790672</v>
      </c>
    </row>
    <row r="646" spans="1:14" x14ac:dyDescent="0.25">
      <c r="A646" s="159"/>
      <c r="B646" s="71" t="s">
        <v>449</v>
      </c>
      <c r="C646" s="53">
        <v>4</v>
      </c>
      <c r="D646" s="75">
        <v>38.2607</v>
      </c>
      <c r="E646" s="179">
        <v>2992</v>
      </c>
      <c r="F646" s="80">
        <v>441093</v>
      </c>
      <c r="G646" s="61">
        <v>75</v>
      </c>
      <c r="H646" s="70">
        <f t="shared" si="113"/>
        <v>330819.75</v>
      </c>
      <c r="I646" s="15">
        <f t="shared" si="111"/>
        <v>110273.25</v>
      </c>
      <c r="J646" s="15">
        <f t="shared" si="114"/>
        <v>147.42413101604279</v>
      </c>
      <c r="K646" s="15">
        <f t="shared" si="115"/>
        <v>444.61284619110268</v>
      </c>
      <c r="L646" s="15">
        <f t="shared" si="116"/>
        <v>955470.42203320551</v>
      </c>
      <c r="M646" s="15"/>
      <c r="N646" s="165">
        <f t="shared" si="112"/>
        <v>955470.42203320551</v>
      </c>
    </row>
    <row r="647" spans="1:14" x14ac:dyDescent="0.25">
      <c r="A647" s="159"/>
      <c r="B647" s="71" t="s">
        <v>450</v>
      </c>
      <c r="C647" s="53">
        <v>4</v>
      </c>
      <c r="D647" s="75">
        <v>12.4343</v>
      </c>
      <c r="E647" s="179">
        <v>1534</v>
      </c>
      <c r="F647" s="80">
        <v>503813</v>
      </c>
      <c r="G647" s="61">
        <v>75</v>
      </c>
      <c r="H647" s="70">
        <f t="shared" si="113"/>
        <v>377859.75</v>
      </c>
      <c r="I647" s="15">
        <f t="shared" si="111"/>
        <v>125953.25</v>
      </c>
      <c r="J647" s="15">
        <f t="shared" si="114"/>
        <v>328.43089960886573</v>
      </c>
      <c r="K647" s="15">
        <f t="shared" si="115"/>
        <v>263.60607759827974</v>
      </c>
      <c r="L647" s="15">
        <f t="shared" si="116"/>
        <v>518421.37780784309</v>
      </c>
      <c r="M647" s="15"/>
      <c r="N647" s="165">
        <f t="shared" si="112"/>
        <v>518421.37780784309</v>
      </c>
    </row>
    <row r="648" spans="1:14" x14ac:dyDescent="0.25">
      <c r="A648" s="159"/>
      <c r="B648" s="71" t="s">
        <v>451</v>
      </c>
      <c r="C648" s="53">
        <v>4</v>
      </c>
      <c r="D648" s="75">
        <v>31.216500000000003</v>
      </c>
      <c r="E648" s="179">
        <v>2503</v>
      </c>
      <c r="F648" s="80">
        <v>176733</v>
      </c>
      <c r="G648" s="61">
        <v>75</v>
      </c>
      <c r="H648" s="70">
        <f t="shared" si="113"/>
        <v>132549.75</v>
      </c>
      <c r="I648" s="15">
        <f t="shared" si="111"/>
        <v>44183.25</v>
      </c>
      <c r="J648" s="15">
        <f t="shared" si="114"/>
        <v>70.608469836196562</v>
      </c>
      <c r="K648" s="15">
        <f t="shared" si="115"/>
        <v>521.42850737094886</v>
      </c>
      <c r="L648" s="15">
        <f t="shared" si="116"/>
        <v>994461.56677668053</v>
      </c>
      <c r="M648" s="15"/>
      <c r="N648" s="165">
        <f t="shared" si="112"/>
        <v>994461.56677668053</v>
      </c>
    </row>
    <row r="649" spans="1:14" x14ac:dyDescent="0.25">
      <c r="A649" s="159"/>
      <c r="B649" s="71" t="s">
        <v>452</v>
      </c>
      <c r="C649" s="53">
        <v>4</v>
      </c>
      <c r="D649" s="75">
        <v>21.7347</v>
      </c>
      <c r="E649" s="179">
        <v>1801</v>
      </c>
      <c r="F649" s="80">
        <v>149693</v>
      </c>
      <c r="G649" s="61">
        <v>75</v>
      </c>
      <c r="H649" s="70">
        <f t="shared" si="113"/>
        <v>112269.75</v>
      </c>
      <c r="I649" s="15">
        <f t="shared" si="111"/>
        <v>37423.25</v>
      </c>
      <c r="J649" s="15">
        <f t="shared" si="114"/>
        <v>83.116601887840091</v>
      </c>
      <c r="K649" s="15">
        <f t="shared" si="115"/>
        <v>508.92037531930538</v>
      </c>
      <c r="L649" s="15">
        <f t="shared" si="116"/>
        <v>890092.83207513124</v>
      </c>
      <c r="M649" s="15"/>
      <c r="N649" s="165">
        <f t="shared" si="112"/>
        <v>890092.83207513124</v>
      </c>
    </row>
    <row r="650" spans="1:14" x14ac:dyDescent="0.25">
      <c r="A650" s="159"/>
      <c r="B650" s="71" t="s">
        <v>805</v>
      </c>
      <c r="C650" s="53">
        <v>4</v>
      </c>
      <c r="D650" s="75">
        <v>56.6937</v>
      </c>
      <c r="E650" s="179">
        <v>6019</v>
      </c>
      <c r="F650" s="80">
        <v>636040</v>
      </c>
      <c r="G650" s="61">
        <v>75</v>
      </c>
      <c r="H650" s="70">
        <f t="shared" si="113"/>
        <v>477030</v>
      </c>
      <c r="I650" s="15">
        <f t="shared" si="111"/>
        <v>159010</v>
      </c>
      <c r="J650" s="15">
        <f t="shared" si="114"/>
        <v>105.67203854460874</v>
      </c>
      <c r="K650" s="15">
        <f t="shared" si="115"/>
        <v>486.3649386625367</v>
      </c>
      <c r="L650" s="15">
        <f t="shared" si="116"/>
        <v>1331664.6261295739</v>
      </c>
      <c r="M650" s="15"/>
      <c r="N650" s="165">
        <f t="shared" si="112"/>
        <v>1331664.6261295739</v>
      </c>
    </row>
    <row r="651" spans="1:14" x14ac:dyDescent="0.25">
      <c r="A651" s="159"/>
      <c r="B651" s="71" t="s">
        <v>453</v>
      </c>
      <c r="C651" s="53">
        <v>4</v>
      </c>
      <c r="D651" s="75">
        <v>13.955799999999998</v>
      </c>
      <c r="E651" s="179">
        <v>951</v>
      </c>
      <c r="F651" s="80">
        <v>86547</v>
      </c>
      <c r="G651" s="61">
        <v>75</v>
      </c>
      <c r="H651" s="70">
        <f t="shared" si="113"/>
        <v>64910.25</v>
      </c>
      <c r="I651" s="15">
        <f t="shared" si="111"/>
        <v>21636.75</v>
      </c>
      <c r="J651" s="15">
        <f t="shared" si="114"/>
        <v>91.00630914826499</v>
      </c>
      <c r="K651" s="15">
        <f t="shared" si="115"/>
        <v>501.03066805888045</v>
      </c>
      <c r="L651" s="15">
        <f t="shared" si="116"/>
        <v>782816.38772818656</v>
      </c>
      <c r="M651" s="15"/>
      <c r="N651" s="165">
        <f t="shared" si="112"/>
        <v>782816.38772818656</v>
      </c>
    </row>
    <row r="652" spans="1:14" x14ac:dyDescent="0.25">
      <c r="A652" s="159"/>
      <c r="B652" s="71" t="s">
        <v>454</v>
      </c>
      <c r="C652" s="53">
        <v>4</v>
      </c>
      <c r="D652" s="75">
        <v>18.394200000000001</v>
      </c>
      <c r="E652" s="179">
        <v>1646</v>
      </c>
      <c r="F652" s="80">
        <v>148173</v>
      </c>
      <c r="G652" s="61">
        <v>75</v>
      </c>
      <c r="H652" s="70">
        <f t="shared" si="113"/>
        <v>111129.75</v>
      </c>
      <c r="I652" s="15">
        <f t="shared" si="111"/>
        <v>37043.25</v>
      </c>
      <c r="J652" s="15">
        <f t="shared" si="114"/>
        <v>90.020048602673143</v>
      </c>
      <c r="K652" s="15">
        <f t="shared" si="115"/>
        <v>502.01692860447235</v>
      </c>
      <c r="L652" s="15">
        <f t="shared" si="116"/>
        <v>858376.65993061918</v>
      </c>
      <c r="M652" s="15"/>
      <c r="N652" s="165">
        <f t="shared" si="112"/>
        <v>858376.65993061918</v>
      </c>
    </row>
    <row r="653" spans="1:14" x14ac:dyDescent="0.25">
      <c r="A653" s="159"/>
      <c r="B653" s="8"/>
      <c r="C653" s="8"/>
      <c r="D653" s="75">
        <v>0</v>
      </c>
      <c r="E653" s="181"/>
      <c r="F653" s="166"/>
      <c r="G653" s="61"/>
      <c r="H653" s="166"/>
      <c r="I653" s="167"/>
      <c r="J653" s="167"/>
      <c r="K653" s="15"/>
      <c r="L653" s="15"/>
      <c r="M653" s="15"/>
      <c r="N653" s="165"/>
    </row>
    <row r="654" spans="1:14" x14ac:dyDescent="0.25">
      <c r="A654" s="163" t="s">
        <v>455</v>
      </c>
      <c r="B654" s="63" t="s">
        <v>2</v>
      </c>
      <c r="C654" s="64"/>
      <c r="D654" s="7">
        <v>597.46979999999985</v>
      </c>
      <c r="E654" s="182">
        <f>E655</f>
        <v>52168</v>
      </c>
      <c r="F654" s="55">
        <v>0</v>
      </c>
      <c r="G654" s="61"/>
      <c r="H654" s="55">
        <f>H656</f>
        <v>5126581.5</v>
      </c>
      <c r="I654" s="12">
        <f>I656</f>
        <v>-5126581.5</v>
      </c>
      <c r="J654" s="12"/>
      <c r="K654" s="15"/>
      <c r="L654" s="15"/>
      <c r="M654" s="14">
        <f>M656</f>
        <v>19912722.978621982</v>
      </c>
      <c r="N654" s="160">
        <f t="shared" si="112"/>
        <v>19912722.978621982</v>
      </c>
    </row>
    <row r="655" spans="1:14" x14ac:dyDescent="0.25">
      <c r="A655" s="163" t="s">
        <v>455</v>
      </c>
      <c r="B655" s="63" t="s">
        <v>3</v>
      </c>
      <c r="C655" s="64"/>
      <c r="D655" s="7">
        <v>597.46979999999985</v>
      </c>
      <c r="E655" s="182">
        <f>SUM(E657:E677)</f>
        <v>52168</v>
      </c>
      <c r="F655" s="55">
        <f>SUM(F657:F677)</f>
        <v>20506326</v>
      </c>
      <c r="G655" s="61"/>
      <c r="H655" s="55">
        <f>SUM(H657:H677)</f>
        <v>9579829.5</v>
      </c>
      <c r="I655" s="12">
        <f>SUM(I657:I677)</f>
        <v>10926496.5</v>
      </c>
      <c r="J655" s="12"/>
      <c r="K655" s="15"/>
      <c r="L655" s="12">
        <f>SUM(L657:L677)</f>
        <v>16417407.557591325</v>
      </c>
      <c r="M655" s="15"/>
      <c r="N655" s="160">
        <f t="shared" si="112"/>
        <v>16417407.557591325</v>
      </c>
    </row>
    <row r="656" spans="1:14" x14ac:dyDescent="0.25">
      <c r="A656" s="159"/>
      <c r="B656" s="71" t="s">
        <v>26</v>
      </c>
      <c r="C656" s="53">
        <v>2</v>
      </c>
      <c r="D656" s="75">
        <v>0</v>
      </c>
      <c r="E656" s="185"/>
      <c r="F656" s="70">
        <v>0</v>
      </c>
      <c r="G656" s="61">
        <v>25</v>
      </c>
      <c r="H656" s="70">
        <f>F655*G656/100</f>
        <v>5126581.5</v>
      </c>
      <c r="I656" s="15">
        <f t="shared" ref="I656:I677" si="117">F656-H656</f>
        <v>-5126581.5</v>
      </c>
      <c r="J656" s="15"/>
      <c r="K656" s="15"/>
      <c r="L656" s="15"/>
      <c r="M656" s="15">
        <f>($L$7*$L$8*E654/$L$10)+($L$7*$L$9*D654/$L$11)</f>
        <v>19912722.978621982</v>
      </c>
      <c r="N656" s="165">
        <f t="shared" si="112"/>
        <v>19912722.978621982</v>
      </c>
    </row>
    <row r="657" spans="1:14" x14ac:dyDescent="0.25">
      <c r="A657" s="159"/>
      <c r="B657" s="71" t="s">
        <v>456</v>
      </c>
      <c r="C657" s="53">
        <v>4</v>
      </c>
      <c r="D657" s="75">
        <v>54.386200000000002</v>
      </c>
      <c r="E657" s="179">
        <v>2575</v>
      </c>
      <c r="F657" s="80">
        <v>1190013</v>
      </c>
      <c r="G657" s="61">
        <v>75</v>
      </c>
      <c r="H657" s="70">
        <f t="shared" ref="H657:H677" si="118">F657*G657/100</f>
        <v>892509.75</v>
      </c>
      <c r="I657" s="15">
        <f t="shared" si="117"/>
        <v>297503.25</v>
      </c>
      <c r="J657" s="15">
        <f t="shared" ref="J657:J677" si="119">F657/E657</f>
        <v>462.14097087378639</v>
      </c>
      <c r="K657" s="15">
        <f t="shared" ref="K657:K677" si="120">$J$11*$J$19-J657</f>
        <v>129.89600633335908</v>
      </c>
      <c r="L657" s="15">
        <f t="shared" ref="L657:L677" si="121">IF(K657&gt;0,$J$7*$J$8*(K657/$K$19),0)+$J$7*$J$9*(E657/$E$19)+$J$7*$J$10*(D657/$D$19)</f>
        <v>544107.21496421983</v>
      </c>
      <c r="M657" s="15"/>
      <c r="N657" s="165">
        <f t="shared" si="112"/>
        <v>544107.21496421983</v>
      </c>
    </row>
    <row r="658" spans="1:14" x14ac:dyDescent="0.25">
      <c r="A658" s="159"/>
      <c r="B658" s="71" t="s">
        <v>457</v>
      </c>
      <c r="C658" s="53">
        <v>4</v>
      </c>
      <c r="D658" s="75">
        <v>33.314799999999998</v>
      </c>
      <c r="E658" s="179">
        <v>2347</v>
      </c>
      <c r="F658" s="80">
        <v>319520</v>
      </c>
      <c r="G658" s="61">
        <v>75</v>
      </c>
      <c r="H658" s="70">
        <f t="shared" si="118"/>
        <v>239640</v>
      </c>
      <c r="I658" s="15">
        <f t="shared" si="117"/>
        <v>79880</v>
      </c>
      <c r="J658" s="15">
        <f t="shared" si="119"/>
        <v>136.13975287601193</v>
      </c>
      <c r="K658" s="15">
        <f t="shared" si="120"/>
        <v>455.89722433113354</v>
      </c>
      <c r="L658" s="15">
        <f t="shared" si="121"/>
        <v>899311.65607869613</v>
      </c>
      <c r="M658" s="15"/>
      <c r="N658" s="165">
        <f t="shared" si="112"/>
        <v>899311.65607869613</v>
      </c>
    </row>
    <row r="659" spans="1:14" x14ac:dyDescent="0.25">
      <c r="A659" s="159"/>
      <c r="B659" s="71" t="s">
        <v>806</v>
      </c>
      <c r="C659" s="53">
        <v>4</v>
      </c>
      <c r="D659" s="75">
        <v>25.285499999999999</v>
      </c>
      <c r="E659" s="179">
        <v>2116</v>
      </c>
      <c r="F659" s="80">
        <v>398466</v>
      </c>
      <c r="G659" s="61">
        <v>75</v>
      </c>
      <c r="H659" s="70">
        <f t="shared" si="118"/>
        <v>298849.5</v>
      </c>
      <c r="I659" s="15">
        <f t="shared" si="117"/>
        <v>99616.5</v>
      </c>
      <c r="J659" s="15">
        <f t="shared" si="119"/>
        <v>188.3109640831758</v>
      </c>
      <c r="K659" s="15">
        <f t="shared" si="120"/>
        <v>403.72601312396966</v>
      </c>
      <c r="L659" s="15">
        <f t="shared" si="121"/>
        <v>788945.64689657441</v>
      </c>
      <c r="M659" s="15"/>
      <c r="N659" s="165">
        <f t="shared" si="112"/>
        <v>788945.64689657441</v>
      </c>
    </row>
    <row r="660" spans="1:14" x14ac:dyDescent="0.25">
      <c r="A660" s="159"/>
      <c r="B660" s="71" t="s">
        <v>458</v>
      </c>
      <c r="C660" s="53">
        <v>4</v>
      </c>
      <c r="D660" s="75">
        <v>31.523400000000002</v>
      </c>
      <c r="E660" s="179">
        <v>2208</v>
      </c>
      <c r="F660" s="80">
        <v>195333</v>
      </c>
      <c r="G660" s="61">
        <v>75</v>
      </c>
      <c r="H660" s="70">
        <f t="shared" si="118"/>
        <v>146499.75</v>
      </c>
      <c r="I660" s="15">
        <f t="shared" si="117"/>
        <v>48833.25</v>
      </c>
      <c r="J660" s="15">
        <f t="shared" si="119"/>
        <v>88.466032608695656</v>
      </c>
      <c r="K660" s="15">
        <f t="shared" si="120"/>
        <v>503.57094459844984</v>
      </c>
      <c r="L660" s="15">
        <f t="shared" si="121"/>
        <v>945022.11719083088</v>
      </c>
      <c r="M660" s="15"/>
      <c r="N660" s="165">
        <f t="shared" si="112"/>
        <v>945022.11719083088</v>
      </c>
    </row>
    <row r="661" spans="1:14" x14ac:dyDescent="0.25">
      <c r="A661" s="159"/>
      <c r="B661" s="71" t="s">
        <v>459</v>
      </c>
      <c r="C661" s="53">
        <v>4</v>
      </c>
      <c r="D661" s="75">
        <v>26.426500000000001</v>
      </c>
      <c r="E661" s="179">
        <v>1002</v>
      </c>
      <c r="F661" s="80">
        <v>140067</v>
      </c>
      <c r="G661" s="61">
        <v>75</v>
      </c>
      <c r="H661" s="70">
        <f t="shared" si="118"/>
        <v>105050.25</v>
      </c>
      <c r="I661" s="15">
        <f t="shared" si="117"/>
        <v>35016.75</v>
      </c>
      <c r="J661" s="15">
        <f t="shared" si="119"/>
        <v>139.7874251497006</v>
      </c>
      <c r="K661" s="15">
        <f t="shared" si="120"/>
        <v>452.24955205744487</v>
      </c>
      <c r="L661" s="15">
        <f t="shared" si="121"/>
        <v>755166.54845629132</v>
      </c>
      <c r="M661" s="15"/>
      <c r="N661" s="165">
        <f t="shared" si="112"/>
        <v>755166.54845629132</v>
      </c>
    </row>
    <row r="662" spans="1:14" x14ac:dyDescent="0.25">
      <c r="A662" s="159"/>
      <c r="B662" s="71" t="s">
        <v>807</v>
      </c>
      <c r="C662" s="53">
        <v>4</v>
      </c>
      <c r="D662" s="75">
        <v>34.857799999999997</v>
      </c>
      <c r="E662" s="179">
        <v>1596</v>
      </c>
      <c r="F662" s="80">
        <v>392147</v>
      </c>
      <c r="G662" s="61">
        <v>75</v>
      </c>
      <c r="H662" s="70">
        <f t="shared" si="118"/>
        <v>294110.25</v>
      </c>
      <c r="I662" s="15">
        <f t="shared" si="117"/>
        <v>98036.75</v>
      </c>
      <c r="J662" s="15">
        <f t="shared" si="119"/>
        <v>245.70614035087721</v>
      </c>
      <c r="K662" s="15">
        <f t="shared" si="120"/>
        <v>346.33083685626826</v>
      </c>
      <c r="L662" s="15">
        <f t="shared" si="121"/>
        <v>690847.55691369076</v>
      </c>
      <c r="M662" s="15"/>
      <c r="N662" s="165">
        <f t="shared" si="112"/>
        <v>690847.55691369076</v>
      </c>
    </row>
    <row r="663" spans="1:14" x14ac:dyDescent="0.25">
      <c r="A663" s="159"/>
      <c r="B663" s="71" t="s">
        <v>808</v>
      </c>
      <c r="C663" s="53">
        <v>4</v>
      </c>
      <c r="D663" s="75">
        <v>3.2065000000000001</v>
      </c>
      <c r="E663" s="179">
        <v>1155</v>
      </c>
      <c r="F663" s="80">
        <v>196334</v>
      </c>
      <c r="G663" s="61">
        <v>75</v>
      </c>
      <c r="H663" s="70">
        <f t="shared" si="118"/>
        <v>147250.5</v>
      </c>
      <c r="I663" s="15">
        <f t="shared" si="117"/>
        <v>49083.5</v>
      </c>
      <c r="J663" s="15">
        <f t="shared" si="119"/>
        <v>169.98614718614718</v>
      </c>
      <c r="K663" s="15">
        <f t="shared" si="120"/>
        <v>422.05083002099832</v>
      </c>
      <c r="L663" s="15">
        <f t="shared" si="121"/>
        <v>669418.83793273417</v>
      </c>
      <c r="M663" s="15"/>
      <c r="N663" s="165">
        <f t="shared" si="112"/>
        <v>669418.83793273417</v>
      </c>
    </row>
    <row r="664" spans="1:14" x14ac:dyDescent="0.25">
      <c r="A664" s="159"/>
      <c r="B664" s="71" t="s">
        <v>809</v>
      </c>
      <c r="C664" s="53">
        <v>4</v>
      </c>
      <c r="D664" s="75">
        <v>27.879099999999998</v>
      </c>
      <c r="E664" s="179">
        <v>1270</v>
      </c>
      <c r="F664" s="80">
        <v>310960</v>
      </c>
      <c r="G664" s="61">
        <v>75</v>
      </c>
      <c r="H664" s="70">
        <f t="shared" si="118"/>
        <v>233220</v>
      </c>
      <c r="I664" s="15">
        <f t="shared" si="117"/>
        <v>77740</v>
      </c>
      <c r="J664" s="15">
        <f t="shared" si="119"/>
        <v>244.85039370078741</v>
      </c>
      <c r="K664" s="15">
        <f t="shared" si="120"/>
        <v>347.18658350635803</v>
      </c>
      <c r="L664" s="15">
        <f t="shared" si="121"/>
        <v>644544.42482841434</v>
      </c>
      <c r="M664" s="15"/>
      <c r="N664" s="165">
        <f t="shared" si="112"/>
        <v>644544.42482841434</v>
      </c>
    </row>
    <row r="665" spans="1:14" x14ac:dyDescent="0.25">
      <c r="A665" s="159"/>
      <c r="B665" s="71" t="s">
        <v>810</v>
      </c>
      <c r="C665" s="53">
        <v>4</v>
      </c>
      <c r="D665" s="75">
        <v>37.349699999999999</v>
      </c>
      <c r="E665" s="179">
        <v>2123</v>
      </c>
      <c r="F665" s="80">
        <v>444387</v>
      </c>
      <c r="G665" s="61">
        <v>75</v>
      </c>
      <c r="H665" s="70">
        <f t="shared" si="118"/>
        <v>333290.25</v>
      </c>
      <c r="I665" s="15">
        <f t="shared" si="117"/>
        <v>111096.75</v>
      </c>
      <c r="J665" s="15">
        <f t="shared" si="119"/>
        <v>209.32030146019784</v>
      </c>
      <c r="K665" s="15">
        <f t="shared" si="120"/>
        <v>382.71667574694766</v>
      </c>
      <c r="L665" s="15">
        <f t="shared" si="121"/>
        <v>792906.01903865254</v>
      </c>
      <c r="M665" s="15"/>
      <c r="N665" s="165">
        <f t="shared" si="112"/>
        <v>792906.01903865254</v>
      </c>
    </row>
    <row r="666" spans="1:14" x14ac:dyDescent="0.25">
      <c r="A666" s="159"/>
      <c r="B666" s="71" t="s">
        <v>460</v>
      </c>
      <c r="C666" s="53">
        <v>4</v>
      </c>
      <c r="D666" s="75">
        <v>31.619699999999998</v>
      </c>
      <c r="E666" s="179">
        <v>1848</v>
      </c>
      <c r="F666" s="80">
        <v>352213</v>
      </c>
      <c r="G666" s="61">
        <v>75</v>
      </c>
      <c r="H666" s="70">
        <f t="shared" si="118"/>
        <v>264159.75</v>
      </c>
      <c r="I666" s="15">
        <f t="shared" si="117"/>
        <v>88053.25</v>
      </c>
      <c r="J666" s="15">
        <f t="shared" si="119"/>
        <v>190.59145021645023</v>
      </c>
      <c r="K666" s="15">
        <f t="shared" si="120"/>
        <v>401.44552699069527</v>
      </c>
      <c r="L666" s="15">
        <f t="shared" si="121"/>
        <v>778003.89731059084</v>
      </c>
      <c r="M666" s="15"/>
      <c r="N666" s="165">
        <f t="shared" si="112"/>
        <v>778003.89731059084</v>
      </c>
    </row>
    <row r="667" spans="1:14" x14ac:dyDescent="0.25">
      <c r="A667" s="159"/>
      <c r="B667" s="71" t="s">
        <v>461</v>
      </c>
      <c r="C667" s="53">
        <v>4</v>
      </c>
      <c r="D667" s="75">
        <v>31.804299999999998</v>
      </c>
      <c r="E667" s="179">
        <v>1740</v>
      </c>
      <c r="F667" s="80">
        <v>247707</v>
      </c>
      <c r="G667" s="61">
        <v>75</v>
      </c>
      <c r="H667" s="70">
        <f t="shared" si="118"/>
        <v>185780.25</v>
      </c>
      <c r="I667" s="15">
        <f t="shared" si="117"/>
        <v>61926.75</v>
      </c>
      <c r="J667" s="15">
        <f t="shared" si="119"/>
        <v>142.3603448275862</v>
      </c>
      <c r="K667" s="15">
        <f t="shared" si="120"/>
        <v>449.67663237955924</v>
      </c>
      <c r="L667" s="15">
        <f t="shared" si="121"/>
        <v>832336.80189519713</v>
      </c>
      <c r="M667" s="15"/>
      <c r="N667" s="165">
        <f t="shared" si="112"/>
        <v>832336.80189519713</v>
      </c>
    </row>
    <row r="668" spans="1:14" x14ac:dyDescent="0.25">
      <c r="A668" s="159"/>
      <c r="B668" s="71" t="s">
        <v>462</v>
      </c>
      <c r="C668" s="53">
        <v>4</v>
      </c>
      <c r="D668" s="75">
        <v>35.480600000000003</v>
      </c>
      <c r="E668" s="179">
        <v>3332</v>
      </c>
      <c r="F668" s="80">
        <v>276840</v>
      </c>
      <c r="G668" s="61">
        <v>75</v>
      </c>
      <c r="H668" s="70">
        <f t="shared" si="118"/>
        <v>207630</v>
      </c>
      <c r="I668" s="15">
        <f t="shared" si="117"/>
        <v>69210</v>
      </c>
      <c r="J668" s="15">
        <f t="shared" si="119"/>
        <v>83.085234093637453</v>
      </c>
      <c r="K668" s="15">
        <f t="shared" si="120"/>
        <v>508.95174311350803</v>
      </c>
      <c r="L668" s="15">
        <f t="shared" si="121"/>
        <v>1063929.7044099411</v>
      </c>
      <c r="M668" s="15"/>
      <c r="N668" s="165">
        <f t="shared" si="112"/>
        <v>1063929.7044099411</v>
      </c>
    </row>
    <row r="669" spans="1:14" x14ac:dyDescent="0.25">
      <c r="A669" s="159"/>
      <c r="B669" s="71" t="s">
        <v>463</v>
      </c>
      <c r="C669" s="53">
        <v>4</v>
      </c>
      <c r="D669" s="75">
        <v>20.279299999999999</v>
      </c>
      <c r="E669" s="179">
        <v>1083</v>
      </c>
      <c r="F669" s="80">
        <v>323680</v>
      </c>
      <c r="G669" s="61">
        <v>75</v>
      </c>
      <c r="H669" s="70">
        <f t="shared" si="118"/>
        <v>242760</v>
      </c>
      <c r="I669" s="15">
        <f t="shared" si="117"/>
        <v>80920</v>
      </c>
      <c r="J669" s="15">
        <f t="shared" si="119"/>
        <v>298.87349953831949</v>
      </c>
      <c r="K669" s="15">
        <f t="shared" si="120"/>
        <v>293.16347766882598</v>
      </c>
      <c r="L669" s="15">
        <f t="shared" si="121"/>
        <v>536818.95441993489</v>
      </c>
      <c r="M669" s="15"/>
      <c r="N669" s="165">
        <f t="shared" si="112"/>
        <v>536818.95441993489</v>
      </c>
    </row>
    <row r="670" spans="1:14" x14ac:dyDescent="0.25">
      <c r="A670" s="159"/>
      <c r="B670" s="71" t="s">
        <v>464</v>
      </c>
      <c r="C670" s="53">
        <v>4</v>
      </c>
      <c r="D670" s="75">
        <v>29.5458</v>
      </c>
      <c r="E670" s="179">
        <v>1470</v>
      </c>
      <c r="F670" s="80">
        <v>510613</v>
      </c>
      <c r="G670" s="61">
        <v>75</v>
      </c>
      <c r="H670" s="70">
        <f t="shared" si="118"/>
        <v>382959.75</v>
      </c>
      <c r="I670" s="15">
        <f t="shared" si="117"/>
        <v>127653.25</v>
      </c>
      <c r="J670" s="15">
        <f t="shared" si="119"/>
        <v>347.35578231292516</v>
      </c>
      <c r="K670" s="15">
        <f t="shared" si="120"/>
        <v>244.68119489422031</v>
      </c>
      <c r="L670" s="15">
        <f t="shared" si="121"/>
        <v>531698.65776154702</v>
      </c>
      <c r="M670" s="15"/>
      <c r="N670" s="165">
        <f t="shared" si="112"/>
        <v>531698.65776154702</v>
      </c>
    </row>
    <row r="671" spans="1:14" x14ac:dyDescent="0.25">
      <c r="A671" s="159"/>
      <c r="B671" s="71" t="s">
        <v>465</v>
      </c>
      <c r="C671" s="53">
        <v>4</v>
      </c>
      <c r="D671" s="75">
        <v>29.537800000000001</v>
      </c>
      <c r="E671" s="179">
        <v>755</v>
      </c>
      <c r="F671" s="80">
        <v>158987</v>
      </c>
      <c r="G671" s="61">
        <v>75</v>
      </c>
      <c r="H671" s="70">
        <f t="shared" si="118"/>
        <v>119240.25</v>
      </c>
      <c r="I671" s="15">
        <f t="shared" si="117"/>
        <v>39746.75</v>
      </c>
      <c r="J671" s="15">
        <f t="shared" si="119"/>
        <v>210.57880794701987</v>
      </c>
      <c r="K671" s="15">
        <f t="shared" si="120"/>
        <v>381.4581692601256</v>
      </c>
      <c r="L671" s="15">
        <f t="shared" si="121"/>
        <v>647456.5103477505</v>
      </c>
      <c r="M671" s="15"/>
      <c r="N671" s="165">
        <f t="shared" si="112"/>
        <v>647456.5103477505</v>
      </c>
    </row>
    <row r="672" spans="1:14" x14ac:dyDescent="0.25">
      <c r="A672" s="159"/>
      <c r="B672" s="71" t="s">
        <v>455</v>
      </c>
      <c r="C672" s="53">
        <v>4</v>
      </c>
      <c r="D672" s="75">
        <v>47.218299999999999</v>
      </c>
      <c r="E672" s="179">
        <v>3134</v>
      </c>
      <c r="F672" s="80">
        <v>386760</v>
      </c>
      <c r="G672" s="61">
        <v>75</v>
      </c>
      <c r="H672" s="70">
        <f t="shared" si="118"/>
        <v>290070</v>
      </c>
      <c r="I672" s="15">
        <f t="shared" si="117"/>
        <v>96690</v>
      </c>
      <c r="J672" s="15">
        <f t="shared" si="119"/>
        <v>123.4077855775367</v>
      </c>
      <c r="K672" s="15">
        <f t="shared" si="120"/>
        <v>468.62919162960878</v>
      </c>
      <c r="L672" s="15">
        <f t="shared" si="121"/>
        <v>1023038.139798905</v>
      </c>
      <c r="M672" s="15"/>
      <c r="N672" s="165">
        <f t="shared" si="112"/>
        <v>1023038.139798905</v>
      </c>
    </row>
    <row r="673" spans="1:14" x14ac:dyDescent="0.25">
      <c r="A673" s="159"/>
      <c r="B673" s="71" t="s">
        <v>466</v>
      </c>
      <c r="C673" s="53">
        <v>3</v>
      </c>
      <c r="D673" s="75">
        <v>6.2233000000000001</v>
      </c>
      <c r="E673" s="179">
        <v>8901</v>
      </c>
      <c r="F673" s="80">
        <v>10545300</v>
      </c>
      <c r="G673" s="61">
        <v>20</v>
      </c>
      <c r="H673" s="70">
        <f t="shared" si="118"/>
        <v>2109060</v>
      </c>
      <c r="I673" s="15">
        <f t="shared" si="117"/>
        <v>8436240</v>
      </c>
      <c r="J673" s="15">
        <f t="shared" si="119"/>
        <v>1184.7320525783621</v>
      </c>
      <c r="K673" s="15">
        <f t="shared" si="120"/>
        <v>-592.6950753712166</v>
      </c>
      <c r="L673" s="15">
        <f t="shared" si="121"/>
        <v>820806.34613251814</v>
      </c>
      <c r="M673" s="15"/>
      <c r="N673" s="165">
        <f t="shared" si="112"/>
        <v>820806.34613251814</v>
      </c>
    </row>
    <row r="674" spans="1:14" x14ac:dyDescent="0.25">
      <c r="A674" s="159"/>
      <c r="B674" s="71" t="s">
        <v>467</v>
      </c>
      <c r="C674" s="53">
        <v>4</v>
      </c>
      <c r="D674" s="75">
        <v>6.9349000000000007</v>
      </c>
      <c r="E674" s="179">
        <v>8094</v>
      </c>
      <c r="F674" s="80">
        <v>3214133</v>
      </c>
      <c r="G674" s="61">
        <v>75</v>
      </c>
      <c r="H674" s="70">
        <f t="shared" si="118"/>
        <v>2410599.75</v>
      </c>
      <c r="I674" s="15">
        <f t="shared" si="117"/>
        <v>803533.25</v>
      </c>
      <c r="J674" s="15">
        <f t="shared" si="119"/>
        <v>397.10069187052136</v>
      </c>
      <c r="K674" s="15">
        <f t="shared" si="120"/>
        <v>194.93628533662411</v>
      </c>
      <c r="L674" s="15">
        <f t="shared" si="121"/>
        <v>1006816.8711764644</v>
      </c>
      <c r="M674" s="15"/>
      <c r="N674" s="165">
        <f t="shared" si="112"/>
        <v>1006816.8711764644</v>
      </c>
    </row>
    <row r="675" spans="1:14" x14ac:dyDescent="0.25">
      <c r="A675" s="159"/>
      <c r="B675" s="71" t="s">
        <v>811</v>
      </c>
      <c r="C675" s="53">
        <v>4</v>
      </c>
      <c r="D675" s="75">
        <v>33.140799999999999</v>
      </c>
      <c r="E675" s="179">
        <v>1661</v>
      </c>
      <c r="F675" s="80">
        <v>165853</v>
      </c>
      <c r="G675" s="61">
        <v>75</v>
      </c>
      <c r="H675" s="70">
        <f t="shared" si="118"/>
        <v>124389.75</v>
      </c>
      <c r="I675" s="15">
        <f t="shared" si="117"/>
        <v>41463.25</v>
      </c>
      <c r="J675" s="15">
        <f t="shared" si="119"/>
        <v>99.851294400963269</v>
      </c>
      <c r="K675" s="15">
        <f t="shared" si="120"/>
        <v>492.18568280618217</v>
      </c>
      <c r="L675" s="15">
        <f t="shared" si="121"/>
        <v>884707.52623808815</v>
      </c>
      <c r="M675" s="15"/>
      <c r="N675" s="165">
        <f t="shared" si="112"/>
        <v>884707.52623808815</v>
      </c>
    </row>
    <row r="676" spans="1:14" x14ac:dyDescent="0.25">
      <c r="A676" s="159"/>
      <c r="B676" s="71" t="s">
        <v>468</v>
      </c>
      <c r="C676" s="53">
        <v>4</v>
      </c>
      <c r="D676" s="75">
        <v>20.0916</v>
      </c>
      <c r="E676" s="179">
        <v>1363</v>
      </c>
      <c r="F676" s="80">
        <v>159853</v>
      </c>
      <c r="G676" s="61">
        <v>75</v>
      </c>
      <c r="H676" s="70">
        <f t="shared" si="118"/>
        <v>119889.75</v>
      </c>
      <c r="I676" s="15">
        <f t="shared" si="117"/>
        <v>39963.25</v>
      </c>
      <c r="J676" s="15">
        <f t="shared" si="119"/>
        <v>117.28026412325752</v>
      </c>
      <c r="K676" s="15">
        <f t="shared" si="120"/>
        <v>474.75671308388792</v>
      </c>
      <c r="L676" s="15">
        <f t="shared" si="121"/>
        <v>801196.70946772338</v>
      </c>
      <c r="M676" s="15"/>
      <c r="N676" s="165">
        <f t="shared" si="112"/>
        <v>801196.70946772338</v>
      </c>
    </row>
    <row r="677" spans="1:14" x14ac:dyDescent="0.25">
      <c r="A677" s="159"/>
      <c r="B677" s="71" t="s">
        <v>145</v>
      </c>
      <c r="C677" s="53">
        <v>4</v>
      </c>
      <c r="D677" s="75">
        <v>31.363900000000001</v>
      </c>
      <c r="E677" s="179">
        <v>2395</v>
      </c>
      <c r="F677" s="80">
        <v>577160</v>
      </c>
      <c r="G677" s="61">
        <v>75</v>
      </c>
      <c r="H677" s="70">
        <f t="shared" si="118"/>
        <v>432870</v>
      </c>
      <c r="I677" s="15">
        <f t="shared" si="117"/>
        <v>144290</v>
      </c>
      <c r="J677" s="15">
        <f t="shared" si="119"/>
        <v>240.98538622129436</v>
      </c>
      <c r="K677" s="15">
        <f t="shared" si="120"/>
        <v>351.05159098585113</v>
      </c>
      <c r="L677" s="15">
        <f t="shared" si="121"/>
        <v>760327.41633255733</v>
      </c>
      <c r="M677" s="15"/>
      <c r="N677" s="165">
        <f t="shared" si="112"/>
        <v>760327.41633255733</v>
      </c>
    </row>
    <row r="678" spans="1:14" x14ac:dyDescent="0.25">
      <c r="A678" s="159"/>
      <c r="B678" s="8"/>
      <c r="C678" s="8"/>
      <c r="D678" s="75">
        <v>0</v>
      </c>
      <c r="E678" s="181"/>
      <c r="F678" s="166">
        <v>0</v>
      </c>
      <c r="G678" s="61"/>
      <c r="H678" s="166"/>
      <c r="I678" s="167"/>
      <c r="J678" s="167"/>
      <c r="K678" s="15"/>
      <c r="L678" s="15"/>
      <c r="M678" s="15"/>
      <c r="N678" s="165"/>
    </row>
    <row r="679" spans="1:14" x14ac:dyDescent="0.25">
      <c r="A679" s="163" t="s">
        <v>469</v>
      </c>
      <c r="B679" s="63" t="s">
        <v>2</v>
      </c>
      <c r="C679" s="64"/>
      <c r="D679" s="7">
        <v>1228.3134999999997</v>
      </c>
      <c r="E679" s="182">
        <f>E680</f>
        <v>110519</v>
      </c>
      <c r="F679" s="55">
        <v>0</v>
      </c>
      <c r="G679" s="61"/>
      <c r="H679" s="55">
        <f>H681</f>
        <v>15410270.25</v>
      </c>
      <c r="I679" s="12">
        <f>I681</f>
        <v>-15410270.25</v>
      </c>
      <c r="J679" s="12"/>
      <c r="K679" s="15"/>
      <c r="L679" s="15"/>
      <c r="M679" s="14">
        <f>M681</f>
        <v>41706362.770595014</v>
      </c>
      <c r="N679" s="160">
        <f t="shared" si="112"/>
        <v>41706362.770595014</v>
      </c>
    </row>
    <row r="680" spans="1:14" x14ac:dyDescent="0.25">
      <c r="A680" s="163" t="s">
        <v>469</v>
      </c>
      <c r="B680" s="63" t="s">
        <v>3</v>
      </c>
      <c r="C680" s="64"/>
      <c r="D680" s="7">
        <v>1228.3134999999997</v>
      </c>
      <c r="E680" s="182">
        <f>SUM(E682:E719)</f>
        <v>110519</v>
      </c>
      <c r="F680" s="55">
        <f>SUM(F682:F719)</f>
        <v>61641081</v>
      </c>
      <c r="G680" s="61"/>
      <c r="H680" s="55">
        <f>SUM(H682:H719)</f>
        <v>21588390.75</v>
      </c>
      <c r="I680" s="12">
        <f>SUM(I682:I719)</f>
        <v>40052690.25</v>
      </c>
      <c r="J680" s="12"/>
      <c r="K680" s="15"/>
      <c r="L680" s="12">
        <f>SUM(L682:L719)</f>
        <v>33667995.529586256</v>
      </c>
      <c r="M680" s="15"/>
      <c r="N680" s="160">
        <f t="shared" si="112"/>
        <v>33667995.529586256</v>
      </c>
    </row>
    <row r="681" spans="1:14" x14ac:dyDescent="0.25">
      <c r="A681" s="159"/>
      <c r="B681" s="71" t="s">
        <v>26</v>
      </c>
      <c r="C681" s="53">
        <v>2</v>
      </c>
      <c r="D681" s="75">
        <v>0</v>
      </c>
      <c r="E681" s="185"/>
      <c r="F681" s="70">
        <v>0</v>
      </c>
      <c r="G681" s="61">
        <v>25</v>
      </c>
      <c r="H681" s="70">
        <f>F680*G681/100</f>
        <v>15410270.25</v>
      </c>
      <c r="I681" s="15">
        <f t="shared" ref="I681:I719" si="122">F681-H681</f>
        <v>-15410270.25</v>
      </c>
      <c r="J681" s="15"/>
      <c r="K681" s="15"/>
      <c r="L681" s="15"/>
      <c r="M681" s="15">
        <f>($L$7*$L$8*E679/$L$10)+($L$7*$L$9*D679/$L$11)</f>
        <v>41706362.770595014</v>
      </c>
      <c r="N681" s="165">
        <f t="shared" si="112"/>
        <v>41706362.770595014</v>
      </c>
    </row>
    <row r="682" spans="1:14" x14ac:dyDescent="0.25">
      <c r="A682" s="159"/>
      <c r="B682" s="71" t="s">
        <v>470</v>
      </c>
      <c r="C682" s="53">
        <v>4</v>
      </c>
      <c r="D682" s="75">
        <v>28.536100000000001</v>
      </c>
      <c r="E682" s="179">
        <v>1945</v>
      </c>
      <c r="F682" s="80">
        <v>218427</v>
      </c>
      <c r="G682" s="61">
        <v>75</v>
      </c>
      <c r="H682" s="70">
        <f t="shared" ref="H682:H719" si="123">F682*G682/100</f>
        <v>163820.25</v>
      </c>
      <c r="I682" s="15">
        <f t="shared" si="122"/>
        <v>54606.75</v>
      </c>
      <c r="J682" s="15">
        <f t="shared" ref="J682:J719" si="124">F682/E682</f>
        <v>112.30179948586118</v>
      </c>
      <c r="K682" s="15">
        <f t="shared" ref="K682:K719" si="125">$J$11*$J$19-J682</f>
        <v>479.73517772128429</v>
      </c>
      <c r="L682" s="15">
        <f t="shared" ref="L682:L719" si="126">IF(K682&gt;0,$J$7*$J$8*(K682/$K$19),0)+$J$7*$J$9*(E682/$E$19)+$J$7*$J$10*(D682/$D$19)</f>
        <v>882113.94720010168</v>
      </c>
      <c r="M682" s="15"/>
      <c r="N682" s="165">
        <f t="shared" si="112"/>
        <v>882113.94720010168</v>
      </c>
    </row>
    <row r="683" spans="1:14" x14ac:dyDescent="0.25">
      <c r="A683" s="159"/>
      <c r="B683" s="71" t="s">
        <v>471</v>
      </c>
      <c r="C683" s="53">
        <v>4</v>
      </c>
      <c r="D683" s="75">
        <v>47.4878</v>
      </c>
      <c r="E683" s="179">
        <v>2628</v>
      </c>
      <c r="F683" s="80">
        <v>262480</v>
      </c>
      <c r="G683" s="61">
        <v>75</v>
      </c>
      <c r="H683" s="70">
        <f t="shared" si="123"/>
        <v>196860</v>
      </c>
      <c r="I683" s="15">
        <f t="shared" si="122"/>
        <v>65620</v>
      </c>
      <c r="J683" s="15">
        <f t="shared" si="124"/>
        <v>99.87823439878234</v>
      </c>
      <c r="K683" s="15">
        <f t="shared" si="125"/>
        <v>492.15874280836312</v>
      </c>
      <c r="L683" s="15">
        <f t="shared" si="126"/>
        <v>1009019.4455466617</v>
      </c>
      <c r="M683" s="15"/>
      <c r="N683" s="165">
        <f t="shared" si="112"/>
        <v>1009019.4455466617</v>
      </c>
    </row>
    <row r="684" spans="1:14" x14ac:dyDescent="0.25">
      <c r="A684" s="159"/>
      <c r="B684" s="71" t="s">
        <v>472</v>
      </c>
      <c r="C684" s="53">
        <v>4</v>
      </c>
      <c r="D684" s="75">
        <v>24.181699999999999</v>
      </c>
      <c r="E684" s="179">
        <v>1466</v>
      </c>
      <c r="F684" s="80">
        <v>296107</v>
      </c>
      <c r="G684" s="61">
        <v>75</v>
      </c>
      <c r="H684" s="70">
        <f t="shared" si="123"/>
        <v>222080.25</v>
      </c>
      <c r="I684" s="15">
        <f t="shared" si="122"/>
        <v>74026.75</v>
      </c>
      <c r="J684" s="15">
        <f t="shared" si="124"/>
        <v>201.98294679399726</v>
      </c>
      <c r="K684" s="15">
        <f t="shared" si="125"/>
        <v>390.05403041314821</v>
      </c>
      <c r="L684" s="15">
        <f t="shared" si="126"/>
        <v>709300.03005148866</v>
      </c>
      <c r="M684" s="15"/>
      <c r="N684" s="165">
        <f t="shared" si="112"/>
        <v>709300.03005148866</v>
      </c>
    </row>
    <row r="685" spans="1:14" x14ac:dyDescent="0.25">
      <c r="A685" s="159"/>
      <c r="B685" s="71" t="s">
        <v>812</v>
      </c>
      <c r="C685" s="53">
        <v>4</v>
      </c>
      <c r="D685" s="75">
        <v>30.626899999999999</v>
      </c>
      <c r="E685" s="179">
        <v>1940</v>
      </c>
      <c r="F685" s="80">
        <v>337840</v>
      </c>
      <c r="G685" s="61">
        <v>75</v>
      </c>
      <c r="H685" s="70">
        <f t="shared" si="123"/>
        <v>253380</v>
      </c>
      <c r="I685" s="15">
        <f t="shared" si="122"/>
        <v>84460</v>
      </c>
      <c r="J685" s="15">
        <f t="shared" si="124"/>
        <v>174.14432989690721</v>
      </c>
      <c r="K685" s="15">
        <f t="shared" si="125"/>
        <v>417.89264731023826</v>
      </c>
      <c r="L685" s="15">
        <f t="shared" si="126"/>
        <v>805463.4959218977</v>
      </c>
      <c r="M685" s="15"/>
      <c r="N685" s="165">
        <f t="shared" si="112"/>
        <v>805463.4959218977</v>
      </c>
    </row>
    <row r="686" spans="1:14" x14ac:dyDescent="0.25">
      <c r="A686" s="159"/>
      <c r="B686" s="71" t="s">
        <v>473</v>
      </c>
      <c r="C686" s="53">
        <v>4</v>
      </c>
      <c r="D686" s="75">
        <v>27.559699999999996</v>
      </c>
      <c r="E686" s="179">
        <v>1400</v>
      </c>
      <c r="F686" s="80">
        <v>220853</v>
      </c>
      <c r="G686" s="61">
        <v>75</v>
      </c>
      <c r="H686" s="70">
        <f t="shared" si="123"/>
        <v>165639.75</v>
      </c>
      <c r="I686" s="15">
        <f t="shared" si="122"/>
        <v>55213.25</v>
      </c>
      <c r="J686" s="15">
        <f t="shared" si="124"/>
        <v>157.75214285714284</v>
      </c>
      <c r="K686" s="15">
        <f t="shared" si="125"/>
        <v>434.2848343500026</v>
      </c>
      <c r="L686" s="15">
        <f t="shared" si="126"/>
        <v>770370.18841963157</v>
      </c>
      <c r="M686" s="15"/>
      <c r="N686" s="165">
        <f t="shared" si="112"/>
        <v>770370.18841963157</v>
      </c>
    </row>
    <row r="687" spans="1:14" x14ac:dyDescent="0.25">
      <c r="A687" s="159"/>
      <c r="B687" s="71" t="s">
        <v>474</v>
      </c>
      <c r="C687" s="53">
        <v>4</v>
      </c>
      <c r="D687" s="75">
        <v>52.490699999999997</v>
      </c>
      <c r="E687" s="179">
        <v>3262</v>
      </c>
      <c r="F687" s="80">
        <v>523494</v>
      </c>
      <c r="G687" s="61">
        <v>75</v>
      </c>
      <c r="H687" s="70">
        <f t="shared" si="123"/>
        <v>392620.5</v>
      </c>
      <c r="I687" s="15">
        <f t="shared" si="122"/>
        <v>130873.5</v>
      </c>
      <c r="J687" s="15">
        <f t="shared" si="124"/>
        <v>160.48252605763335</v>
      </c>
      <c r="K687" s="15">
        <f t="shared" si="125"/>
        <v>431.55445114951215</v>
      </c>
      <c r="L687" s="15">
        <f t="shared" si="126"/>
        <v>999271.15831297089</v>
      </c>
      <c r="M687" s="15"/>
      <c r="N687" s="165">
        <f t="shared" si="112"/>
        <v>999271.15831297089</v>
      </c>
    </row>
    <row r="688" spans="1:14" x14ac:dyDescent="0.25">
      <c r="A688" s="159"/>
      <c r="B688" s="71" t="s">
        <v>475</v>
      </c>
      <c r="C688" s="53">
        <v>4</v>
      </c>
      <c r="D688" s="75">
        <v>42.161599999999993</v>
      </c>
      <c r="E688" s="179">
        <v>3001</v>
      </c>
      <c r="F688" s="80">
        <v>356680</v>
      </c>
      <c r="G688" s="61">
        <v>75</v>
      </c>
      <c r="H688" s="70">
        <f t="shared" si="123"/>
        <v>267510</v>
      </c>
      <c r="I688" s="15">
        <f t="shared" si="122"/>
        <v>89170</v>
      </c>
      <c r="J688" s="15">
        <f t="shared" si="124"/>
        <v>118.8537154281906</v>
      </c>
      <c r="K688" s="15">
        <f t="shared" si="125"/>
        <v>473.18326177895489</v>
      </c>
      <c r="L688" s="15">
        <f t="shared" si="126"/>
        <v>1004009.206782121</v>
      </c>
      <c r="M688" s="15"/>
      <c r="N688" s="165">
        <f t="shared" si="112"/>
        <v>1004009.206782121</v>
      </c>
    </row>
    <row r="689" spans="1:14" x14ac:dyDescent="0.25">
      <c r="A689" s="159"/>
      <c r="B689" s="71" t="s">
        <v>813</v>
      </c>
      <c r="C689" s="53">
        <v>4</v>
      </c>
      <c r="D689" s="75">
        <v>21.990200000000002</v>
      </c>
      <c r="E689" s="179">
        <v>1082</v>
      </c>
      <c r="F689" s="80">
        <v>109227</v>
      </c>
      <c r="G689" s="61">
        <v>75</v>
      </c>
      <c r="H689" s="70">
        <f t="shared" si="123"/>
        <v>81920.25</v>
      </c>
      <c r="I689" s="15">
        <f t="shared" si="122"/>
        <v>27306.75</v>
      </c>
      <c r="J689" s="15">
        <f t="shared" si="124"/>
        <v>100.94916820702403</v>
      </c>
      <c r="K689" s="15">
        <f t="shared" si="125"/>
        <v>491.08780900012141</v>
      </c>
      <c r="L689" s="15">
        <f t="shared" si="126"/>
        <v>802217.6775237578</v>
      </c>
      <c r="M689" s="15"/>
      <c r="N689" s="165">
        <f t="shared" si="112"/>
        <v>802217.6775237578</v>
      </c>
    </row>
    <row r="690" spans="1:14" x14ac:dyDescent="0.25">
      <c r="A690" s="159"/>
      <c r="B690" s="71" t="s">
        <v>476</v>
      </c>
      <c r="C690" s="53">
        <v>4</v>
      </c>
      <c r="D690" s="75">
        <v>24.766200000000001</v>
      </c>
      <c r="E690" s="179">
        <v>985</v>
      </c>
      <c r="F690" s="80">
        <v>149320</v>
      </c>
      <c r="G690" s="61">
        <v>75</v>
      </c>
      <c r="H690" s="70">
        <f t="shared" si="123"/>
        <v>111990</v>
      </c>
      <c r="I690" s="15">
        <f t="shared" si="122"/>
        <v>37330</v>
      </c>
      <c r="J690" s="15">
        <f t="shared" si="124"/>
        <v>151.59390862944161</v>
      </c>
      <c r="K690" s="15">
        <f t="shared" si="125"/>
        <v>440.44306857770385</v>
      </c>
      <c r="L690" s="15">
        <f t="shared" si="126"/>
        <v>733783.26363440149</v>
      </c>
      <c r="M690" s="15"/>
      <c r="N690" s="165">
        <f t="shared" si="112"/>
        <v>733783.26363440149</v>
      </c>
    </row>
    <row r="691" spans="1:14" x14ac:dyDescent="0.25">
      <c r="A691" s="159"/>
      <c r="B691" s="71" t="s">
        <v>477</v>
      </c>
      <c r="C691" s="53">
        <v>4</v>
      </c>
      <c r="D691" s="75">
        <v>37.430100000000003</v>
      </c>
      <c r="E691" s="179">
        <v>1840</v>
      </c>
      <c r="F691" s="80">
        <v>262253</v>
      </c>
      <c r="G691" s="61">
        <v>75</v>
      </c>
      <c r="H691" s="70">
        <f t="shared" si="123"/>
        <v>196689.75</v>
      </c>
      <c r="I691" s="15">
        <f t="shared" si="122"/>
        <v>65563.25</v>
      </c>
      <c r="J691" s="15">
        <f t="shared" si="124"/>
        <v>142.52880434782608</v>
      </c>
      <c r="K691" s="15">
        <f t="shared" si="125"/>
        <v>449.50817285931942</v>
      </c>
      <c r="L691" s="15">
        <f t="shared" si="126"/>
        <v>855631.47755107225</v>
      </c>
      <c r="M691" s="15"/>
      <c r="N691" s="165">
        <f t="shared" si="112"/>
        <v>855631.47755107225</v>
      </c>
    </row>
    <row r="692" spans="1:14" x14ac:dyDescent="0.25">
      <c r="A692" s="159"/>
      <c r="B692" s="71" t="s">
        <v>478</v>
      </c>
      <c r="C692" s="53">
        <v>4</v>
      </c>
      <c r="D692" s="75">
        <v>28.086300000000001</v>
      </c>
      <c r="E692" s="179">
        <v>1771</v>
      </c>
      <c r="F692" s="80">
        <v>161373</v>
      </c>
      <c r="G692" s="61">
        <v>75</v>
      </c>
      <c r="H692" s="70">
        <f t="shared" si="123"/>
        <v>121029.75</v>
      </c>
      <c r="I692" s="15">
        <f t="shared" si="122"/>
        <v>40343.25</v>
      </c>
      <c r="J692" s="15">
        <f t="shared" si="124"/>
        <v>91.119706380575948</v>
      </c>
      <c r="K692" s="15">
        <f t="shared" si="125"/>
        <v>500.91727082656951</v>
      </c>
      <c r="L692" s="15">
        <f t="shared" si="126"/>
        <v>893166.03439665493</v>
      </c>
      <c r="M692" s="15"/>
      <c r="N692" s="165">
        <f t="shared" si="112"/>
        <v>893166.03439665493</v>
      </c>
    </row>
    <row r="693" spans="1:14" x14ac:dyDescent="0.25">
      <c r="A693" s="159"/>
      <c r="B693" s="71" t="s">
        <v>479</v>
      </c>
      <c r="C693" s="53">
        <v>4</v>
      </c>
      <c r="D693" s="75">
        <v>32.892899999999997</v>
      </c>
      <c r="E693" s="179">
        <v>2560</v>
      </c>
      <c r="F693" s="80">
        <v>252920</v>
      </c>
      <c r="G693" s="61">
        <v>75</v>
      </c>
      <c r="H693" s="70">
        <f t="shared" si="123"/>
        <v>189690</v>
      </c>
      <c r="I693" s="15">
        <f t="shared" si="122"/>
        <v>63230</v>
      </c>
      <c r="J693" s="15">
        <f t="shared" si="124"/>
        <v>98.796875</v>
      </c>
      <c r="K693" s="15">
        <f t="shared" si="125"/>
        <v>493.24010220714547</v>
      </c>
      <c r="L693" s="15">
        <f t="shared" si="126"/>
        <v>966744.65774203697</v>
      </c>
      <c r="M693" s="15"/>
      <c r="N693" s="165">
        <f t="shared" ref="N693:N756" si="127">L693+M693</f>
        <v>966744.65774203697</v>
      </c>
    </row>
    <row r="694" spans="1:14" x14ac:dyDescent="0.25">
      <c r="A694" s="159"/>
      <c r="B694" s="71" t="s">
        <v>480</v>
      </c>
      <c r="C694" s="53">
        <v>4</v>
      </c>
      <c r="D694" s="75">
        <v>24.770500000000002</v>
      </c>
      <c r="E694" s="179">
        <v>1712</v>
      </c>
      <c r="F694" s="80">
        <v>354120</v>
      </c>
      <c r="G694" s="61">
        <v>75</v>
      </c>
      <c r="H694" s="70">
        <f t="shared" si="123"/>
        <v>265590</v>
      </c>
      <c r="I694" s="15">
        <f t="shared" si="122"/>
        <v>88530</v>
      </c>
      <c r="J694" s="15">
        <f t="shared" si="124"/>
        <v>206.84579439252337</v>
      </c>
      <c r="K694" s="15">
        <f t="shared" si="125"/>
        <v>385.1911828146221</v>
      </c>
      <c r="L694" s="15">
        <f t="shared" si="126"/>
        <v>726642.67849922867</v>
      </c>
      <c r="M694" s="15"/>
      <c r="N694" s="165">
        <f t="shared" si="127"/>
        <v>726642.67849922867</v>
      </c>
    </row>
    <row r="695" spans="1:14" x14ac:dyDescent="0.25">
      <c r="A695" s="159"/>
      <c r="B695" s="71" t="s">
        <v>481</v>
      </c>
      <c r="C695" s="53">
        <v>4</v>
      </c>
      <c r="D695" s="75">
        <v>72.553400000000011</v>
      </c>
      <c r="E695" s="179">
        <v>5371</v>
      </c>
      <c r="F695" s="80">
        <v>2664107</v>
      </c>
      <c r="G695" s="61">
        <v>75</v>
      </c>
      <c r="H695" s="70">
        <f t="shared" si="123"/>
        <v>1998080.25</v>
      </c>
      <c r="I695" s="15">
        <f t="shared" si="122"/>
        <v>666026.75</v>
      </c>
      <c r="J695" s="15">
        <f t="shared" si="124"/>
        <v>496.01694284118412</v>
      </c>
      <c r="K695" s="15">
        <f t="shared" si="125"/>
        <v>96.020034365961351</v>
      </c>
      <c r="L695" s="15">
        <f t="shared" si="126"/>
        <v>798968.51077693584</v>
      </c>
      <c r="M695" s="15"/>
      <c r="N695" s="165">
        <f t="shared" si="127"/>
        <v>798968.51077693584</v>
      </c>
    </row>
    <row r="696" spans="1:14" x14ac:dyDescent="0.25">
      <c r="A696" s="159"/>
      <c r="B696" s="71" t="s">
        <v>482</v>
      </c>
      <c r="C696" s="53">
        <v>4</v>
      </c>
      <c r="D696" s="75">
        <v>47.782899999999998</v>
      </c>
      <c r="E696" s="179">
        <v>3700</v>
      </c>
      <c r="F696" s="80">
        <v>453333</v>
      </c>
      <c r="G696" s="61">
        <v>75</v>
      </c>
      <c r="H696" s="70">
        <f t="shared" si="123"/>
        <v>339999.75</v>
      </c>
      <c r="I696" s="15">
        <f t="shared" si="122"/>
        <v>113333.25</v>
      </c>
      <c r="J696" s="15">
        <f t="shared" si="124"/>
        <v>122.52243243243244</v>
      </c>
      <c r="K696" s="15">
        <f t="shared" si="125"/>
        <v>469.51454477471304</v>
      </c>
      <c r="L696" s="15">
        <f t="shared" si="126"/>
        <v>1076834.268516947</v>
      </c>
      <c r="M696" s="15"/>
      <c r="N696" s="165">
        <f t="shared" si="127"/>
        <v>1076834.268516947</v>
      </c>
    </row>
    <row r="697" spans="1:14" x14ac:dyDescent="0.25">
      <c r="A697" s="159"/>
      <c r="B697" s="71" t="s">
        <v>483</v>
      </c>
      <c r="C697" s="53">
        <v>4</v>
      </c>
      <c r="D697" s="75">
        <v>27.6252</v>
      </c>
      <c r="E697" s="179">
        <v>1354</v>
      </c>
      <c r="F697" s="80">
        <v>410214</v>
      </c>
      <c r="G697" s="61">
        <v>75</v>
      </c>
      <c r="H697" s="70">
        <f t="shared" si="123"/>
        <v>307660.5</v>
      </c>
      <c r="I697" s="15">
        <f t="shared" si="122"/>
        <v>102553.5</v>
      </c>
      <c r="J697" s="15">
        <f t="shared" si="124"/>
        <v>302.96454948301329</v>
      </c>
      <c r="K697" s="15">
        <f t="shared" si="125"/>
        <v>289.07242772413218</v>
      </c>
      <c r="L697" s="15">
        <f t="shared" si="126"/>
        <v>574826.24345562747</v>
      </c>
      <c r="M697" s="15"/>
      <c r="N697" s="165">
        <f t="shared" si="127"/>
        <v>574826.24345562747</v>
      </c>
    </row>
    <row r="698" spans="1:14" x14ac:dyDescent="0.25">
      <c r="A698" s="159"/>
      <c r="B698" s="71" t="s">
        <v>484</v>
      </c>
      <c r="C698" s="53">
        <v>4</v>
      </c>
      <c r="D698" s="75">
        <v>17.765000000000001</v>
      </c>
      <c r="E698" s="179">
        <v>2754</v>
      </c>
      <c r="F698" s="80">
        <v>282013</v>
      </c>
      <c r="G698" s="61">
        <v>75</v>
      </c>
      <c r="H698" s="70">
        <f t="shared" si="123"/>
        <v>211509.75</v>
      </c>
      <c r="I698" s="15">
        <f t="shared" si="122"/>
        <v>70503.25</v>
      </c>
      <c r="J698" s="15">
        <f t="shared" si="124"/>
        <v>102.40123456790124</v>
      </c>
      <c r="K698" s="15">
        <f t="shared" si="125"/>
        <v>489.6357426392442</v>
      </c>
      <c r="L698" s="15">
        <f t="shared" si="126"/>
        <v>940606.41909474239</v>
      </c>
      <c r="M698" s="15"/>
      <c r="N698" s="165">
        <f t="shared" si="127"/>
        <v>940606.41909474239</v>
      </c>
    </row>
    <row r="699" spans="1:14" x14ac:dyDescent="0.25">
      <c r="A699" s="159"/>
      <c r="B699" s="71" t="s">
        <v>485</v>
      </c>
      <c r="C699" s="53">
        <v>4</v>
      </c>
      <c r="D699" s="75">
        <v>21.602600000000002</v>
      </c>
      <c r="E699" s="179">
        <v>1240</v>
      </c>
      <c r="F699" s="80">
        <v>150560</v>
      </c>
      <c r="G699" s="61">
        <v>75</v>
      </c>
      <c r="H699" s="70">
        <f t="shared" si="123"/>
        <v>112920</v>
      </c>
      <c r="I699" s="15">
        <f t="shared" si="122"/>
        <v>37640</v>
      </c>
      <c r="J699" s="15">
        <f t="shared" si="124"/>
        <v>121.41935483870968</v>
      </c>
      <c r="K699" s="15">
        <f t="shared" si="125"/>
        <v>470.61762236843578</v>
      </c>
      <c r="L699" s="15">
        <f t="shared" si="126"/>
        <v>788503.38116132724</v>
      </c>
      <c r="M699" s="15"/>
      <c r="N699" s="165">
        <f t="shared" si="127"/>
        <v>788503.38116132724</v>
      </c>
    </row>
    <row r="700" spans="1:14" x14ac:dyDescent="0.25">
      <c r="A700" s="159"/>
      <c r="B700" s="71" t="s">
        <v>486</v>
      </c>
      <c r="C700" s="53">
        <v>4</v>
      </c>
      <c r="D700" s="75">
        <v>32.780200000000001</v>
      </c>
      <c r="E700" s="179">
        <v>1900</v>
      </c>
      <c r="F700" s="80">
        <v>285507</v>
      </c>
      <c r="G700" s="61">
        <v>75</v>
      </c>
      <c r="H700" s="70">
        <f t="shared" si="123"/>
        <v>214130.25</v>
      </c>
      <c r="I700" s="15">
        <f t="shared" si="122"/>
        <v>71376.75</v>
      </c>
      <c r="J700" s="15">
        <f t="shared" si="124"/>
        <v>150.26684210526315</v>
      </c>
      <c r="K700" s="15">
        <f t="shared" si="125"/>
        <v>441.77013510188232</v>
      </c>
      <c r="L700" s="15">
        <f t="shared" si="126"/>
        <v>838884.72643810802</v>
      </c>
      <c r="M700" s="15"/>
      <c r="N700" s="165">
        <f t="shared" si="127"/>
        <v>838884.72643810802</v>
      </c>
    </row>
    <row r="701" spans="1:14" x14ac:dyDescent="0.25">
      <c r="A701" s="159"/>
      <c r="B701" s="71" t="s">
        <v>814</v>
      </c>
      <c r="C701" s="53">
        <v>4</v>
      </c>
      <c r="D701" s="75">
        <v>14.616600000000002</v>
      </c>
      <c r="E701" s="179">
        <v>1327</v>
      </c>
      <c r="F701" s="80">
        <v>80680</v>
      </c>
      <c r="G701" s="61">
        <v>75</v>
      </c>
      <c r="H701" s="70">
        <f t="shared" si="123"/>
        <v>60510</v>
      </c>
      <c r="I701" s="15">
        <f t="shared" si="122"/>
        <v>20170</v>
      </c>
      <c r="J701" s="15">
        <f t="shared" si="124"/>
        <v>60.798794272795782</v>
      </c>
      <c r="K701" s="15">
        <f t="shared" si="125"/>
        <v>531.23818293434965</v>
      </c>
      <c r="L701" s="15">
        <f t="shared" si="126"/>
        <v>858360.58317369956</v>
      </c>
      <c r="M701" s="15"/>
      <c r="N701" s="165">
        <f t="shared" si="127"/>
        <v>858360.58317369956</v>
      </c>
    </row>
    <row r="702" spans="1:14" x14ac:dyDescent="0.25">
      <c r="A702" s="159"/>
      <c r="B702" s="71" t="s">
        <v>890</v>
      </c>
      <c r="C702" s="53">
        <v>3</v>
      </c>
      <c r="D702" s="75">
        <v>20.187100000000001</v>
      </c>
      <c r="E702" s="179">
        <v>25485</v>
      </c>
      <c r="F702" s="80">
        <v>44804400</v>
      </c>
      <c r="G702" s="61">
        <v>20</v>
      </c>
      <c r="H702" s="70">
        <f t="shared" si="123"/>
        <v>8960880</v>
      </c>
      <c r="I702" s="15">
        <f t="shared" si="122"/>
        <v>35843520</v>
      </c>
      <c r="J702" s="15">
        <f t="shared" si="124"/>
        <v>1758.0694526191878</v>
      </c>
      <c r="K702" s="15">
        <f t="shared" si="125"/>
        <v>-1166.0324754120425</v>
      </c>
      <c r="L702" s="15">
        <f t="shared" si="126"/>
        <v>2356196.0148256742</v>
      </c>
      <c r="M702" s="15"/>
      <c r="N702" s="165">
        <f t="shared" si="127"/>
        <v>2356196.0148256742</v>
      </c>
    </row>
    <row r="703" spans="1:14" x14ac:dyDescent="0.25">
      <c r="A703" s="159"/>
      <c r="B703" s="71" t="s">
        <v>487</v>
      </c>
      <c r="C703" s="53">
        <v>4</v>
      </c>
      <c r="D703" s="75">
        <v>27.260100000000001</v>
      </c>
      <c r="E703" s="179">
        <v>3657</v>
      </c>
      <c r="F703" s="80">
        <v>870106</v>
      </c>
      <c r="G703" s="61">
        <v>75</v>
      </c>
      <c r="H703" s="70">
        <f t="shared" si="123"/>
        <v>652579.5</v>
      </c>
      <c r="I703" s="15">
        <f t="shared" si="122"/>
        <v>217526.5</v>
      </c>
      <c r="J703" s="15">
        <f t="shared" si="124"/>
        <v>237.92890347279192</v>
      </c>
      <c r="K703" s="15">
        <f t="shared" si="125"/>
        <v>354.10807373435352</v>
      </c>
      <c r="L703" s="15">
        <f t="shared" si="126"/>
        <v>867905.26287969551</v>
      </c>
      <c r="M703" s="15"/>
      <c r="N703" s="165">
        <f t="shared" si="127"/>
        <v>867905.26287969551</v>
      </c>
    </row>
    <row r="704" spans="1:14" x14ac:dyDescent="0.25">
      <c r="A704" s="159"/>
      <c r="B704" s="71" t="s">
        <v>488</v>
      </c>
      <c r="C704" s="53">
        <v>4</v>
      </c>
      <c r="D704" s="75">
        <v>52.570299999999996</v>
      </c>
      <c r="E704" s="179">
        <v>8065</v>
      </c>
      <c r="F704" s="80">
        <v>2373119</v>
      </c>
      <c r="G704" s="61">
        <v>75</v>
      </c>
      <c r="H704" s="70">
        <f t="shared" si="123"/>
        <v>1779839.25</v>
      </c>
      <c r="I704" s="15">
        <f t="shared" si="122"/>
        <v>593279.75</v>
      </c>
      <c r="J704" s="15">
        <f t="shared" si="124"/>
        <v>294.24910105393678</v>
      </c>
      <c r="K704" s="15">
        <f t="shared" si="125"/>
        <v>297.78787615320869</v>
      </c>
      <c r="L704" s="15">
        <f t="shared" si="126"/>
        <v>1257289.6333941212</v>
      </c>
      <c r="M704" s="15"/>
      <c r="N704" s="165">
        <f t="shared" si="127"/>
        <v>1257289.6333941212</v>
      </c>
    </row>
    <row r="705" spans="1:14" x14ac:dyDescent="0.25">
      <c r="A705" s="159"/>
      <c r="B705" s="71" t="s">
        <v>489</v>
      </c>
      <c r="C705" s="53">
        <v>4</v>
      </c>
      <c r="D705" s="75">
        <v>29.513199999999998</v>
      </c>
      <c r="E705" s="179">
        <v>2563</v>
      </c>
      <c r="F705" s="80">
        <v>481506</v>
      </c>
      <c r="G705" s="61">
        <v>75</v>
      </c>
      <c r="H705" s="70">
        <f t="shared" si="123"/>
        <v>361129.5</v>
      </c>
      <c r="I705" s="15">
        <f t="shared" si="122"/>
        <v>120376.5</v>
      </c>
      <c r="J705" s="15">
        <f t="shared" si="124"/>
        <v>187.868123293016</v>
      </c>
      <c r="K705" s="15">
        <f t="shared" si="125"/>
        <v>404.1688539141295</v>
      </c>
      <c r="L705" s="15">
        <f t="shared" si="126"/>
        <v>840823.75337662769</v>
      </c>
      <c r="M705" s="15"/>
      <c r="N705" s="165">
        <f t="shared" si="127"/>
        <v>840823.75337662769</v>
      </c>
    </row>
    <row r="706" spans="1:14" x14ac:dyDescent="0.25">
      <c r="A706" s="159"/>
      <c r="B706" s="71" t="s">
        <v>490</v>
      </c>
      <c r="C706" s="53">
        <v>4</v>
      </c>
      <c r="D706" s="75">
        <v>20.736699999999999</v>
      </c>
      <c r="E706" s="179">
        <v>1057</v>
      </c>
      <c r="F706" s="80">
        <v>86507</v>
      </c>
      <c r="G706" s="61">
        <v>75</v>
      </c>
      <c r="H706" s="70">
        <f t="shared" si="123"/>
        <v>64880.25</v>
      </c>
      <c r="I706" s="15">
        <f t="shared" si="122"/>
        <v>21626.75</v>
      </c>
      <c r="J706" s="15">
        <f t="shared" si="124"/>
        <v>81.842005676442767</v>
      </c>
      <c r="K706" s="15">
        <f t="shared" si="125"/>
        <v>510.19497153070267</v>
      </c>
      <c r="L706" s="15">
        <f t="shared" si="126"/>
        <v>821936.73550062603</v>
      </c>
      <c r="M706" s="15"/>
      <c r="N706" s="165">
        <f t="shared" si="127"/>
        <v>821936.73550062603</v>
      </c>
    </row>
    <row r="707" spans="1:14" x14ac:dyDescent="0.25">
      <c r="A707" s="159"/>
      <c r="B707" s="71" t="s">
        <v>491</v>
      </c>
      <c r="C707" s="53">
        <v>4</v>
      </c>
      <c r="D707" s="75">
        <v>31.492699999999999</v>
      </c>
      <c r="E707" s="179">
        <v>900</v>
      </c>
      <c r="F707" s="80">
        <v>200720</v>
      </c>
      <c r="G707" s="61">
        <v>75</v>
      </c>
      <c r="H707" s="70">
        <f t="shared" si="123"/>
        <v>150540</v>
      </c>
      <c r="I707" s="15">
        <f t="shared" si="122"/>
        <v>50180</v>
      </c>
      <c r="J707" s="15">
        <f t="shared" si="124"/>
        <v>223.02222222222221</v>
      </c>
      <c r="K707" s="15">
        <f t="shared" si="125"/>
        <v>369.01475498492323</v>
      </c>
      <c r="L707" s="15">
        <f t="shared" si="126"/>
        <v>649182.41683004773</v>
      </c>
      <c r="M707" s="15"/>
      <c r="N707" s="165">
        <f t="shared" si="127"/>
        <v>649182.41683004773</v>
      </c>
    </row>
    <row r="708" spans="1:14" x14ac:dyDescent="0.25">
      <c r="A708" s="159"/>
      <c r="B708" s="71" t="s">
        <v>492</v>
      </c>
      <c r="C708" s="53">
        <v>4</v>
      </c>
      <c r="D708" s="75">
        <v>46.429200000000002</v>
      </c>
      <c r="E708" s="179">
        <v>2732</v>
      </c>
      <c r="F708" s="80">
        <v>590147</v>
      </c>
      <c r="G708" s="61">
        <v>75</v>
      </c>
      <c r="H708" s="70">
        <f t="shared" si="123"/>
        <v>442610.25</v>
      </c>
      <c r="I708" s="15">
        <f t="shared" si="122"/>
        <v>147536.75</v>
      </c>
      <c r="J708" s="15">
        <f t="shared" si="124"/>
        <v>216.01281112737922</v>
      </c>
      <c r="K708" s="15">
        <f t="shared" si="125"/>
        <v>376.02416607976625</v>
      </c>
      <c r="L708" s="15">
        <f t="shared" si="126"/>
        <v>862502.88219044358</v>
      </c>
      <c r="M708" s="15"/>
      <c r="N708" s="165">
        <f t="shared" si="127"/>
        <v>862502.88219044358</v>
      </c>
    </row>
    <row r="709" spans="1:14" x14ac:dyDescent="0.25">
      <c r="A709" s="159"/>
      <c r="B709" s="71" t="s">
        <v>493</v>
      </c>
      <c r="C709" s="53">
        <v>4</v>
      </c>
      <c r="D709" s="75">
        <v>39.315799999999996</v>
      </c>
      <c r="E709" s="179">
        <v>2300</v>
      </c>
      <c r="F709" s="80">
        <v>273054</v>
      </c>
      <c r="G709" s="61">
        <v>75</v>
      </c>
      <c r="H709" s="70">
        <f t="shared" si="123"/>
        <v>204790.5</v>
      </c>
      <c r="I709" s="15">
        <f t="shared" si="122"/>
        <v>68263.5</v>
      </c>
      <c r="J709" s="15">
        <f t="shared" si="124"/>
        <v>118.71913043478261</v>
      </c>
      <c r="K709" s="15">
        <f t="shared" si="125"/>
        <v>473.31784677236283</v>
      </c>
      <c r="L709" s="15">
        <f t="shared" si="126"/>
        <v>933482.76212365367</v>
      </c>
      <c r="M709" s="15"/>
      <c r="N709" s="165">
        <f t="shared" si="127"/>
        <v>933482.76212365367</v>
      </c>
    </row>
    <row r="710" spans="1:14" x14ac:dyDescent="0.25">
      <c r="A710" s="159"/>
      <c r="B710" s="71" t="s">
        <v>815</v>
      </c>
      <c r="C710" s="53">
        <v>4</v>
      </c>
      <c r="D710" s="75">
        <v>6.89</v>
      </c>
      <c r="E710" s="179">
        <v>774</v>
      </c>
      <c r="F710" s="80">
        <v>127720</v>
      </c>
      <c r="G710" s="61">
        <v>75</v>
      </c>
      <c r="H710" s="70">
        <f t="shared" si="123"/>
        <v>95790</v>
      </c>
      <c r="I710" s="15">
        <f t="shared" si="122"/>
        <v>31930</v>
      </c>
      <c r="J710" s="15">
        <f t="shared" si="124"/>
        <v>165.01291989664082</v>
      </c>
      <c r="K710" s="15">
        <f t="shared" si="125"/>
        <v>427.02405731050465</v>
      </c>
      <c r="L710" s="15">
        <f t="shared" si="126"/>
        <v>651008.3261037441</v>
      </c>
      <c r="M710" s="15"/>
      <c r="N710" s="165">
        <f t="shared" si="127"/>
        <v>651008.3261037441</v>
      </c>
    </row>
    <row r="711" spans="1:14" x14ac:dyDescent="0.25">
      <c r="A711" s="159"/>
      <c r="B711" s="71" t="s">
        <v>449</v>
      </c>
      <c r="C711" s="53">
        <v>4</v>
      </c>
      <c r="D711" s="75">
        <v>48.782800000000002</v>
      </c>
      <c r="E711" s="179">
        <v>4259</v>
      </c>
      <c r="F711" s="80">
        <v>1284080</v>
      </c>
      <c r="G711" s="61">
        <v>75</v>
      </c>
      <c r="H711" s="70">
        <f t="shared" si="123"/>
        <v>963060</v>
      </c>
      <c r="I711" s="15">
        <f t="shared" si="122"/>
        <v>321020</v>
      </c>
      <c r="J711" s="15">
        <f t="shared" si="124"/>
        <v>301.49800422634422</v>
      </c>
      <c r="K711" s="15">
        <f t="shared" si="125"/>
        <v>290.53897298080125</v>
      </c>
      <c r="L711" s="15">
        <f t="shared" si="126"/>
        <v>893858.45035707194</v>
      </c>
      <c r="M711" s="15"/>
      <c r="N711" s="165">
        <f t="shared" si="127"/>
        <v>893858.45035707194</v>
      </c>
    </row>
    <row r="712" spans="1:14" x14ac:dyDescent="0.25">
      <c r="A712" s="159"/>
      <c r="B712" s="71" t="s">
        <v>494</v>
      </c>
      <c r="C712" s="53">
        <v>4</v>
      </c>
      <c r="D712" s="75">
        <v>49.431499999999993</v>
      </c>
      <c r="E712" s="179">
        <v>4423</v>
      </c>
      <c r="F712" s="80">
        <v>922947</v>
      </c>
      <c r="G712" s="61">
        <v>75</v>
      </c>
      <c r="H712" s="70">
        <f t="shared" si="123"/>
        <v>692210.25</v>
      </c>
      <c r="I712" s="15">
        <f t="shared" si="122"/>
        <v>230736.75</v>
      </c>
      <c r="J712" s="15">
        <f t="shared" si="124"/>
        <v>208.66990730273571</v>
      </c>
      <c r="K712" s="15">
        <f t="shared" si="125"/>
        <v>383.36706990440973</v>
      </c>
      <c r="L712" s="15">
        <f t="shared" si="126"/>
        <v>1032807.6841109521</v>
      </c>
      <c r="M712" s="15"/>
      <c r="N712" s="165">
        <f t="shared" si="127"/>
        <v>1032807.6841109521</v>
      </c>
    </row>
    <row r="713" spans="1:14" x14ac:dyDescent="0.25">
      <c r="A713" s="159"/>
      <c r="B713" s="71" t="s">
        <v>495</v>
      </c>
      <c r="C713" s="53">
        <v>4</v>
      </c>
      <c r="D713" s="75">
        <v>25.671500000000002</v>
      </c>
      <c r="E713" s="179">
        <v>2237</v>
      </c>
      <c r="F713" s="80">
        <v>247586</v>
      </c>
      <c r="G713" s="61">
        <v>75</v>
      </c>
      <c r="H713" s="70">
        <f t="shared" si="123"/>
        <v>185689.5</v>
      </c>
      <c r="I713" s="15">
        <f t="shared" si="122"/>
        <v>61896.5</v>
      </c>
      <c r="J713" s="15">
        <f t="shared" si="124"/>
        <v>110.6776933392937</v>
      </c>
      <c r="K713" s="15">
        <f t="shared" si="125"/>
        <v>481.35928386785179</v>
      </c>
      <c r="L713" s="15">
        <f t="shared" si="126"/>
        <v>903287.1793031845</v>
      </c>
      <c r="M713" s="15"/>
      <c r="N713" s="165">
        <f t="shared" si="127"/>
        <v>903287.1793031845</v>
      </c>
    </row>
    <row r="714" spans="1:14" x14ac:dyDescent="0.25">
      <c r="A714" s="159"/>
      <c r="B714" s="71" t="s">
        <v>496</v>
      </c>
      <c r="C714" s="53">
        <v>4</v>
      </c>
      <c r="D714" s="75">
        <v>30.351900000000001</v>
      </c>
      <c r="E714" s="179">
        <v>1211</v>
      </c>
      <c r="F714" s="80">
        <v>333987</v>
      </c>
      <c r="G714" s="61">
        <v>75</v>
      </c>
      <c r="H714" s="70">
        <f t="shared" si="123"/>
        <v>250490.25</v>
      </c>
      <c r="I714" s="15">
        <f t="shared" si="122"/>
        <v>83496.75</v>
      </c>
      <c r="J714" s="15">
        <f t="shared" si="124"/>
        <v>275.79438480594553</v>
      </c>
      <c r="K714" s="15">
        <f t="shared" si="125"/>
        <v>316.24259240119994</v>
      </c>
      <c r="L714" s="15">
        <f t="shared" si="126"/>
        <v>604753.43738772674</v>
      </c>
      <c r="M714" s="15"/>
      <c r="N714" s="165">
        <f t="shared" si="127"/>
        <v>604753.43738772674</v>
      </c>
    </row>
    <row r="715" spans="1:14" x14ac:dyDescent="0.25">
      <c r="A715" s="159"/>
      <c r="B715" s="71" t="s">
        <v>497</v>
      </c>
      <c r="C715" s="53">
        <v>4</v>
      </c>
      <c r="D715" s="75">
        <v>40.031199999999998</v>
      </c>
      <c r="E715" s="179">
        <v>1666</v>
      </c>
      <c r="F715" s="80">
        <v>288027</v>
      </c>
      <c r="G715" s="61">
        <v>75</v>
      </c>
      <c r="H715" s="70">
        <f t="shared" si="123"/>
        <v>216020.25</v>
      </c>
      <c r="I715" s="15">
        <f t="shared" si="122"/>
        <v>72006.75</v>
      </c>
      <c r="J715" s="15">
        <f t="shared" si="124"/>
        <v>172.88535414165665</v>
      </c>
      <c r="K715" s="15">
        <f t="shared" si="125"/>
        <v>419.15162306548882</v>
      </c>
      <c r="L715" s="15">
        <f t="shared" si="126"/>
        <v>806547.6657378166</v>
      </c>
      <c r="M715" s="15"/>
      <c r="N715" s="165">
        <f t="shared" si="127"/>
        <v>806547.6657378166</v>
      </c>
    </row>
    <row r="716" spans="1:14" x14ac:dyDescent="0.25">
      <c r="A716" s="159"/>
      <c r="B716" s="71" t="s">
        <v>498</v>
      </c>
      <c r="C716" s="53">
        <v>4</v>
      </c>
      <c r="D716" s="75">
        <v>33.610399999999998</v>
      </c>
      <c r="E716" s="179">
        <v>2106</v>
      </c>
      <c r="F716" s="80">
        <v>469320</v>
      </c>
      <c r="G716" s="61">
        <v>75</v>
      </c>
      <c r="H716" s="70">
        <f t="shared" si="123"/>
        <v>351990</v>
      </c>
      <c r="I716" s="15">
        <f t="shared" si="122"/>
        <v>117330</v>
      </c>
      <c r="J716" s="15">
        <f t="shared" si="124"/>
        <v>222.84900284900286</v>
      </c>
      <c r="K716" s="15">
        <f t="shared" si="125"/>
        <v>369.18797435814258</v>
      </c>
      <c r="L716" s="15">
        <f t="shared" si="126"/>
        <v>763901.60867923417</v>
      </c>
      <c r="M716" s="15"/>
      <c r="N716" s="165">
        <f t="shared" si="127"/>
        <v>763901.60867923417</v>
      </c>
    </row>
    <row r="717" spans="1:14" x14ac:dyDescent="0.25">
      <c r="A717" s="159"/>
      <c r="B717" s="71" t="s">
        <v>816</v>
      </c>
      <c r="C717" s="53">
        <v>4</v>
      </c>
      <c r="D717" s="75">
        <v>26.089300000000001</v>
      </c>
      <c r="E717" s="179">
        <v>1435</v>
      </c>
      <c r="F717" s="80">
        <v>129947</v>
      </c>
      <c r="G717" s="61">
        <v>75</v>
      </c>
      <c r="H717" s="70">
        <f t="shared" si="123"/>
        <v>97460.25</v>
      </c>
      <c r="I717" s="15">
        <f t="shared" si="122"/>
        <v>32486.75</v>
      </c>
      <c r="J717" s="15">
        <f t="shared" si="124"/>
        <v>90.555400696864112</v>
      </c>
      <c r="K717" s="15">
        <f t="shared" si="125"/>
        <v>501.48157651028134</v>
      </c>
      <c r="L717" s="15">
        <f t="shared" si="126"/>
        <v>858392.29839342856</v>
      </c>
      <c r="M717" s="15"/>
      <c r="N717" s="165">
        <f t="shared" si="127"/>
        <v>858392.29839342856</v>
      </c>
    </row>
    <row r="718" spans="1:14" x14ac:dyDescent="0.25">
      <c r="A718" s="159"/>
      <c r="B718" s="71" t="s">
        <v>499</v>
      </c>
      <c r="C718" s="53">
        <v>4</v>
      </c>
      <c r="D718" s="75">
        <v>25.745800000000003</v>
      </c>
      <c r="E718" s="179">
        <v>1461</v>
      </c>
      <c r="F718" s="80">
        <v>193547</v>
      </c>
      <c r="G718" s="61">
        <v>75</v>
      </c>
      <c r="H718" s="70">
        <f t="shared" si="123"/>
        <v>145160.25</v>
      </c>
      <c r="I718" s="15">
        <f t="shared" si="122"/>
        <v>48386.75</v>
      </c>
      <c r="J718" s="15">
        <f t="shared" si="124"/>
        <v>132.47570157426421</v>
      </c>
      <c r="K718" s="15">
        <f t="shared" si="125"/>
        <v>459.56127563288123</v>
      </c>
      <c r="L718" s="15">
        <f t="shared" si="126"/>
        <v>804561.16217739612</v>
      </c>
      <c r="M718" s="15"/>
      <c r="N718" s="165">
        <f t="shared" si="127"/>
        <v>804561.16217739612</v>
      </c>
    </row>
    <row r="719" spans="1:14" x14ac:dyDescent="0.25">
      <c r="A719" s="159"/>
      <c r="B719" s="71" t="s">
        <v>500</v>
      </c>
      <c r="C719" s="53">
        <v>4</v>
      </c>
      <c r="D719" s="75">
        <v>16.497399999999999</v>
      </c>
      <c r="E719" s="179">
        <v>950</v>
      </c>
      <c r="F719" s="80">
        <v>132853</v>
      </c>
      <c r="G719" s="61">
        <v>75</v>
      </c>
      <c r="H719" s="70">
        <f t="shared" si="123"/>
        <v>99639.75</v>
      </c>
      <c r="I719" s="15">
        <f t="shared" si="122"/>
        <v>33213.25</v>
      </c>
      <c r="J719" s="15">
        <f t="shared" si="124"/>
        <v>139.84526315789475</v>
      </c>
      <c r="K719" s="15">
        <f t="shared" si="125"/>
        <v>452.19171404925072</v>
      </c>
      <c r="L719" s="15">
        <f t="shared" si="126"/>
        <v>724840.86201540078</v>
      </c>
      <c r="M719" s="15"/>
      <c r="N719" s="165">
        <f t="shared" si="127"/>
        <v>724840.86201540078</v>
      </c>
    </row>
    <row r="720" spans="1:14" x14ac:dyDescent="0.25">
      <c r="A720" s="159"/>
      <c r="B720" s="8"/>
      <c r="C720" s="8"/>
      <c r="D720" s="75">
        <v>0</v>
      </c>
      <c r="E720" s="181"/>
      <c r="F720" s="166"/>
      <c r="G720" s="61"/>
      <c r="H720" s="166"/>
      <c r="I720" s="167"/>
      <c r="J720" s="167"/>
      <c r="K720" s="15"/>
      <c r="L720" s="15"/>
      <c r="M720" s="15"/>
      <c r="N720" s="165"/>
    </row>
    <row r="721" spans="1:14" x14ac:dyDescent="0.25">
      <c r="A721" s="163" t="s">
        <v>501</v>
      </c>
      <c r="B721" s="63" t="s">
        <v>2</v>
      </c>
      <c r="C721" s="64"/>
      <c r="D721" s="7">
        <v>621.79470000000015</v>
      </c>
      <c r="E721" s="182">
        <f>E722</f>
        <v>47135</v>
      </c>
      <c r="F721" s="55">
        <v>0</v>
      </c>
      <c r="G721" s="61"/>
      <c r="H721" s="55">
        <f>H723</f>
        <v>6793909.5</v>
      </c>
      <c r="I721" s="12">
        <f>I723</f>
        <v>-6793909.5</v>
      </c>
      <c r="J721" s="12"/>
      <c r="K721" s="15"/>
      <c r="L721" s="15"/>
      <c r="M721" s="14">
        <f>M723</f>
        <v>19040655.11800009</v>
      </c>
      <c r="N721" s="160">
        <f t="shared" si="127"/>
        <v>19040655.11800009</v>
      </c>
    </row>
    <row r="722" spans="1:14" x14ac:dyDescent="0.25">
      <c r="A722" s="163" t="s">
        <v>501</v>
      </c>
      <c r="B722" s="63" t="s">
        <v>3</v>
      </c>
      <c r="C722" s="64"/>
      <c r="D722" s="7">
        <v>621.79470000000015</v>
      </c>
      <c r="E722" s="182">
        <f>SUM(E724:E748)</f>
        <v>47135</v>
      </c>
      <c r="F722" s="55">
        <f>SUM(F724:F748)</f>
        <v>27175638</v>
      </c>
      <c r="G722" s="61"/>
      <c r="H722" s="55">
        <f>SUM(H724:H748)</f>
        <v>8619538.5</v>
      </c>
      <c r="I722" s="12">
        <f>SUM(I724:I748)</f>
        <v>18556099.5</v>
      </c>
      <c r="J722" s="12"/>
      <c r="K722" s="15"/>
      <c r="L722" s="12">
        <f>SUM(L724:L748)</f>
        <v>19256008.556191627</v>
      </c>
      <c r="M722" s="15"/>
      <c r="N722" s="160">
        <f t="shared" si="127"/>
        <v>19256008.556191627</v>
      </c>
    </row>
    <row r="723" spans="1:14" x14ac:dyDescent="0.25">
      <c r="A723" s="159"/>
      <c r="B723" s="71" t="s">
        <v>26</v>
      </c>
      <c r="C723" s="53">
        <v>2</v>
      </c>
      <c r="D723" s="75">
        <v>0</v>
      </c>
      <c r="E723" s="185"/>
      <c r="F723" s="70">
        <v>0</v>
      </c>
      <c r="G723" s="61">
        <v>25</v>
      </c>
      <c r="H723" s="70">
        <f>F722*G723/100</f>
        <v>6793909.5</v>
      </c>
      <c r="I723" s="15">
        <f t="shared" ref="I723:I748" si="128">F723-H723</f>
        <v>-6793909.5</v>
      </c>
      <c r="J723" s="15"/>
      <c r="K723" s="15"/>
      <c r="L723" s="15"/>
      <c r="M723" s="15">
        <f>($L$7*$L$8*E721/$L$10)+($L$7*$L$9*D721/$L$11)</f>
        <v>19040655.11800009</v>
      </c>
      <c r="N723" s="165">
        <f t="shared" si="127"/>
        <v>19040655.11800009</v>
      </c>
    </row>
    <row r="724" spans="1:14" x14ac:dyDescent="0.25">
      <c r="A724" s="159"/>
      <c r="B724" s="71" t="s">
        <v>817</v>
      </c>
      <c r="C724" s="53">
        <v>4</v>
      </c>
      <c r="D724" s="75">
        <v>22.4053</v>
      </c>
      <c r="E724" s="179">
        <v>1004</v>
      </c>
      <c r="F724" s="80">
        <v>120440</v>
      </c>
      <c r="G724" s="61">
        <v>75</v>
      </c>
      <c r="H724" s="70">
        <f t="shared" ref="H724:H748" si="129">F724*G724/100</f>
        <v>90330</v>
      </c>
      <c r="I724" s="15">
        <f t="shared" si="128"/>
        <v>30110</v>
      </c>
      <c r="J724" s="15">
        <f t="shared" ref="J724:J748" si="130">F724/E724</f>
        <v>119.9601593625498</v>
      </c>
      <c r="K724" s="15">
        <f t="shared" ref="K724:K748" si="131">$J$11*$J$19-J724</f>
        <v>472.07681784459567</v>
      </c>
      <c r="L724" s="15">
        <f t="shared" ref="L724:L748" si="132">IF(K724&gt;0,$J$7*$J$8*(K724/$K$19),0)+$J$7*$J$9*(E724/$E$19)+$J$7*$J$10*(D724/$D$19)</f>
        <v>771155.40523933503</v>
      </c>
      <c r="M724" s="15"/>
      <c r="N724" s="165">
        <f t="shared" si="127"/>
        <v>771155.40523933503</v>
      </c>
    </row>
    <row r="725" spans="1:14" x14ac:dyDescent="0.25">
      <c r="A725" s="159"/>
      <c r="B725" s="71" t="s">
        <v>502</v>
      </c>
      <c r="C725" s="53">
        <v>4</v>
      </c>
      <c r="D725" s="75">
        <v>36.141799999999996</v>
      </c>
      <c r="E725" s="179">
        <v>2631</v>
      </c>
      <c r="F725" s="80">
        <v>1065840</v>
      </c>
      <c r="G725" s="61">
        <v>75</v>
      </c>
      <c r="H725" s="70">
        <f t="shared" si="129"/>
        <v>799380</v>
      </c>
      <c r="I725" s="15">
        <f t="shared" si="128"/>
        <v>266460</v>
      </c>
      <c r="J725" s="15">
        <f t="shared" si="130"/>
        <v>405.1083238312429</v>
      </c>
      <c r="K725" s="15">
        <f t="shared" si="131"/>
        <v>186.92865337590257</v>
      </c>
      <c r="L725" s="15">
        <f t="shared" si="132"/>
        <v>577460.54426713532</v>
      </c>
      <c r="M725" s="15"/>
      <c r="N725" s="165">
        <f t="shared" si="127"/>
        <v>577460.54426713532</v>
      </c>
    </row>
    <row r="726" spans="1:14" x14ac:dyDescent="0.25">
      <c r="A726" s="159"/>
      <c r="B726" s="71" t="s">
        <v>503</v>
      </c>
      <c r="C726" s="53">
        <v>4</v>
      </c>
      <c r="D726" s="75">
        <v>14.616099999999999</v>
      </c>
      <c r="E726" s="179">
        <v>509</v>
      </c>
      <c r="F726" s="80">
        <v>42347</v>
      </c>
      <c r="G726" s="61">
        <v>75</v>
      </c>
      <c r="H726" s="70">
        <f t="shared" si="129"/>
        <v>31760.25</v>
      </c>
      <c r="I726" s="15">
        <f t="shared" si="128"/>
        <v>10586.75</v>
      </c>
      <c r="J726" s="15">
        <f t="shared" si="130"/>
        <v>83.196463654223962</v>
      </c>
      <c r="K726" s="15">
        <f t="shared" si="131"/>
        <v>508.84051355292149</v>
      </c>
      <c r="L726" s="15">
        <f t="shared" si="132"/>
        <v>754853.60010823142</v>
      </c>
      <c r="M726" s="15"/>
      <c r="N726" s="165">
        <f t="shared" si="127"/>
        <v>754853.60010823142</v>
      </c>
    </row>
    <row r="727" spans="1:14" x14ac:dyDescent="0.25">
      <c r="A727" s="159"/>
      <c r="B727" s="71" t="s">
        <v>818</v>
      </c>
      <c r="C727" s="53">
        <v>4</v>
      </c>
      <c r="D727" s="75">
        <v>24.534499999999998</v>
      </c>
      <c r="E727" s="179">
        <v>1419</v>
      </c>
      <c r="F727" s="80">
        <v>362094</v>
      </c>
      <c r="G727" s="61">
        <v>75</v>
      </c>
      <c r="H727" s="70">
        <f t="shared" si="129"/>
        <v>271570.5</v>
      </c>
      <c r="I727" s="15">
        <f t="shared" si="128"/>
        <v>90523.5</v>
      </c>
      <c r="J727" s="15">
        <f t="shared" si="130"/>
        <v>255.17547568710359</v>
      </c>
      <c r="K727" s="15">
        <f t="shared" si="131"/>
        <v>336.86150152004188</v>
      </c>
      <c r="L727" s="15">
        <f t="shared" si="132"/>
        <v>635790.63178247667</v>
      </c>
      <c r="M727" s="15"/>
      <c r="N727" s="165">
        <f t="shared" si="127"/>
        <v>635790.63178247667</v>
      </c>
    </row>
    <row r="728" spans="1:14" x14ac:dyDescent="0.25">
      <c r="A728" s="159"/>
      <c r="B728" s="71" t="s">
        <v>504</v>
      </c>
      <c r="C728" s="53">
        <v>4</v>
      </c>
      <c r="D728" s="75">
        <v>26.725200000000001</v>
      </c>
      <c r="E728" s="179">
        <v>1958</v>
      </c>
      <c r="F728" s="80">
        <v>269507</v>
      </c>
      <c r="G728" s="61">
        <v>75</v>
      </c>
      <c r="H728" s="70">
        <f t="shared" si="129"/>
        <v>202130.25</v>
      </c>
      <c r="I728" s="15">
        <f t="shared" si="128"/>
        <v>67376.75</v>
      </c>
      <c r="J728" s="15">
        <f t="shared" si="130"/>
        <v>137.64402451481104</v>
      </c>
      <c r="K728" s="15">
        <f t="shared" si="131"/>
        <v>454.39295269233446</v>
      </c>
      <c r="L728" s="15">
        <f t="shared" si="132"/>
        <v>845200.31172219652</v>
      </c>
      <c r="M728" s="15"/>
      <c r="N728" s="165">
        <f t="shared" si="127"/>
        <v>845200.31172219652</v>
      </c>
    </row>
    <row r="729" spans="1:14" x14ac:dyDescent="0.25">
      <c r="A729" s="159"/>
      <c r="B729" s="71" t="s">
        <v>505</v>
      </c>
      <c r="C729" s="53">
        <v>4</v>
      </c>
      <c r="D729" s="75">
        <v>26.397100000000002</v>
      </c>
      <c r="E729" s="179">
        <v>1048</v>
      </c>
      <c r="F729" s="80">
        <v>81960</v>
      </c>
      <c r="G729" s="61">
        <v>75</v>
      </c>
      <c r="H729" s="70">
        <f t="shared" si="129"/>
        <v>61470</v>
      </c>
      <c r="I729" s="15">
        <f t="shared" si="128"/>
        <v>20490</v>
      </c>
      <c r="J729" s="15">
        <f t="shared" si="130"/>
        <v>78.206106870229007</v>
      </c>
      <c r="K729" s="15">
        <f t="shared" si="131"/>
        <v>513.8308703369164</v>
      </c>
      <c r="L729" s="15">
        <f t="shared" si="132"/>
        <v>840483.50770315679</v>
      </c>
      <c r="M729" s="15"/>
      <c r="N729" s="165">
        <f t="shared" si="127"/>
        <v>840483.50770315679</v>
      </c>
    </row>
    <row r="730" spans="1:14" x14ac:dyDescent="0.25">
      <c r="A730" s="159"/>
      <c r="B730" s="71" t="s">
        <v>277</v>
      </c>
      <c r="C730" s="53">
        <v>4</v>
      </c>
      <c r="D730" s="75">
        <v>16.529200000000003</v>
      </c>
      <c r="E730" s="179">
        <v>1001</v>
      </c>
      <c r="F730" s="80">
        <v>243786</v>
      </c>
      <c r="G730" s="61">
        <v>75</v>
      </c>
      <c r="H730" s="70">
        <f t="shared" si="129"/>
        <v>182839.5</v>
      </c>
      <c r="I730" s="15">
        <f t="shared" si="128"/>
        <v>60946.5</v>
      </c>
      <c r="J730" s="15">
        <f t="shared" si="130"/>
        <v>243.54245754245756</v>
      </c>
      <c r="K730" s="15">
        <f t="shared" si="131"/>
        <v>348.49451966468791</v>
      </c>
      <c r="L730" s="15">
        <f t="shared" si="132"/>
        <v>592744.3282186077</v>
      </c>
      <c r="M730" s="15"/>
      <c r="N730" s="165">
        <f t="shared" si="127"/>
        <v>592744.3282186077</v>
      </c>
    </row>
    <row r="731" spans="1:14" x14ac:dyDescent="0.25">
      <c r="A731" s="159"/>
      <c r="B731" s="71" t="s">
        <v>132</v>
      </c>
      <c r="C731" s="53">
        <v>4</v>
      </c>
      <c r="D731" s="75">
        <v>30.114800000000002</v>
      </c>
      <c r="E731" s="179">
        <v>1545</v>
      </c>
      <c r="F731" s="80">
        <v>247560</v>
      </c>
      <c r="G731" s="61">
        <v>75</v>
      </c>
      <c r="H731" s="70">
        <f t="shared" si="129"/>
        <v>185670</v>
      </c>
      <c r="I731" s="15">
        <f t="shared" si="128"/>
        <v>61890</v>
      </c>
      <c r="J731" s="15">
        <f t="shared" si="130"/>
        <v>160.23300970873785</v>
      </c>
      <c r="K731" s="15">
        <f t="shared" si="131"/>
        <v>431.80396749840759</v>
      </c>
      <c r="L731" s="15">
        <f t="shared" si="132"/>
        <v>786782.26718286076</v>
      </c>
      <c r="M731" s="15"/>
      <c r="N731" s="165">
        <f t="shared" si="127"/>
        <v>786782.26718286076</v>
      </c>
    </row>
    <row r="732" spans="1:14" x14ac:dyDescent="0.25">
      <c r="A732" s="159"/>
      <c r="B732" s="71" t="s">
        <v>819</v>
      </c>
      <c r="C732" s="53">
        <v>4</v>
      </c>
      <c r="D732" s="75">
        <v>35.5075</v>
      </c>
      <c r="E732" s="179">
        <v>2264</v>
      </c>
      <c r="F732" s="80">
        <v>473387</v>
      </c>
      <c r="G732" s="61">
        <v>75</v>
      </c>
      <c r="H732" s="70">
        <f t="shared" si="129"/>
        <v>355040.25</v>
      </c>
      <c r="I732" s="15">
        <f t="shared" si="128"/>
        <v>118346.75</v>
      </c>
      <c r="J732" s="15">
        <f t="shared" si="130"/>
        <v>209.09319787985865</v>
      </c>
      <c r="K732" s="15">
        <f t="shared" si="131"/>
        <v>382.94377932728685</v>
      </c>
      <c r="L732" s="15">
        <f t="shared" si="132"/>
        <v>801214.25290722109</v>
      </c>
      <c r="M732" s="15"/>
      <c r="N732" s="165">
        <f t="shared" si="127"/>
        <v>801214.25290722109</v>
      </c>
    </row>
    <row r="733" spans="1:14" x14ac:dyDescent="0.25">
      <c r="A733" s="159"/>
      <c r="B733" s="71" t="s">
        <v>506</v>
      </c>
      <c r="C733" s="53">
        <v>4</v>
      </c>
      <c r="D733" s="75">
        <v>39.1021</v>
      </c>
      <c r="E733" s="179">
        <v>1482</v>
      </c>
      <c r="F733" s="80">
        <v>199093</v>
      </c>
      <c r="G733" s="61">
        <v>75</v>
      </c>
      <c r="H733" s="70">
        <f t="shared" si="129"/>
        <v>149319.75</v>
      </c>
      <c r="I733" s="15">
        <f t="shared" si="128"/>
        <v>49773.25</v>
      </c>
      <c r="J733" s="15">
        <f t="shared" si="130"/>
        <v>134.34075573549256</v>
      </c>
      <c r="K733" s="15">
        <f t="shared" si="131"/>
        <v>457.6962214716529</v>
      </c>
      <c r="L733" s="15">
        <f t="shared" si="132"/>
        <v>838365.66174468247</v>
      </c>
      <c r="M733" s="15"/>
      <c r="N733" s="165">
        <f t="shared" si="127"/>
        <v>838365.66174468247</v>
      </c>
    </row>
    <row r="734" spans="1:14" x14ac:dyDescent="0.25">
      <c r="A734" s="159"/>
      <c r="B734" s="71" t="s">
        <v>507</v>
      </c>
      <c r="C734" s="53">
        <v>4</v>
      </c>
      <c r="D734" s="75">
        <v>10.784200000000002</v>
      </c>
      <c r="E734" s="179">
        <v>510</v>
      </c>
      <c r="F734" s="80">
        <v>28360</v>
      </c>
      <c r="G734" s="61">
        <v>75</v>
      </c>
      <c r="H734" s="70">
        <f t="shared" si="129"/>
        <v>21270</v>
      </c>
      <c r="I734" s="15">
        <f t="shared" si="128"/>
        <v>7090</v>
      </c>
      <c r="J734" s="15">
        <f t="shared" si="130"/>
        <v>55.607843137254903</v>
      </c>
      <c r="K734" s="15">
        <f t="shared" si="131"/>
        <v>536.42913406989055</v>
      </c>
      <c r="L734" s="15">
        <f t="shared" si="132"/>
        <v>781477.31131150026</v>
      </c>
      <c r="M734" s="15"/>
      <c r="N734" s="165">
        <f t="shared" si="127"/>
        <v>781477.31131150026</v>
      </c>
    </row>
    <row r="735" spans="1:14" x14ac:dyDescent="0.25">
      <c r="A735" s="159"/>
      <c r="B735" s="71" t="s">
        <v>508</v>
      </c>
      <c r="C735" s="53">
        <v>4</v>
      </c>
      <c r="D735" s="75">
        <v>25.337800000000001</v>
      </c>
      <c r="E735" s="179">
        <v>2017</v>
      </c>
      <c r="F735" s="80">
        <v>377027</v>
      </c>
      <c r="G735" s="61">
        <v>75</v>
      </c>
      <c r="H735" s="70">
        <f t="shared" si="129"/>
        <v>282770.25</v>
      </c>
      <c r="I735" s="15">
        <f t="shared" si="128"/>
        <v>94256.75</v>
      </c>
      <c r="J735" s="15">
        <f t="shared" si="130"/>
        <v>186.92464055528012</v>
      </c>
      <c r="K735" s="15">
        <f t="shared" si="131"/>
        <v>405.11233665186535</v>
      </c>
      <c r="L735" s="15">
        <f t="shared" si="132"/>
        <v>781957.75632898801</v>
      </c>
      <c r="M735" s="15"/>
      <c r="N735" s="165">
        <f t="shared" si="127"/>
        <v>781957.75632898801</v>
      </c>
    </row>
    <row r="736" spans="1:14" x14ac:dyDescent="0.25">
      <c r="A736" s="159"/>
      <c r="B736" s="71" t="s">
        <v>820</v>
      </c>
      <c r="C736" s="53">
        <v>4</v>
      </c>
      <c r="D736" s="75">
        <v>10.443499999999998</v>
      </c>
      <c r="E736" s="179">
        <v>853</v>
      </c>
      <c r="F736" s="80">
        <v>73986</v>
      </c>
      <c r="G736" s="61">
        <v>75</v>
      </c>
      <c r="H736" s="70">
        <f t="shared" si="129"/>
        <v>55489.5</v>
      </c>
      <c r="I736" s="15">
        <f t="shared" si="128"/>
        <v>18496.5</v>
      </c>
      <c r="J736" s="15">
        <f t="shared" si="130"/>
        <v>86.736225087924964</v>
      </c>
      <c r="K736" s="15">
        <f t="shared" si="131"/>
        <v>505.30075211922053</v>
      </c>
      <c r="L736" s="15">
        <f t="shared" si="132"/>
        <v>770551.17404913728</v>
      </c>
      <c r="M736" s="15"/>
      <c r="N736" s="165">
        <f t="shared" si="127"/>
        <v>770551.17404913728</v>
      </c>
    </row>
    <row r="737" spans="1:14" x14ac:dyDescent="0.25">
      <c r="A737" s="159"/>
      <c r="B737" s="71" t="s">
        <v>509</v>
      </c>
      <c r="C737" s="53">
        <v>4</v>
      </c>
      <c r="D737" s="75">
        <v>12.3179</v>
      </c>
      <c r="E737" s="179">
        <v>650</v>
      </c>
      <c r="F737" s="80">
        <v>188574</v>
      </c>
      <c r="G737" s="61">
        <v>75</v>
      </c>
      <c r="H737" s="70">
        <f t="shared" si="129"/>
        <v>141430.5</v>
      </c>
      <c r="I737" s="15">
        <f t="shared" si="128"/>
        <v>47143.5</v>
      </c>
      <c r="J737" s="15">
        <f t="shared" si="130"/>
        <v>290.11384615384617</v>
      </c>
      <c r="K737" s="15">
        <f t="shared" si="131"/>
        <v>301.9231310532993</v>
      </c>
      <c r="L737" s="15">
        <f t="shared" si="132"/>
        <v>488739.03717881197</v>
      </c>
      <c r="M737" s="15"/>
      <c r="N737" s="165">
        <f t="shared" si="127"/>
        <v>488739.03717881197</v>
      </c>
    </row>
    <row r="738" spans="1:14" x14ac:dyDescent="0.25">
      <c r="A738" s="159"/>
      <c r="B738" s="71" t="s">
        <v>510</v>
      </c>
      <c r="C738" s="53">
        <v>4</v>
      </c>
      <c r="D738" s="75">
        <v>13.093299999999999</v>
      </c>
      <c r="E738" s="179">
        <v>558</v>
      </c>
      <c r="F738" s="80">
        <v>30066</v>
      </c>
      <c r="G738" s="61">
        <v>75</v>
      </c>
      <c r="H738" s="70">
        <f t="shared" si="129"/>
        <v>22549.5</v>
      </c>
      <c r="I738" s="15">
        <f t="shared" si="128"/>
        <v>7516.5</v>
      </c>
      <c r="J738" s="15">
        <f t="shared" si="130"/>
        <v>53.881720430107528</v>
      </c>
      <c r="K738" s="15">
        <f t="shared" si="131"/>
        <v>538.15525677703795</v>
      </c>
      <c r="L738" s="15">
        <f t="shared" si="132"/>
        <v>794035.61190024333</v>
      </c>
      <c r="M738" s="15"/>
      <c r="N738" s="165">
        <f t="shared" si="127"/>
        <v>794035.61190024333</v>
      </c>
    </row>
    <row r="739" spans="1:14" x14ac:dyDescent="0.25">
      <c r="A739" s="159"/>
      <c r="B739" s="71" t="s">
        <v>511</v>
      </c>
      <c r="C739" s="53">
        <v>4</v>
      </c>
      <c r="D739" s="75">
        <v>22.278000000000002</v>
      </c>
      <c r="E739" s="179">
        <v>1386</v>
      </c>
      <c r="F739" s="80">
        <v>160026</v>
      </c>
      <c r="G739" s="61">
        <v>75</v>
      </c>
      <c r="H739" s="70">
        <f t="shared" si="129"/>
        <v>120019.5</v>
      </c>
      <c r="I739" s="15">
        <f t="shared" si="128"/>
        <v>40006.5</v>
      </c>
      <c r="J739" s="15">
        <f t="shared" si="130"/>
        <v>115.45887445887446</v>
      </c>
      <c r="K739" s="15">
        <f t="shared" si="131"/>
        <v>476.57810274827102</v>
      </c>
      <c r="L739" s="15">
        <f t="shared" si="132"/>
        <v>811304.56734277809</v>
      </c>
      <c r="M739" s="15"/>
      <c r="N739" s="165">
        <f t="shared" si="127"/>
        <v>811304.56734277809</v>
      </c>
    </row>
    <row r="740" spans="1:14" x14ac:dyDescent="0.25">
      <c r="A740" s="159"/>
      <c r="B740" s="71" t="s">
        <v>512</v>
      </c>
      <c r="C740" s="53">
        <v>4</v>
      </c>
      <c r="D740" s="75">
        <v>27.158000000000001</v>
      </c>
      <c r="E740" s="179">
        <v>1739</v>
      </c>
      <c r="F740" s="80">
        <v>140426</v>
      </c>
      <c r="G740" s="61">
        <v>75</v>
      </c>
      <c r="H740" s="70">
        <f t="shared" si="129"/>
        <v>105319.5</v>
      </c>
      <c r="I740" s="15">
        <f t="shared" si="128"/>
        <v>35106.5</v>
      </c>
      <c r="J740" s="15">
        <f t="shared" si="130"/>
        <v>80.751006325474407</v>
      </c>
      <c r="K740" s="15">
        <f t="shared" si="131"/>
        <v>511.28597088167106</v>
      </c>
      <c r="L740" s="15">
        <f t="shared" si="132"/>
        <v>901561.79957768717</v>
      </c>
      <c r="M740" s="15"/>
      <c r="N740" s="165">
        <f t="shared" si="127"/>
        <v>901561.79957768717</v>
      </c>
    </row>
    <row r="741" spans="1:14" x14ac:dyDescent="0.25">
      <c r="A741" s="159"/>
      <c r="B741" s="71" t="s">
        <v>513</v>
      </c>
      <c r="C741" s="53">
        <v>4</v>
      </c>
      <c r="D741" s="75">
        <v>12.5047</v>
      </c>
      <c r="E741" s="179">
        <v>582</v>
      </c>
      <c r="F741" s="80">
        <v>112333</v>
      </c>
      <c r="G741" s="61">
        <v>75</v>
      </c>
      <c r="H741" s="70">
        <f t="shared" si="129"/>
        <v>84249.75</v>
      </c>
      <c r="I741" s="15">
        <f t="shared" si="128"/>
        <v>28083.25</v>
      </c>
      <c r="J741" s="15">
        <f t="shared" si="130"/>
        <v>193.01202749140893</v>
      </c>
      <c r="K741" s="15">
        <f t="shared" si="131"/>
        <v>399.02494971573651</v>
      </c>
      <c r="L741" s="15">
        <f t="shared" si="132"/>
        <v>611160.83310638496</v>
      </c>
      <c r="M741" s="15"/>
      <c r="N741" s="165">
        <f t="shared" si="127"/>
        <v>611160.83310638496</v>
      </c>
    </row>
    <row r="742" spans="1:14" x14ac:dyDescent="0.25">
      <c r="A742" s="159"/>
      <c r="B742" s="71" t="s">
        <v>514</v>
      </c>
      <c r="C742" s="53">
        <v>4</v>
      </c>
      <c r="D742" s="75">
        <v>20.348699999999997</v>
      </c>
      <c r="E742" s="179">
        <v>1133</v>
      </c>
      <c r="F742" s="80">
        <v>259426</v>
      </c>
      <c r="G742" s="61">
        <v>75</v>
      </c>
      <c r="H742" s="70">
        <f t="shared" si="129"/>
        <v>194569.5</v>
      </c>
      <c r="I742" s="15">
        <f t="shared" si="128"/>
        <v>64856.5</v>
      </c>
      <c r="J742" s="15">
        <f t="shared" si="130"/>
        <v>228.97263901147397</v>
      </c>
      <c r="K742" s="15">
        <f t="shared" si="131"/>
        <v>363.0643381956715</v>
      </c>
      <c r="L742" s="15">
        <f t="shared" si="132"/>
        <v>633726.30962864973</v>
      </c>
      <c r="M742" s="15"/>
      <c r="N742" s="165">
        <f t="shared" si="127"/>
        <v>633726.30962864973</v>
      </c>
    </row>
    <row r="743" spans="1:14" x14ac:dyDescent="0.25">
      <c r="A743" s="159"/>
      <c r="B743" s="71" t="s">
        <v>501</v>
      </c>
      <c r="C743" s="53">
        <v>3</v>
      </c>
      <c r="D743" s="75">
        <v>33.518300000000004</v>
      </c>
      <c r="E743" s="179">
        <v>14121</v>
      </c>
      <c r="F743" s="80">
        <v>21385800</v>
      </c>
      <c r="G743" s="61">
        <v>20</v>
      </c>
      <c r="H743" s="70">
        <f t="shared" si="129"/>
        <v>4277160</v>
      </c>
      <c r="I743" s="15">
        <f t="shared" si="128"/>
        <v>17108640</v>
      </c>
      <c r="J743" s="15">
        <f t="shared" si="130"/>
        <v>1514.4678138942002</v>
      </c>
      <c r="K743" s="15">
        <f t="shared" si="131"/>
        <v>-922.43083668705469</v>
      </c>
      <c r="L743" s="15">
        <f t="shared" si="132"/>
        <v>1363008.9028842484</v>
      </c>
      <c r="M743" s="15"/>
      <c r="N743" s="165">
        <f t="shared" si="127"/>
        <v>1363008.9028842484</v>
      </c>
    </row>
    <row r="744" spans="1:14" x14ac:dyDescent="0.25">
      <c r="A744" s="159"/>
      <c r="B744" s="71" t="s">
        <v>515</v>
      </c>
      <c r="C744" s="53">
        <v>4</v>
      </c>
      <c r="D744" s="75">
        <v>46.443300000000001</v>
      </c>
      <c r="E744" s="179">
        <v>1436</v>
      </c>
      <c r="F744" s="80">
        <v>211880</v>
      </c>
      <c r="G744" s="61">
        <v>75</v>
      </c>
      <c r="H744" s="70">
        <f t="shared" si="129"/>
        <v>158910</v>
      </c>
      <c r="I744" s="15">
        <f t="shared" si="128"/>
        <v>52970</v>
      </c>
      <c r="J744" s="15">
        <f t="shared" si="130"/>
        <v>147.54874651810584</v>
      </c>
      <c r="K744" s="15">
        <f t="shared" si="131"/>
        <v>444.4882306890396</v>
      </c>
      <c r="L744" s="15">
        <f t="shared" si="132"/>
        <v>835672.56880920008</v>
      </c>
      <c r="M744" s="15"/>
      <c r="N744" s="165">
        <f t="shared" si="127"/>
        <v>835672.56880920008</v>
      </c>
    </row>
    <row r="745" spans="1:14" x14ac:dyDescent="0.25">
      <c r="A745" s="159"/>
      <c r="B745" s="71" t="s">
        <v>821</v>
      </c>
      <c r="C745" s="53">
        <v>4</v>
      </c>
      <c r="D745" s="75">
        <v>30.5336</v>
      </c>
      <c r="E745" s="179">
        <v>2071</v>
      </c>
      <c r="F745" s="80">
        <v>172453</v>
      </c>
      <c r="G745" s="61">
        <v>75</v>
      </c>
      <c r="H745" s="70">
        <f t="shared" si="129"/>
        <v>129339.75</v>
      </c>
      <c r="I745" s="15">
        <f t="shared" si="128"/>
        <v>43113.25</v>
      </c>
      <c r="J745" s="15">
        <f t="shared" si="130"/>
        <v>83.270400772573637</v>
      </c>
      <c r="K745" s="15">
        <f t="shared" si="131"/>
        <v>508.76657643457185</v>
      </c>
      <c r="L745" s="15">
        <f t="shared" si="132"/>
        <v>936942.02716339123</v>
      </c>
      <c r="M745" s="15"/>
      <c r="N745" s="165">
        <f t="shared" si="127"/>
        <v>936942.02716339123</v>
      </c>
    </row>
    <row r="746" spans="1:14" x14ac:dyDescent="0.25">
      <c r="A746" s="159"/>
      <c r="B746" s="71" t="s">
        <v>516</v>
      </c>
      <c r="C746" s="53">
        <v>4</v>
      </c>
      <c r="D746" s="75">
        <v>32.883499999999998</v>
      </c>
      <c r="E746" s="179">
        <v>1658</v>
      </c>
      <c r="F746" s="80">
        <v>192400</v>
      </c>
      <c r="G746" s="61">
        <v>75</v>
      </c>
      <c r="H746" s="70">
        <f t="shared" si="129"/>
        <v>144300</v>
      </c>
      <c r="I746" s="15">
        <f t="shared" si="128"/>
        <v>48100</v>
      </c>
      <c r="J746" s="15">
        <f t="shared" si="130"/>
        <v>116.04342581423401</v>
      </c>
      <c r="K746" s="15">
        <f t="shared" si="131"/>
        <v>475.99355139291146</v>
      </c>
      <c r="L746" s="15">
        <f t="shared" si="132"/>
        <v>862414.79267104983</v>
      </c>
      <c r="M746" s="15"/>
      <c r="N746" s="165">
        <f t="shared" si="127"/>
        <v>862414.79267104983</v>
      </c>
    </row>
    <row r="747" spans="1:14" x14ac:dyDescent="0.25">
      <c r="A747" s="159"/>
      <c r="B747" s="71" t="s">
        <v>822</v>
      </c>
      <c r="C747" s="53">
        <v>4</v>
      </c>
      <c r="D747" s="75">
        <v>39.14</v>
      </c>
      <c r="E747" s="179">
        <v>2802</v>
      </c>
      <c r="F747" s="80">
        <v>396960</v>
      </c>
      <c r="G747" s="61">
        <v>75</v>
      </c>
      <c r="H747" s="70">
        <f t="shared" si="129"/>
        <v>297720</v>
      </c>
      <c r="I747" s="15">
        <f t="shared" si="128"/>
        <v>99240</v>
      </c>
      <c r="J747" s="15">
        <f t="shared" si="130"/>
        <v>141.67023554603855</v>
      </c>
      <c r="K747" s="15">
        <f t="shared" si="131"/>
        <v>450.36674166110691</v>
      </c>
      <c r="L747" s="15">
        <f t="shared" si="132"/>
        <v>948143.92653393932</v>
      </c>
      <c r="M747" s="15"/>
      <c r="N747" s="165">
        <f t="shared" si="127"/>
        <v>948143.92653393932</v>
      </c>
    </row>
    <row r="748" spans="1:14" x14ac:dyDescent="0.25">
      <c r="A748" s="159"/>
      <c r="B748" s="71" t="s">
        <v>517</v>
      </c>
      <c r="C748" s="53">
        <v>4</v>
      </c>
      <c r="D748" s="75">
        <v>12.936300000000001</v>
      </c>
      <c r="E748" s="179">
        <v>758</v>
      </c>
      <c r="F748" s="80">
        <v>339907</v>
      </c>
      <c r="G748" s="61">
        <v>75</v>
      </c>
      <c r="H748" s="70">
        <f t="shared" si="129"/>
        <v>254930.25</v>
      </c>
      <c r="I748" s="15">
        <f t="shared" si="128"/>
        <v>84976.75</v>
      </c>
      <c r="J748" s="15">
        <f t="shared" si="130"/>
        <v>448.42612137203167</v>
      </c>
      <c r="K748" s="15">
        <f t="shared" si="131"/>
        <v>143.6108558351138</v>
      </c>
      <c r="L748" s="15">
        <f t="shared" si="132"/>
        <v>291261.42682970513</v>
      </c>
      <c r="M748" s="15"/>
      <c r="N748" s="165">
        <f t="shared" si="127"/>
        <v>291261.42682970513</v>
      </c>
    </row>
    <row r="749" spans="1:14" x14ac:dyDescent="0.25">
      <c r="A749" s="159"/>
      <c r="B749" s="8"/>
      <c r="C749" s="8"/>
      <c r="D749" s="75">
        <v>0</v>
      </c>
      <c r="E749" s="181"/>
      <c r="F749" s="166"/>
      <c r="G749" s="61"/>
      <c r="H749" s="166"/>
      <c r="I749" s="167"/>
      <c r="J749" s="167"/>
      <c r="K749" s="15"/>
      <c r="L749" s="15"/>
      <c r="M749" s="15"/>
      <c r="N749" s="165"/>
    </row>
    <row r="750" spans="1:14" x14ac:dyDescent="0.25">
      <c r="A750" s="163" t="s">
        <v>858</v>
      </c>
      <c r="B750" s="63" t="s">
        <v>2</v>
      </c>
      <c r="C750" s="64"/>
      <c r="D750" s="7">
        <v>936.02920000000017</v>
      </c>
      <c r="E750" s="182">
        <f>E751</f>
        <v>63022</v>
      </c>
      <c r="F750" s="55">
        <v>0</v>
      </c>
      <c r="G750" s="61"/>
      <c r="H750" s="55">
        <f>H752</f>
        <v>6823754.25</v>
      </c>
      <c r="I750" s="12">
        <f>I752</f>
        <v>-6823754.25</v>
      </c>
      <c r="J750" s="12"/>
      <c r="K750" s="15"/>
      <c r="L750" s="15"/>
      <c r="M750" s="14">
        <f>M752</f>
        <v>26797808.792285547</v>
      </c>
      <c r="N750" s="160">
        <f t="shared" si="127"/>
        <v>26797808.792285547</v>
      </c>
    </row>
    <row r="751" spans="1:14" x14ac:dyDescent="0.25">
      <c r="A751" s="163" t="s">
        <v>858</v>
      </c>
      <c r="B751" s="63" t="s">
        <v>3</v>
      </c>
      <c r="C751" s="64"/>
      <c r="D751" s="7">
        <v>936.02920000000017</v>
      </c>
      <c r="E751" s="182">
        <f>SUM(E753:E780)</f>
        <v>63022</v>
      </c>
      <c r="F751" s="55">
        <f>SUM(F753:F780)</f>
        <v>27295017</v>
      </c>
      <c r="G751" s="61"/>
      <c r="H751" s="55">
        <f>SUM(H753:H780)</f>
        <v>12863030.25</v>
      </c>
      <c r="I751" s="12">
        <f>SUM(I753:I780)</f>
        <v>14431986.75</v>
      </c>
      <c r="J751" s="12"/>
      <c r="K751" s="15"/>
      <c r="L751" s="12">
        <f>SUM(L753:L780)</f>
        <v>20968456.96676904</v>
      </c>
      <c r="M751" s="15"/>
      <c r="N751" s="160">
        <f t="shared" si="127"/>
        <v>20968456.96676904</v>
      </c>
    </row>
    <row r="752" spans="1:14" x14ac:dyDescent="0.25">
      <c r="A752" s="159"/>
      <c r="B752" s="71" t="s">
        <v>26</v>
      </c>
      <c r="C752" s="53">
        <v>2</v>
      </c>
      <c r="D752" s="75">
        <v>0</v>
      </c>
      <c r="E752" s="185"/>
      <c r="F752" s="70">
        <v>0</v>
      </c>
      <c r="G752" s="61">
        <v>25</v>
      </c>
      <c r="H752" s="70">
        <f>F751*G752/100</f>
        <v>6823754.25</v>
      </c>
      <c r="I752" s="15">
        <f t="shared" ref="I752:I780" si="133">F752-H752</f>
        <v>-6823754.25</v>
      </c>
      <c r="J752" s="15"/>
      <c r="K752" s="15"/>
      <c r="L752" s="15"/>
      <c r="M752" s="15">
        <f>($L$7*$L$8*E750/$L$10)+($L$7*$L$9*D750/$L$11)</f>
        <v>26797808.792285547</v>
      </c>
      <c r="N752" s="165">
        <f t="shared" si="127"/>
        <v>26797808.792285547</v>
      </c>
    </row>
    <row r="753" spans="1:14" x14ac:dyDescent="0.25">
      <c r="A753" s="159"/>
      <c r="B753" s="71" t="s">
        <v>519</v>
      </c>
      <c r="C753" s="53">
        <v>4</v>
      </c>
      <c r="D753" s="75">
        <v>24.559899999999999</v>
      </c>
      <c r="E753" s="179">
        <v>850</v>
      </c>
      <c r="F753" s="80">
        <v>606373</v>
      </c>
      <c r="G753" s="61">
        <v>75</v>
      </c>
      <c r="H753" s="70">
        <f t="shared" ref="H753:H780" si="134">F753*G753/100</f>
        <v>454779.75</v>
      </c>
      <c r="I753" s="15">
        <f t="shared" si="133"/>
        <v>151593.25</v>
      </c>
      <c r="J753" s="15">
        <f t="shared" ref="J753:J780" si="135">F753/E753</f>
        <v>713.38</v>
      </c>
      <c r="K753" s="15">
        <f t="shared" ref="K753:K780" si="136">$J$11*$J$19-J753</f>
        <v>-121.34302279285453</v>
      </c>
      <c r="L753" s="15">
        <f t="shared" ref="L753:L780" si="137">IF(K753&gt;0,$J$7*$J$8*(K753/$K$19),0)+$J$7*$J$9*(E753/$E$19)+$J$7*$J$10*(D753/$D$19)</f>
        <v>140046.74948162807</v>
      </c>
      <c r="M753" s="15"/>
      <c r="N753" s="165">
        <f t="shared" si="127"/>
        <v>140046.74948162807</v>
      </c>
    </row>
    <row r="754" spans="1:14" x14ac:dyDescent="0.25">
      <c r="A754" s="159"/>
      <c r="B754" s="71" t="s">
        <v>520</v>
      </c>
      <c r="C754" s="53">
        <v>4</v>
      </c>
      <c r="D754" s="75">
        <v>24.404599999999999</v>
      </c>
      <c r="E754" s="179">
        <v>1737</v>
      </c>
      <c r="F754" s="80">
        <v>186974</v>
      </c>
      <c r="G754" s="61">
        <v>75</v>
      </c>
      <c r="H754" s="70">
        <f t="shared" si="134"/>
        <v>140230.5</v>
      </c>
      <c r="I754" s="15">
        <f t="shared" si="133"/>
        <v>46743.5</v>
      </c>
      <c r="J754" s="15">
        <f t="shared" si="135"/>
        <v>107.64191134139321</v>
      </c>
      <c r="K754" s="15">
        <f t="shared" si="136"/>
        <v>484.39506586575226</v>
      </c>
      <c r="L754" s="15">
        <f t="shared" si="137"/>
        <v>858823.95038514293</v>
      </c>
      <c r="M754" s="15"/>
      <c r="N754" s="165">
        <f t="shared" si="127"/>
        <v>858823.95038514293</v>
      </c>
    </row>
    <row r="755" spans="1:14" x14ac:dyDescent="0.25">
      <c r="A755" s="159"/>
      <c r="B755" s="71" t="s">
        <v>823</v>
      </c>
      <c r="C755" s="53">
        <v>4</v>
      </c>
      <c r="D755" s="75">
        <v>26.257899999999999</v>
      </c>
      <c r="E755" s="179">
        <v>1667</v>
      </c>
      <c r="F755" s="80">
        <v>199974</v>
      </c>
      <c r="G755" s="61">
        <v>75</v>
      </c>
      <c r="H755" s="70">
        <f t="shared" si="134"/>
        <v>149980.5</v>
      </c>
      <c r="I755" s="15">
        <f t="shared" si="133"/>
        <v>49993.5</v>
      </c>
      <c r="J755" s="15">
        <f t="shared" si="135"/>
        <v>119.96040791841632</v>
      </c>
      <c r="K755" s="15">
        <f t="shared" si="136"/>
        <v>472.07656928872916</v>
      </c>
      <c r="L755" s="15">
        <f t="shared" si="137"/>
        <v>841013.75937221921</v>
      </c>
      <c r="M755" s="15"/>
      <c r="N755" s="165">
        <f t="shared" si="127"/>
        <v>841013.75937221921</v>
      </c>
    </row>
    <row r="756" spans="1:14" x14ac:dyDescent="0.25">
      <c r="A756" s="159"/>
      <c r="B756" s="71" t="s">
        <v>521</v>
      </c>
      <c r="C756" s="53">
        <v>4</v>
      </c>
      <c r="D756" s="75">
        <v>28.290900000000004</v>
      </c>
      <c r="E756" s="179">
        <v>1304</v>
      </c>
      <c r="F756" s="80">
        <v>128093</v>
      </c>
      <c r="G756" s="61">
        <v>75</v>
      </c>
      <c r="H756" s="70">
        <f t="shared" si="134"/>
        <v>96069.75</v>
      </c>
      <c r="I756" s="15">
        <f t="shared" si="133"/>
        <v>32023.25</v>
      </c>
      <c r="J756" s="15">
        <f t="shared" si="135"/>
        <v>98.230828220858896</v>
      </c>
      <c r="K756" s="15">
        <f t="shared" si="136"/>
        <v>493.80614898628659</v>
      </c>
      <c r="L756" s="15">
        <f t="shared" si="137"/>
        <v>842087.69678251341</v>
      </c>
      <c r="M756" s="15"/>
      <c r="N756" s="165">
        <f t="shared" si="127"/>
        <v>842087.69678251341</v>
      </c>
    </row>
    <row r="757" spans="1:14" x14ac:dyDescent="0.25">
      <c r="A757" s="159"/>
      <c r="B757" s="71" t="s">
        <v>824</v>
      </c>
      <c r="C757" s="53">
        <v>4</v>
      </c>
      <c r="D757" s="75">
        <v>58.626199999999997</v>
      </c>
      <c r="E757" s="179">
        <v>5593</v>
      </c>
      <c r="F757" s="80">
        <v>2224786</v>
      </c>
      <c r="G757" s="61">
        <v>75</v>
      </c>
      <c r="H757" s="70">
        <f t="shared" si="134"/>
        <v>1668589.5</v>
      </c>
      <c r="I757" s="15">
        <f t="shared" si="133"/>
        <v>556196.5</v>
      </c>
      <c r="J757" s="15">
        <f t="shared" si="135"/>
        <v>397.78043983550867</v>
      </c>
      <c r="K757" s="15">
        <f t="shared" si="136"/>
        <v>194.2565373716368</v>
      </c>
      <c r="L757" s="15">
        <f t="shared" si="137"/>
        <v>912792.18842891441</v>
      </c>
      <c r="M757" s="15"/>
      <c r="N757" s="165">
        <f t="shared" ref="N757:N820" si="138">L757+M757</f>
        <v>912792.18842891441</v>
      </c>
    </row>
    <row r="758" spans="1:14" x14ac:dyDescent="0.25">
      <c r="A758" s="159"/>
      <c r="B758" s="71" t="s">
        <v>398</v>
      </c>
      <c r="C758" s="53">
        <v>4</v>
      </c>
      <c r="D758" s="75">
        <v>75.002099999999999</v>
      </c>
      <c r="E758" s="179">
        <v>3788</v>
      </c>
      <c r="F758" s="80">
        <v>2258854</v>
      </c>
      <c r="G758" s="61">
        <v>75</v>
      </c>
      <c r="H758" s="70">
        <f t="shared" si="134"/>
        <v>1694140.5</v>
      </c>
      <c r="I758" s="15">
        <f t="shared" si="133"/>
        <v>564713.5</v>
      </c>
      <c r="J758" s="15">
        <f t="shared" si="135"/>
        <v>596.31837381203798</v>
      </c>
      <c r="K758" s="15">
        <f t="shared" si="136"/>
        <v>-4.2813966048925067</v>
      </c>
      <c r="L758" s="15">
        <f t="shared" si="137"/>
        <v>535477.93610085896</v>
      </c>
      <c r="M758" s="15"/>
      <c r="N758" s="165">
        <f t="shared" si="138"/>
        <v>535477.93610085896</v>
      </c>
    </row>
    <row r="759" spans="1:14" x14ac:dyDescent="0.25">
      <c r="A759" s="159"/>
      <c r="B759" s="71" t="s">
        <v>522</v>
      </c>
      <c r="C759" s="53">
        <v>4</v>
      </c>
      <c r="D759" s="75">
        <v>13.497699999999998</v>
      </c>
      <c r="E759" s="179">
        <v>859</v>
      </c>
      <c r="F759" s="80">
        <v>80400</v>
      </c>
      <c r="G759" s="61">
        <v>75</v>
      </c>
      <c r="H759" s="70">
        <f t="shared" si="134"/>
        <v>60300</v>
      </c>
      <c r="I759" s="15">
        <f t="shared" si="133"/>
        <v>20100</v>
      </c>
      <c r="J759" s="15">
        <f t="shared" si="135"/>
        <v>93.597206053550636</v>
      </c>
      <c r="K759" s="15">
        <f t="shared" si="136"/>
        <v>498.43977115359485</v>
      </c>
      <c r="L759" s="15">
        <f t="shared" si="137"/>
        <v>769901.6899280647</v>
      </c>
      <c r="M759" s="15"/>
      <c r="N759" s="165">
        <f t="shared" si="138"/>
        <v>769901.6899280647</v>
      </c>
    </row>
    <row r="760" spans="1:14" x14ac:dyDescent="0.25">
      <c r="A760" s="159"/>
      <c r="B760" s="71" t="s">
        <v>523</v>
      </c>
      <c r="C760" s="53">
        <v>4</v>
      </c>
      <c r="D760" s="75">
        <v>33.961999999999996</v>
      </c>
      <c r="E760" s="179">
        <v>1550</v>
      </c>
      <c r="F760" s="80">
        <v>313520</v>
      </c>
      <c r="G760" s="61">
        <v>75</v>
      </c>
      <c r="H760" s="70">
        <f t="shared" si="134"/>
        <v>235140</v>
      </c>
      <c r="I760" s="15">
        <f t="shared" si="133"/>
        <v>78380</v>
      </c>
      <c r="J760" s="15">
        <f t="shared" si="135"/>
        <v>202.27096774193549</v>
      </c>
      <c r="K760" s="15">
        <f t="shared" si="136"/>
        <v>389.76600946521</v>
      </c>
      <c r="L760" s="15">
        <f t="shared" si="137"/>
        <v>741679.93527201808</v>
      </c>
      <c r="M760" s="15"/>
      <c r="N760" s="165">
        <f t="shared" si="138"/>
        <v>741679.93527201808</v>
      </c>
    </row>
    <row r="761" spans="1:14" x14ac:dyDescent="0.25">
      <c r="A761" s="159"/>
      <c r="B761" s="71" t="s">
        <v>524</v>
      </c>
      <c r="C761" s="53">
        <v>4</v>
      </c>
      <c r="D761" s="75">
        <v>19.2516</v>
      </c>
      <c r="E761" s="179">
        <v>1077</v>
      </c>
      <c r="F761" s="80">
        <v>129467</v>
      </c>
      <c r="G761" s="61">
        <v>75</v>
      </c>
      <c r="H761" s="70">
        <f t="shared" si="134"/>
        <v>97100.25</v>
      </c>
      <c r="I761" s="15">
        <f t="shared" si="133"/>
        <v>32366.75</v>
      </c>
      <c r="J761" s="15">
        <f t="shared" si="135"/>
        <v>120.21077065923862</v>
      </c>
      <c r="K761" s="15">
        <f t="shared" si="136"/>
        <v>471.82620654790685</v>
      </c>
      <c r="L761" s="15">
        <f t="shared" si="137"/>
        <v>769310.66556896165</v>
      </c>
      <c r="M761" s="15"/>
      <c r="N761" s="165">
        <f t="shared" si="138"/>
        <v>769310.66556896165</v>
      </c>
    </row>
    <row r="762" spans="1:14" x14ac:dyDescent="0.25">
      <c r="A762" s="159"/>
      <c r="B762" s="71" t="s">
        <v>297</v>
      </c>
      <c r="C762" s="53">
        <v>4</v>
      </c>
      <c r="D762" s="75">
        <v>32.711999999999996</v>
      </c>
      <c r="E762" s="179">
        <v>2184</v>
      </c>
      <c r="F762" s="80">
        <v>592173</v>
      </c>
      <c r="G762" s="61">
        <v>75</v>
      </c>
      <c r="H762" s="70">
        <f t="shared" si="134"/>
        <v>444129.75</v>
      </c>
      <c r="I762" s="15">
        <f t="shared" si="133"/>
        <v>148043.25</v>
      </c>
      <c r="J762" s="15">
        <f t="shared" si="135"/>
        <v>271.1414835164835</v>
      </c>
      <c r="K762" s="15">
        <f t="shared" si="136"/>
        <v>320.89549369066197</v>
      </c>
      <c r="L762" s="15">
        <f t="shared" si="137"/>
        <v>704938.63919535757</v>
      </c>
      <c r="M762" s="15"/>
      <c r="N762" s="165">
        <f t="shared" si="138"/>
        <v>704938.63919535757</v>
      </c>
    </row>
    <row r="763" spans="1:14" x14ac:dyDescent="0.25">
      <c r="A763" s="159"/>
      <c r="B763" s="71" t="s">
        <v>132</v>
      </c>
      <c r="C763" s="53">
        <v>4</v>
      </c>
      <c r="D763" s="75">
        <v>16.431900000000002</v>
      </c>
      <c r="E763" s="179">
        <v>801</v>
      </c>
      <c r="F763" s="80">
        <v>118746</v>
      </c>
      <c r="G763" s="61">
        <v>75</v>
      </c>
      <c r="H763" s="70">
        <f t="shared" si="134"/>
        <v>89059.5</v>
      </c>
      <c r="I763" s="15">
        <f t="shared" si="133"/>
        <v>29686.5</v>
      </c>
      <c r="J763" s="15">
        <f t="shared" si="135"/>
        <v>148.24719101123594</v>
      </c>
      <c r="K763" s="15">
        <f t="shared" si="136"/>
        <v>443.78978619590953</v>
      </c>
      <c r="L763" s="15">
        <f t="shared" si="137"/>
        <v>700117.13651185762</v>
      </c>
      <c r="M763" s="15"/>
      <c r="N763" s="165">
        <f t="shared" si="138"/>
        <v>700117.13651185762</v>
      </c>
    </row>
    <row r="764" spans="1:14" x14ac:dyDescent="0.25">
      <c r="A764" s="159"/>
      <c r="B764" s="71" t="s">
        <v>525</v>
      </c>
      <c r="C764" s="53">
        <v>4</v>
      </c>
      <c r="D764" s="75">
        <v>39.871500000000005</v>
      </c>
      <c r="E764" s="179">
        <v>1100</v>
      </c>
      <c r="F764" s="80">
        <v>255080</v>
      </c>
      <c r="G764" s="61">
        <v>75</v>
      </c>
      <c r="H764" s="70">
        <f t="shared" si="134"/>
        <v>191310</v>
      </c>
      <c r="I764" s="15">
        <f t="shared" si="133"/>
        <v>63770</v>
      </c>
      <c r="J764" s="15">
        <f t="shared" si="135"/>
        <v>231.8909090909091</v>
      </c>
      <c r="K764" s="15">
        <f t="shared" si="136"/>
        <v>360.14606811623639</v>
      </c>
      <c r="L764" s="15">
        <f t="shared" si="137"/>
        <v>677125.53231837717</v>
      </c>
      <c r="M764" s="15"/>
      <c r="N764" s="165">
        <f t="shared" si="138"/>
        <v>677125.53231837717</v>
      </c>
    </row>
    <row r="765" spans="1:14" x14ac:dyDescent="0.25">
      <c r="A765" s="159"/>
      <c r="B765" s="71" t="s">
        <v>70</v>
      </c>
      <c r="C765" s="53">
        <v>4</v>
      </c>
      <c r="D765" s="75">
        <v>61.625299999999996</v>
      </c>
      <c r="E765" s="179">
        <v>4222</v>
      </c>
      <c r="F765" s="80">
        <v>740920</v>
      </c>
      <c r="G765" s="61">
        <v>75</v>
      </c>
      <c r="H765" s="70">
        <f t="shared" si="134"/>
        <v>555690</v>
      </c>
      <c r="I765" s="15">
        <f t="shared" si="133"/>
        <v>185230</v>
      </c>
      <c r="J765" s="15">
        <f t="shared" si="135"/>
        <v>175.49028896257698</v>
      </c>
      <c r="K765" s="15">
        <f t="shared" si="136"/>
        <v>416.54668824456849</v>
      </c>
      <c r="L765" s="15">
        <f t="shared" si="137"/>
        <v>1089776.9852933108</v>
      </c>
      <c r="M765" s="15"/>
      <c r="N765" s="165">
        <f t="shared" si="138"/>
        <v>1089776.9852933108</v>
      </c>
    </row>
    <row r="766" spans="1:14" x14ac:dyDescent="0.25">
      <c r="A766" s="159"/>
      <c r="B766" s="71" t="s">
        <v>526</v>
      </c>
      <c r="C766" s="53">
        <v>4</v>
      </c>
      <c r="D766" s="75">
        <v>43.096600000000002</v>
      </c>
      <c r="E766" s="179">
        <v>3001</v>
      </c>
      <c r="F766" s="80">
        <v>527093</v>
      </c>
      <c r="G766" s="61">
        <v>75</v>
      </c>
      <c r="H766" s="70">
        <f t="shared" si="134"/>
        <v>395319.75</v>
      </c>
      <c r="I766" s="15">
        <f t="shared" si="133"/>
        <v>131773.25</v>
      </c>
      <c r="J766" s="15">
        <f t="shared" si="135"/>
        <v>175.63912029323558</v>
      </c>
      <c r="K766" s="15">
        <f t="shared" si="136"/>
        <v>416.39785691390989</v>
      </c>
      <c r="L766" s="15">
        <f t="shared" si="137"/>
        <v>931507.92317219509</v>
      </c>
      <c r="M766" s="15"/>
      <c r="N766" s="165">
        <f t="shared" si="138"/>
        <v>931507.92317219509</v>
      </c>
    </row>
    <row r="767" spans="1:14" x14ac:dyDescent="0.25">
      <c r="A767" s="159"/>
      <c r="B767" s="71" t="s">
        <v>527</v>
      </c>
      <c r="C767" s="53">
        <v>4</v>
      </c>
      <c r="D767" s="75">
        <v>19.396799999999999</v>
      </c>
      <c r="E767" s="179">
        <v>1012</v>
      </c>
      <c r="F767" s="80">
        <v>231787</v>
      </c>
      <c r="G767" s="61">
        <v>75</v>
      </c>
      <c r="H767" s="70">
        <f t="shared" si="134"/>
        <v>173840.25</v>
      </c>
      <c r="I767" s="15">
        <f t="shared" si="133"/>
        <v>57946.75</v>
      </c>
      <c r="J767" s="15">
        <f t="shared" si="135"/>
        <v>229.03853754940712</v>
      </c>
      <c r="K767" s="15">
        <f t="shared" si="136"/>
        <v>362.99843965773834</v>
      </c>
      <c r="L767" s="15">
        <f t="shared" si="137"/>
        <v>620249.77751870407</v>
      </c>
      <c r="M767" s="15"/>
      <c r="N767" s="165">
        <f t="shared" si="138"/>
        <v>620249.77751870407</v>
      </c>
    </row>
    <row r="768" spans="1:14" x14ac:dyDescent="0.25">
      <c r="A768" s="159"/>
      <c r="B768" s="71" t="s">
        <v>528</v>
      </c>
      <c r="C768" s="53">
        <v>4</v>
      </c>
      <c r="D768" s="75">
        <v>14.632000000000001</v>
      </c>
      <c r="E768" s="179">
        <v>600</v>
      </c>
      <c r="F768" s="80">
        <v>126747</v>
      </c>
      <c r="G768" s="61">
        <v>75</v>
      </c>
      <c r="H768" s="70">
        <f t="shared" si="134"/>
        <v>95060.25</v>
      </c>
      <c r="I768" s="15">
        <f t="shared" si="133"/>
        <v>31686.75</v>
      </c>
      <c r="J768" s="15">
        <f t="shared" si="135"/>
        <v>211.245</v>
      </c>
      <c r="K768" s="15">
        <f t="shared" si="136"/>
        <v>380.79197720714546</v>
      </c>
      <c r="L768" s="15">
        <f t="shared" si="137"/>
        <v>594210.33168603235</v>
      </c>
      <c r="M768" s="15"/>
      <c r="N768" s="165">
        <f t="shared" si="138"/>
        <v>594210.33168603235</v>
      </c>
    </row>
    <row r="769" spans="1:14" x14ac:dyDescent="0.25">
      <c r="A769" s="159"/>
      <c r="B769" s="71" t="s">
        <v>529</v>
      </c>
      <c r="C769" s="53">
        <v>4</v>
      </c>
      <c r="D769" s="75">
        <v>26.194400000000002</v>
      </c>
      <c r="E769" s="179">
        <v>1162</v>
      </c>
      <c r="F769" s="80">
        <v>234667</v>
      </c>
      <c r="G769" s="61">
        <v>75</v>
      </c>
      <c r="H769" s="70">
        <f t="shared" si="134"/>
        <v>176000.25</v>
      </c>
      <c r="I769" s="15">
        <f t="shared" si="133"/>
        <v>58666.75</v>
      </c>
      <c r="J769" s="15">
        <f t="shared" si="135"/>
        <v>201.95094664371771</v>
      </c>
      <c r="K769" s="15">
        <f t="shared" si="136"/>
        <v>390.08603056342776</v>
      </c>
      <c r="L769" s="15">
        <f t="shared" si="137"/>
        <v>687034.46214007935</v>
      </c>
      <c r="M769" s="15"/>
      <c r="N769" s="165">
        <f t="shared" si="138"/>
        <v>687034.46214007935</v>
      </c>
    </row>
    <row r="770" spans="1:14" x14ac:dyDescent="0.25">
      <c r="A770" s="159"/>
      <c r="B770" s="71" t="s">
        <v>530</v>
      </c>
      <c r="C770" s="53">
        <v>4</v>
      </c>
      <c r="D770" s="75">
        <v>27.970300000000002</v>
      </c>
      <c r="E770" s="179">
        <v>1570</v>
      </c>
      <c r="F770" s="80">
        <v>300960</v>
      </c>
      <c r="G770" s="61">
        <v>75</v>
      </c>
      <c r="H770" s="70">
        <f t="shared" si="134"/>
        <v>225720</v>
      </c>
      <c r="I770" s="15">
        <f t="shared" si="133"/>
        <v>75240</v>
      </c>
      <c r="J770" s="15">
        <f t="shared" si="135"/>
        <v>191.69426751592357</v>
      </c>
      <c r="K770" s="15">
        <f t="shared" si="136"/>
        <v>400.3427096912219</v>
      </c>
      <c r="L770" s="15">
        <f t="shared" si="137"/>
        <v>742023.49603210448</v>
      </c>
      <c r="M770" s="15"/>
      <c r="N770" s="165">
        <f t="shared" si="138"/>
        <v>742023.49603210448</v>
      </c>
    </row>
    <row r="771" spans="1:14" x14ac:dyDescent="0.25">
      <c r="A771" s="159"/>
      <c r="B771" s="71" t="s">
        <v>531</v>
      </c>
      <c r="C771" s="53">
        <v>4</v>
      </c>
      <c r="D771" s="75">
        <v>32.350300000000004</v>
      </c>
      <c r="E771" s="179">
        <v>1629</v>
      </c>
      <c r="F771" s="80">
        <v>176360</v>
      </c>
      <c r="G771" s="61">
        <v>75</v>
      </c>
      <c r="H771" s="70">
        <f t="shared" si="134"/>
        <v>132270</v>
      </c>
      <c r="I771" s="15">
        <f t="shared" si="133"/>
        <v>44090</v>
      </c>
      <c r="J771" s="15">
        <f t="shared" si="135"/>
        <v>108.26273787599754</v>
      </c>
      <c r="K771" s="15">
        <f t="shared" si="136"/>
        <v>483.7742393311479</v>
      </c>
      <c r="L771" s="15">
        <f t="shared" si="137"/>
        <v>868684.49372425256</v>
      </c>
      <c r="M771" s="15"/>
      <c r="N771" s="165">
        <f t="shared" si="138"/>
        <v>868684.49372425256</v>
      </c>
    </row>
    <row r="772" spans="1:14" x14ac:dyDescent="0.25">
      <c r="A772" s="159"/>
      <c r="B772" s="71" t="s">
        <v>532</v>
      </c>
      <c r="C772" s="53">
        <v>4</v>
      </c>
      <c r="D772" s="75">
        <v>49.196099999999994</v>
      </c>
      <c r="E772" s="179">
        <v>3006</v>
      </c>
      <c r="F772" s="80">
        <v>1187546</v>
      </c>
      <c r="G772" s="61">
        <v>75</v>
      </c>
      <c r="H772" s="70">
        <f t="shared" si="134"/>
        <v>890659.5</v>
      </c>
      <c r="I772" s="15">
        <f t="shared" si="133"/>
        <v>296886.5</v>
      </c>
      <c r="J772" s="15">
        <f t="shared" si="135"/>
        <v>395.0585495675316</v>
      </c>
      <c r="K772" s="15">
        <f t="shared" si="136"/>
        <v>196.97842763961387</v>
      </c>
      <c r="L772" s="15">
        <f t="shared" si="137"/>
        <v>658212.44063686091</v>
      </c>
      <c r="M772" s="15"/>
      <c r="N772" s="165">
        <f t="shared" si="138"/>
        <v>658212.44063686091</v>
      </c>
    </row>
    <row r="773" spans="1:14" x14ac:dyDescent="0.25">
      <c r="A773" s="159"/>
      <c r="B773" s="71" t="s">
        <v>904</v>
      </c>
      <c r="C773" s="53">
        <v>3</v>
      </c>
      <c r="D773" s="75">
        <v>52.1601</v>
      </c>
      <c r="E773" s="179">
        <v>11614</v>
      </c>
      <c r="F773" s="80">
        <v>13833150</v>
      </c>
      <c r="G773" s="61">
        <v>20</v>
      </c>
      <c r="H773" s="70">
        <f t="shared" si="134"/>
        <v>2766630</v>
      </c>
      <c r="I773" s="15">
        <f t="shared" si="133"/>
        <v>11066520</v>
      </c>
      <c r="J773" s="15">
        <f t="shared" si="135"/>
        <v>1191.0754262097469</v>
      </c>
      <c r="K773" s="15">
        <f t="shared" si="136"/>
        <v>-599.0384490026014</v>
      </c>
      <c r="L773" s="15">
        <f t="shared" si="137"/>
        <v>1184301.4351903617</v>
      </c>
      <c r="M773" s="15"/>
      <c r="N773" s="165">
        <f t="shared" si="138"/>
        <v>1184301.4351903617</v>
      </c>
    </row>
    <row r="774" spans="1:14" x14ac:dyDescent="0.25">
      <c r="A774" s="159"/>
      <c r="B774" s="71" t="s">
        <v>533</v>
      </c>
      <c r="C774" s="53">
        <v>4</v>
      </c>
      <c r="D774" s="75">
        <v>25.946999999999999</v>
      </c>
      <c r="E774" s="179">
        <v>1808</v>
      </c>
      <c r="F774" s="80">
        <v>518760</v>
      </c>
      <c r="G774" s="61">
        <v>75</v>
      </c>
      <c r="H774" s="70">
        <f t="shared" si="134"/>
        <v>389070</v>
      </c>
      <c r="I774" s="15">
        <f t="shared" si="133"/>
        <v>129690</v>
      </c>
      <c r="J774" s="15">
        <f t="shared" si="135"/>
        <v>286.92477876106193</v>
      </c>
      <c r="K774" s="15">
        <f t="shared" si="136"/>
        <v>305.11219844608354</v>
      </c>
      <c r="L774" s="15">
        <f t="shared" si="137"/>
        <v>632715.57762734627</v>
      </c>
      <c r="M774" s="15"/>
      <c r="N774" s="165">
        <f t="shared" si="138"/>
        <v>632715.57762734627</v>
      </c>
    </row>
    <row r="775" spans="1:14" x14ac:dyDescent="0.25">
      <c r="A775" s="159"/>
      <c r="B775" s="71" t="s">
        <v>534</v>
      </c>
      <c r="C775" s="53">
        <v>4</v>
      </c>
      <c r="D775" s="75">
        <v>24.24</v>
      </c>
      <c r="E775" s="179">
        <v>1102</v>
      </c>
      <c r="F775" s="80">
        <v>198893</v>
      </c>
      <c r="G775" s="61">
        <v>75</v>
      </c>
      <c r="H775" s="70">
        <f t="shared" si="134"/>
        <v>149169.75</v>
      </c>
      <c r="I775" s="15">
        <f t="shared" si="133"/>
        <v>49723.25</v>
      </c>
      <c r="J775" s="15">
        <f t="shared" si="135"/>
        <v>180.48366606170597</v>
      </c>
      <c r="K775" s="15">
        <f t="shared" si="136"/>
        <v>411.55331114543947</v>
      </c>
      <c r="L775" s="15">
        <f t="shared" si="137"/>
        <v>704898.81940785691</v>
      </c>
      <c r="M775" s="15"/>
      <c r="N775" s="165">
        <f t="shared" si="138"/>
        <v>704898.81940785691</v>
      </c>
    </row>
    <row r="776" spans="1:14" x14ac:dyDescent="0.25">
      <c r="A776" s="159"/>
      <c r="B776" s="71" t="s">
        <v>826</v>
      </c>
      <c r="C776" s="53">
        <v>4</v>
      </c>
      <c r="D776" s="75">
        <v>16.225899999999999</v>
      </c>
      <c r="E776" s="179">
        <v>486</v>
      </c>
      <c r="F776" s="80">
        <v>54880</v>
      </c>
      <c r="G776" s="61">
        <v>75</v>
      </c>
      <c r="H776" s="70">
        <f t="shared" si="134"/>
        <v>41160</v>
      </c>
      <c r="I776" s="15">
        <f t="shared" si="133"/>
        <v>13720</v>
      </c>
      <c r="J776" s="15">
        <f t="shared" si="135"/>
        <v>112.92181069958848</v>
      </c>
      <c r="K776" s="15">
        <f t="shared" si="136"/>
        <v>479.11516650755698</v>
      </c>
      <c r="L776" s="15">
        <f t="shared" si="137"/>
        <v>717704.62159491959</v>
      </c>
      <c r="M776" s="15"/>
      <c r="N776" s="165">
        <f t="shared" si="138"/>
        <v>717704.62159491959</v>
      </c>
    </row>
    <row r="777" spans="1:14" x14ac:dyDescent="0.25">
      <c r="A777" s="159"/>
      <c r="B777" s="71" t="s">
        <v>535</v>
      </c>
      <c r="C777" s="53">
        <v>4</v>
      </c>
      <c r="D777" s="75">
        <v>31.949000000000002</v>
      </c>
      <c r="E777" s="179">
        <v>1501</v>
      </c>
      <c r="F777" s="80">
        <v>697627</v>
      </c>
      <c r="G777" s="61">
        <v>75</v>
      </c>
      <c r="H777" s="70">
        <f t="shared" si="134"/>
        <v>523220.25</v>
      </c>
      <c r="I777" s="15">
        <f t="shared" si="133"/>
        <v>174406.75</v>
      </c>
      <c r="J777" s="15">
        <f t="shared" si="135"/>
        <v>464.77481678880747</v>
      </c>
      <c r="K777" s="15">
        <f t="shared" si="136"/>
        <v>127.262160418338</v>
      </c>
      <c r="L777" s="15">
        <f t="shared" si="137"/>
        <v>385794.6327682141</v>
      </c>
      <c r="M777" s="15"/>
      <c r="N777" s="165">
        <f t="shared" si="138"/>
        <v>385794.6327682141</v>
      </c>
    </row>
    <row r="778" spans="1:14" x14ac:dyDescent="0.25">
      <c r="A778" s="159"/>
      <c r="B778" s="71" t="s">
        <v>536</v>
      </c>
      <c r="C778" s="53">
        <v>4</v>
      </c>
      <c r="D778" s="75">
        <v>48.289499999999997</v>
      </c>
      <c r="E778" s="179">
        <v>2894</v>
      </c>
      <c r="F778" s="80">
        <v>404227</v>
      </c>
      <c r="G778" s="61">
        <v>75</v>
      </c>
      <c r="H778" s="70">
        <f t="shared" si="134"/>
        <v>303170.25</v>
      </c>
      <c r="I778" s="15">
        <f t="shared" si="133"/>
        <v>101056.75</v>
      </c>
      <c r="J778" s="15">
        <f t="shared" si="135"/>
        <v>139.67760884588805</v>
      </c>
      <c r="K778" s="15">
        <f t="shared" si="136"/>
        <v>452.35936836125745</v>
      </c>
      <c r="L778" s="15">
        <f t="shared" si="137"/>
        <v>982632.5603923155</v>
      </c>
      <c r="M778" s="15"/>
      <c r="N778" s="165">
        <f t="shared" si="138"/>
        <v>982632.5603923155</v>
      </c>
    </row>
    <row r="779" spans="1:14" x14ac:dyDescent="0.25">
      <c r="A779" s="159"/>
      <c r="B779" s="71" t="s">
        <v>414</v>
      </c>
      <c r="C779" s="53">
        <v>4</v>
      </c>
      <c r="D779" s="75">
        <v>24.758200000000002</v>
      </c>
      <c r="E779" s="179">
        <v>2100</v>
      </c>
      <c r="F779" s="80">
        <v>349147</v>
      </c>
      <c r="G779" s="61">
        <v>75</v>
      </c>
      <c r="H779" s="70">
        <f t="shared" si="134"/>
        <v>261860.25</v>
      </c>
      <c r="I779" s="15">
        <f t="shared" si="133"/>
        <v>87286.75</v>
      </c>
      <c r="J779" s="15">
        <f t="shared" si="135"/>
        <v>166.2604761904762</v>
      </c>
      <c r="K779" s="15">
        <f t="shared" si="136"/>
        <v>425.77650101666927</v>
      </c>
      <c r="L779" s="15">
        <f t="shared" si="137"/>
        <v>815229.5899782487</v>
      </c>
      <c r="M779" s="15"/>
      <c r="N779" s="165">
        <f t="shared" si="138"/>
        <v>815229.5899782487</v>
      </c>
    </row>
    <row r="780" spans="1:14" x14ac:dyDescent="0.25">
      <c r="A780" s="159"/>
      <c r="B780" s="71" t="s">
        <v>537</v>
      </c>
      <c r="C780" s="53">
        <v>4</v>
      </c>
      <c r="D780" s="75">
        <v>45.129399999999997</v>
      </c>
      <c r="E780" s="179">
        <v>2805</v>
      </c>
      <c r="F780" s="80">
        <v>617813</v>
      </c>
      <c r="G780" s="61">
        <v>75</v>
      </c>
      <c r="H780" s="70">
        <f t="shared" si="134"/>
        <v>463359.75</v>
      </c>
      <c r="I780" s="15">
        <f t="shared" si="133"/>
        <v>154453.25</v>
      </c>
      <c r="J780" s="15">
        <f t="shared" si="135"/>
        <v>220.25418894830659</v>
      </c>
      <c r="K780" s="15">
        <f t="shared" si="136"/>
        <v>371.78278825883888</v>
      </c>
      <c r="L780" s="15">
        <f t="shared" si="137"/>
        <v>860163.94026032649</v>
      </c>
      <c r="M780" s="15"/>
      <c r="N780" s="165">
        <f t="shared" si="138"/>
        <v>860163.94026032649</v>
      </c>
    </row>
    <row r="781" spans="1:14" x14ac:dyDescent="0.25">
      <c r="A781" s="159"/>
      <c r="B781" s="8"/>
      <c r="C781" s="8"/>
      <c r="D781" s="75">
        <v>0</v>
      </c>
      <c r="E781" s="181"/>
      <c r="F781" s="166"/>
      <c r="G781" s="61"/>
      <c r="H781" s="166"/>
      <c r="I781" s="167"/>
      <c r="J781" s="167"/>
      <c r="K781" s="15"/>
      <c r="L781" s="15"/>
      <c r="M781" s="15"/>
      <c r="N781" s="165"/>
    </row>
    <row r="782" spans="1:14" x14ac:dyDescent="0.25">
      <c r="A782" s="163" t="s">
        <v>538</v>
      </c>
      <c r="B782" s="63" t="s">
        <v>2</v>
      </c>
      <c r="C782" s="64"/>
      <c r="D782" s="7">
        <v>1033.7047000000002</v>
      </c>
      <c r="E782" s="182">
        <f>E783</f>
        <v>83553</v>
      </c>
      <c r="F782" s="55">
        <v>0</v>
      </c>
      <c r="G782" s="61"/>
      <c r="H782" s="55">
        <f>H784</f>
        <v>6345337.5</v>
      </c>
      <c r="I782" s="12">
        <f>I784</f>
        <v>-6345337.5</v>
      </c>
      <c r="J782" s="12"/>
      <c r="K782" s="15"/>
      <c r="L782" s="15"/>
      <c r="M782" s="14">
        <f>M784</f>
        <v>32875271.162398461</v>
      </c>
      <c r="N782" s="160">
        <f t="shared" si="138"/>
        <v>32875271.162398461</v>
      </c>
    </row>
    <row r="783" spans="1:14" x14ac:dyDescent="0.25">
      <c r="A783" s="163" t="s">
        <v>538</v>
      </c>
      <c r="B783" s="63" t="s">
        <v>3</v>
      </c>
      <c r="C783" s="64"/>
      <c r="D783" s="7">
        <v>1033.7047000000002</v>
      </c>
      <c r="E783" s="182">
        <f>SUM(E785:E810)</f>
        <v>83553</v>
      </c>
      <c r="F783" s="55">
        <f>SUM(F785:F810)</f>
        <v>25381350</v>
      </c>
      <c r="G783" s="61"/>
      <c r="H783" s="55">
        <f>SUM(H785:H810)</f>
        <v>12151030</v>
      </c>
      <c r="I783" s="12">
        <f>SUM(I785:I810)</f>
        <v>13230320</v>
      </c>
      <c r="J783" s="12"/>
      <c r="K783" s="15"/>
      <c r="L783" s="12">
        <f>SUM(L785:L810)</f>
        <v>23789370.68060806</v>
      </c>
      <c r="M783" s="15"/>
      <c r="N783" s="160">
        <f t="shared" si="138"/>
        <v>23789370.68060806</v>
      </c>
    </row>
    <row r="784" spans="1:14" x14ac:dyDescent="0.25">
      <c r="A784" s="159"/>
      <c r="B784" s="71" t="s">
        <v>26</v>
      </c>
      <c r="C784" s="53">
        <v>2</v>
      </c>
      <c r="D784" s="75">
        <v>0</v>
      </c>
      <c r="E784" s="185"/>
      <c r="F784" s="70">
        <v>0</v>
      </c>
      <c r="G784" s="61">
        <v>25</v>
      </c>
      <c r="H784" s="70">
        <f>F783*G784/100</f>
        <v>6345337.5</v>
      </c>
      <c r="I784" s="15">
        <f t="shared" ref="I784:I810" si="139">F784-H784</f>
        <v>-6345337.5</v>
      </c>
      <c r="J784" s="15"/>
      <c r="K784" s="15"/>
      <c r="L784" s="15"/>
      <c r="M784" s="15">
        <f>($L$7*$L$8*E782/$L$10)+($L$7*$L$9*D782/$L$11)</f>
        <v>32875271.162398461</v>
      </c>
      <c r="N784" s="165">
        <f t="shared" si="138"/>
        <v>32875271.162398461</v>
      </c>
    </row>
    <row r="785" spans="1:14" x14ac:dyDescent="0.25">
      <c r="A785" s="159"/>
      <c r="B785" s="71" t="s">
        <v>539</v>
      </c>
      <c r="C785" s="53">
        <v>4</v>
      </c>
      <c r="D785" s="75">
        <v>68.235900000000001</v>
      </c>
      <c r="E785" s="179">
        <v>5768</v>
      </c>
      <c r="F785" s="80">
        <v>915693</v>
      </c>
      <c r="G785" s="61">
        <v>75</v>
      </c>
      <c r="H785" s="70">
        <f t="shared" ref="H785:H810" si="140">F785*G785/100</f>
        <v>686769.75</v>
      </c>
      <c r="I785" s="15">
        <f t="shared" si="139"/>
        <v>228923.25</v>
      </c>
      <c r="J785" s="15">
        <f t="shared" ref="J785:J810" si="141">F785/E785</f>
        <v>158.75398751733704</v>
      </c>
      <c r="K785" s="15">
        <f t="shared" ref="K785:K810" si="142">$J$11*$J$19-J785</f>
        <v>433.28298968980846</v>
      </c>
      <c r="L785" s="15">
        <f t="shared" ref="L785:L810" si="143">IF(K785&gt;0,$J$7*$J$8*(K785/$K$19),0)+$J$7*$J$9*(E785/$E$19)+$J$7*$J$10*(D785/$D$19)</f>
        <v>1268646.7412411829</v>
      </c>
      <c r="M785" s="15"/>
      <c r="N785" s="165">
        <f t="shared" si="138"/>
        <v>1268646.7412411829</v>
      </c>
    </row>
    <row r="786" spans="1:14" x14ac:dyDescent="0.25">
      <c r="A786" s="159"/>
      <c r="B786" s="71" t="s">
        <v>540</v>
      </c>
      <c r="C786" s="53">
        <v>4</v>
      </c>
      <c r="D786" s="75">
        <v>23.710999999999999</v>
      </c>
      <c r="E786" s="179">
        <v>2346</v>
      </c>
      <c r="F786" s="80">
        <v>198534</v>
      </c>
      <c r="G786" s="61">
        <v>75</v>
      </c>
      <c r="H786" s="70">
        <f t="shared" si="140"/>
        <v>148900.5</v>
      </c>
      <c r="I786" s="15">
        <f t="shared" si="139"/>
        <v>49633.5</v>
      </c>
      <c r="J786" s="15">
        <f t="shared" si="141"/>
        <v>84.626598465473151</v>
      </c>
      <c r="K786" s="15">
        <f t="shared" si="142"/>
        <v>507.41037874167233</v>
      </c>
      <c r="L786" s="15">
        <f t="shared" si="143"/>
        <v>942462.78631619213</v>
      </c>
      <c r="M786" s="15"/>
      <c r="N786" s="165">
        <f t="shared" si="138"/>
        <v>942462.78631619213</v>
      </c>
    </row>
    <row r="787" spans="1:14" x14ac:dyDescent="0.25">
      <c r="A787" s="159"/>
      <c r="B787" s="71" t="s">
        <v>541</v>
      </c>
      <c r="C787" s="53">
        <v>4</v>
      </c>
      <c r="D787" s="75">
        <v>30.564899999999998</v>
      </c>
      <c r="E787" s="179">
        <v>1850</v>
      </c>
      <c r="F787" s="80">
        <v>314893</v>
      </c>
      <c r="G787" s="61">
        <v>75</v>
      </c>
      <c r="H787" s="70">
        <f t="shared" si="140"/>
        <v>236169.75</v>
      </c>
      <c r="I787" s="15">
        <f t="shared" si="139"/>
        <v>78723.25</v>
      </c>
      <c r="J787" s="15">
        <f t="shared" si="141"/>
        <v>170.21243243243242</v>
      </c>
      <c r="K787" s="15">
        <f t="shared" si="142"/>
        <v>421.82454477471305</v>
      </c>
      <c r="L787" s="15">
        <f t="shared" si="143"/>
        <v>802353.18485636881</v>
      </c>
      <c r="M787" s="15"/>
      <c r="N787" s="165">
        <f t="shared" si="138"/>
        <v>802353.18485636881</v>
      </c>
    </row>
    <row r="788" spans="1:14" x14ac:dyDescent="0.25">
      <c r="A788" s="159"/>
      <c r="B788" s="71" t="s">
        <v>542</v>
      </c>
      <c r="C788" s="53">
        <v>4</v>
      </c>
      <c r="D788" s="75">
        <v>44.598300000000002</v>
      </c>
      <c r="E788" s="179">
        <v>3347</v>
      </c>
      <c r="F788" s="80">
        <v>637853</v>
      </c>
      <c r="G788" s="61">
        <v>75</v>
      </c>
      <c r="H788" s="70">
        <f t="shared" si="140"/>
        <v>478389.75</v>
      </c>
      <c r="I788" s="15">
        <f t="shared" si="139"/>
        <v>159463.25</v>
      </c>
      <c r="J788" s="15">
        <f t="shared" si="141"/>
        <v>190.57454436809084</v>
      </c>
      <c r="K788" s="15">
        <f t="shared" si="142"/>
        <v>401.4624328390546</v>
      </c>
      <c r="L788" s="15">
        <f t="shared" si="143"/>
        <v>946954.10064113536</v>
      </c>
      <c r="M788" s="15"/>
      <c r="N788" s="165">
        <f t="shared" si="138"/>
        <v>946954.10064113536</v>
      </c>
    </row>
    <row r="789" spans="1:14" x14ac:dyDescent="0.25">
      <c r="A789" s="159"/>
      <c r="B789" s="71" t="s">
        <v>543</v>
      </c>
      <c r="C789" s="53">
        <v>4</v>
      </c>
      <c r="D789" s="75">
        <v>2.4043999999999999</v>
      </c>
      <c r="E789" s="179">
        <v>3040</v>
      </c>
      <c r="F789" s="80">
        <v>2041174</v>
      </c>
      <c r="G789" s="61">
        <v>75</v>
      </c>
      <c r="H789" s="70">
        <f t="shared" si="140"/>
        <v>1530880.5</v>
      </c>
      <c r="I789" s="15">
        <f t="shared" si="139"/>
        <v>510293.5</v>
      </c>
      <c r="J789" s="15">
        <f t="shared" si="141"/>
        <v>671.43881578947367</v>
      </c>
      <c r="K789" s="15">
        <f t="shared" si="142"/>
        <v>-79.401838582328196</v>
      </c>
      <c r="L789" s="15">
        <f t="shared" si="143"/>
        <v>281051.50068452203</v>
      </c>
      <c r="M789" s="15"/>
      <c r="N789" s="165">
        <f t="shared" si="138"/>
        <v>281051.50068452203</v>
      </c>
    </row>
    <row r="790" spans="1:14" x14ac:dyDescent="0.25">
      <c r="A790" s="159"/>
      <c r="B790" s="71" t="s">
        <v>544</v>
      </c>
      <c r="C790" s="53">
        <v>4</v>
      </c>
      <c r="D790" s="75">
        <v>28.414400000000001</v>
      </c>
      <c r="E790" s="179">
        <v>1323</v>
      </c>
      <c r="F790" s="80">
        <v>116706</v>
      </c>
      <c r="G790" s="61">
        <v>75</v>
      </c>
      <c r="H790" s="70">
        <f t="shared" si="140"/>
        <v>87529.5</v>
      </c>
      <c r="I790" s="15">
        <f t="shared" si="139"/>
        <v>29176.5</v>
      </c>
      <c r="J790" s="15">
        <f t="shared" si="141"/>
        <v>88.213151927437636</v>
      </c>
      <c r="K790" s="15">
        <f t="shared" si="142"/>
        <v>503.82382527970782</v>
      </c>
      <c r="L790" s="15">
        <f t="shared" si="143"/>
        <v>857337.93907384132</v>
      </c>
      <c r="M790" s="15"/>
      <c r="N790" s="165">
        <f t="shared" si="138"/>
        <v>857337.93907384132</v>
      </c>
    </row>
    <row r="791" spans="1:14" x14ac:dyDescent="0.25">
      <c r="A791" s="159"/>
      <c r="B791" s="71" t="s">
        <v>545</v>
      </c>
      <c r="C791" s="53">
        <v>4</v>
      </c>
      <c r="D791" s="75">
        <v>84.373400000000004</v>
      </c>
      <c r="E791" s="179">
        <v>5422</v>
      </c>
      <c r="F791" s="80">
        <v>1109120</v>
      </c>
      <c r="G791" s="61">
        <v>75</v>
      </c>
      <c r="H791" s="70">
        <f t="shared" si="140"/>
        <v>831840</v>
      </c>
      <c r="I791" s="15">
        <f t="shared" si="139"/>
        <v>277280</v>
      </c>
      <c r="J791" s="15">
        <f t="shared" si="141"/>
        <v>204.55920324603468</v>
      </c>
      <c r="K791" s="15">
        <f t="shared" si="142"/>
        <v>387.47777396111076</v>
      </c>
      <c r="L791" s="15">
        <f t="shared" si="143"/>
        <v>1218462.0388867315</v>
      </c>
      <c r="M791" s="15"/>
      <c r="N791" s="165">
        <f t="shared" si="138"/>
        <v>1218462.0388867315</v>
      </c>
    </row>
    <row r="792" spans="1:14" x14ac:dyDescent="0.25">
      <c r="A792" s="159"/>
      <c r="B792" s="71" t="s">
        <v>546</v>
      </c>
      <c r="C792" s="53">
        <v>4</v>
      </c>
      <c r="D792" s="75">
        <v>23.024000000000001</v>
      </c>
      <c r="E792" s="179">
        <v>1186</v>
      </c>
      <c r="F792" s="80">
        <v>169520</v>
      </c>
      <c r="G792" s="61">
        <v>75</v>
      </c>
      <c r="H792" s="70">
        <f t="shared" si="140"/>
        <v>127140</v>
      </c>
      <c r="I792" s="15">
        <f t="shared" si="139"/>
        <v>42380</v>
      </c>
      <c r="J792" s="15">
        <f t="shared" si="141"/>
        <v>142.93423271500842</v>
      </c>
      <c r="K792" s="15">
        <f t="shared" si="142"/>
        <v>449.10274449213705</v>
      </c>
      <c r="L792" s="15">
        <f t="shared" si="143"/>
        <v>758897.38336914429</v>
      </c>
      <c r="M792" s="15"/>
      <c r="N792" s="165">
        <f t="shared" si="138"/>
        <v>758897.38336914429</v>
      </c>
    </row>
    <row r="793" spans="1:14" x14ac:dyDescent="0.25">
      <c r="A793" s="159"/>
      <c r="B793" s="71" t="s">
        <v>547</v>
      </c>
      <c r="C793" s="53">
        <v>4</v>
      </c>
      <c r="D793" s="75">
        <v>45.585900000000009</v>
      </c>
      <c r="E793" s="179">
        <v>2890</v>
      </c>
      <c r="F793" s="80">
        <v>428267</v>
      </c>
      <c r="G793" s="61">
        <v>75</v>
      </c>
      <c r="H793" s="70">
        <f t="shared" si="140"/>
        <v>321200.25</v>
      </c>
      <c r="I793" s="15">
        <f t="shared" si="139"/>
        <v>107066.75</v>
      </c>
      <c r="J793" s="15">
        <f t="shared" si="141"/>
        <v>148.18927335640137</v>
      </c>
      <c r="K793" s="15">
        <f t="shared" si="142"/>
        <v>443.8477038507441</v>
      </c>
      <c r="L793" s="15">
        <f t="shared" si="143"/>
        <v>964086.53363023535</v>
      </c>
      <c r="M793" s="15"/>
      <c r="N793" s="165">
        <f t="shared" si="138"/>
        <v>964086.53363023535</v>
      </c>
    </row>
    <row r="794" spans="1:14" x14ac:dyDescent="0.25">
      <c r="A794" s="159"/>
      <c r="B794" s="71" t="s">
        <v>548</v>
      </c>
      <c r="C794" s="53">
        <v>4</v>
      </c>
      <c r="D794" s="75">
        <v>48.709899999999998</v>
      </c>
      <c r="E794" s="179">
        <v>2627</v>
      </c>
      <c r="F794" s="80">
        <v>496693</v>
      </c>
      <c r="G794" s="61">
        <v>75</v>
      </c>
      <c r="H794" s="70">
        <f t="shared" si="140"/>
        <v>372519.75</v>
      </c>
      <c r="I794" s="15">
        <f t="shared" si="139"/>
        <v>124173.25</v>
      </c>
      <c r="J794" s="15">
        <f t="shared" si="141"/>
        <v>189.07232584697374</v>
      </c>
      <c r="K794" s="15">
        <f t="shared" si="142"/>
        <v>402.96465136017173</v>
      </c>
      <c r="L794" s="15">
        <f t="shared" si="143"/>
        <v>894415.34589180781</v>
      </c>
      <c r="M794" s="15"/>
      <c r="N794" s="165">
        <f t="shared" si="138"/>
        <v>894415.34589180781</v>
      </c>
    </row>
    <row r="795" spans="1:14" x14ac:dyDescent="0.25">
      <c r="A795" s="159"/>
      <c r="B795" s="71" t="s">
        <v>549</v>
      </c>
      <c r="C795" s="53">
        <v>4</v>
      </c>
      <c r="D795" s="75">
        <v>26.36</v>
      </c>
      <c r="E795" s="179">
        <v>1701</v>
      </c>
      <c r="F795" s="80">
        <v>253480</v>
      </c>
      <c r="G795" s="61">
        <v>75</v>
      </c>
      <c r="H795" s="70">
        <f t="shared" si="140"/>
        <v>190110</v>
      </c>
      <c r="I795" s="15">
        <f t="shared" si="139"/>
        <v>63370</v>
      </c>
      <c r="J795" s="15">
        <f t="shared" si="141"/>
        <v>149.01822457378012</v>
      </c>
      <c r="K795" s="15">
        <f t="shared" si="142"/>
        <v>443.01875263336535</v>
      </c>
      <c r="L795" s="15">
        <f t="shared" si="143"/>
        <v>806019.71517529013</v>
      </c>
      <c r="M795" s="15"/>
      <c r="N795" s="165">
        <f t="shared" si="138"/>
        <v>806019.71517529013</v>
      </c>
    </row>
    <row r="796" spans="1:14" x14ac:dyDescent="0.25">
      <c r="A796" s="159"/>
      <c r="B796" s="71" t="s">
        <v>550</v>
      </c>
      <c r="C796" s="53">
        <v>4</v>
      </c>
      <c r="D796" s="75">
        <v>39.213899999999995</v>
      </c>
      <c r="E796" s="179">
        <v>1863</v>
      </c>
      <c r="F796" s="80">
        <v>331534</v>
      </c>
      <c r="G796" s="61">
        <v>75</v>
      </c>
      <c r="H796" s="70">
        <f t="shared" si="140"/>
        <v>248650.5</v>
      </c>
      <c r="I796" s="15">
        <f t="shared" si="139"/>
        <v>82883.5</v>
      </c>
      <c r="J796" s="15">
        <f t="shared" si="141"/>
        <v>177.95705850778316</v>
      </c>
      <c r="K796" s="15">
        <f t="shared" si="142"/>
        <v>414.07991869936234</v>
      </c>
      <c r="L796" s="15">
        <f t="shared" si="143"/>
        <v>815566.49647945224</v>
      </c>
      <c r="M796" s="15"/>
      <c r="N796" s="165">
        <f t="shared" si="138"/>
        <v>815566.49647945224</v>
      </c>
    </row>
    <row r="797" spans="1:14" x14ac:dyDescent="0.25">
      <c r="A797" s="159"/>
      <c r="B797" s="71" t="s">
        <v>551</v>
      </c>
      <c r="C797" s="53">
        <v>4</v>
      </c>
      <c r="D797" s="75">
        <v>36.037700000000001</v>
      </c>
      <c r="E797" s="179">
        <v>1689</v>
      </c>
      <c r="F797" s="80">
        <v>599613</v>
      </c>
      <c r="G797" s="61">
        <v>75</v>
      </c>
      <c r="H797" s="70">
        <f t="shared" si="140"/>
        <v>449709.75</v>
      </c>
      <c r="I797" s="15">
        <f t="shared" si="139"/>
        <v>149903.25</v>
      </c>
      <c r="J797" s="15">
        <f t="shared" si="141"/>
        <v>355.01065719360571</v>
      </c>
      <c r="K797" s="15">
        <f t="shared" si="142"/>
        <v>237.02632001353976</v>
      </c>
      <c r="L797" s="15">
        <f t="shared" si="143"/>
        <v>558105.8212035906</v>
      </c>
      <c r="M797" s="15"/>
      <c r="N797" s="165">
        <f t="shared" si="138"/>
        <v>558105.8212035906</v>
      </c>
    </row>
    <row r="798" spans="1:14" x14ac:dyDescent="0.25">
      <c r="A798" s="159"/>
      <c r="B798" s="71" t="s">
        <v>552</v>
      </c>
      <c r="C798" s="53">
        <v>4</v>
      </c>
      <c r="D798" s="75">
        <v>42.591999999999999</v>
      </c>
      <c r="E798" s="179">
        <v>3002</v>
      </c>
      <c r="F798" s="80">
        <v>766747</v>
      </c>
      <c r="G798" s="61">
        <v>75</v>
      </c>
      <c r="H798" s="70">
        <f t="shared" si="140"/>
        <v>575060.25</v>
      </c>
      <c r="I798" s="15">
        <f t="shared" si="139"/>
        <v>191686.75</v>
      </c>
      <c r="J798" s="15">
        <f t="shared" si="141"/>
        <v>255.41205862758162</v>
      </c>
      <c r="K798" s="15">
        <f t="shared" si="142"/>
        <v>336.62491857956388</v>
      </c>
      <c r="L798" s="15">
        <f t="shared" si="143"/>
        <v>825069.50537721231</v>
      </c>
      <c r="M798" s="15"/>
      <c r="N798" s="165">
        <f t="shared" si="138"/>
        <v>825069.50537721231</v>
      </c>
    </row>
    <row r="799" spans="1:14" x14ac:dyDescent="0.25">
      <c r="A799" s="159"/>
      <c r="B799" s="71" t="s">
        <v>553</v>
      </c>
      <c r="C799" s="53">
        <v>4</v>
      </c>
      <c r="D799" s="75">
        <v>34.957999999999998</v>
      </c>
      <c r="E799" s="179">
        <v>2271</v>
      </c>
      <c r="F799" s="80">
        <v>234586</v>
      </c>
      <c r="G799" s="61">
        <v>75</v>
      </c>
      <c r="H799" s="70">
        <f t="shared" si="140"/>
        <v>175939.5</v>
      </c>
      <c r="I799" s="15">
        <f t="shared" si="139"/>
        <v>58646.5</v>
      </c>
      <c r="J799" s="15">
        <f t="shared" si="141"/>
        <v>103.296345222369</v>
      </c>
      <c r="K799" s="15">
        <f t="shared" si="142"/>
        <v>488.74063198477648</v>
      </c>
      <c r="L799" s="15">
        <f t="shared" si="143"/>
        <v>939992.58091922523</v>
      </c>
      <c r="M799" s="15"/>
      <c r="N799" s="165">
        <f t="shared" si="138"/>
        <v>939992.58091922523</v>
      </c>
    </row>
    <row r="800" spans="1:14" x14ac:dyDescent="0.25">
      <c r="A800" s="159"/>
      <c r="B800" s="71" t="s">
        <v>827</v>
      </c>
      <c r="C800" s="53">
        <v>4</v>
      </c>
      <c r="D800" s="75">
        <v>35.174499999999995</v>
      </c>
      <c r="E800" s="179">
        <v>2420</v>
      </c>
      <c r="F800" s="80">
        <v>564214</v>
      </c>
      <c r="G800" s="61">
        <v>75</v>
      </c>
      <c r="H800" s="70">
        <f t="shared" si="140"/>
        <v>423160.5</v>
      </c>
      <c r="I800" s="15">
        <f t="shared" si="139"/>
        <v>141053.5</v>
      </c>
      <c r="J800" s="15">
        <f t="shared" si="141"/>
        <v>233.14628099173552</v>
      </c>
      <c r="K800" s="15">
        <f t="shared" si="142"/>
        <v>358.89069621540995</v>
      </c>
      <c r="L800" s="15">
        <f t="shared" si="143"/>
        <v>782733.32229269668</v>
      </c>
      <c r="M800" s="15"/>
      <c r="N800" s="165">
        <f t="shared" si="138"/>
        <v>782733.32229269668</v>
      </c>
    </row>
    <row r="801" spans="1:14" x14ac:dyDescent="0.25">
      <c r="A801" s="159"/>
      <c r="B801" s="71" t="s">
        <v>554</v>
      </c>
      <c r="C801" s="53">
        <v>4</v>
      </c>
      <c r="D801" s="75">
        <v>48.100899999999996</v>
      </c>
      <c r="E801" s="179">
        <v>2562</v>
      </c>
      <c r="F801" s="80">
        <v>276934</v>
      </c>
      <c r="G801" s="61">
        <v>75</v>
      </c>
      <c r="H801" s="70">
        <f t="shared" si="140"/>
        <v>207700.5</v>
      </c>
      <c r="I801" s="15">
        <f t="shared" si="139"/>
        <v>69233.5</v>
      </c>
      <c r="J801" s="15">
        <f t="shared" si="141"/>
        <v>108.09289617486338</v>
      </c>
      <c r="K801" s="15">
        <f t="shared" si="142"/>
        <v>483.9440810322821</v>
      </c>
      <c r="L801" s="15">
        <f t="shared" si="143"/>
        <v>993793.333585024</v>
      </c>
      <c r="M801" s="15"/>
      <c r="N801" s="165">
        <f t="shared" si="138"/>
        <v>993793.333585024</v>
      </c>
    </row>
    <row r="802" spans="1:14" x14ac:dyDescent="0.25">
      <c r="A802" s="159"/>
      <c r="B802" s="71" t="s">
        <v>555</v>
      </c>
      <c r="C802" s="53">
        <v>4</v>
      </c>
      <c r="D802" s="75">
        <v>32.626199999999997</v>
      </c>
      <c r="E802" s="179">
        <v>1801</v>
      </c>
      <c r="F802" s="80">
        <v>162347</v>
      </c>
      <c r="G802" s="61">
        <v>75</v>
      </c>
      <c r="H802" s="70">
        <f t="shared" si="140"/>
        <v>121760.25</v>
      </c>
      <c r="I802" s="15">
        <f t="shared" si="139"/>
        <v>40586.75</v>
      </c>
      <c r="J802" s="15">
        <f t="shared" si="141"/>
        <v>90.142698500832864</v>
      </c>
      <c r="K802" s="15">
        <f t="shared" si="142"/>
        <v>501.8942787063126</v>
      </c>
      <c r="L802" s="15">
        <f t="shared" si="143"/>
        <v>908848.55775643734</v>
      </c>
      <c r="M802" s="15"/>
      <c r="N802" s="165">
        <f t="shared" si="138"/>
        <v>908848.55775643734</v>
      </c>
    </row>
    <row r="803" spans="1:14" x14ac:dyDescent="0.25">
      <c r="A803" s="159"/>
      <c r="B803" s="71" t="s">
        <v>301</v>
      </c>
      <c r="C803" s="53">
        <v>4</v>
      </c>
      <c r="D803" s="75">
        <v>23.6755</v>
      </c>
      <c r="E803" s="179">
        <v>856</v>
      </c>
      <c r="F803" s="80">
        <v>174520</v>
      </c>
      <c r="G803" s="61">
        <v>75</v>
      </c>
      <c r="H803" s="70">
        <f t="shared" si="140"/>
        <v>130890</v>
      </c>
      <c r="I803" s="15">
        <f t="shared" si="139"/>
        <v>43630</v>
      </c>
      <c r="J803" s="15">
        <f t="shared" si="141"/>
        <v>203.87850467289721</v>
      </c>
      <c r="K803" s="15">
        <f t="shared" si="142"/>
        <v>388.15847253424829</v>
      </c>
      <c r="L803" s="15">
        <f t="shared" si="143"/>
        <v>650343.2708373128</v>
      </c>
      <c r="M803" s="15"/>
      <c r="N803" s="165">
        <f t="shared" si="138"/>
        <v>650343.2708373128</v>
      </c>
    </row>
    <row r="804" spans="1:14" x14ac:dyDescent="0.25">
      <c r="A804" s="159"/>
      <c r="B804" s="71" t="s">
        <v>556</v>
      </c>
      <c r="C804" s="53">
        <v>4</v>
      </c>
      <c r="D804" s="75">
        <v>47.437800000000003</v>
      </c>
      <c r="E804" s="179">
        <v>5878</v>
      </c>
      <c r="F804" s="80">
        <v>742880</v>
      </c>
      <c r="G804" s="61">
        <v>75</v>
      </c>
      <c r="H804" s="70">
        <f t="shared" si="140"/>
        <v>557160</v>
      </c>
      <c r="I804" s="15">
        <f t="shared" si="139"/>
        <v>185720</v>
      </c>
      <c r="J804" s="15">
        <f t="shared" si="141"/>
        <v>126.38312351139844</v>
      </c>
      <c r="K804" s="15">
        <f t="shared" si="142"/>
        <v>465.65385369574705</v>
      </c>
      <c r="L804" s="15">
        <f t="shared" si="143"/>
        <v>1267779.8453724235</v>
      </c>
      <c r="M804" s="15"/>
      <c r="N804" s="165">
        <f t="shared" si="138"/>
        <v>1267779.8453724235</v>
      </c>
    </row>
    <row r="805" spans="1:14" x14ac:dyDescent="0.25">
      <c r="A805" s="159"/>
      <c r="B805" s="71" t="s">
        <v>557</v>
      </c>
      <c r="C805" s="53">
        <v>4</v>
      </c>
      <c r="D805" s="75">
        <v>51.628</v>
      </c>
      <c r="E805" s="179">
        <v>3431</v>
      </c>
      <c r="F805" s="80">
        <v>347320</v>
      </c>
      <c r="G805" s="61">
        <v>75</v>
      </c>
      <c r="H805" s="70">
        <f t="shared" si="140"/>
        <v>260490</v>
      </c>
      <c r="I805" s="15">
        <f t="shared" si="139"/>
        <v>86830</v>
      </c>
      <c r="J805" s="15">
        <f t="shared" si="141"/>
        <v>101.22996211017197</v>
      </c>
      <c r="K805" s="15">
        <f t="shared" si="142"/>
        <v>490.80701509697349</v>
      </c>
      <c r="L805" s="15">
        <f t="shared" si="143"/>
        <v>1090493.2831722538</v>
      </c>
      <c r="M805" s="15"/>
      <c r="N805" s="165">
        <f t="shared" si="138"/>
        <v>1090493.2831722538</v>
      </c>
    </row>
    <row r="806" spans="1:14" x14ac:dyDescent="0.25">
      <c r="A806" s="159"/>
      <c r="B806" s="71" t="s">
        <v>558</v>
      </c>
      <c r="C806" s="53">
        <v>4</v>
      </c>
      <c r="D806" s="75">
        <v>40.825899999999997</v>
      </c>
      <c r="E806" s="179">
        <v>5447</v>
      </c>
      <c r="F806" s="80">
        <v>832480</v>
      </c>
      <c r="G806" s="61">
        <v>75</v>
      </c>
      <c r="H806" s="70">
        <f t="shared" si="140"/>
        <v>624360</v>
      </c>
      <c r="I806" s="15">
        <f t="shared" si="139"/>
        <v>208120</v>
      </c>
      <c r="J806" s="15">
        <f t="shared" si="141"/>
        <v>152.83275197356343</v>
      </c>
      <c r="K806" s="15">
        <f t="shared" si="142"/>
        <v>439.20422523358206</v>
      </c>
      <c r="L806" s="15">
        <f t="shared" si="143"/>
        <v>1176907.5991480956</v>
      </c>
      <c r="M806" s="15"/>
      <c r="N806" s="165">
        <f t="shared" si="138"/>
        <v>1176907.5991480956</v>
      </c>
    </row>
    <row r="807" spans="1:14" x14ac:dyDescent="0.25">
      <c r="A807" s="159"/>
      <c r="B807" s="71" t="s">
        <v>538</v>
      </c>
      <c r="C807" s="53">
        <v>3</v>
      </c>
      <c r="D807" s="75">
        <v>82.852499999999992</v>
      </c>
      <c r="E807" s="179">
        <v>13477</v>
      </c>
      <c r="F807" s="80">
        <v>12518150</v>
      </c>
      <c r="G807" s="61">
        <v>20</v>
      </c>
      <c r="H807" s="70">
        <f t="shared" si="140"/>
        <v>2503630</v>
      </c>
      <c r="I807" s="15">
        <f t="shared" si="139"/>
        <v>10014520</v>
      </c>
      <c r="J807" s="15">
        <f t="shared" si="141"/>
        <v>928.85286042887878</v>
      </c>
      <c r="K807" s="15">
        <f t="shared" si="142"/>
        <v>-336.81588322173332</v>
      </c>
      <c r="L807" s="15">
        <f t="shared" si="143"/>
        <v>1431718.7246798398</v>
      </c>
      <c r="M807" s="15"/>
      <c r="N807" s="165">
        <f t="shared" si="138"/>
        <v>1431718.7246798398</v>
      </c>
    </row>
    <row r="808" spans="1:14" x14ac:dyDescent="0.25">
      <c r="A808" s="159"/>
      <c r="B808" s="71" t="s">
        <v>559</v>
      </c>
      <c r="C808" s="53">
        <v>4</v>
      </c>
      <c r="D808" s="75">
        <v>39.7181</v>
      </c>
      <c r="E808" s="179">
        <v>5169</v>
      </c>
      <c r="F808" s="80">
        <v>680706</v>
      </c>
      <c r="G808" s="61">
        <v>75</v>
      </c>
      <c r="H808" s="70">
        <f t="shared" si="140"/>
        <v>510529.5</v>
      </c>
      <c r="I808" s="15">
        <f t="shared" si="139"/>
        <v>170176.5</v>
      </c>
      <c r="J808" s="15">
        <f t="shared" si="141"/>
        <v>131.69007544979686</v>
      </c>
      <c r="K808" s="15">
        <f t="shared" si="142"/>
        <v>460.34690175734863</v>
      </c>
      <c r="L808" s="15">
        <f t="shared" si="143"/>
        <v>1176811.370918056</v>
      </c>
      <c r="M808" s="15"/>
      <c r="N808" s="165">
        <f t="shared" si="138"/>
        <v>1176811.370918056</v>
      </c>
    </row>
    <row r="809" spans="1:14" x14ac:dyDescent="0.25">
      <c r="A809" s="159"/>
      <c r="B809" s="71" t="s">
        <v>828</v>
      </c>
      <c r="C809" s="53">
        <v>4</v>
      </c>
      <c r="D809" s="75">
        <v>28.17</v>
      </c>
      <c r="E809" s="179">
        <v>1565</v>
      </c>
      <c r="F809" s="80">
        <v>411613</v>
      </c>
      <c r="G809" s="61">
        <v>75</v>
      </c>
      <c r="H809" s="70">
        <f t="shared" si="140"/>
        <v>308709.75</v>
      </c>
      <c r="I809" s="15">
        <f t="shared" si="139"/>
        <v>102903.25</v>
      </c>
      <c r="J809" s="15">
        <f t="shared" si="141"/>
        <v>263.01150159744407</v>
      </c>
      <c r="K809" s="15">
        <f t="shared" si="142"/>
        <v>329.0254756097014</v>
      </c>
      <c r="L809" s="15">
        <f t="shared" si="143"/>
        <v>648008.89039735519</v>
      </c>
      <c r="M809" s="15"/>
      <c r="N809" s="165">
        <f t="shared" si="138"/>
        <v>648008.89039735519</v>
      </c>
    </row>
    <row r="810" spans="1:14" x14ac:dyDescent="0.25">
      <c r="A810" s="159"/>
      <c r="B810" s="71" t="s">
        <v>829</v>
      </c>
      <c r="C810" s="53">
        <v>4</v>
      </c>
      <c r="D810" s="75">
        <v>24.711599999999997</v>
      </c>
      <c r="E810" s="179">
        <v>622</v>
      </c>
      <c r="F810" s="80">
        <v>55773</v>
      </c>
      <c r="G810" s="61">
        <v>75</v>
      </c>
      <c r="H810" s="70">
        <f t="shared" si="140"/>
        <v>41829.75</v>
      </c>
      <c r="I810" s="15">
        <f t="shared" si="139"/>
        <v>13943.25</v>
      </c>
      <c r="J810" s="15">
        <f t="shared" si="141"/>
        <v>89.667202572347264</v>
      </c>
      <c r="K810" s="15">
        <f t="shared" si="142"/>
        <v>502.3697746347982</v>
      </c>
      <c r="L810" s="15">
        <f t="shared" si="143"/>
        <v>782510.80870263826</v>
      </c>
      <c r="M810" s="15"/>
      <c r="N810" s="165">
        <f t="shared" si="138"/>
        <v>782510.80870263826</v>
      </c>
    </row>
    <row r="811" spans="1:14" x14ac:dyDescent="0.25">
      <c r="A811" s="159"/>
      <c r="B811" s="8"/>
      <c r="C811" s="8"/>
      <c r="D811" s="75">
        <v>0</v>
      </c>
      <c r="E811" s="181"/>
      <c r="F811" s="166"/>
      <c r="G811" s="61"/>
      <c r="H811" s="166"/>
      <c r="I811" s="167"/>
      <c r="J811" s="167"/>
      <c r="K811" s="15"/>
      <c r="L811" s="15"/>
      <c r="M811" s="15"/>
      <c r="N811" s="165"/>
    </row>
    <row r="812" spans="1:14" x14ac:dyDescent="0.25">
      <c r="A812" s="163" t="s">
        <v>560</v>
      </c>
      <c r="B812" s="63" t="s">
        <v>2</v>
      </c>
      <c r="C812" s="64"/>
      <c r="D812" s="7">
        <v>1042.992</v>
      </c>
      <c r="E812" s="182">
        <f>E813</f>
        <v>93320</v>
      </c>
      <c r="F812" s="55">
        <v>0</v>
      </c>
      <c r="G812" s="61"/>
      <c r="H812" s="55">
        <f>H814</f>
        <v>12025700.5</v>
      </c>
      <c r="I812" s="12">
        <f>I814</f>
        <v>-12025700.5</v>
      </c>
      <c r="J812" s="12"/>
      <c r="K812" s="15"/>
      <c r="L812" s="15"/>
      <c r="M812" s="14">
        <f>M814</f>
        <v>35290608.330458276</v>
      </c>
      <c r="N812" s="160">
        <f t="shared" si="138"/>
        <v>35290608.330458276</v>
      </c>
    </row>
    <row r="813" spans="1:14" x14ac:dyDescent="0.25">
      <c r="A813" s="163" t="s">
        <v>560</v>
      </c>
      <c r="B813" s="63" t="s">
        <v>3</v>
      </c>
      <c r="C813" s="64"/>
      <c r="D813" s="7">
        <v>1042.992</v>
      </c>
      <c r="E813" s="182">
        <f>SUM(E815:E849)</f>
        <v>93320</v>
      </c>
      <c r="F813" s="55">
        <f>SUM(F815:F849)</f>
        <v>48102802</v>
      </c>
      <c r="G813" s="61"/>
      <c r="H813" s="55">
        <f>SUM(H815:H849)</f>
        <v>15805091.5</v>
      </c>
      <c r="I813" s="12">
        <f>SUM(I815:I849)</f>
        <v>32297710.5</v>
      </c>
      <c r="J813" s="12"/>
      <c r="K813" s="15"/>
      <c r="L813" s="12">
        <f>SUM(L815:L849)</f>
        <v>29212159.684930969</v>
      </c>
      <c r="M813" s="15"/>
      <c r="N813" s="160">
        <f t="shared" si="138"/>
        <v>29212159.684930969</v>
      </c>
    </row>
    <row r="814" spans="1:14" x14ac:dyDescent="0.25">
      <c r="A814" s="159"/>
      <c r="B814" s="71" t="s">
        <v>26</v>
      </c>
      <c r="C814" s="53">
        <v>2</v>
      </c>
      <c r="D814" s="75">
        <v>0</v>
      </c>
      <c r="E814" s="185"/>
      <c r="F814" s="70">
        <v>0</v>
      </c>
      <c r="G814" s="61">
        <v>25</v>
      </c>
      <c r="H814" s="70">
        <f>F813*G814/100</f>
        <v>12025700.5</v>
      </c>
      <c r="I814" s="15">
        <f t="shared" ref="I814:I849" si="144">F814-H814</f>
        <v>-12025700.5</v>
      </c>
      <c r="J814" s="15"/>
      <c r="K814" s="15"/>
      <c r="L814" s="15"/>
      <c r="M814" s="15">
        <f>($L$7*$L$8*E812/$L$10)+($L$7*$L$9*D812/$L$11)</f>
        <v>35290608.330458276</v>
      </c>
      <c r="N814" s="165">
        <f t="shared" si="138"/>
        <v>35290608.330458276</v>
      </c>
    </row>
    <row r="815" spans="1:14" x14ac:dyDescent="0.25">
      <c r="A815" s="159"/>
      <c r="B815" s="71" t="s">
        <v>830</v>
      </c>
      <c r="C815" s="53">
        <v>4</v>
      </c>
      <c r="D815" s="75">
        <v>25.906500000000001</v>
      </c>
      <c r="E815" s="179">
        <v>802</v>
      </c>
      <c r="F815" s="80">
        <v>95707</v>
      </c>
      <c r="G815" s="61">
        <v>75</v>
      </c>
      <c r="H815" s="70">
        <f t="shared" ref="H815:H849" si="145">F815*G815/100</f>
        <v>71780.25</v>
      </c>
      <c r="I815" s="15">
        <f t="shared" si="144"/>
        <v>23926.75</v>
      </c>
      <c r="J815" s="15">
        <f t="shared" ref="J815:J849" si="146">F815/E815</f>
        <v>119.33541147132169</v>
      </c>
      <c r="K815" s="15">
        <f t="shared" ref="K815:K849" si="147">$J$11*$J$19-J815</f>
        <v>472.70156573582381</v>
      </c>
      <c r="L815" s="15">
        <f t="shared" ref="L815:L849" si="148">IF(K815&gt;0,$J$7*$J$8*(K815/$K$19),0)+$J$7*$J$9*(E815/$E$19)+$J$7*$J$10*(D815/$D$19)</f>
        <v>762724.12512099766</v>
      </c>
      <c r="M815" s="15"/>
      <c r="N815" s="165">
        <f t="shared" si="138"/>
        <v>762724.12512099766</v>
      </c>
    </row>
    <row r="816" spans="1:14" x14ac:dyDescent="0.25">
      <c r="A816" s="159"/>
      <c r="B816" s="71" t="s">
        <v>561</v>
      </c>
      <c r="C816" s="53">
        <v>4</v>
      </c>
      <c r="D816" s="75">
        <v>48.301099999999991</v>
      </c>
      <c r="E816" s="179">
        <v>2962</v>
      </c>
      <c r="F816" s="80">
        <v>1030653</v>
      </c>
      <c r="G816" s="61">
        <v>75</v>
      </c>
      <c r="H816" s="70">
        <f t="shared" si="145"/>
        <v>772989.75</v>
      </c>
      <c r="I816" s="15">
        <f t="shared" si="144"/>
        <v>257663.25</v>
      </c>
      <c r="J816" s="15">
        <f t="shared" si="146"/>
        <v>347.95847400405131</v>
      </c>
      <c r="K816" s="15">
        <f t="shared" si="147"/>
        <v>244.07850320309416</v>
      </c>
      <c r="L816" s="15">
        <f t="shared" si="148"/>
        <v>714062.17525133875</v>
      </c>
      <c r="M816" s="15"/>
      <c r="N816" s="165">
        <f t="shared" si="138"/>
        <v>714062.17525133875</v>
      </c>
    </row>
    <row r="817" spans="1:14" x14ac:dyDescent="0.25">
      <c r="A817" s="159"/>
      <c r="B817" s="71" t="s">
        <v>562</v>
      </c>
      <c r="C817" s="53">
        <v>4</v>
      </c>
      <c r="D817" s="75">
        <v>31.988000000000003</v>
      </c>
      <c r="E817" s="179">
        <v>2001</v>
      </c>
      <c r="F817" s="80">
        <v>197387</v>
      </c>
      <c r="G817" s="61">
        <v>75</v>
      </c>
      <c r="H817" s="70">
        <f t="shared" si="145"/>
        <v>148040.25</v>
      </c>
      <c r="I817" s="15">
        <f t="shared" si="144"/>
        <v>49346.75</v>
      </c>
      <c r="J817" s="15">
        <f t="shared" si="146"/>
        <v>98.64417791104448</v>
      </c>
      <c r="K817" s="15">
        <f t="shared" si="147"/>
        <v>493.39279929610097</v>
      </c>
      <c r="L817" s="15">
        <f t="shared" si="148"/>
        <v>914075.16182050179</v>
      </c>
      <c r="M817" s="15"/>
      <c r="N817" s="165">
        <f t="shared" si="138"/>
        <v>914075.16182050179</v>
      </c>
    </row>
    <row r="818" spans="1:14" x14ac:dyDescent="0.25">
      <c r="A818" s="159"/>
      <c r="B818" s="71" t="s">
        <v>563</v>
      </c>
      <c r="C818" s="53">
        <v>4</v>
      </c>
      <c r="D818" s="75">
        <v>65.251899999999992</v>
      </c>
      <c r="E818" s="179">
        <v>2810</v>
      </c>
      <c r="F818" s="80">
        <v>552466</v>
      </c>
      <c r="G818" s="61">
        <v>75</v>
      </c>
      <c r="H818" s="70">
        <f t="shared" si="145"/>
        <v>414349.5</v>
      </c>
      <c r="I818" s="15">
        <f t="shared" si="144"/>
        <v>138116.5</v>
      </c>
      <c r="J818" s="15">
        <f t="shared" si="146"/>
        <v>196.60711743772242</v>
      </c>
      <c r="K818" s="15">
        <f t="shared" si="147"/>
        <v>395.42985976942305</v>
      </c>
      <c r="L818" s="15">
        <f t="shared" si="148"/>
        <v>943585.02370979427</v>
      </c>
      <c r="M818" s="15"/>
      <c r="N818" s="165">
        <f t="shared" si="138"/>
        <v>943585.02370979427</v>
      </c>
    </row>
    <row r="819" spans="1:14" x14ac:dyDescent="0.25">
      <c r="A819" s="159"/>
      <c r="B819" s="71" t="s">
        <v>831</v>
      </c>
      <c r="C819" s="53">
        <v>4</v>
      </c>
      <c r="D819" s="75">
        <v>54.275099999999995</v>
      </c>
      <c r="E819" s="179">
        <v>3302</v>
      </c>
      <c r="F819" s="80">
        <v>1091160</v>
      </c>
      <c r="G819" s="61">
        <v>75</v>
      </c>
      <c r="H819" s="70">
        <f t="shared" si="145"/>
        <v>818370</v>
      </c>
      <c r="I819" s="15">
        <f t="shared" si="144"/>
        <v>272790</v>
      </c>
      <c r="J819" s="15">
        <f t="shared" si="146"/>
        <v>330.45427013930953</v>
      </c>
      <c r="K819" s="15">
        <f t="shared" si="147"/>
        <v>261.58270706783594</v>
      </c>
      <c r="L819" s="15">
        <f t="shared" si="148"/>
        <v>783265.09384929738</v>
      </c>
      <c r="M819" s="15"/>
      <c r="N819" s="165">
        <f t="shared" si="138"/>
        <v>783265.09384929738</v>
      </c>
    </row>
    <row r="820" spans="1:14" x14ac:dyDescent="0.25">
      <c r="A820" s="159"/>
      <c r="B820" s="71" t="s">
        <v>564</v>
      </c>
      <c r="C820" s="53">
        <v>4</v>
      </c>
      <c r="D820" s="75">
        <v>29.217499999999998</v>
      </c>
      <c r="E820" s="179">
        <v>891</v>
      </c>
      <c r="F820" s="80">
        <v>160014</v>
      </c>
      <c r="G820" s="61">
        <v>75</v>
      </c>
      <c r="H820" s="70">
        <f t="shared" si="145"/>
        <v>120010.5</v>
      </c>
      <c r="I820" s="15">
        <f t="shared" si="144"/>
        <v>40003.5</v>
      </c>
      <c r="J820" s="15">
        <f t="shared" si="146"/>
        <v>179.58922558922558</v>
      </c>
      <c r="K820" s="15">
        <f t="shared" si="147"/>
        <v>412.44775161791989</v>
      </c>
      <c r="L820" s="15">
        <f t="shared" si="148"/>
        <v>699808.09926868498</v>
      </c>
      <c r="M820" s="15"/>
      <c r="N820" s="165">
        <f t="shared" si="138"/>
        <v>699808.09926868498</v>
      </c>
    </row>
    <row r="821" spans="1:14" x14ac:dyDescent="0.25">
      <c r="A821" s="159"/>
      <c r="B821" s="71" t="s">
        <v>565</v>
      </c>
      <c r="C821" s="53">
        <v>4</v>
      </c>
      <c r="D821" s="75">
        <v>30.398</v>
      </c>
      <c r="E821" s="179">
        <v>1307</v>
      </c>
      <c r="F821" s="80">
        <v>119587</v>
      </c>
      <c r="G821" s="61">
        <v>75</v>
      </c>
      <c r="H821" s="70">
        <f t="shared" si="145"/>
        <v>89690.25</v>
      </c>
      <c r="I821" s="15">
        <f t="shared" si="144"/>
        <v>29896.75</v>
      </c>
      <c r="J821" s="15">
        <f t="shared" si="146"/>
        <v>91.497322111706197</v>
      </c>
      <c r="K821" s="15">
        <f t="shared" si="147"/>
        <v>500.53965509543929</v>
      </c>
      <c r="L821" s="15">
        <f t="shared" si="148"/>
        <v>856662.88870144659</v>
      </c>
      <c r="M821" s="15"/>
      <c r="N821" s="165">
        <f t="shared" ref="N821:N884" si="149">L821+M821</f>
        <v>856662.88870144659</v>
      </c>
    </row>
    <row r="822" spans="1:14" x14ac:dyDescent="0.25">
      <c r="A822" s="159"/>
      <c r="B822" s="71" t="s">
        <v>566</v>
      </c>
      <c r="C822" s="53">
        <v>4</v>
      </c>
      <c r="D822" s="75">
        <v>20.7653</v>
      </c>
      <c r="E822" s="179">
        <v>707</v>
      </c>
      <c r="F822" s="80">
        <v>187574</v>
      </c>
      <c r="G822" s="61">
        <v>75</v>
      </c>
      <c r="H822" s="70">
        <f t="shared" si="145"/>
        <v>140680.5</v>
      </c>
      <c r="I822" s="15">
        <f t="shared" si="144"/>
        <v>46893.5</v>
      </c>
      <c r="J822" s="15">
        <f t="shared" si="146"/>
        <v>265.30975954738329</v>
      </c>
      <c r="K822" s="15">
        <f t="shared" si="147"/>
        <v>326.72721765976218</v>
      </c>
      <c r="L822" s="15">
        <f t="shared" si="148"/>
        <v>548347.7620275513</v>
      </c>
      <c r="M822" s="15"/>
      <c r="N822" s="165">
        <f t="shared" si="149"/>
        <v>548347.7620275513</v>
      </c>
    </row>
    <row r="823" spans="1:14" x14ac:dyDescent="0.25">
      <c r="A823" s="159"/>
      <c r="B823" s="71" t="s">
        <v>567</v>
      </c>
      <c r="C823" s="53">
        <v>4</v>
      </c>
      <c r="D823" s="75">
        <v>20.0947</v>
      </c>
      <c r="E823" s="179">
        <v>978</v>
      </c>
      <c r="F823" s="80">
        <v>176027</v>
      </c>
      <c r="G823" s="61">
        <v>75</v>
      </c>
      <c r="H823" s="70">
        <f t="shared" si="145"/>
        <v>132020.25</v>
      </c>
      <c r="I823" s="15">
        <f t="shared" si="144"/>
        <v>44006.75</v>
      </c>
      <c r="J823" s="15">
        <f t="shared" si="146"/>
        <v>179.98670756646217</v>
      </c>
      <c r="K823" s="15">
        <f t="shared" si="147"/>
        <v>412.05026964068327</v>
      </c>
      <c r="L823" s="15">
        <f t="shared" si="148"/>
        <v>683676.84193924873</v>
      </c>
      <c r="M823" s="15"/>
      <c r="N823" s="165">
        <f t="shared" si="149"/>
        <v>683676.84193924873</v>
      </c>
    </row>
    <row r="824" spans="1:14" x14ac:dyDescent="0.25">
      <c r="A824" s="159"/>
      <c r="B824" s="71" t="s">
        <v>568</v>
      </c>
      <c r="C824" s="53">
        <v>4</v>
      </c>
      <c r="D824" s="75">
        <v>32.6556</v>
      </c>
      <c r="E824" s="179">
        <v>1303</v>
      </c>
      <c r="F824" s="80">
        <v>141907</v>
      </c>
      <c r="G824" s="61">
        <v>75</v>
      </c>
      <c r="H824" s="70">
        <f t="shared" si="145"/>
        <v>106430.25</v>
      </c>
      <c r="I824" s="15">
        <f t="shared" si="144"/>
        <v>35476.75</v>
      </c>
      <c r="J824" s="15">
        <f t="shared" si="146"/>
        <v>108.90790483499616</v>
      </c>
      <c r="K824" s="15">
        <f t="shared" si="147"/>
        <v>483.12907237214932</v>
      </c>
      <c r="L824" s="15">
        <f t="shared" si="148"/>
        <v>839143.33244058874</v>
      </c>
      <c r="M824" s="15"/>
      <c r="N824" s="165">
        <f t="shared" si="149"/>
        <v>839143.33244058874</v>
      </c>
    </row>
    <row r="825" spans="1:14" x14ac:dyDescent="0.25">
      <c r="A825" s="159"/>
      <c r="B825" s="71" t="s">
        <v>569</v>
      </c>
      <c r="C825" s="53">
        <v>4</v>
      </c>
      <c r="D825" s="75">
        <v>20.333000000000002</v>
      </c>
      <c r="E825" s="179">
        <v>1142</v>
      </c>
      <c r="F825" s="80">
        <v>114627</v>
      </c>
      <c r="G825" s="61">
        <v>75</v>
      </c>
      <c r="H825" s="70">
        <f t="shared" si="145"/>
        <v>85970.25</v>
      </c>
      <c r="I825" s="15">
        <f t="shared" si="144"/>
        <v>28656.75</v>
      </c>
      <c r="J825" s="15">
        <f t="shared" si="146"/>
        <v>100.3739054290718</v>
      </c>
      <c r="K825" s="15">
        <f t="shared" si="147"/>
        <v>491.66307177807369</v>
      </c>
      <c r="L825" s="15">
        <f t="shared" si="148"/>
        <v>804137.4814022138</v>
      </c>
      <c r="M825" s="15"/>
      <c r="N825" s="165">
        <f t="shared" si="149"/>
        <v>804137.4814022138</v>
      </c>
    </row>
    <row r="826" spans="1:14" x14ac:dyDescent="0.25">
      <c r="A826" s="159"/>
      <c r="B826" s="71" t="s">
        <v>570</v>
      </c>
      <c r="C826" s="53">
        <v>4</v>
      </c>
      <c r="D826" s="75">
        <v>26.998699999999999</v>
      </c>
      <c r="E826" s="179">
        <v>825</v>
      </c>
      <c r="F826" s="80">
        <v>153280</v>
      </c>
      <c r="G826" s="61">
        <v>75</v>
      </c>
      <c r="H826" s="70">
        <f t="shared" si="145"/>
        <v>114960</v>
      </c>
      <c r="I826" s="15">
        <f t="shared" si="144"/>
        <v>38320</v>
      </c>
      <c r="J826" s="15">
        <f t="shared" si="146"/>
        <v>185.79393939393938</v>
      </c>
      <c r="K826" s="15">
        <f t="shared" si="147"/>
        <v>406.24303781320612</v>
      </c>
      <c r="L826" s="15">
        <f t="shared" si="148"/>
        <v>679946.83032188879</v>
      </c>
      <c r="M826" s="15"/>
      <c r="N826" s="165">
        <f t="shared" si="149"/>
        <v>679946.83032188879</v>
      </c>
    </row>
    <row r="827" spans="1:14" x14ac:dyDescent="0.25">
      <c r="A827" s="159"/>
      <c r="B827" s="71" t="s">
        <v>571</v>
      </c>
      <c r="C827" s="53">
        <v>4</v>
      </c>
      <c r="D827" s="75">
        <v>43.112399999999994</v>
      </c>
      <c r="E827" s="179">
        <v>3220</v>
      </c>
      <c r="F827" s="80">
        <v>284787</v>
      </c>
      <c r="G827" s="61">
        <v>75</v>
      </c>
      <c r="H827" s="70">
        <f t="shared" si="145"/>
        <v>213590.25</v>
      </c>
      <c r="I827" s="15">
        <f t="shared" si="144"/>
        <v>71196.75</v>
      </c>
      <c r="J827" s="15">
        <f t="shared" si="146"/>
        <v>88.443167701863359</v>
      </c>
      <c r="K827" s="15">
        <f t="shared" si="147"/>
        <v>503.59380950528214</v>
      </c>
      <c r="L827" s="15">
        <f t="shared" si="148"/>
        <v>1066372.0759219734</v>
      </c>
      <c r="M827" s="15"/>
      <c r="N827" s="165">
        <f t="shared" si="149"/>
        <v>1066372.0759219734</v>
      </c>
    </row>
    <row r="828" spans="1:14" x14ac:dyDescent="0.25">
      <c r="A828" s="159"/>
      <c r="B828" s="71" t="s">
        <v>572</v>
      </c>
      <c r="C828" s="53">
        <v>4</v>
      </c>
      <c r="D828" s="75">
        <v>13.8256</v>
      </c>
      <c r="E828" s="179">
        <v>539</v>
      </c>
      <c r="F828" s="80">
        <v>111427</v>
      </c>
      <c r="G828" s="61">
        <v>75</v>
      </c>
      <c r="H828" s="70">
        <f t="shared" si="145"/>
        <v>83570.25</v>
      </c>
      <c r="I828" s="15">
        <f t="shared" si="144"/>
        <v>27856.75</v>
      </c>
      <c r="J828" s="15">
        <f t="shared" si="146"/>
        <v>206.7291280148423</v>
      </c>
      <c r="K828" s="15">
        <f t="shared" si="147"/>
        <v>385.30784919230314</v>
      </c>
      <c r="L828" s="15">
        <f t="shared" si="148"/>
        <v>592577.068261632</v>
      </c>
      <c r="M828" s="15"/>
      <c r="N828" s="165">
        <f t="shared" si="149"/>
        <v>592577.068261632</v>
      </c>
    </row>
    <row r="829" spans="1:14" x14ac:dyDescent="0.25">
      <c r="A829" s="159"/>
      <c r="B829" s="71" t="s">
        <v>573</v>
      </c>
      <c r="C829" s="53">
        <v>4</v>
      </c>
      <c r="D829" s="75">
        <v>29.2425</v>
      </c>
      <c r="E829" s="179">
        <v>1702</v>
      </c>
      <c r="F829" s="80">
        <v>152173</v>
      </c>
      <c r="G829" s="61">
        <v>75</v>
      </c>
      <c r="H829" s="70">
        <f t="shared" si="145"/>
        <v>114129.75</v>
      </c>
      <c r="I829" s="15">
        <f t="shared" si="144"/>
        <v>38043.25</v>
      </c>
      <c r="J829" s="15">
        <f t="shared" si="146"/>
        <v>89.408343125734433</v>
      </c>
      <c r="K829" s="15">
        <f t="shared" si="147"/>
        <v>502.62863408141106</v>
      </c>
      <c r="L829" s="15">
        <f t="shared" si="148"/>
        <v>892159.7494849253</v>
      </c>
      <c r="M829" s="15"/>
      <c r="N829" s="165">
        <f t="shared" si="149"/>
        <v>892159.7494849253</v>
      </c>
    </row>
    <row r="830" spans="1:14" x14ac:dyDescent="0.25">
      <c r="A830" s="159"/>
      <c r="B830" s="71" t="s">
        <v>574</v>
      </c>
      <c r="C830" s="53">
        <v>4</v>
      </c>
      <c r="D830" s="75">
        <v>34.03</v>
      </c>
      <c r="E830" s="179">
        <v>1732</v>
      </c>
      <c r="F830" s="80">
        <v>179293</v>
      </c>
      <c r="G830" s="61">
        <v>75</v>
      </c>
      <c r="H830" s="70">
        <f t="shared" si="145"/>
        <v>134469.75</v>
      </c>
      <c r="I830" s="15">
        <f t="shared" si="144"/>
        <v>44823.25</v>
      </c>
      <c r="J830" s="15">
        <f t="shared" si="146"/>
        <v>103.51789838337183</v>
      </c>
      <c r="K830" s="15">
        <f t="shared" si="147"/>
        <v>488.51907882377361</v>
      </c>
      <c r="L830" s="15">
        <f t="shared" si="148"/>
        <v>888578.28731172474</v>
      </c>
      <c r="M830" s="15"/>
      <c r="N830" s="165">
        <f t="shared" si="149"/>
        <v>888578.28731172474</v>
      </c>
    </row>
    <row r="831" spans="1:14" x14ac:dyDescent="0.25">
      <c r="A831" s="159"/>
      <c r="B831" s="71" t="s">
        <v>832</v>
      </c>
      <c r="C831" s="53">
        <v>4</v>
      </c>
      <c r="D831" s="75">
        <v>19.790199999999999</v>
      </c>
      <c r="E831" s="179">
        <v>726</v>
      </c>
      <c r="F831" s="80">
        <v>93227</v>
      </c>
      <c r="G831" s="61">
        <v>75</v>
      </c>
      <c r="H831" s="70">
        <f t="shared" si="145"/>
        <v>69920.25</v>
      </c>
      <c r="I831" s="15">
        <f t="shared" si="144"/>
        <v>23306.75</v>
      </c>
      <c r="J831" s="15">
        <f t="shared" si="146"/>
        <v>128.41184573002755</v>
      </c>
      <c r="K831" s="15">
        <f t="shared" si="147"/>
        <v>463.62513147711792</v>
      </c>
      <c r="L831" s="15">
        <f t="shared" si="148"/>
        <v>728142.19857357955</v>
      </c>
      <c r="M831" s="15"/>
      <c r="N831" s="165">
        <f t="shared" si="149"/>
        <v>728142.19857357955</v>
      </c>
    </row>
    <row r="832" spans="1:14" x14ac:dyDescent="0.25">
      <c r="A832" s="159"/>
      <c r="B832" s="71" t="s">
        <v>575</v>
      </c>
      <c r="C832" s="53">
        <v>4</v>
      </c>
      <c r="D832" s="75">
        <v>35.491299999999995</v>
      </c>
      <c r="E832" s="179">
        <v>3427</v>
      </c>
      <c r="F832" s="80">
        <v>412000</v>
      </c>
      <c r="G832" s="61">
        <v>75</v>
      </c>
      <c r="H832" s="70">
        <f t="shared" si="145"/>
        <v>309000</v>
      </c>
      <c r="I832" s="15">
        <f t="shared" si="144"/>
        <v>103000</v>
      </c>
      <c r="J832" s="15">
        <f t="shared" si="146"/>
        <v>120.22176831047564</v>
      </c>
      <c r="K832" s="15">
        <f t="shared" si="147"/>
        <v>471.81520889666984</v>
      </c>
      <c r="L832" s="15">
        <f t="shared" si="148"/>
        <v>1023559.0288133076</v>
      </c>
      <c r="M832" s="15"/>
      <c r="N832" s="165">
        <f t="shared" si="149"/>
        <v>1023559.0288133076</v>
      </c>
    </row>
    <row r="833" spans="1:14" x14ac:dyDescent="0.25">
      <c r="A833" s="159"/>
      <c r="B833" s="71" t="s">
        <v>576</v>
      </c>
      <c r="C833" s="53">
        <v>4</v>
      </c>
      <c r="D833" s="75">
        <v>14.1394</v>
      </c>
      <c r="E833" s="179">
        <v>676</v>
      </c>
      <c r="F833" s="80">
        <v>205906</v>
      </c>
      <c r="G833" s="61">
        <v>75</v>
      </c>
      <c r="H833" s="70">
        <f t="shared" si="145"/>
        <v>154429.5</v>
      </c>
      <c r="I833" s="15">
        <f t="shared" si="144"/>
        <v>51476.5</v>
      </c>
      <c r="J833" s="15">
        <f t="shared" si="146"/>
        <v>304.59467455621302</v>
      </c>
      <c r="K833" s="15">
        <f t="shared" si="147"/>
        <v>287.44230265093245</v>
      </c>
      <c r="L833" s="15">
        <f t="shared" si="148"/>
        <v>476674.58325288643</v>
      </c>
      <c r="M833" s="15"/>
      <c r="N833" s="165">
        <f t="shared" si="149"/>
        <v>476674.58325288643</v>
      </c>
    </row>
    <row r="834" spans="1:14" x14ac:dyDescent="0.25">
      <c r="A834" s="159"/>
      <c r="B834" s="71" t="s">
        <v>833</v>
      </c>
      <c r="C834" s="53">
        <v>4</v>
      </c>
      <c r="D834" s="75">
        <v>16.197300000000002</v>
      </c>
      <c r="E834" s="179">
        <v>846</v>
      </c>
      <c r="F834" s="80">
        <v>106853</v>
      </c>
      <c r="G834" s="61">
        <v>75</v>
      </c>
      <c r="H834" s="70">
        <f t="shared" si="145"/>
        <v>80139.75</v>
      </c>
      <c r="I834" s="15">
        <f t="shared" si="144"/>
        <v>26713.25</v>
      </c>
      <c r="J834" s="15">
        <f t="shared" si="146"/>
        <v>126.30378250591016</v>
      </c>
      <c r="K834" s="15">
        <f t="shared" si="147"/>
        <v>465.73319470123533</v>
      </c>
      <c r="L834" s="15">
        <f t="shared" si="148"/>
        <v>732528.33281243348</v>
      </c>
      <c r="M834" s="15"/>
      <c r="N834" s="165">
        <f t="shared" si="149"/>
        <v>732528.33281243348</v>
      </c>
    </row>
    <row r="835" spans="1:14" x14ac:dyDescent="0.25">
      <c r="A835" s="159"/>
      <c r="B835" s="71" t="s">
        <v>577</v>
      </c>
      <c r="C835" s="53">
        <v>4</v>
      </c>
      <c r="D835" s="75">
        <v>31.064299999999999</v>
      </c>
      <c r="E835" s="179">
        <v>3619</v>
      </c>
      <c r="F835" s="80">
        <v>537093</v>
      </c>
      <c r="G835" s="61">
        <v>75</v>
      </c>
      <c r="H835" s="70">
        <f t="shared" si="145"/>
        <v>402819.75</v>
      </c>
      <c r="I835" s="15">
        <f t="shared" si="144"/>
        <v>134273.25</v>
      </c>
      <c r="J835" s="15">
        <f t="shared" si="146"/>
        <v>148.40922906880354</v>
      </c>
      <c r="K835" s="15">
        <f t="shared" si="147"/>
        <v>443.62774813834193</v>
      </c>
      <c r="L835" s="15">
        <f t="shared" si="148"/>
        <v>992345.38017083413</v>
      </c>
      <c r="M835" s="15"/>
      <c r="N835" s="165">
        <f t="shared" si="149"/>
        <v>992345.38017083413</v>
      </c>
    </row>
    <row r="836" spans="1:14" x14ac:dyDescent="0.25">
      <c r="A836" s="159"/>
      <c r="B836" s="71" t="s">
        <v>578</v>
      </c>
      <c r="C836" s="53">
        <v>4</v>
      </c>
      <c r="D836" s="75">
        <v>30.640700000000002</v>
      </c>
      <c r="E836" s="179">
        <v>1002</v>
      </c>
      <c r="F836" s="80">
        <v>216761</v>
      </c>
      <c r="G836" s="61">
        <v>75</v>
      </c>
      <c r="H836" s="70">
        <f t="shared" si="145"/>
        <v>162570.75</v>
      </c>
      <c r="I836" s="15">
        <f t="shared" si="144"/>
        <v>54190.25</v>
      </c>
      <c r="J836" s="15">
        <f t="shared" si="146"/>
        <v>216.32834331337327</v>
      </c>
      <c r="K836" s="15">
        <f t="shared" si="147"/>
        <v>375.70863389377223</v>
      </c>
      <c r="L836" s="15">
        <f t="shared" si="148"/>
        <v>665042.71135552076</v>
      </c>
      <c r="M836" s="15"/>
      <c r="N836" s="165">
        <f t="shared" si="149"/>
        <v>665042.71135552076</v>
      </c>
    </row>
    <row r="837" spans="1:14" x14ac:dyDescent="0.25">
      <c r="A837" s="159"/>
      <c r="B837" s="71" t="s">
        <v>579</v>
      </c>
      <c r="C837" s="53">
        <v>4</v>
      </c>
      <c r="D837" s="75">
        <v>22.068200000000001</v>
      </c>
      <c r="E837" s="179">
        <v>1462</v>
      </c>
      <c r="F837" s="80">
        <v>139307</v>
      </c>
      <c r="G837" s="61">
        <v>75</v>
      </c>
      <c r="H837" s="70">
        <f t="shared" si="145"/>
        <v>104480.25</v>
      </c>
      <c r="I837" s="15">
        <f t="shared" si="144"/>
        <v>34826.75</v>
      </c>
      <c r="J837" s="15">
        <f t="shared" si="146"/>
        <v>95.285225718194255</v>
      </c>
      <c r="K837" s="15">
        <f t="shared" si="147"/>
        <v>496.75175148895119</v>
      </c>
      <c r="L837" s="15">
        <f t="shared" si="148"/>
        <v>844247.93890142185</v>
      </c>
      <c r="M837" s="15"/>
      <c r="N837" s="165">
        <f t="shared" si="149"/>
        <v>844247.93890142185</v>
      </c>
    </row>
    <row r="838" spans="1:14" x14ac:dyDescent="0.25">
      <c r="A838" s="159"/>
      <c r="B838" s="71" t="s">
        <v>834</v>
      </c>
      <c r="C838" s="53">
        <v>4</v>
      </c>
      <c r="D838" s="75">
        <v>28.941500000000001</v>
      </c>
      <c r="E838" s="179">
        <v>1265</v>
      </c>
      <c r="F838" s="80">
        <v>313040</v>
      </c>
      <c r="G838" s="61">
        <v>75</v>
      </c>
      <c r="H838" s="70">
        <f t="shared" si="145"/>
        <v>234780</v>
      </c>
      <c r="I838" s="15">
        <f t="shared" si="144"/>
        <v>78260</v>
      </c>
      <c r="J838" s="15">
        <f t="shared" si="146"/>
        <v>247.46245059288538</v>
      </c>
      <c r="K838" s="15">
        <f t="shared" si="147"/>
        <v>344.57452661426009</v>
      </c>
      <c r="L838" s="15">
        <f t="shared" si="148"/>
        <v>643380.28881794121</v>
      </c>
      <c r="M838" s="15"/>
      <c r="N838" s="165">
        <f t="shared" si="149"/>
        <v>643380.28881794121</v>
      </c>
    </row>
    <row r="839" spans="1:14" x14ac:dyDescent="0.25">
      <c r="A839" s="159"/>
      <c r="B839" s="71" t="s">
        <v>891</v>
      </c>
      <c r="C839" s="53">
        <v>3</v>
      </c>
      <c r="D839" s="75">
        <v>13.119700000000002</v>
      </c>
      <c r="E839" s="179">
        <v>35079</v>
      </c>
      <c r="F839" s="80">
        <v>36858200</v>
      </c>
      <c r="G839" s="61">
        <v>20</v>
      </c>
      <c r="H839" s="70">
        <f t="shared" si="145"/>
        <v>7371640</v>
      </c>
      <c r="I839" s="15">
        <f t="shared" si="144"/>
        <v>29486560</v>
      </c>
      <c r="J839" s="15">
        <f t="shared" si="146"/>
        <v>1050.719803871262</v>
      </c>
      <c r="K839" s="15">
        <f t="shared" si="147"/>
        <v>-458.68282666411653</v>
      </c>
      <c r="L839" s="15">
        <f t="shared" si="148"/>
        <v>3205463.5050579156</v>
      </c>
      <c r="M839" s="15"/>
      <c r="N839" s="165">
        <f t="shared" si="149"/>
        <v>3205463.5050579156</v>
      </c>
    </row>
    <row r="840" spans="1:14" x14ac:dyDescent="0.25">
      <c r="A840" s="159"/>
      <c r="B840" s="71" t="s">
        <v>835</v>
      </c>
      <c r="C840" s="53">
        <v>4</v>
      </c>
      <c r="D840" s="75">
        <v>19.7392</v>
      </c>
      <c r="E840" s="179">
        <v>1456</v>
      </c>
      <c r="F840" s="80">
        <v>520933</v>
      </c>
      <c r="G840" s="61">
        <v>75</v>
      </c>
      <c r="H840" s="70">
        <f t="shared" si="145"/>
        <v>390699.75</v>
      </c>
      <c r="I840" s="15">
        <f t="shared" si="144"/>
        <v>130233.25</v>
      </c>
      <c r="J840" s="15">
        <f t="shared" si="146"/>
        <v>357.78365384615387</v>
      </c>
      <c r="K840" s="15">
        <f t="shared" si="147"/>
        <v>234.2533233609916</v>
      </c>
      <c r="L840" s="15">
        <f t="shared" si="148"/>
        <v>491444.60574223066</v>
      </c>
      <c r="M840" s="15"/>
      <c r="N840" s="165">
        <f t="shared" si="149"/>
        <v>491444.60574223066</v>
      </c>
    </row>
    <row r="841" spans="1:14" x14ac:dyDescent="0.25">
      <c r="A841" s="159"/>
      <c r="B841" s="71" t="s">
        <v>580</v>
      </c>
      <c r="C841" s="53">
        <v>4</v>
      </c>
      <c r="D841" s="75">
        <v>15.2705</v>
      </c>
      <c r="E841" s="179">
        <v>983</v>
      </c>
      <c r="F841" s="80">
        <v>319946</v>
      </c>
      <c r="G841" s="61">
        <v>75</v>
      </c>
      <c r="H841" s="70">
        <f t="shared" si="145"/>
        <v>239959.5</v>
      </c>
      <c r="I841" s="15">
        <f t="shared" si="144"/>
        <v>79986.5</v>
      </c>
      <c r="J841" s="15">
        <f t="shared" si="146"/>
        <v>325.47914547304168</v>
      </c>
      <c r="K841" s="15">
        <f t="shared" si="147"/>
        <v>266.55783173410379</v>
      </c>
      <c r="L841" s="15">
        <f t="shared" si="148"/>
        <v>479793.43513708538</v>
      </c>
      <c r="M841" s="15"/>
      <c r="N841" s="165">
        <f t="shared" si="149"/>
        <v>479793.43513708538</v>
      </c>
    </row>
    <row r="842" spans="1:14" x14ac:dyDescent="0.25">
      <c r="A842" s="159"/>
      <c r="B842" s="71" t="s">
        <v>836</v>
      </c>
      <c r="C842" s="53">
        <v>4</v>
      </c>
      <c r="D842" s="75">
        <v>44.109200000000001</v>
      </c>
      <c r="E842" s="179">
        <v>1802</v>
      </c>
      <c r="F842" s="80">
        <v>228386</v>
      </c>
      <c r="G842" s="61">
        <v>75</v>
      </c>
      <c r="H842" s="70">
        <f t="shared" si="145"/>
        <v>171289.5</v>
      </c>
      <c r="I842" s="15">
        <f t="shared" si="144"/>
        <v>57096.5</v>
      </c>
      <c r="J842" s="15">
        <f t="shared" si="146"/>
        <v>126.7402885682575</v>
      </c>
      <c r="K842" s="15">
        <f t="shared" si="147"/>
        <v>465.29668863888799</v>
      </c>
      <c r="L842" s="15">
        <f t="shared" si="148"/>
        <v>890208.13909241825</v>
      </c>
      <c r="M842" s="15"/>
      <c r="N842" s="165">
        <f t="shared" si="149"/>
        <v>890208.13909241825</v>
      </c>
    </row>
    <row r="843" spans="1:14" x14ac:dyDescent="0.25">
      <c r="A843" s="159"/>
      <c r="B843" s="71" t="s">
        <v>581</v>
      </c>
      <c r="C843" s="53">
        <v>4</v>
      </c>
      <c r="D843" s="75">
        <v>12.614799999999999</v>
      </c>
      <c r="E843" s="179">
        <v>963</v>
      </c>
      <c r="F843" s="80">
        <v>152866</v>
      </c>
      <c r="G843" s="61">
        <v>75</v>
      </c>
      <c r="H843" s="70">
        <f t="shared" si="145"/>
        <v>114649.5</v>
      </c>
      <c r="I843" s="15">
        <f t="shared" si="144"/>
        <v>38216.5</v>
      </c>
      <c r="J843" s="15">
        <f t="shared" si="146"/>
        <v>158.73935617860852</v>
      </c>
      <c r="K843" s="15">
        <f t="shared" si="147"/>
        <v>433.29762102853692</v>
      </c>
      <c r="L843" s="15">
        <f t="shared" si="148"/>
        <v>691102.59806383913</v>
      </c>
      <c r="M843" s="15"/>
      <c r="N843" s="165">
        <f t="shared" si="149"/>
        <v>691102.59806383913</v>
      </c>
    </row>
    <row r="844" spans="1:14" x14ac:dyDescent="0.25">
      <c r="A844" s="159"/>
      <c r="B844" s="71" t="s">
        <v>582</v>
      </c>
      <c r="C844" s="53">
        <v>4</v>
      </c>
      <c r="D844" s="75">
        <v>34.076799999999999</v>
      </c>
      <c r="E844" s="179">
        <v>2521</v>
      </c>
      <c r="F844" s="80">
        <v>976813</v>
      </c>
      <c r="G844" s="61">
        <v>75</v>
      </c>
      <c r="H844" s="70">
        <f t="shared" si="145"/>
        <v>732609.75</v>
      </c>
      <c r="I844" s="15">
        <f t="shared" si="144"/>
        <v>244203.25</v>
      </c>
      <c r="J844" s="15">
        <f t="shared" si="146"/>
        <v>387.47044823482747</v>
      </c>
      <c r="K844" s="15">
        <f t="shared" si="147"/>
        <v>204.566528972318</v>
      </c>
      <c r="L844" s="15">
        <f t="shared" si="148"/>
        <v>585468.05645394942</v>
      </c>
      <c r="M844" s="15"/>
      <c r="N844" s="165">
        <f t="shared" si="149"/>
        <v>585468.05645394942</v>
      </c>
    </row>
    <row r="845" spans="1:14" x14ac:dyDescent="0.25">
      <c r="A845" s="159"/>
      <c r="B845" s="71" t="s">
        <v>583</v>
      </c>
      <c r="C845" s="53">
        <v>4</v>
      </c>
      <c r="D845" s="75">
        <v>44.233499999999999</v>
      </c>
      <c r="E845" s="179">
        <v>2138</v>
      </c>
      <c r="F845" s="80">
        <v>250147</v>
      </c>
      <c r="G845" s="61">
        <v>75</v>
      </c>
      <c r="H845" s="70">
        <f t="shared" si="145"/>
        <v>187610.25</v>
      </c>
      <c r="I845" s="15">
        <f t="shared" si="144"/>
        <v>62536.75</v>
      </c>
      <c r="J845" s="15">
        <f t="shared" si="146"/>
        <v>117.00046772684752</v>
      </c>
      <c r="K845" s="15">
        <f t="shared" si="147"/>
        <v>475.03650948029792</v>
      </c>
      <c r="L845" s="15">
        <f t="shared" si="148"/>
        <v>933755.81655179674</v>
      </c>
      <c r="M845" s="15"/>
      <c r="N845" s="165">
        <f t="shared" si="149"/>
        <v>933755.81655179674</v>
      </c>
    </row>
    <row r="846" spans="1:14" x14ac:dyDescent="0.25">
      <c r="A846" s="159"/>
      <c r="B846" s="71" t="s">
        <v>584</v>
      </c>
      <c r="C846" s="53">
        <v>4</v>
      </c>
      <c r="D846" s="75">
        <v>59.642499999999998</v>
      </c>
      <c r="E846" s="179">
        <v>3301</v>
      </c>
      <c r="F846" s="80">
        <v>878347</v>
      </c>
      <c r="G846" s="61">
        <v>75</v>
      </c>
      <c r="H846" s="70">
        <f t="shared" si="145"/>
        <v>658760.25</v>
      </c>
      <c r="I846" s="15">
        <f t="shared" si="144"/>
        <v>219586.75</v>
      </c>
      <c r="J846" s="15">
        <f t="shared" si="146"/>
        <v>266.08512571947892</v>
      </c>
      <c r="K846" s="15">
        <f t="shared" si="147"/>
        <v>325.95185148766654</v>
      </c>
      <c r="L846" s="15">
        <f t="shared" si="148"/>
        <v>881896.05205330136</v>
      </c>
      <c r="M846" s="15"/>
      <c r="N846" s="165">
        <f t="shared" si="149"/>
        <v>881896.05205330136</v>
      </c>
    </row>
    <row r="847" spans="1:14" x14ac:dyDescent="0.25">
      <c r="A847" s="159"/>
      <c r="B847" s="71" t="s">
        <v>585</v>
      </c>
      <c r="C847" s="53">
        <v>4</v>
      </c>
      <c r="D847" s="75">
        <v>41.119700000000002</v>
      </c>
      <c r="E847" s="179">
        <v>1801</v>
      </c>
      <c r="F847" s="80">
        <v>382467</v>
      </c>
      <c r="G847" s="61">
        <v>75</v>
      </c>
      <c r="H847" s="70">
        <f t="shared" si="145"/>
        <v>286850.25</v>
      </c>
      <c r="I847" s="15">
        <f t="shared" si="144"/>
        <v>95616.75</v>
      </c>
      <c r="J847" s="15">
        <f t="shared" si="146"/>
        <v>212.36368684064408</v>
      </c>
      <c r="K847" s="15">
        <f t="shared" si="147"/>
        <v>379.67329036650142</v>
      </c>
      <c r="L847" s="15">
        <f t="shared" si="148"/>
        <v>769477.70765556244</v>
      </c>
      <c r="M847" s="15"/>
      <c r="N847" s="165">
        <f t="shared" si="149"/>
        <v>769477.70765556244</v>
      </c>
    </row>
    <row r="848" spans="1:14" x14ac:dyDescent="0.25">
      <c r="A848" s="159"/>
      <c r="B848" s="71" t="s">
        <v>586</v>
      </c>
      <c r="C848" s="53">
        <v>4</v>
      </c>
      <c r="D848" s="75">
        <v>15.3706</v>
      </c>
      <c r="E848" s="179">
        <v>1902</v>
      </c>
      <c r="F848" s="80">
        <v>455254</v>
      </c>
      <c r="G848" s="61">
        <v>75</v>
      </c>
      <c r="H848" s="70">
        <f t="shared" si="145"/>
        <v>341440.5</v>
      </c>
      <c r="I848" s="15">
        <f t="shared" si="144"/>
        <v>113813.5</v>
      </c>
      <c r="J848" s="15">
        <f t="shared" si="146"/>
        <v>239.35541535226079</v>
      </c>
      <c r="K848" s="15">
        <f t="shared" si="147"/>
        <v>352.68156185488465</v>
      </c>
      <c r="L848" s="15">
        <f t="shared" si="148"/>
        <v>676751.36584880564</v>
      </c>
      <c r="M848" s="15"/>
      <c r="N848" s="165">
        <f t="shared" si="149"/>
        <v>676751.36584880564</v>
      </c>
    </row>
    <row r="849" spans="1:14" x14ac:dyDescent="0.25">
      <c r="A849" s="159"/>
      <c r="B849" s="71" t="s">
        <v>837</v>
      </c>
      <c r="C849" s="53">
        <v>4</v>
      </c>
      <c r="D849" s="75">
        <v>18.966699999999999</v>
      </c>
      <c r="E849" s="179">
        <v>2128</v>
      </c>
      <c r="F849" s="80">
        <v>307187</v>
      </c>
      <c r="G849" s="61">
        <v>75</v>
      </c>
      <c r="H849" s="70">
        <f t="shared" si="145"/>
        <v>230390.25</v>
      </c>
      <c r="I849" s="15">
        <f t="shared" si="144"/>
        <v>76796.75</v>
      </c>
      <c r="J849" s="15">
        <f t="shared" si="146"/>
        <v>144.35479323308272</v>
      </c>
      <c r="K849" s="15">
        <f t="shared" si="147"/>
        <v>447.68218397406275</v>
      </c>
      <c r="L849" s="15">
        <f t="shared" si="148"/>
        <v>831755.94374232483</v>
      </c>
      <c r="M849" s="15"/>
      <c r="N849" s="165">
        <f t="shared" si="149"/>
        <v>831755.94374232483</v>
      </c>
    </row>
    <row r="850" spans="1:14" x14ac:dyDescent="0.25">
      <c r="A850" s="159"/>
      <c r="B850" s="8"/>
      <c r="C850" s="8"/>
      <c r="D850" s="75">
        <v>0</v>
      </c>
      <c r="E850" s="181"/>
      <c r="F850" s="166"/>
      <c r="G850" s="61"/>
      <c r="H850" s="166"/>
      <c r="I850" s="167"/>
      <c r="J850" s="167"/>
      <c r="K850" s="15"/>
      <c r="L850" s="15"/>
      <c r="M850" s="15"/>
      <c r="N850" s="165"/>
    </row>
    <row r="851" spans="1:14" x14ac:dyDescent="0.25">
      <c r="A851" s="163" t="s">
        <v>587</v>
      </c>
      <c r="B851" s="63" t="s">
        <v>2</v>
      </c>
      <c r="C851" s="64"/>
      <c r="D851" s="7">
        <v>729.1185999999999</v>
      </c>
      <c r="E851" s="182">
        <f>E852</f>
        <v>88206</v>
      </c>
      <c r="F851" s="55">
        <v>0</v>
      </c>
      <c r="G851" s="61"/>
      <c r="H851" s="55">
        <f>H853</f>
        <v>8899535</v>
      </c>
      <c r="I851" s="12">
        <f>I853</f>
        <v>-8899535</v>
      </c>
      <c r="J851" s="12"/>
      <c r="K851" s="15"/>
      <c r="L851" s="15"/>
      <c r="M851" s="14">
        <f>M853</f>
        <v>30071087.069707282</v>
      </c>
      <c r="N851" s="160">
        <f t="shared" si="149"/>
        <v>30071087.069707282</v>
      </c>
    </row>
    <row r="852" spans="1:14" x14ac:dyDescent="0.25">
      <c r="A852" s="163" t="s">
        <v>587</v>
      </c>
      <c r="B852" s="63" t="s">
        <v>3</v>
      </c>
      <c r="C852" s="64"/>
      <c r="D852" s="7">
        <v>729.1185999999999</v>
      </c>
      <c r="E852" s="182">
        <f>SUM(E854:E880)</f>
        <v>88206</v>
      </c>
      <c r="F852" s="55">
        <f>SUM(F854:F880)</f>
        <v>35598140</v>
      </c>
      <c r="G852" s="61"/>
      <c r="H852" s="55">
        <f>SUM(H854:H880)</f>
        <v>15959772.5</v>
      </c>
      <c r="I852" s="12">
        <f>SUM(I854:I880)</f>
        <v>19638367.5</v>
      </c>
      <c r="J852" s="12"/>
      <c r="K852" s="15"/>
      <c r="L852" s="12">
        <f>SUM(L854:L880)</f>
        <v>22791156.267549425</v>
      </c>
      <c r="M852" s="15"/>
      <c r="N852" s="160">
        <f t="shared" si="149"/>
        <v>22791156.267549425</v>
      </c>
    </row>
    <row r="853" spans="1:14" x14ac:dyDescent="0.25">
      <c r="A853" s="159"/>
      <c r="B853" s="71" t="s">
        <v>26</v>
      </c>
      <c r="C853" s="53">
        <v>2</v>
      </c>
      <c r="D853" s="75">
        <v>0</v>
      </c>
      <c r="E853" s="185"/>
      <c r="F853" s="70">
        <v>0</v>
      </c>
      <c r="G853" s="61">
        <v>25</v>
      </c>
      <c r="H853" s="70">
        <f>F852*G853/100</f>
        <v>8899535</v>
      </c>
      <c r="I853" s="15">
        <f t="shared" ref="I853:I880" si="150">F853-H853</f>
        <v>-8899535</v>
      </c>
      <c r="J853" s="15"/>
      <c r="K853" s="15"/>
      <c r="L853" s="15"/>
      <c r="M853" s="15">
        <f>($L$7*$L$8*E851/$L$10)+($L$7*$L$9*D851/$L$11)</f>
        <v>30071087.069707282</v>
      </c>
      <c r="N853" s="165">
        <f t="shared" si="149"/>
        <v>30071087.069707282</v>
      </c>
    </row>
    <row r="854" spans="1:14" x14ac:dyDescent="0.25">
      <c r="A854" s="159"/>
      <c r="B854" s="71" t="s">
        <v>588</v>
      </c>
      <c r="C854" s="53">
        <v>4</v>
      </c>
      <c r="D854" s="75">
        <v>6.8285999999999998</v>
      </c>
      <c r="E854" s="179">
        <v>1855</v>
      </c>
      <c r="F854" s="80">
        <v>510707</v>
      </c>
      <c r="G854" s="61">
        <v>75</v>
      </c>
      <c r="H854" s="70">
        <f t="shared" ref="H854:H880" si="151">F854*G854/100</f>
        <v>383030.25</v>
      </c>
      <c r="I854" s="15">
        <f t="shared" si="150"/>
        <v>127676.75</v>
      </c>
      <c r="J854" s="15">
        <f t="shared" ref="J854:J880" si="152">F854/E854</f>
        <v>275.31374663072774</v>
      </c>
      <c r="K854" s="15">
        <f t="shared" ref="K854:K880" si="153">$J$11*$J$19-J854</f>
        <v>316.72323057641773</v>
      </c>
      <c r="L854" s="15">
        <f t="shared" ref="L854:L880" si="154">IF(K854&gt;0,$J$7*$J$8*(K854/$K$19),0)+$J$7*$J$9*(E854/$E$19)+$J$7*$J$10*(D854/$D$19)</f>
        <v>603089.54982610687</v>
      </c>
      <c r="M854" s="15"/>
      <c r="N854" s="165">
        <f t="shared" si="149"/>
        <v>603089.54982610687</v>
      </c>
    </row>
    <row r="855" spans="1:14" x14ac:dyDescent="0.25">
      <c r="A855" s="159"/>
      <c r="B855" s="71" t="s">
        <v>589</v>
      </c>
      <c r="C855" s="53">
        <v>4</v>
      </c>
      <c r="D855" s="75">
        <v>62.403199999999998</v>
      </c>
      <c r="E855" s="179">
        <v>2377</v>
      </c>
      <c r="F855" s="80">
        <v>446107</v>
      </c>
      <c r="G855" s="61">
        <v>75</v>
      </c>
      <c r="H855" s="70">
        <f t="shared" si="151"/>
        <v>334580.25</v>
      </c>
      <c r="I855" s="15">
        <f t="shared" si="150"/>
        <v>111526.75</v>
      </c>
      <c r="J855" s="15">
        <f t="shared" si="152"/>
        <v>187.67648296171646</v>
      </c>
      <c r="K855" s="15">
        <f t="shared" si="153"/>
        <v>404.36049424542898</v>
      </c>
      <c r="L855" s="15">
        <f t="shared" si="154"/>
        <v>908885.72145768534</v>
      </c>
      <c r="M855" s="15"/>
      <c r="N855" s="165">
        <f t="shared" si="149"/>
        <v>908885.72145768534</v>
      </c>
    </row>
    <row r="856" spans="1:14" x14ac:dyDescent="0.25">
      <c r="A856" s="159"/>
      <c r="B856" s="71" t="s">
        <v>590</v>
      </c>
      <c r="C856" s="53">
        <v>4</v>
      </c>
      <c r="D856" s="75">
        <v>7.9661999999999997</v>
      </c>
      <c r="E856" s="179">
        <v>1008</v>
      </c>
      <c r="F856" s="80">
        <v>113654</v>
      </c>
      <c r="G856" s="61">
        <v>75</v>
      </c>
      <c r="H856" s="70">
        <f t="shared" si="151"/>
        <v>85240.5</v>
      </c>
      <c r="I856" s="15">
        <f t="shared" si="150"/>
        <v>28413.5</v>
      </c>
      <c r="J856" s="15">
        <f t="shared" si="152"/>
        <v>112.75198412698413</v>
      </c>
      <c r="K856" s="15">
        <f t="shared" si="153"/>
        <v>479.28499308016137</v>
      </c>
      <c r="L856" s="15">
        <f t="shared" si="154"/>
        <v>743873.48950077803</v>
      </c>
      <c r="M856" s="15"/>
      <c r="N856" s="165">
        <f t="shared" si="149"/>
        <v>743873.48950077803</v>
      </c>
    </row>
    <row r="857" spans="1:14" x14ac:dyDescent="0.25">
      <c r="A857" s="159"/>
      <c r="B857" s="71" t="s">
        <v>591</v>
      </c>
      <c r="C857" s="53">
        <v>4</v>
      </c>
      <c r="D857" s="75">
        <v>47.315699999999993</v>
      </c>
      <c r="E857" s="179">
        <v>2335</v>
      </c>
      <c r="F857" s="80">
        <v>343054</v>
      </c>
      <c r="G857" s="61">
        <v>75</v>
      </c>
      <c r="H857" s="70">
        <f t="shared" si="151"/>
        <v>257290.5</v>
      </c>
      <c r="I857" s="15">
        <f t="shared" si="150"/>
        <v>85763.5</v>
      </c>
      <c r="J857" s="15">
        <f t="shared" si="152"/>
        <v>146.91820128479657</v>
      </c>
      <c r="K857" s="15">
        <f t="shared" si="153"/>
        <v>445.1187759223489</v>
      </c>
      <c r="L857" s="15">
        <f t="shared" si="154"/>
        <v>920033.10939333378</v>
      </c>
      <c r="M857" s="15"/>
      <c r="N857" s="165">
        <f t="shared" si="149"/>
        <v>920033.10939333378</v>
      </c>
    </row>
    <row r="858" spans="1:14" x14ac:dyDescent="0.25">
      <c r="A858" s="159"/>
      <c r="B858" s="71" t="s">
        <v>838</v>
      </c>
      <c r="C858" s="53">
        <v>4</v>
      </c>
      <c r="D858" s="75">
        <v>29.9498</v>
      </c>
      <c r="E858" s="179">
        <v>6618</v>
      </c>
      <c r="F858" s="80">
        <v>2792026</v>
      </c>
      <c r="G858" s="61">
        <v>75</v>
      </c>
      <c r="H858" s="70">
        <f t="shared" si="151"/>
        <v>2094019.5</v>
      </c>
      <c r="I858" s="15">
        <f t="shared" si="150"/>
        <v>698006.5</v>
      </c>
      <c r="J858" s="15">
        <f t="shared" si="152"/>
        <v>421.88365064974312</v>
      </c>
      <c r="K858" s="15">
        <f t="shared" si="153"/>
        <v>170.15332655740235</v>
      </c>
      <c r="L858" s="15">
        <f t="shared" si="154"/>
        <v>899888.64110407454</v>
      </c>
      <c r="M858" s="15"/>
      <c r="N858" s="165">
        <f t="shared" si="149"/>
        <v>899888.64110407454</v>
      </c>
    </row>
    <row r="859" spans="1:14" x14ac:dyDescent="0.25">
      <c r="A859" s="159"/>
      <c r="B859" s="71" t="s">
        <v>592</v>
      </c>
      <c r="C859" s="53">
        <v>4</v>
      </c>
      <c r="D859" s="75">
        <v>18.782299999999999</v>
      </c>
      <c r="E859" s="179">
        <v>1090</v>
      </c>
      <c r="F859" s="80">
        <v>160200</v>
      </c>
      <c r="G859" s="61">
        <v>75</v>
      </c>
      <c r="H859" s="70">
        <f t="shared" si="151"/>
        <v>120150</v>
      </c>
      <c r="I859" s="15">
        <f t="shared" si="150"/>
        <v>40050</v>
      </c>
      <c r="J859" s="15">
        <f t="shared" si="152"/>
        <v>146.97247706422019</v>
      </c>
      <c r="K859" s="15">
        <f t="shared" si="153"/>
        <v>445.06450014292528</v>
      </c>
      <c r="L859" s="15">
        <f t="shared" si="154"/>
        <v>733976.51756744273</v>
      </c>
      <c r="M859" s="15"/>
      <c r="N859" s="165">
        <f t="shared" si="149"/>
        <v>733976.51756744273</v>
      </c>
    </row>
    <row r="860" spans="1:14" x14ac:dyDescent="0.25">
      <c r="A860" s="159"/>
      <c r="B860" s="71" t="s">
        <v>593</v>
      </c>
      <c r="C860" s="53">
        <v>4</v>
      </c>
      <c r="D860" s="75">
        <v>19.1768</v>
      </c>
      <c r="E860" s="179">
        <v>2863</v>
      </c>
      <c r="F860" s="80">
        <v>188733</v>
      </c>
      <c r="G860" s="61">
        <v>75</v>
      </c>
      <c r="H860" s="70">
        <f t="shared" si="151"/>
        <v>141549.75</v>
      </c>
      <c r="I860" s="15">
        <f t="shared" si="150"/>
        <v>47183.25</v>
      </c>
      <c r="J860" s="15">
        <f t="shared" si="152"/>
        <v>65.921411107230185</v>
      </c>
      <c r="K860" s="15">
        <f t="shared" si="153"/>
        <v>526.11556609991533</v>
      </c>
      <c r="L860" s="15">
        <f t="shared" si="154"/>
        <v>1002215.8131002582</v>
      </c>
      <c r="M860" s="15"/>
      <c r="N860" s="165">
        <f t="shared" si="149"/>
        <v>1002215.8131002582</v>
      </c>
    </row>
    <row r="861" spans="1:14" x14ac:dyDescent="0.25">
      <c r="A861" s="159"/>
      <c r="B861" s="71" t="s">
        <v>594</v>
      </c>
      <c r="C861" s="53">
        <v>4</v>
      </c>
      <c r="D861" s="75">
        <v>12.482899999999999</v>
      </c>
      <c r="E861" s="179">
        <v>1270</v>
      </c>
      <c r="F861" s="80">
        <v>91440</v>
      </c>
      <c r="G861" s="61">
        <v>75</v>
      </c>
      <c r="H861" s="70">
        <f t="shared" si="151"/>
        <v>68580</v>
      </c>
      <c r="I861" s="15">
        <f t="shared" si="150"/>
        <v>22860</v>
      </c>
      <c r="J861" s="15">
        <f t="shared" si="152"/>
        <v>72</v>
      </c>
      <c r="K861" s="15">
        <f t="shared" si="153"/>
        <v>520.03697720714547</v>
      </c>
      <c r="L861" s="15">
        <f t="shared" si="154"/>
        <v>832941.0248023601</v>
      </c>
      <c r="M861" s="15"/>
      <c r="N861" s="165">
        <f t="shared" si="149"/>
        <v>832941.0248023601</v>
      </c>
    </row>
    <row r="862" spans="1:14" x14ac:dyDescent="0.25">
      <c r="A862" s="159"/>
      <c r="B862" s="71" t="s">
        <v>595</v>
      </c>
      <c r="C862" s="53">
        <v>4</v>
      </c>
      <c r="D862" s="75">
        <v>7.8385999999999996</v>
      </c>
      <c r="E862" s="179">
        <v>732</v>
      </c>
      <c r="F862" s="80">
        <v>99640</v>
      </c>
      <c r="G862" s="61">
        <v>75</v>
      </c>
      <c r="H862" s="70">
        <f t="shared" si="151"/>
        <v>74730</v>
      </c>
      <c r="I862" s="15">
        <f t="shared" si="150"/>
        <v>24910</v>
      </c>
      <c r="J862" s="15">
        <f t="shared" si="152"/>
        <v>136.12021857923497</v>
      </c>
      <c r="K862" s="15">
        <f t="shared" si="153"/>
        <v>455.9167586279105</v>
      </c>
      <c r="L862" s="15">
        <f t="shared" si="154"/>
        <v>687764.70382272312</v>
      </c>
      <c r="M862" s="15"/>
      <c r="N862" s="165">
        <f t="shared" si="149"/>
        <v>687764.70382272312</v>
      </c>
    </row>
    <row r="863" spans="1:14" x14ac:dyDescent="0.25">
      <c r="A863" s="159"/>
      <c r="B863" s="71" t="s">
        <v>596</v>
      </c>
      <c r="C863" s="53">
        <v>4</v>
      </c>
      <c r="D863" s="75">
        <v>92.682900000000004</v>
      </c>
      <c r="E863" s="179">
        <v>6463</v>
      </c>
      <c r="F863" s="80">
        <v>1564200</v>
      </c>
      <c r="G863" s="61">
        <v>75</v>
      </c>
      <c r="H863" s="70">
        <f t="shared" si="151"/>
        <v>1173150</v>
      </c>
      <c r="I863" s="15">
        <f t="shared" si="150"/>
        <v>391050</v>
      </c>
      <c r="J863" s="15">
        <f t="shared" si="152"/>
        <v>242.02382794367941</v>
      </c>
      <c r="K863" s="15">
        <f t="shared" si="153"/>
        <v>350.01314926346606</v>
      </c>
      <c r="L863" s="15">
        <f t="shared" si="154"/>
        <v>1284545.1614344968</v>
      </c>
      <c r="M863" s="15"/>
      <c r="N863" s="165">
        <f t="shared" si="149"/>
        <v>1284545.1614344968</v>
      </c>
    </row>
    <row r="864" spans="1:14" x14ac:dyDescent="0.25">
      <c r="A864" s="159"/>
      <c r="B864" s="71" t="s">
        <v>597</v>
      </c>
      <c r="C864" s="53">
        <v>4</v>
      </c>
      <c r="D864" s="75">
        <v>22.4682</v>
      </c>
      <c r="E864" s="179">
        <v>2987</v>
      </c>
      <c r="F864" s="80">
        <v>1967427</v>
      </c>
      <c r="G864" s="61">
        <v>75</v>
      </c>
      <c r="H864" s="70">
        <f t="shared" si="151"/>
        <v>1475570.25</v>
      </c>
      <c r="I864" s="15">
        <f t="shared" si="150"/>
        <v>491856.75</v>
      </c>
      <c r="J864" s="15">
        <f t="shared" si="152"/>
        <v>658.66320723133583</v>
      </c>
      <c r="K864" s="15">
        <f t="shared" si="153"/>
        <v>-66.626230024190363</v>
      </c>
      <c r="L864" s="15">
        <f t="shared" si="154"/>
        <v>327883.96765358181</v>
      </c>
      <c r="M864" s="15"/>
      <c r="N864" s="165">
        <f t="shared" si="149"/>
        <v>327883.96765358181</v>
      </c>
    </row>
    <row r="865" spans="1:14" x14ac:dyDescent="0.25">
      <c r="A865" s="159"/>
      <c r="B865" s="71" t="s">
        <v>598</v>
      </c>
      <c r="C865" s="53">
        <v>4</v>
      </c>
      <c r="D865" s="75">
        <v>20.2746</v>
      </c>
      <c r="E865" s="179">
        <v>2404</v>
      </c>
      <c r="F865" s="80">
        <v>213294</v>
      </c>
      <c r="G865" s="61">
        <v>75</v>
      </c>
      <c r="H865" s="70">
        <f t="shared" si="151"/>
        <v>159970.5</v>
      </c>
      <c r="I865" s="15">
        <f t="shared" si="150"/>
        <v>53323.5</v>
      </c>
      <c r="J865" s="15">
        <f t="shared" si="152"/>
        <v>88.724625623960065</v>
      </c>
      <c r="K865" s="15">
        <f t="shared" si="153"/>
        <v>503.31235158318543</v>
      </c>
      <c r="L865" s="15">
        <f t="shared" si="154"/>
        <v>933459.18996185809</v>
      </c>
      <c r="M865" s="15"/>
      <c r="N865" s="165">
        <f t="shared" si="149"/>
        <v>933459.18996185809</v>
      </c>
    </row>
    <row r="866" spans="1:14" x14ac:dyDescent="0.25">
      <c r="A866" s="159"/>
      <c r="B866" s="71" t="s">
        <v>599</v>
      </c>
      <c r="C866" s="53">
        <v>4</v>
      </c>
      <c r="D866" s="75">
        <v>10.432699999999999</v>
      </c>
      <c r="E866" s="179">
        <v>1374</v>
      </c>
      <c r="F866" s="80">
        <v>681346</v>
      </c>
      <c r="G866" s="61">
        <v>75</v>
      </c>
      <c r="H866" s="70">
        <f t="shared" si="151"/>
        <v>511009.5</v>
      </c>
      <c r="I866" s="15">
        <f t="shared" si="150"/>
        <v>170336.5</v>
      </c>
      <c r="J866" s="15">
        <f t="shared" si="152"/>
        <v>495.8850072780204</v>
      </c>
      <c r="K866" s="15">
        <f t="shared" si="153"/>
        <v>96.151969929125073</v>
      </c>
      <c r="L866" s="15">
        <f t="shared" si="154"/>
        <v>277911.72492461489</v>
      </c>
      <c r="M866" s="15"/>
      <c r="N866" s="165">
        <f t="shared" si="149"/>
        <v>277911.72492461489</v>
      </c>
    </row>
    <row r="867" spans="1:14" x14ac:dyDescent="0.25">
      <c r="A867" s="159"/>
      <c r="B867" s="71" t="s">
        <v>390</v>
      </c>
      <c r="C867" s="53">
        <v>4</v>
      </c>
      <c r="D867" s="75">
        <v>14.2333</v>
      </c>
      <c r="E867" s="179">
        <v>844</v>
      </c>
      <c r="F867" s="80">
        <v>343733</v>
      </c>
      <c r="G867" s="61">
        <v>75</v>
      </c>
      <c r="H867" s="70">
        <f t="shared" si="151"/>
        <v>257799.75</v>
      </c>
      <c r="I867" s="15">
        <f t="shared" si="150"/>
        <v>85933.25</v>
      </c>
      <c r="J867" s="15">
        <f t="shared" si="152"/>
        <v>407.26658767772511</v>
      </c>
      <c r="K867" s="15">
        <f t="shared" si="153"/>
        <v>184.77038952942036</v>
      </c>
      <c r="L867" s="15">
        <f t="shared" si="154"/>
        <v>356668.99156786245</v>
      </c>
      <c r="M867" s="15"/>
      <c r="N867" s="165">
        <f t="shared" si="149"/>
        <v>356668.99156786245</v>
      </c>
    </row>
    <row r="868" spans="1:14" x14ac:dyDescent="0.25">
      <c r="A868" s="159"/>
      <c r="B868" s="71" t="s">
        <v>600</v>
      </c>
      <c r="C868" s="53">
        <v>4</v>
      </c>
      <c r="D868" s="75">
        <v>18.4329</v>
      </c>
      <c r="E868" s="179">
        <v>3138</v>
      </c>
      <c r="F868" s="80">
        <v>539000</v>
      </c>
      <c r="G868" s="61">
        <v>75</v>
      </c>
      <c r="H868" s="70">
        <f t="shared" si="151"/>
        <v>404250</v>
      </c>
      <c r="I868" s="15">
        <f t="shared" si="150"/>
        <v>134750</v>
      </c>
      <c r="J868" s="15">
        <f t="shared" si="152"/>
        <v>171.76545570427024</v>
      </c>
      <c r="K868" s="15">
        <f t="shared" si="153"/>
        <v>420.2715215028752</v>
      </c>
      <c r="L868" s="15">
        <f t="shared" si="154"/>
        <v>885544.63089029212</v>
      </c>
      <c r="M868" s="15"/>
      <c r="N868" s="165">
        <f t="shared" si="149"/>
        <v>885544.63089029212</v>
      </c>
    </row>
    <row r="869" spans="1:14" x14ac:dyDescent="0.25">
      <c r="A869" s="159"/>
      <c r="B869" s="71" t="s">
        <v>140</v>
      </c>
      <c r="C869" s="53">
        <v>4</v>
      </c>
      <c r="D869" s="75">
        <v>42.294499999999999</v>
      </c>
      <c r="E869" s="179">
        <v>3242</v>
      </c>
      <c r="F869" s="80">
        <v>466360</v>
      </c>
      <c r="G869" s="61">
        <v>75</v>
      </c>
      <c r="H869" s="70">
        <f t="shared" si="151"/>
        <v>349770</v>
      </c>
      <c r="I869" s="15">
        <f t="shared" si="150"/>
        <v>116590</v>
      </c>
      <c r="J869" s="15">
        <f t="shared" si="152"/>
        <v>143.84947563232572</v>
      </c>
      <c r="K869" s="15">
        <f t="shared" si="153"/>
        <v>448.18750157481975</v>
      </c>
      <c r="L869" s="15">
        <f t="shared" si="154"/>
        <v>993168.90450981748</v>
      </c>
      <c r="M869" s="15"/>
      <c r="N869" s="165">
        <f t="shared" si="149"/>
        <v>993168.90450981748</v>
      </c>
    </row>
    <row r="870" spans="1:14" x14ac:dyDescent="0.25">
      <c r="A870" s="159"/>
      <c r="B870" s="71" t="s">
        <v>532</v>
      </c>
      <c r="C870" s="53">
        <v>4</v>
      </c>
      <c r="D870" s="75">
        <v>26.699400000000001</v>
      </c>
      <c r="E870" s="179">
        <v>2504</v>
      </c>
      <c r="F870" s="80">
        <v>317426</v>
      </c>
      <c r="G870" s="61">
        <v>75</v>
      </c>
      <c r="H870" s="70">
        <f t="shared" si="151"/>
        <v>238069.5</v>
      </c>
      <c r="I870" s="15">
        <f t="shared" si="150"/>
        <v>79356.5</v>
      </c>
      <c r="J870" s="15">
        <f t="shared" si="152"/>
        <v>126.76757188498402</v>
      </c>
      <c r="K870" s="15">
        <f t="shared" si="153"/>
        <v>465.26940532216145</v>
      </c>
      <c r="L870" s="15">
        <f t="shared" si="154"/>
        <v>908848.51919085544</v>
      </c>
      <c r="M870" s="15"/>
      <c r="N870" s="165">
        <f t="shared" si="149"/>
        <v>908848.51919085544</v>
      </c>
    </row>
    <row r="871" spans="1:14" x14ac:dyDescent="0.25">
      <c r="A871" s="159"/>
      <c r="B871" s="71" t="s">
        <v>839</v>
      </c>
      <c r="C871" s="53">
        <v>4</v>
      </c>
      <c r="D871" s="75">
        <v>8.2538999999999998</v>
      </c>
      <c r="E871" s="179">
        <v>1323</v>
      </c>
      <c r="F871" s="80">
        <v>479667</v>
      </c>
      <c r="G871" s="61">
        <v>75</v>
      </c>
      <c r="H871" s="70">
        <f t="shared" si="151"/>
        <v>359750.25</v>
      </c>
      <c r="I871" s="15">
        <f t="shared" si="150"/>
        <v>119916.75</v>
      </c>
      <c r="J871" s="15">
        <f t="shared" si="152"/>
        <v>362.56009070294783</v>
      </c>
      <c r="K871" s="15">
        <f t="shared" si="153"/>
        <v>229.47688650419764</v>
      </c>
      <c r="L871" s="15">
        <f t="shared" si="154"/>
        <v>443566.66228221799</v>
      </c>
      <c r="M871" s="15"/>
      <c r="N871" s="165">
        <f t="shared" si="149"/>
        <v>443566.66228221799</v>
      </c>
    </row>
    <row r="872" spans="1:14" x14ac:dyDescent="0.25">
      <c r="A872" s="159"/>
      <c r="B872" s="71" t="s">
        <v>42</v>
      </c>
      <c r="C872" s="53">
        <v>4</v>
      </c>
      <c r="D872" s="75">
        <v>11.6883</v>
      </c>
      <c r="E872" s="179">
        <v>1677</v>
      </c>
      <c r="F872" s="80">
        <v>251373</v>
      </c>
      <c r="G872" s="61">
        <v>75</v>
      </c>
      <c r="H872" s="70">
        <f t="shared" si="151"/>
        <v>188529.75</v>
      </c>
      <c r="I872" s="15">
        <f t="shared" si="150"/>
        <v>62843.25</v>
      </c>
      <c r="J872" s="15">
        <f t="shared" si="152"/>
        <v>149.89445438282647</v>
      </c>
      <c r="K872" s="15">
        <f t="shared" si="153"/>
        <v>442.14252282431903</v>
      </c>
      <c r="L872" s="15">
        <f t="shared" si="154"/>
        <v>764943.3227160197</v>
      </c>
      <c r="M872" s="15"/>
      <c r="N872" s="165">
        <f t="shared" si="149"/>
        <v>764943.3227160197</v>
      </c>
    </row>
    <row r="873" spans="1:14" x14ac:dyDescent="0.25">
      <c r="A873" s="159"/>
      <c r="B873" s="71" t="s">
        <v>601</v>
      </c>
      <c r="C873" s="53">
        <v>4</v>
      </c>
      <c r="D873" s="75">
        <v>63.86</v>
      </c>
      <c r="E873" s="179">
        <v>3785</v>
      </c>
      <c r="F873" s="80">
        <v>512533</v>
      </c>
      <c r="G873" s="61">
        <v>75</v>
      </c>
      <c r="H873" s="70">
        <f t="shared" si="151"/>
        <v>384399.75</v>
      </c>
      <c r="I873" s="15">
        <f t="shared" si="150"/>
        <v>128133.25</v>
      </c>
      <c r="J873" s="15">
        <f t="shared" si="152"/>
        <v>135.41162483487452</v>
      </c>
      <c r="K873" s="15">
        <f t="shared" si="153"/>
        <v>456.62535237227098</v>
      </c>
      <c r="L873" s="15">
        <f t="shared" si="154"/>
        <v>1108883.847932145</v>
      </c>
      <c r="M873" s="15"/>
      <c r="N873" s="165">
        <f t="shared" si="149"/>
        <v>1108883.847932145</v>
      </c>
    </row>
    <row r="874" spans="1:14" x14ac:dyDescent="0.25">
      <c r="A874" s="159"/>
      <c r="B874" s="71" t="s">
        <v>892</v>
      </c>
      <c r="C874" s="53">
        <v>3</v>
      </c>
      <c r="D874" s="75">
        <v>60.826599999999999</v>
      </c>
      <c r="E874" s="179">
        <v>20060</v>
      </c>
      <c r="F874" s="80">
        <v>19525150</v>
      </c>
      <c r="G874" s="61">
        <v>20</v>
      </c>
      <c r="H874" s="70">
        <f t="shared" si="151"/>
        <v>3905030</v>
      </c>
      <c r="I874" s="15">
        <f t="shared" si="150"/>
        <v>15620120</v>
      </c>
      <c r="J874" s="15">
        <f t="shared" si="152"/>
        <v>973.3374875373878</v>
      </c>
      <c r="K874" s="15">
        <f t="shared" si="153"/>
        <v>-381.30051033024233</v>
      </c>
      <c r="L874" s="15">
        <f t="shared" si="154"/>
        <v>1970254.8547880596</v>
      </c>
      <c r="M874" s="15"/>
      <c r="N874" s="165">
        <f t="shared" si="149"/>
        <v>1970254.8547880596</v>
      </c>
    </row>
    <row r="875" spans="1:14" x14ac:dyDescent="0.25">
      <c r="A875" s="159"/>
      <c r="B875" s="71" t="s">
        <v>840</v>
      </c>
      <c r="C875" s="53">
        <v>4</v>
      </c>
      <c r="D875" s="75">
        <v>27.288999999999998</v>
      </c>
      <c r="E875" s="179">
        <v>5978</v>
      </c>
      <c r="F875" s="80">
        <v>1308440</v>
      </c>
      <c r="G875" s="61">
        <v>75</v>
      </c>
      <c r="H875" s="70">
        <f t="shared" si="151"/>
        <v>981330</v>
      </c>
      <c r="I875" s="15">
        <f t="shared" si="150"/>
        <v>327110</v>
      </c>
      <c r="J875" s="15">
        <f t="shared" si="152"/>
        <v>218.87587822014052</v>
      </c>
      <c r="K875" s="15">
        <f t="shared" si="153"/>
        <v>373.16109898700495</v>
      </c>
      <c r="L875" s="15">
        <f t="shared" si="154"/>
        <v>1102968.7098346739</v>
      </c>
      <c r="M875" s="15"/>
      <c r="N875" s="165">
        <f t="shared" si="149"/>
        <v>1102968.7098346739</v>
      </c>
    </row>
    <row r="876" spans="1:14" x14ac:dyDescent="0.25">
      <c r="A876" s="159"/>
      <c r="B876" s="71" t="s">
        <v>100</v>
      </c>
      <c r="C876" s="53">
        <v>4</v>
      </c>
      <c r="D876" s="75">
        <v>14.374500000000001</v>
      </c>
      <c r="E876" s="179">
        <v>1484</v>
      </c>
      <c r="F876" s="80">
        <v>209374</v>
      </c>
      <c r="G876" s="61">
        <v>75</v>
      </c>
      <c r="H876" s="70">
        <f t="shared" si="151"/>
        <v>157030.5</v>
      </c>
      <c r="I876" s="15">
        <f t="shared" si="150"/>
        <v>52343.5</v>
      </c>
      <c r="J876" s="15">
        <f t="shared" si="152"/>
        <v>141.08760107816713</v>
      </c>
      <c r="K876" s="15">
        <f t="shared" si="153"/>
        <v>450.94937612897832</v>
      </c>
      <c r="L876" s="15">
        <f t="shared" si="154"/>
        <v>766021.99874225853</v>
      </c>
      <c r="M876" s="15"/>
      <c r="N876" s="165">
        <f t="shared" si="149"/>
        <v>766021.99874225853</v>
      </c>
    </row>
    <row r="877" spans="1:14" x14ac:dyDescent="0.25">
      <c r="A877" s="159"/>
      <c r="B877" s="71" t="s">
        <v>602</v>
      </c>
      <c r="C877" s="53">
        <v>4</v>
      </c>
      <c r="D877" s="75">
        <v>10.2719</v>
      </c>
      <c r="E877" s="179">
        <v>1240</v>
      </c>
      <c r="F877" s="80">
        <v>139534</v>
      </c>
      <c r="G877" s="61">
        <v>75</v>
      </c>
      <c r="H877" s="70">
        <f t="shared" si="151"/>
        <v>104650.5</v>
      </c>
      <c r="I877" s="15">
        <f t="shared" si="150"/>
        <v>34883.5</v>
      </c>
      <c r="J877" s="15">
        <f t="shared" si="152"/>
        <v>112.52741935483871</v>
      </c>
      <c r="K877" s="15">
        <f t="shared" si="153"/>
        <v>479.50955785230678</v>
      </c>
      <c r="L877" s="15">
        <f t="shared" si="154"/>
        <v>771078.8609137598</v>
      </c>
      <c r="M877" s="15"/>
      <c r="N877" s="165">
        <f t="shared" si="149"/>
        <v>771078.8609137598</v>
      </c>
    </row>
    <row r="878" spans="1:14" x14ac:dyDescent="0.25">
      <c r="A878" s="159"/>
      <c r="B878" s="71" t="s">
        <v>603</v>
      </c>
      <c r="C878" s="53">
        <v>4</v>
      </c>
      <c r="D878" s="75">
        <v>15.514700000000001</v>
      </c>
      <c r="E878" s="179">
        <v>1536</v>
      </c>
      <c r="F878" s="80">
        <v>177574</v>
      </c>
      <c r="G878" s="61">
        <v>75</v>
      </c>
      <c r="H878" s="70">
        <f t="shared" si="151"/>
        <v>133180.5</v>
      </c>
      <c r="I878" s="15">
        <f t="shared" si="150"/>
        <v>44393.5</v>
      </c>
      <c r="J878" s="15">
        <f t="shared" si="152"/>
        <v>115.60807291666667</v>
      </c>
      <c r="K878" s="15">
        <f t="shared" si="153"/>
        <v>476.42890429047878</v>
      </c>
      <c r="L878" s="15">
        <f t="shared" si="154"/>
        <v>807268.07733882871</v>
      </c>
      <c r="M878" s="15"/>
      <c r="N878" s="165">
        <f t="shared" si="149"/>
        <v>807268.07733882871</v>
      </c>
    </row>
    <row r="879" spans="1:14" x14ac:dyDescent="0.25">
      <c r="A879" s="159"/>
      <c r="B879" s="71" t="s">
        <v>604</v>
      </c>
      <c r="C879" s="53">
        <v>4</v>
      </c>
      <c r="D879" s="75">
        <v>32.592500000000001</v>
      </c>
      <c r="E879" s="179">
        <v>5002</v>
      </c>
      <c r="F879" s="80">
        <v>1528014</v>
      </c>
      <c r="G879" s="61">
        <v>75</v>
      </c>
      <c r="H879" s="70">
        <f t="shared" si="151"/>
        <v>1146010.5</v>
      </c>
      <c r="I879" s="15">
        <f t="shared" si="150"/>
        <v>382003.5</v>
      </c>
      <c r="J879" s="15">
        <f t="shared" si="152"/>
        <v>305.48060775689726</v>
      </c>
      <c r="K879" s="15">
        <f t="shared" si="153"/>
        <v>286.55636945024821</v>
      </c>
      <c r="L879" s="15">
        <f t="shared" si="154"/>
        <v>914126.12363829557</v>
      </c>
      <c r="M879" s="15"/>
      <c r="N879" s="165">
        <f t="shared" si="149"/>
        <v>914126.12363829557</v>
      </c>
    </row>
    <row r="880" spans="1:14" x14ac:dyDescent="0.25">
      <c r="A880" s="159"/>
      <c r="B880" s="71" t="s">
        <v>605</v>
      </c>
      <c r="C880" s="53">
        <v>4</v>
      </c>
      <c r="D880" s="75">
        <v>24.1846</v>
      </c>
      <c r="E880" s="179">
        <v>3017</v>
      </c>
      <c r="F880" s="80">
        <v>628134</v>
      </c>
      <c r="G880" s="61">
        <v>75</v>
      </c>
      <c r="H880" s="70">
        <f t="shared" si="151"/>
        <v>471100.5</v>
      </c>
      <c r="I880" s="15">
        <f t="shared" si="150"/>
        <v>157033.5</v>
      </c>
      <c r="J880" s="15">
        <f t="shared" si="152"/>
        <v>208.19821014252568</v>
      </c>
      <c r="K880" s="15">
        <f t="shared" si="153"/>
        <v>383.83876706461979</v>
      </c>
      <c r="L880" s="15">
        <f t="shared" si="154"/>
        <v>841344.14865502319</v>
      </c>
      <c r="M880" s="15"/>
      <c r="N880" s="165">
        <f t="shared" si="149"/>
        <v>841344.14865502319</v>
      </c>
    </row>
    <row r="881" spans="1:14" x14ac:dyDescent="0.25">
      <c r="A881" s="159"/>
      <c r="B881" s="8"/>
      <c r="C881" s="8"/>
      <c r="D881" s="75">
        <v>0</v>
      </c>
      <c r="E881" s="181"/>
      <c r="F881" s="166"/>
      <c r="G881" s="61"/>
      <c r="H881" s="166"/>
      <c r="I881" s="167"/>
      <c r="J881" s="167"/>
      <c r="K881" s="15"/>
      <c r="L881" s="15"/>
      <c r="M881" s="15"/>
      <c r="N881" s="165"/>
    </row>
    <row r="882" spans="1:14" x14ac:dyDescent="0.25">
      <c r="A882" s="163" t="s">
        <v>606</v>
      </c>
      <c r="B882" s="63" t="s">
        <v>2</v>
      </c>
      <c r="C882" s="64"/>
      <c r="D882" s="7">
        <v>598.36670000000004</v>
      </c>
      <c r="E882" s="182">
        <f>E883</f>
        <v>38235</v>
      </c>
      <c r="F882" s="55">
        <v>0</v>
      </c>
      <c r="G882" s="61"/>
      <c r="H882" s="55">
        <f>H884</f>
        <v>3621965.5</v>
      </c>
      <c r="I882" s="12">
        <f>I884</f>
        <v>-3621965.5</v>
      </c>
      <c r="J882" s="12"/>
      <c r="K882" s="15"/>
      <c r="L882" s="15"/>
      <c r="M882" s="14">
        <f>M884</f>
        <v>16648193.273072105</v>
      </c>
      <c r="N882" s="160">
        <f t="shared" si="149"/>
        <v>16648193.273072105</v>
      </c>
    </row>
    <row r="883" spans="1:14" x14ac:dyDescent="0.25">
      <c r="A883" s="163" t="s">
        <v>606</v>
      </c>
      <c r="B883" s="63" t="s">
        <v>3</v>
      </c>
      <c r="C883" s="64"/>
      <c r="D883" s="7">
        <v>598.36670000000004</v>
      </c>
      <c r="E883" s="182">
        <f>SUM(E885:E907)</f>
        <v>38235</v>
      </c>
      <c r="F883" s="55">
        <f>SUM(F885:F907)</f>
        <v>14487862</v>
      </c>
      <c r="G883" s="61"/>
      <c r="H883" s="55">
        <f>SUM(H885:H907)</f>
        <v>5705081.5</v>
      </c>
      <c r="I883" s="12">
        <f>SUM(I885:I907)</f>
        <v>8782780.5</v>
      </c>
      <c r="J883" s="12"/>
      <c r="K883" s="15"/>
      <c r="L883" s="12">
        <f>SUM(L885:L907)</f>
        <v>17529473.760756146</v>
      </c>
      <c r="M883" s="15"/>
      <c r="N883" s="160">
        <f t="shared" si="149"/>
        <v>17529473.760756146</v>
      </c>
    </row>
    <row r="884" spans="1:14" x14ac:dyDescent="0.25">
      <c r="A884" s="159"/>
      <c r="B884" s="71" t="s">
        <v>26</v>
      </c>
      <c r="C884" s="53">
        <v>2</v>
      </c>
      <c r="D884" s="75">
        <v>0</v>
      </c>
      <c r="E884" s="185"/>
      <c r="F884" s="70">
        <v>0</v>
      </c>
      <c r="G884" s="61">
        <v>25</v>
      </c>
      <c r="H884" s="70">
        <f>F883*G884/100</f>
        <v>3621965.5</v>
      </c>
      <c r="I884" s="15">
        <f t="shared" ref="I884:I907" si="155">F884-H884</f>
        <v>-3621965.5</v>
      </c>
      <c r="J884" s="15"/>
      <c r="K884" s="15"/>
      <c r="L884" s="15"/>
      <c r="M884" s="15">
        <f>($L$7*$L$8*E882/$L$10)+($L$7*$L$9*D882/$L$11)</f>
        <v>16648193.273072105</v>
      </c>
      <c r="N884" s="165">
        <f t="shared" si="149"/>
        <v>16648193.273072105</v>
      </c>
    </row>
    <row r="885" spans="1:14" x14ac:dyDescent="0.25">
      <c r="A885" s="159"/>
      <c r="B885" s="71" t="s">
        <v>607</v>
      </c>
      <c r="C885" s="53">
        <v>4</v>
      </c>
      <c r="D885" s="75">
        <v>26.591699999999999</v>
      </c>
      <c r="E885" s="179">
        <v>1301</v>
      </c>
      <c r="F885" s="80">
        <v>185693</v>
      </c>
      <c r="G885" s="61">
        <v>75</v>
      </c>
      <c r="H885" s="70">
        <f t="shared" ref="H885:H907" si="156">F885*G885/100</f>
        <v>139269.75</v>
      </c>
      <c r="I885" s="15">
        <f t="shared" si="155"/>
        <v>46423.25</v>
      </c>
      <c r="J885" s="15">
        <f t="shared" ref="J885:J907" si="157">F885/E885</f>
        <v>142.73097617217525</v>
      </c>
      <c r="K885" s="15">
        <f t="shared" ref="K885:K907" si="158">$J$11*$J$19-J885</f>
        <v>449.30600103497022</v>
      </c>
      <c r="L885" s="15">
        <f t="shared" ref="L885:L907" si="159">IF(K885&gt;0,$J$7*$J$8*(K885/$K$19),0)+$J$7*$J$9*(E885/$E$19)+$J$7*$J$10*(D885/$D$19)</f>
        <v>778743.11198377132</v>
      </c>
      <c r="M885" s="15"/>
      <c r="N885" s="165">
        <f t="shared" ref="N885:N948" si="160">L885+M885</f>
        <v>778743.11198377132</v>
      </c>
    </row>
    <row r="886" spans="1:14" x14ac:dyDescent="0.25">
      <c r="A886" s="159"/>
      <c r="B886" s="71" t="s">
        <v>608</v>
      </c>
      <c r="C886" s="53">
        <v>4</v>
      </c>
      <c r="D886" s="75">
        <v>21.4466</v>
      </c>
      <c r="E886" s="179">
        <v>1261</v>
      </c>
      <c r="F886" s="80">
        <v>129573</v>
      </c>
      <c r="G886" s="61">
        <v>75</v>
      </c>
      <c r="H886" s="70">
        <f t="shared" si="156"/>
        <v>97179.75</v>
      </c>
      <c r="I886" s="15">
        <f t="shared" si="155"/>
        <v>32393.25</v>
      </c>
      <c r="J886" s="15">
        <f t="shared" si="157"/>
        <v>102.75416336241078</v>
      </c>
      <c r="K886" s="15">
        <f t="shared" si="158"/>
        <v>489.28281384473468</v>
      </c>
      <c r="L886" s="15">
        <f t="shared" si="159"/>
        <v>814622.45182714472</v>
      </c>
      <c r="M886" s="15"/>
      <c r="N886" s="165">
        <f t="shared" si="160"/>
        <v>814622.45182714472</v>
      </c>
    </row>
    <row r="887" spans="1:14" x14ac:dyDescent="0.25">
      <c r="A887" s="159"/>
      <c r="B887" s="71" t="s">
        <v>841</v>
      </c>
      <c r="C887" s="53">
        <v>4</v>
      </c>
      <c r="D887" s="75">
        <v>20.6798</v>
      </c>
      <c r="E887" s="179">
        <v>1451</v>
      </c>
      <c r="F887" s="80">
        <v>250387</v>
      </c>
      <c r="G887" s="61">
        <v>75</v>
      </c>
      <c r="H887" s="70">
        <f t="shared" si="156"/>
        <v>187790.25</v>
      </c>
      <c r="I887" s="15">
        <f t="shared" si="155"/>
        <v>62596.75</v>
      </c>
      <c r="J887" s="15">
        <f t="shared" si="157"/>
        <v>172.56168159889731</v>
      </c>
      <c r="K887" s="15">
        <f t="shared" si="158"/>
        <v>419.47529560824819</v>
      </c>
      <c r="L887" s="15">
        <f t="shared" si="159"/>
        <v>737743.66734237573</v>
      </c>
      <c r="M887" s="15"/>
      <c r="N887" s="165">
        <f t="shared" si="160"/>
        <v>737743.66734237573</v>
      </c>
    </row>
    <row r="888" spans="1:14" x14ac:dyDescent="0.25">
      <c r="A888" s="159"/>
      <c r="B888" s="71" t="s">
        <v>842</v>
      </c>
      <c r="C888" s="53">
        <v>4</v>
      </c>
      <c r="D888" s="75">
        <v>48.986699999999999</v>
      </c>
      <c r="E888" s="179">
        <v>2527</v>
      </c>
      <c r="F888" s="80">
        <v>216987</v>
      </c>
      <c r="G888" s="61">
        <v>75</v>
      </c>
      <c r="H888" s="70">
        <f t="shared" si="156"/>
        <v>162740.25</v>
      </c>
      <c r="I888" s="15">
        <f t="shared" si="155"/>
        <v>54246.75</v>
      </c>
      <c r="J888" s="15">
        <f t="shared" si="157"/>
        <v>85.867431737237837</v>
      </c>
      <c r="K888" s="15">
        <f t="shared" si="158"/>
        <v>506.16954546990763</v>
      </c>
      <c r="L888" s="15">
        <f t="shared" si="159"/>
        <v>1022226.1186242477</v>
      </c>
      <c r="M888" s="15"/>
      <c r="N888" s="165">
        <f t="shared" si="160"/>
        <v>1022226.1186242477</v>
      </c>
    </row>
    <row r="889" spans="1:14" x14ac:dyDescent="0.25">
      <c r="A889" s="159"/>
      <c r="B889" s="71" t="s">
        <v>609</v>
      </c>
      <c r="C889" s="53">
        <v>4</v>
      </c>
      <c r="D889" s="75">
        <v>62.897199999999998</v>
      </c>
      <c r="E889" s="179">
        <v>3303</v>
      </c>
      <c r="F889" s="80">
        <v>805987</v>
      </c>
      <c r="G889" s="61">
        <v>75</v>
      </c>
      <c r="H889" s="70">
        <f t="shared" si="156"/>
        <v>604490.25</v>
      </c>
      <c r="I889" s="15">
        <f t="shared" si="155"/>
        <v>201496.75</v>
      </c>
      <c r="J889" s="15">
        <f t="shared" si="157"/>
        <v>244.01665152891312</v>
      </c>
      <c r="K889" s="15">
        <f t="shared" si="158"/>
        <v>348.02032567823233</v>
      </c>
      <c r="L889" s="15">
        <f t="shared" si="159"/>
        <v>919562.36543961253</v>
      </c>
      <c r="M889" s="15"/>
      <c r="N889" s="165">
        <f t="shared" si="160"/>
        <v>919562.36543961253</v>
      </c>
    </row>
    <row r="890" spans="1:14" x14ac:dyDescent="0.25">
      <c r="A890" s="159"/>
      <c r="B890" s="71" t="s">
        <v>610</v>
      </c>
      <c r="C890" s="53">
        <v>4</v>
      </c>
      <c r="D890" s="75">
        <v>33.687600000000003</v>
      </c>
      <c r="E890" s="179">
        <v>2145</v>
      </c>
      <c r="F890" s="80">
        <v>230440</v>
      </c>
      <c r="G890" s="61">
        <v>75</v>
      </c>
      <c r="H890" s="70">
        <f t="shared" si="156"/>
        <v>172830</v>
      </c>
      <c r="I890" s="15">
        <f t="shared" si="155"/>
        <v>57610</v>
      </c>
      <c r="J890" s="15">
        <f t="shared" si="157"/>
        <v>107.43123543123544</v>
      </c>
      <c r="K890" s="15">
        <f t="shared" si="158"/>
        <v>484.60574177591002</v>
      </c>
      <c r="L890" s="15">
        <f t="shared" si="159"/>
        <v>919876.95283013908</v>
      </c>
      <c r="M890" s="15"/>
      <c r="N890" s="165">
        <f t="shared" si="160"/>
        <v>919876.95283013908</v>
      </c>
    </row>
    <row r="891" spans="1:14" x14ac:dyDescent="0.25">
      <c r="A891" s="159"/>
      <c r="B891" s="71" t="s">
        <v>611</v>
      </c>
      <c r="C891" s="53">
        <v>4</v>
      </c>
      <c r="D891" s="75">
        <v>36.413200000000003</v>
      </c>
      <c r="E891" s="179">
        <v>1365</v>
      </c>
      <c r="F891" s="80">
        <v>159080</v>
      </c>
      <c r="G891" s="61">
        <v>75</v>
      </c>
      <c r="H891" s="70">
        <f t="shared" si="156"/>
        <v>119310</v>
      </c>
      <c r="I891" s="15">
        <f t="shared" si="155"/>
        <v>39770</v>
      </c>
      <c r="J891" s="15">
        <f t="shared" si="157"/>
        <v>116.54212454212454</v>
      </c>
      <c r="K891" s="15">
        <f t="shared" si="158"/>
        <v>475.49485266502091</v>
      </c>
      <c r="L891" s="15">
        <f t="shared" si="159"/>
        <v>844347.01202089083</v>
      </c>
      <c r="M891" s="15"/>
      <c r="N891" s="165">
        <f t="shared" si="160"/>
        <v>844347.01202089083</v>
      </c>
    </row>
    <row r="892" spans="1:14" x14ac:dyDescent="0.25">
      <c r="A892" s="159"/>
      <c r="B892" s="71" t="s">
        <v>612</v>
      </c>
      <c r="C892" s="53">
        <v>4</v>
      </c>
      <c r="D892" s="75">
        <v>17.424600000000002</v>
      </c>
      <c r="E892" s="179">
        <v>743</v>
      </c>
      <c r="F892" s="80">
        <v>81813</v>
      </c>
      <c r="G892" s="61">
        <v>75</v>
      </c>
      <c r="H892" s="70">
        <f t="shared" si="156"/>
        <v>61359.75</v>
      </c>
      <c r="I892" s="15">
        <f t="shared" si="155"/>
        <v>20453.25</v>
      </c>
      <c r="J892" s="15">
        <f t="shared" si="157"/>
        <v>110.11170928667563</v>
      </c>
      <c r="K892" s="15">
        <f t="shared" si="158"/>
        <v>481.92526792046982</v>
      </c>
      <c r="L892" s="15">
        <f t="shared" si="159"/>
        <v>747732.71082910872</v>
      </c>
      <c r="M892" s="15"/>
      <c r="N892" s="165">
        <f t="shared" si="160"/>
        <v>747732.71082910872</v>
      </c>
    </row>
    <row r="893" spans="1:14" x14ac:dyDescent="0.25">
      <c r="A893" s="159"/>
      <c r="B893" s="71" t="s">
        <v>613</v>
      </c>
      <c r="C893" s="53">
        <v>4</v>
      </c>
      <c r="D893" s="75">
        <v>18.459800000000001</v>
      </c>
      <c r="E893" s="179">
        <v>1321</v>
      </c>
      <c r="F893" s="80">
        <v>100654</v>
      </c>
      <c r="G893" s="61">
        <v>75</v>
      </c>
      <c r="H893" s="70">
        <f t="shared" si="156"/>
        <v>75490.5</v>
      </c>
      <c r="I893" s="15">
        <f t="shared" si="155"/>
        <v>25163.5</v>
      </c>
      <c r="J893" s="15">
        <f t="shared" si="157"/>
        <v>76.195306585919752</v>
      </c>
      <c r="K893" s="15">
        <f t="shared" si="158"/>
        <v>515.84167062122572</v>
      </c>
      <c r="L893" s="15">
        <f t="shared" si="159"/>
        <v>847396.78310881509</v>
      </c>
      <c r="M893" s="15"/>
      <c r="N893" s="165">
        <f t="shared" si="160"/>
        <v>847396.78310881509</v>
      </c>
    </row>
    <row r="894" spans="1:14" x14ac:dyDescent="0.25">
      <c r="A894" s="159"/>
      <c r="B894" s="71" t="s">
        <v>296</v>
      </c>
      <c r="C894" s="53">
        <v>4</v>
      </c>
      <c r="D894" s="75">
        <v>17.335699999999999</v>
      </c>
      <c r="E894" s="179">
        <v>880</v>
      </c>
      <c r="F894" s="80">
        <v>99667</v>
      </c>
      <c r="G894" s="61">
        <v>75</v>
      </c>
      <c r="H894" s="70">
        <f t="shared" si="156"/>
        <v>74750.25</v>
      </c>
      <c r="I894" s="15">
        <f t="shared" si="155"/>
        <v>24916.75</v>
      </c>
      <c r="J894" s="15">
        <f t="shared" si="157"/>
        <v>113.25795454545455</v>
      </c>
      <c r="K894" s="15">
        <f t="shared" si="158"/>
        <v>478.77902266169093</v>
      </c>
      <c r="L894" s="15">
        <f t="shared" si="159"/>
        <v>755740.68362406711</v>
      </c>
      <c r="M894" s="15"/>
      <c r="N894" s="165">
        <f t="shared" si="160"/>
        <v>755740.68362406711</v>
      </c>
    </row>
    <row r="895" spans="1:14" x14ac:dyDescent="0.25">
      <c r="A895" s="159"/>
      <c r="B895" s="71" t="s">
        <v>614</v>
      </c>
      <c r="C895" s="53">
        <v>4</v>
      </c>
      <c r="D895" s="75">
        <v>9.4989999999999988</v>
      </c>
      <c r="E895" s="179">
        <v>583</v>
      </c>
      <c r="F895" s="80">
        <v>43147</v>
      </c>
      <c r="G895" s="61">
        <v>75</v>
      </c>
      <c r="H895" s="70">
        <f t="shared" si="156"/>
        <v>32360.25</v>
      </c>
      <c r="I895" s="15">
        <f t="shared" si="155"/>
        <v>10786.75</v>
      </c>
      <c r="J895" s="15">
        <f t="shared" si="157"/>
        <v>74.008576329331049</v>
      </c>
      <c r="K895" s="15">
        <f t="shared" si="158"/>
        <v>518.02840087781442</v>
      </c>
      <c r="L895" s="15">
        <f t="shared" si="159"/>
        <v>760497.97371653304</v>
      </c>
      <c r="M895" s="15"/>
      <c r="N895" s="165">
        <f t="shared" si="160"/>
        <v>760497.97371653304</v>
      </c>
    </row>
    <row r="896" spans="1:14" x14ac:dyDescent="0.25">
      <c r="A896" s="159"/>
      <c r="B896" s="71" t="s">
        <v>615</v>
      </c>
      <c r="C896" s="53">
        <v>4</v>
      </c>
      <c r="D896" s="75">
        <v>50.374799999999993</v>
      </c>
      <c r="E896" s="179">
        <v>2726</v>
      </c>
      <c r="F896" s="80">
        <v>417960</v>
      </c>
      <c r="G896" s="61">
        <v>75</v>
      </c>
      <c r="H896" s="70">
        <f t="shared" si="156"/>
        <v>313470</v>
      </c>
      <c r="I896" s="15">
        <f t="shared" si="155"/>
        <v>104490</v>
      </c>
      <c r="J896" s="15">
        <f t="shared" si="157"/>
        <v>153.32355099046222</v>
      </c>
      <c r="K896" s="15">
        <f t="shared" si="158"/>
        <v>438.71342621668327</v>
      </c>
      <c r="L896" s="15">
        <f t="shared" si="159"/>
        <v>954807.46520225133</v>
      </c>
      <c r="M896" s="15"/>
      <c r="N896" s="165">
        <f t="shared" si="160"/>
        <v>954807.46520225133</v>
      </c>
    </row>
    <row r="897" spans="1:14" x14ac:dyDescent="0.25">
      <c r="A897" s="159"/>
      <c r="B897" s="71" t="s">
        <v>574</v>
      </c>
      <c r="C897" s="53">
        <v>4</v>
      </c>
      <c r="D897" s="75">
        <v>12.6898</v>
      </c>
      <c r="E897" s="179">
        <v>765</v>
      </c>
      <c r="F897" s="80">
        <v>101694</v>
      </c>
      <c r="G897" s="61">
        <v>75</v>
      </c>
      <c r="H897" s="70">
        <f t="shared" si="156"/>
        <v>76270.5</v>
      </c>
      <c r="I897" s="15">
        <f t="shared" si="155"/>
        <v>25423.5</v>
      </c>
      <c r="J897" s="15">
        <f t="shared" si="157"/>
        <v>132.93333333333334</v>
      </c>
      <c r="K897" s="15">
        <f t="shared" si="158"/>
        <v>459.10364387381213</v>
      </c>
      <c r="L897" s="15">
        <f t="shared" si="159"/>
        <v>707434.56080702075</v>
      </c>
      <c r="M897" s="15"/>
      <c r="N897" s="165">
        <f t="shared" si="160"/>
        <v>707434.56080702075</v>
      </c>
    </row>
    <row r="898" spans="1:14" x14ac:dyDescent="0.25">
      <c r="A898" s="159"/>
      <c r="B898" s="71" t="s">
        <v>616</v>
      </c>
      <c r="C898" s="53">
        <v>4</v>
      </c>
      <c r="D898" s="75">
        <v>34.032299999999999</v>
      </c>
      <c r="E898" s="179">
        <v>1718</v>
      </c>
      <c r="F898" s="80">
        <v>350186</v>
      </c>
      <c r="G898" s="61">
        <v>75</v>
      </c>
      <c r="H898" s="70">
        <f t="shared" si="156"/>
        <v>262639.5</v>
      </c>
      <c r="I898" s="15">
        <f t="shared" si="155"/>
        <v>87546.5</v>
      </c>
      <c r="J898" s="15">
        <f t="shared" si="157"/>
        <v>203.83352735739231</v>
      </c>
      <c r="K898" s="15">
        <f t="shared" si="158"/>
        <v>388.20344984975316</v>
      </c>
      <c r="L898" s="15">
        <f t="shared" si="159"/>
        <v>754989.5111200189</v>
      </c>
      <c r="M898" s="15"/>
      <c r="N898" s="165">
        <f t="shared" si="160"/>
        <v>754989.5111200189</v>
      </c>
    </row>
    <row r="899" spans="1:14" x14ac:dyDescent="0.25">
      <c r="A899" s="159"/>
      <c r="B899" s="71" t="s">
        <v>617</v>
      </c>
      <c r="C899" s="53">
        <v>4</v>
      </c>
      <c r="D899" s="75">
        <v>17.230599999999999</v>
      </c>
      <c r="E899" s="179">
        <v>843</v>
      </c>
      <c r="F899" s="80">
        <v>95320</v>
      </c>
      <c r="G899" s="61">
        <v>75</v>
      </c>
      <c r="H899" s="70">
        <f t="shared" si="156"/>
        <v>71490</v>
      </c>
      <c r="I899" s="15">
        <f t="shared" si="155"/>
        <v>23830</v>
      </c>
      <c r="J899" s="15">
        <f t="shared" si="157"/>
        <v>113.07236061684461</v>
      </c>
      <c r="K899" s="15">
        <f t="shared" si="158"/>
        <v>478.96461659030086</v>
      </c>
      <c r="L899" s="15">
        <f t="shared" si="159"/>
        <v>752369.68543943251</v>
      </c>
      <c r="M899" s="15"/>
      <c r="N899" s="165">
        <f t="shared" si="160"/>
        <v>752369.68543943251</v>
      </c>
    </row>
    <row r="900" spans="1:14" x14ac:dyDescent="0.25">
      <c r="A900" s="159"/>
      <c r="B900" s="71" t="s">
        <v>618</v>
      </c>
      <c r="C900" s="53">
        <v>4</v>
      </c>
      <c r="D900" s="75">
        <v>31.044899999999998</v>
      </c>
      <c r="E900" s="179">
        <v>2562</v>
      </c>
      <c r="F900" s="80">
        <v>410760</v>
      </c>
      <c r="G900" s="61">
        <v>75</v>
      </c>
      <c r="H900" s="70">
        <f t="shared" si="156"/>
        <v>308070</v>
      </c>
      <c r="I900" s="15">
        <f t="shared" si="155"/>
        <v>102690</v>
      </c>
      <c r="J900" s="15">
        <f t="shared" si="157"/>
        <v>160.32786885245901</v>
      </c>
      <c r="K900" s="15">
        <f t="shared" si="158"/>
        <v>431.70910835468646</v>
      </c>
      <c r="L900" s="15">
        <f t="shared" si="159"/>
        <v>881003.47124508256</v>
      </c>
      <c r="M900" s="15"/>
      <c r="N900" s="165">
        <f t="shared" si="160"/>
        <v>881003.47124508256</v>
      </c>
    </row>
    <row r="901" spans="1:14" x14ac:dyDescent="0.25">
      <c r="A901" s="159"/>
      <c r="B901" s="71" t="s">
        <v>619</v>
      </c>
      <c r="C901" s="53">
        <v>4</v>
      </c>
      <c r="D901" s="75">
        <v>11.1501</v>
      </c>
      <c r="E901" s="179">
        <v>716</v>
      </c>
      <c r="F901" s="80">
        <v>300680</v>
      </c>
      <c r="G901" s="61">
        <v>75</v>
      </c>
      <c r="H901" s="70">
        <f t="shared" si="156"/>
        <v>225510</v>
      </c>
      <c r="I901" s="15">
        <f t="shared" si="155"/>
        <v>75170</v>
      </c>
      <c r="J901" s="15">
        <f t="shared" si="157"/>
        <v>419.9441340782123</v>
      </c>
      <c r="K901" s="15">
        <f t="shared" si="158"/>
        <v>172.09284312893317</v>
      </c>
      <c r="L901" s="15">
        <f t="shared" si="159"/>
        <v>320439.33151017554</v>
      </c>
      <c r="M901" s="15"/>
      <c r="N901" s="165">
        <f t="shared" si="160"/>
        <v>320439.33151017554</v>
      </c>
    </row>
    <row r="902" spans="1:14" x14ac:dyDescent="0.25">
      <c r="A902" s="159"/>
      <c r="B902" s="71" t="s">
        <v>620</v>
      </c>
      <c r="C902" s="53">
        <v>4</v>
      </c>
      <c r="D902" s="75">
        <v>10.266300000000001</v>
      </c>
      <c r="E902" s="179">
        <v>983</v>
      </c>
      <c r="F902" s="80">
        <v>82520</v>
      </c>
      <c r="G902" s="61">
        <v>75</v>
      </c>
      <c r="H902" s="70">
        <f t="shared" si="156"/>
        <v>61890</v>
      </c>
      <c r="I902" s="15">
        <f t="shared" si="155"/>
        <v>20630</v>
      </c>
      <c r="J902" s="15">
        <f t="shared" si="157"/>
        <v>83.947100712105794</v>
      </c>
      <c r="K902" s="15">
        <f t="shared" si="158"/>
        <v>508.08987649503968</v>
      </c>
      <c r="L902" s="15">
        <f t="shared" si="159"/>
        <v>785528.53200509609</v>
      </c>
      <c r="M902" s="15"/>
      <c r="N902" s="165">
        <f t="shared" si="160"/>
        <v>785528.53200509609</v>
      </c>
    </row>
    <row r="903" spans="1:14" x14ac:dyDescent="0.25">
      <c r="A903" s="159"/>
      <c r="B903" s="71" t="s">
        <v>621</v>
      </c>
      <c r="C903" s="53">
        <v>4</v>
      </c>
      <c r="D903" s="75">
        <v>27.482099999999999</v>
      </c>
      <c r="E903" s="179">
        <v>1385</v>
      </c>
      <c r="F903" s="80">
        <v>134694</v>
      </c>
      <c r="G903" s="61">
        <v>75</v>
      </c>
      <c r="H903" s="70">
        <f t="shared" si="156"/>
        <v>101020.5</v>
      </c>
      <c r="I903" s="15">
        <f t="shared" si="155"/>
        <v>33673.5</v>
      </c>
      <c r="J903" s="15">
        <f t="shared" si="157"/>
        <v>97.251985559566791</v>
      </c>
      <c r="K903" s="15">
        <f t="shared" si="158"/>
        <v>494.78499164757869</v>
      </c>
      <c r="L903" s="15">
        <f t="shared" si="159"/>
        <v>848621.55961663683</v>
      </c>
      <c r="M903" s="15"/>
      <c r="N903" s="165">
        <f t="shared" si="160"/>
        <v>848621.55961663683</v>
      </c>
    </row>
    <row r="904" spans="1:14" x14ac:dyDescent="0.25">
      <c r="A904" s="159"/>
      <c r="B904" s="71" t="s">
        <v>843</v>
      </c>
      <c r="C904" s="53">
        <v>4</v>
      </c>
      <c r="D904" s="75">
        <v>24.450700000000005</v>
      </c>
      <c r="E904" s="179">
        <v>1079</v>
      </c>
      <c r="F904" s="80">
        <v>574840</v>
      </c>
      <c r="G904" s="61">
        <v>75</v>
      </c>
      <c r="H904" s="70">
        <f t="shared" si="156"/>
        <v>431130</v>
      </c>
      <c r="I904" s="15">
        <f t="shared" si="155"/>
        <v>143710</v>
      </c>
      <c r="J904" s="15">
        <f t="shared" si="157"/>
        <v>532.75254865616307</v>
      </c>
      <c r="K904" s="15">
        <f t="shared" si="158"/>
        <v>59.284428550982398</v>
      </c>
      <c r="L904" s="15">
        <f t="shared" si="159"/>
        <v>238674.64270550915</v>
      </c>
      <c r="M904" s="15"/>
      <c r="N904" s="165">
        <f t="shared" si="160"/>
        <v>238674.64270550915</v>
      </c>
    </row>
    <row r="905" spans="1:14" x14ac:dyDescent="0.25">
      <c r="A905" s="159"/>
      <c r="B905" s="71" t="s">
        <v>622</v>
      </c>
      <c r="C905" s="53">
        <v>4</v>
      </c>
      <c r="D905" s="75">
        <v>14.500899999999998</v>
      </c>
      <c r="E905" s="179">
        <v>706</v>
      </c>
      <c r="F905" s="80">
        <v>114427</v>
      </c>
      <c r="G905" s="61">
        <v>75</v>
      </c>
      <c r="H905" s="70">
        <f t="shared" si="156"/>
        <v>85820.25</v>
      </c>
      <c r="I905" s="15">
        <f t="shared" si="155"/>
        <v>28606.75</v>
      </c>
      <c r="J905" s="15">
        <f t="shared" si="157"/>
        <v>162.07790368271955</v>
      </c>
      <c r="K905" s="15">
        <f t="shared" si="158"/>
        <v>429.95907352442589</v>
      </c>
      <c r="L905" s="15">
        <f t="shared" si="159"/>
        <v>668314.66847171145</v>
      </c>
      <c r="M905" s="15"/>
      <c r="N905" s="165">
        <f t="shared" si="160"/>
        <v>668314.66847171145</v>
      </c>
    </row>
    <row r="906" spans="1:14" x14ac:dyDescent="0.25">
      <c r="A906" s="159"/>
      <c r="B906" s="71" t="s">
        <v>905</v>
      </c>
      <c r="C906" s="53">
        <v>3</v>
      </c>
      <c r="D906" s="75">
        <v>19.206800000000001</v>
      </c>
      <c r="E906" s="179">
        <v>6040</v>
      </c>
      <c r="F906" s="80">
        <v>9383300</v>
      </c>
      <c r="G906" s="61">
        <v>20</v>
      </c>
      <c r="H906" s="70">
        <f t="shared" si="156"/>
        <v>1876660</v>
      </c>
      <c r="I906" s="15">
        <f t="shared" si="155"/>
        <v>7506640</v>
      </c>
      <c r="J906" s="15">
        <f t="shared" si="157"/>
        <v>1553.5264900662253</v>
      </c>
      <c r="K906" s="15">
        <f t="shared" si="158"/>
        <v>-961.48951285907981</v>
      </c>
      <c r="L906" s="15">
        <f t="shared" si="159"/>
        <v>595532.67177297326</v>
      </c>
      <c r="M906" s="15"/>
      <c r="N906" s="165">
        <f t="shared" si="160"/>
        <v>595532.67177297326</v>
      </c>
    </row>
    <row r="907" spans="1:14" x14ac:dyDescent="0.25">
      <c r="A907" s="159"/>
      <c r="B907" s="71" t="s">
        <v>844</v>
      </c>
      <c r="C907" s="53">
        <v>4</v>
      </c>
      <c r="D907" s="75">
        <v>32.515500000000003</v>
      </c>
      <c r="E907" s="179">
        <v>1832</v>
      </c>
      <c r="F907" s="80">
        <v>218053</v>
      </c>
      <c r="G907" s="61">
        <v>75</v>
      </c>
      <c r="H907" s="70">
        <f t="shared" si="156"/>
        <v>163539.75</v>
      </c>
      <c r="I907" s="15">
        <f t="shared" si="155"/>
        <v>54513.25</v>
      </c>
      <c r="J907" s="15">
        <f t="shared" si="157"/>
        <v>119.0245633187773</v>
      </c>
      <c r="K907" s="15">
        <f t="shared" si="158"/>
        <v>473.0124138883682</v>
      </c>
      <c r="L907" s="15">
        <f t="shared" si="159"/>
        <v>873267.82951353304</v>
      </c>
      <c r="M907" s="15"/>
      <c r="N907" s="165">
        <f t="shared" si="160"/>
        <v>873267.82951353304</v>
      </c>
    </row>
    <row r="908" spans="1:14" x14ac:dyDescent="0.25">
      <c r="A908" s="159"/>
      <c r="B908" s="8"/>
      <c r="C908" s="8"/>
      <c r="D908" s="75">
        <v>0</v>
      </c>
      <c r="E908" s="181"/>
      <c r="F908" s="166"/>
      <c r="G908" s="61"/>
      <c r="H908" s="166"/>
      <c r="I908" s="167"/>
      <c r="J908" s="167"/>
      <c r="K908" s="15"/>
      <c r="L908" s="15"/>
      <c r="M908" s="15"/>
      <c r="N908" s="165"/>
    </row>
    <row r="909" spans="1:14" x14ac:dyDescent="0.25">
      <c r="A909" s="163" t="s">
        <v>623</v>
      </c>
      <c r="B909" s="63" t="s">
        <v>2</v>
      </c>
      <c r="C909" s="64"/>
      <c r="D909" s="7">
        <v>998.38089999999977</v>
      </c>
      <c r="E909" s="182">
        <f>E910</f>
        <v>65392</v>
      </c>
      <c r="F909" s="55">
        <v>0</v>
      </c>
      <c r="G909" s="61"/>
      <c r="H909" s="55">
        <f>H911</f>
        <v>6652656.25</v>
      </c>
      <c r="I909" s="12">
        <f>I911</f>
        <v>-6652656.25</v>
      </c>
      <c r="J909" s="12"/>
      <c r="K909" s="15"/>
      <c r="L909" s="15"/>
      <c r="M909" s="14">
        <f>M911</f>
        <v>28153061.123145469</v>
      </c>
      <c r="N909" s="160">
        <f t="shared" si="160"/>
        <v>28153061.123145469</v>
      </c>
    </row>
    <row r="910" spans="1:14" x14ac:dyDescent="0.25">
      <c r="A910" s="163" t="s">
        <v>623</v>
      </c>
      <c r="B910" s="63" t="s">
        <v>3</v>
      </c>
      <c r="C910" s="64"/>
      <c r="D910" s="7">
        <v>998.38089999999977</v>
      </c>
      <c r="E910" s="182">
        <f>SUM(E912:E934)</f>
        <v>65392</v>
      </c>
      <c r="F910" s="55">
        <f>SUM(F912:F934)</f>
        <v>26610625</v>
      </c>
      <c r="G910" s="61"/>
      <c r="H910" s="55">
        <f>SUM(H912:H934)</f>
        <v>12110651.25</v>
      </c>
      <c r="I910" s="12">
        <f>SUM(I912:I934)</f>
        <v>14499973.75</v>
      </c>
      <c r="J910" s="12"/>
      <c r="K910" s="15"/>
      <c r="L910" s="12">
        <f>SUM(L912:L934)</f>
        <v>19033116.47661626</v>
      </c>
      <c r="M910" s="15"/>
      <c r="N910" s="160">
        <f t="shared" si="160"/>
        <v>19033116.47661626</v>
      </c>
    </row>
    <row r="911" spans="1:14" x14ac:dyDescent="0.25">
      <c r="A911" s="159"/>
      <c r="B911" s="71" t="s">
        <v>26</v>
      </c>
      <c r="C911" s="53">
        <v>2</v>
      </c>
      <c r="D911" s="75">
        <v>0</v>
      </c>
      <c r="E911" s="185"/>
      <c r="F911" s="70">
        <v>0</v>
      </c>
      <c r="G911" s="61">
        <v>25</v>
      </c>
      <c r="H911" s="70">
        <f>F910*G911/100</f>
        <v>6652656.25</v>
      </c>
      <c r="I911" s="15">
        <f t="shared" ref="I911:I934" si="161">F911-H911</f>
        <v>-6652656.25</v>
      </c>
      <c r="J911" s="15"/>
      <c r="K911" s="15"/>
      <c r="L911" s="15"/>
      <c r="M911" s="15">
        <f>($L$7*$L$8*E909/$L$10)+($L$7*$L$9*D909/$L$11)</f>
        <v>28153061.123145469</v>
      </c>
      <c r="N911" s="165">
        <f t="shared" si="160"/>
        <v>28153061.123145469</v>
      </c>
    </row>
    <row r="912" spans="1:14" x14ac:dyDescent="0.25">
      <c r="A912" s="159"/>
      <c r="B912" s="71" t="s">
        <v>624</v>
      </c>
      <c r="C912" s="53">
        <v>4</v>
      </c>
      <c r="D912" s="75">
        <v>17.226600000000001</v>
      </c>
      <c r="E912" s="179">
        <v>437</v>
      </c>
      <c r="F912" s="80">
        <v>87147</v>
      </c>
      <c r="G912" s="61">
        <v>75</v>
      </c>
      <c r="H912" s="70">
        <f t="shared" ref="H912:H934" si="162">F912*G912/100</f>
        <v>65360.25</v>
      </c>
      <c r="I912" s="15">
        <f t="shared" si="161"/>
        <v>21786.75</v>
      </c>
      <c r="J912" s="15">
        <f t="shared" ref="J912:J934" si="163">F912/E912</f>
        <v>199.42105263157896</v>
      </c>
      <c r="K912" s="15">
        <f t="shared" ref="K912:K934" si="164">$J$11*$J$19-J912</f>
        <v>392.61592457556651</v>
      </c>
      <c r="L912" s="15">
        <f t="shared" ref="L912:L934" si="165">IF(K912&gt;0,$J$7*$J$8*(K912/$K$19),0)+$J$7*$J$9*(E912/$E$19)+$J$7*$J$10*(D912/$D$19)</f>
        <v>601745.72682642785</v>
      </c>
      <c r="M912" s="15"/>
      <c r="N912" s="165">
        <f t="shared" si="160"/>
        <v>601745.72682642785</v>
      </c>
    </row>
    <row r="913" spans="1:14" x14ac:dyDescent="0.25">
      <c r="A913" s="159"/>
      <c r="B913" s="71" t="s">
        <v>105</v>
      </c>
      <c r="C913" s="53">
        <v>4</v>
      </c>
      <c r="D913" s="75">
        <v>25.498499999999996</v>
      </c>
      <c r="E913" s="179">
        <v>2604</v>
      </c>
      <c r="F913" s="80">
        <v>306627</v>
      </c>
      <c r="G913" s="61">
        <v>75</v>
      </c>
      <c r="H913" s="70">
        <f t="shared" si="162"/>
        <v>229970.25</v>
      </c>
      <c r="I913" s="15">
        <f t="shared" si="161"/>
        <v>76656.75</v>
      </c>
      <c r="J913" s="15">
        <f t="shared" si="163"/>
        <v>117.75230414746544</v>
      </c>
      <c r="K913" s="15">
        <f t="shared" si="164"/>
        <v>474.28467305968002</v>
      </c>
      <c r="L913" s="15">
        <f t="shared" si="165"/>
        <v>926692.4578926625</v>
      </c>
      <c r="M913" s="15"/>
      <c r="N913" s="165">
        <f t="shared" si="160"/>
        <v>926692.4578926625</v>
      </c>
    </row>
    <row r="914" spans="1:14" x14ac:dyDescent="0.25">
      <c r="A914" s="159"/>
      <c r="B914" s="71" t="s">
        <v>625</v>
      </c>
      <c r="C914" s="53">
        <v>4</v>
      </c>
      <c r="D914" s="75">
        <v>35.809699999999999</v>
      </c>
      <c r="E914" s="179">
        <v>928</v>
      </c>
      <c r="F914" s="80">
        <v>213174</v>
      </c>
      <c r="G914" s="61">
        <v>75</v>
      </c>
      <c r="H914" s="70">
        <f t="shared" si="162"/>
        <v>159880.5</v>
      </c>
      <c r="I914" s="15">
        <f t="shared" si="161"/>
        <v>53293.5</v>
      </c>
      <c r="J914" s="15">
        <f t="shared" si="163"/>
        <v>229.71336206896552</v>
      </c>
      <c r="K914" s="15">
        <f t="shared" si="164"/>
        <v>362.32361513817995</v>
      </c>
      <c r="L914" s="15">
        <f t="shared" si="165"/>
        <v>653995.33577196405</v>
      </c>
      <c r="M914" s="15"/>
      <c r="N914" s="165">
        <f t="shared" si="160"/>
        <v>653995.33577196405</v>
      </c>
    </row>
    <row r="915" spans="1:14" x14ac:dyDescent="0.25">
      <c r="A915" s="159"/>
      <c r="B915" s="71" t="s">
        <v>845</v>
      </c>
      <c r="C915" s="53">
        <v>4</v>
      </c>
      <c r="D915" s="75">
        <v>39.009399999999999</v>
      </c>
      <c r="E915" s="179">
        <v>2727</v>
      </c>
      <c r="F915" s="80">
        <v>408507</v>
      </c>
      <c r="G915" s="61">
        <v>75</v>
      </c>
      <c r="H915" s="70">
        <f t="shared" si="162"/>
        <v>306380.25</v>
      </c>
      <c r="I915" s="15">
        <f t="shared" si="161"/>
        <v>102126.75</v>
      </c>
      <c r="J915" s="15">
        <f t="shared" si="163"/>
        <v>149.8008800880088</v>
      </c>
      <c r="K915" s="15">
        <f t="shared" si="164"/>
        <v>442.23609711913667</v>
      </c>
      <c r="L915" s="15">
        <f t="shared" si="165"/>
        <v>930301.34539697727</v>
      </c>
      <c r="M915" s="15"/>
      <c r="N915" s="165">
        <f t="shared" si="160"/>
        <v>930301.34539697727</v>
      </c>
    </row>
    <row r="916" spans="1:14" x14ac:dyDescent="0.25">
      <c r="A916" s="159"/>
      <c r="B916" s="71" t="s">
        <v>626</v>
      </c>
      <c r="C916" s="53">
        <v>4</v>
      </c>
      <c r="D916" s="75">
        <v>53.113700000000001</v>
      </c>
      <c r="E916" s="179">
        <v>3363</v>
      </c>
      <c r="F916" s="80">
        <v>388853</v>
      </c>
      <c r="G916" s="61">
        <v>75</v>
      </c>
      <c r="H916" s="70">
        <f t="shared" si="162"/>
        <v>291639.75</v>
      </c>
      <c r="I916" s="15">
        <f t="shared" si="161"/>
        <v>97213.25</v>
      </c>
      <c r="J916" s="15">
        <f t="shared" si="163"/>
        <v>115.62682129051443</v>
      </c>
      <c r="K916" s="15">
        <f t="shared" si="164"/>
        <v>476.41015591663103</v>
      </c>
      <c r="L916" s="15">
        <f t="shared" si="165"/>
        <v>1069176.462534647</v>
      </c>
      <c r="M916" s="15"/>
      <c r="N916" s="165">
        <f t="shared" si="160"/>
        <v>1069176.462534647</v>
      </c>
    </row>
    <row r="917" spans="1:14" x14ac:dyDescent="0.25">
      <c r="A917" s="159"/>
      <c r="B917" s="71" t="s">
        <v>627</v>
      </c>
      <c r="C917" s="53">
        <v>4</v>
      </c>
      <c r="D917" s="75">
        <v>54.958999999999996</v>
      </c>
      <c r="E917" s="179">
        <v>2655</v>
      </c>
      <c r="F917" s="80">
        <v>565240</v>
      </c>
      <c r="G917" s="61">
        <v>75</v>
      </c>
      <c r="H917" s="70">
        <f t="shared" si="162"/>
        <v>423930</v>
      </c>
      <c r="I917" s="15">
        <f t="shared" si="161"/>
        <v>141310</v>
      </c>
      <c r="J917" s="15">
        <f t="shared" si="163"/>
        <v>212.89642184557439</v>
      </c>
      <c r="K917" s="15">
        <f t="shared" si="164"/>
        <v>379.14055536157105</v>
      </c>
      <c r="L917" s="15">
        <f t="shared" si="165"/>
        <v>881599.07976942696</v>
      </c>
      <c r="M917" s="15"/>
      <c r="N917" s="165">
        <f t="shared" si="160"/>
        <v>881599.07976942696</v>
      </c>
    </row>
    <row r="918" spans="1:14" x14ac:dyDescent="0.25">
      <c r="A918" s="159"/>
      <c r="B918" s="71" t="s">
        <v>171</v>
      </c>
      <c r="C918" s="53">
        <v>4</v>
      </c>
      <c r="D918" s="75">
        <v>50.674500000000002</v>
      </c>
      <c r="E918" s="179">
        <v>2344</v>
      </c>
      <c r="F918" s="80">
        <v>580267</v>
      </c>
      <c r="G918" s="61">
        <v>75</v>
      </c>
      <c r="H918" s="70">
        <f t="shared" si="162"/>
        <v>435200.25</v>
      </c>
      <c r="I918" s="15">
        <f t="shared" si="161"/>
        <v>145066.75</v>
      </c>
      <c r="J918" s="15">
        <f t="shared" si="163"/>
        <v>247.55418088737201</v>
      </c>
      <c r="K918" s="15">
        <f t="shared" si="164"/>
        <v>344.48279631977346</v>
      </c>
      <c r="L918" s="15">
        <f t="shared" si="165"/>
        <v>796737.65605295089</v>
      </c>
      <c r="M918" s="15"/>
      <c r="N918" s="165">
        <f t="shared" si="160"/>
        <v>796737.65605295089</v>
      </c>
    </row>
    <row r="919" spans="1:14" x14ac:dyDescent="0.25">
      <c r="A919" s="159"/>
      <c r="B919" s="71" t="s">
        <v>628</v>
      </c>
      <c r="C919" s="53">
        <v>4</v>
      </c>
      <c r="D919" s="75">
        <v>47.912499999999994</v>
      </c>
      <c r="E919" s="179">
        <v>2692</v>
      </c>
      <c r="F919" s="80">
        <v>576667</v>
      </c>
      <c r="G919" s="61">
        <v>75</v>
      </c>
      <c r="H919" s="70">
        <f t="shared" si="162"/>
        <v>432500.25</v>
      </c>
      <c r="I919" s="15">
        <f t="shared" si="161"/>
        <v>144166.75</v>
      </c>
      <c r="J919" s="15">
        <f t="shared" si="163"/>
        <v>214.21508172362556</v>
      </c>
      <c r="K919" s="15">
        <f t="shared" si="164"/>
        <v>377.82189548351994</v>
      </c>
      <c r="L919" s="15">
        <f t="shared" si="165"/>
        <v>865074.22607497091</v>
      </c>
      <c r="M919" s="15"/>
      <c r="N919" s="165">
        <f t="shared" si="160"/>
        <v>865074.22607497091</v>
      </c>
    </row>
    <row r="920" spans="1:14" x14ac:dyDescent="0.25">
      <c r="A920" s="159"/>
      <c r="B920" s="71" t="s">
        <v>629</v>
      </c>
      <c r="C920" s="53">
        <v>4</v>
      </c>
      <c r="D920" s="75">
        <v>55.839199999999998</v>
      </c>
      <c r="E920" s="179">
        <v>3986</v>
      </c>
      <c r="F920" s="80">
        <v>695173</v>
      </c>
      <c r="G920" s="61">
        <v>75</v>
      </c>
      <c r="H920" s="70">
        <f t="shared" si="162"/>
        <v>521379.75</v>
      </c>
      <c r="I920" s="15">
        <f t="shared" si="161"/>
        <v>173793.25</v>
      </c>
      <c r="J920" s="15">
        <f t="shared" si="163"/>
        <v>174.40366281986954</v>
      </c>
      <c r="K920" s="15">
        <f t="shared" si="164"/>
        <v>417.63331438727596</v>
      </c>
      <c r="L920" s="15">
        <f t="shared" si="165"/>
        <v>1054984.442276994</v>
      </c>
      <c r="M920" s="15"/>
      <c r="N920" s="165">
        <f t="shared" si="160"/>
        <v>1054984.442276994</v>
      </c>
    </row>
    <row r="921" spans="1:14" x14ac:dyDescent="0.25">
      <c r="A921" s="159"/>
      <c r="B921" s="71" t="s">
        <v>630</v>
      </c>
      <c r="C921" s="53">
        <v>4</v>
      </c>
      <c r="D921" s="75">
        <v>30.313600000000001</v>
      </c>
      <c r="E921" s="179">
        <v>2950</v>
      </c>
      <c r="F921" s="80">
        <v>336533</v>
      </c>
      <c r="G921" s="61">
        <v>75</v>
      </c>
      <c r="H921" s="70">
        <f t="shared" si="162"/>
        <v>252399.75</v>
      </c>
      <c r="I921" s="15">
        <f t="shared" si="161"/>
        <v>84133.25</v>
      </c>
      <c r="J921" s="15">
        <f t="shared" si="163"/>
        <v>114.07898305084746</v>
      </c>
      <c r="K921" s="15">
        <f t="shared" si="164"/>
        <v>477.95799415629801</v>
      </c>
      <c r="L921" s="15">
        <f t="shared" si="165"/>
        <v>975211.33716511342</v>
      </c>
      <c r="M921" s="15"/>
      <c r="N921" s="165">
        <f t="shared" si="160"/>
        <v>975211.33716511342</v>
      </c>
    </row>
    <row r="922" spans="1:14" x14ac:dyDescent="0.25">
      <c r="A922" s="159"/>
      <c r="B922" s="71" t="s">
        <v>631</v>
      </c>
      <c r="C922" s="53">
        <v>4</v>
      </c>
      <c r="D922" s="75">
        <v>12.9727</v>
      </c>
      <c r="E922" s="179">
        <v>537</v>
      </c>
      <c r="F922" s="80">
        <v>215840</v>
      </c>
      <c r="G922" s="61">
        <v>75</v>
      </c>
      <c r="H922" s="70">
        <f t="shared" si="162"/>
        <v>161880</v>
      </c>
      <c r="I922" s="15">
        <f t="shared" si="161"/>
        <v>53960</v>
      </c>
      <c r="J922" s="15">
        <f t="shared" si="163"/>
        <v>401.9366852886406</v>
      </c>
      <c r="K922" s="15">
        <f t="shared" si="164"/>
        <v>190.10029191850487</v>
      </c>
      <c r="L922" s="15">
        <f t="shared" si="165"/>
        <v>332698.51135401445</v>
      </c>
      <c r="M922" s="15"/>
      <c r="N922" s="165">
        <f t="shared" si="160"/>
        <v>332698.51135401445</v>
      </c>
    </row>
    <row r="923" spans="1:14" x14ac:dyDescent="0.25">
      <c r="A923" s="159"/>
      <c r="B923" s="71" t="s">
        <v>632</v>
      </c>
      <c r="C923" s="53">
        <v>4</v>
      </c>
      <c r="D923" s="75">
        <v>53.3904</v>
      </c>
      <c r="E923" s="179">
        <v>4944</v>
      </c>
      <c r="F923" s="80">
        <v>1142427</v>
      </c>
      <c r="G923" s="61">
        <v>75</v>
      </c>
      <c r="H923" s="70">
        <f t="shared" si="162"/>
        <v>856820.25</v>
      </c>
      <c r="I923" s="15">
        <f t="shared" si="161"/>
        <v>285606.75</v>
      </c>
      <c r="J923" s="15">
        <f t="shared" si="163"/>
        <v>231.07342233009709</v>
      </c>
      <c r="K923" s="15">
        <f t="shared" si="164"/>
        <v>360.96355487704841</v>
      </c>
      <c r="L923" s="15">
        <f t="shared" si="165"/>
        <v>1060547.7520714987</v>
      </c>
      <c r="M923" s="15"/>
      <c r="N923" s="165">
        <f t="shared" si="160"/>
        <v>1060547.7520714987</v>
      </c>
    </row>
    <row r="924" spans="1:14" x14ac:dyDescent="0.25">
      <c r="A924" s="159"/>
      <c r="B924" s="71" t="s">
        <v>244</v>
      </c>
      <c r="C924" s="53">
        <v>4</v>
      </c>
      <c r="D924" s="75">
        <v>38.387099999999997</v>
      </c>
      <c r="E924" s="179">
        <v>1763</v>
      </c>
      <c r="F924" s="80">
        <v>510414</v>
      </c>
      <c r="G924" s="61">
        <v>75</v>
      </c>
      <c r="H924" s="70">
        <f t="shared" si="162"/>
        <v>382810.5</v>
      </c>
      <c r="I924" s="15">
        <f t="shared" si="161"/>
        <v>127603.5</v>
      </c>
      <c r="J924" s="15">
        <f t="shared" si="163"/>
        <v>289.51446398184913</v>
      </c>
      <c r="K924" s="15">
        <f t="shared" si="164"/>
        <v>302.52251322529634</v>
      </c>
      <c r="L924" s="15">
        <f t="shared" si="165"/>
        <v>657239.3365515332</v>
      </c>
      <c r="M924" s="15"/>
      <c r="N924" s="165">
        <f t="shared" si="160"/>
        <v>657239.3365515332</v>
      </c>
    </row>
    <row r="925" spans="1:14" x14ac:dyDescent="0.25">
      <c r="A925" s="159"/>
      <c r="B925" s="71" t="s">
        <v>633</v>
      </c>
      <c r="C925" s="53">
        <v>4</v>
      </c>
      <c r="D925" s="75">
        <v>37.928000000000004</v>
      </c>
      <c r="E925" s="179">
        <v>2504</v>
      </c>
      <c r="F925" s="80">
        <v>781813</v>
      </c>
      <c r="G925" s="61">
        <v>75</v>
      </c>
      <c r="H925" s="70">
        <f t="shared" si="162"/>
        <v>586359.75</v>
      </c>
      <c r="I925" s="15">
        <f t="shared" si="161"/>
        <v>195453.25</v>
      </c>
      <c r="J925" s="15">
        <f t="shared" si="163"/>
        <v>312.22563897763581</v>
      </c>
      <c r="K925" s="15">
        <f t="shared" si="164"/>
        <v>279.81133822950966</v>
      </c>
      <c r="L925" s="15">
        <f t="shared" si="165"/>
        <v>693097.51006111025</v>
      </c>
      <c r="M925" s="15"/>
      <c r="N925" s="165">
        <f t="shared" si="160"/>
        <v>693097.51006111025</v>
      </c>
    </row>
    <row r="926" spans="1:14" x14ac:dyDescent="0.25">
      <c r="A926" s="159"/>
      <c r="B926" s="71" t="s">
        <v>634</v>
      </c>
      <c r="C926" s="53">
        <v>4</v>
      </c>
      <c r="D926" s="75">
        <v>42.626199999999997</v>
      </c>
      <c r="E926" s="179">
        <v>2508</v>
      </c>
      <c r="F926" s="80">
        <v>1524254</v>
      </c>
      <c r="G926" s="61">
        <v>75</v>
      </c>
      <c r="H926" s="70">
        <f t="shared" si="162"/>
        <v>1143190.5</v>
      </c>
      <c r="I926" s="15">
        <f t="shared" si="161"/>
        <v>381063.5</v>
      </c>
      <c r="J926" s="15">
        <f t="shared" si="163"/>
        <v>607.75677830940992</v>
      </c>
      <c r="K926" s="15">
        <f t="shared" si="164"/>
        <v>-15.719801102264455</v>
      </c>
      <c r="L926" s="15">
        <f t="shared" si="165"/>
        <v>336441.5554445046</v>
      </c>
      <c r="M926" s="15"/>
      <c r="N926" s="165">
        <f t="shared" si="160"/>
        <v>336441.5554445046</v>
      </c>
    </row>
    <row r="927" spans="1:14" x14ac:dyDescent="0.25">
      <c r="A927" s="159"/>
      <c r="B927" s="71" t="s">
        <v>846</v>
      </c>
      <c r="C927" s="53">
        <v>4</v>
      </c>
      <c r="D927" s="75">
        <v>47.831499999999998</v>
      </c>
      <c r="E927" s="179">
        <v>3293</v>
      </c>
      <c r="F927" s="80">
        <v>457307</v>
      </c>
      <c r="G927" s="61">
        <v>75</v>
      </c>
      <c r="H927" s="70">
        <f t="shared" si="162"/>
        <v>342980.25</v>
      </c>
      <c r="I927" s="15">
        <f t="shared" si="161"/>
        <v>114326.75</v>
      </c>
      <c r="J927" s="15">
        <f t="shared" si="163"/>
        <v>138.87245672638932</v>
      </c>
      <c r="K927" s="15">
        <f t="shared" si="164"/>
        <v>453.16452048075615</v>
      </c>
      <c r="L927" s="15">
        <f t="shared" si="165"/>
        <v>1018592.2373719056</v>
      </c>
      <c r="M927" s="15"/>
      <c r="N927" s="165">
        <f t="shared" si="160"/>
        <v>1018592.2373719056</v>
      </c>
    </row>
    <row r="928" spans="1:14" x14ac:dyDescent="0.25">
      <c r="A928" s="159"/>
      <c r="B928" s="71" t="s">
        <v>635</v>
      </c>
      <c r="C928" s="53">
        <v>4</v>
      </c>
      <c r="D928" s="75">
        <v>31.9847</v>
      </c>
      <c r="E928" s="179">
        <v>703</v>
      </c>
      <c r="F928" s="80">
        <v>180600</v>
      </c>
      <c r="G928" s="61">
        <v>75</v>
      </c>
      <c r="H928" s="70">
        <f t="shared" si="162"/>
        <v>135450</v>
      </c>
      <c r="I928" s="15">
        <f t="shared" si="161"/>
        <v>45150</v>
      </c>
      <c r="J928" s="15">
        <f t="shared" si="163"/>
        <v>256.89900426742531</v>
      </c>
      <c r="K928" s="15">
        <f t="shared" si="164"/>
        <v>335.13797293972016</v>
      </c>
      <c r="L928" s="15">
        <f t="shared" si="165"/>
        <v>587948.65546272881</v>
      </c>
      <c r="M928" s="15"/>
      <c r="N928" s="165">
        <f t="shared" si="160"/>
        <v>587948.65546272881</v>
      </c>
    </row>
    <row r="929" spans="1:14" x14ac:dyDescent="0.25">
      <c r="A929" s="159"/>
      <c r="B929" s="71" t="s">
        <v>636</v>
      </c>
      <c r="C929" s="53">
        <v>4</v>
      </c>
      <c r="D929" s="75">
        <v>42.980699999999999</v>
      </c>
      <c r="E929" s="179">
        <v>3582</v>
      </c>
      <c r="F929" s="80">
        <v>643719</v>
      </c>
      <c r="G929" s="61">
        <v>75</v>
      </c>
      <c r="H929" s="70">
        <f t="shared" si="162"/>
        <v>482789.25</v>
      </c>
      <c r="I929" s="15">
        <f t="shared" si="161"/>
        <v>160929.75</v>
      </c>
      <c r="J929" s="15">
        <f t="shared" si="163"/>
        <v>179.70938023450586</v>
      </c>
      <c r="K929" s="15">
        <f t="shared" si="164"/>
        <v>412.32759697263964</v>
      </c>
      <c r="L929" s="15">
        <f t="shared" si="165"/>
        <v>978372.28070947086</v>
      </c>
      <c r="M929" s="15"/>
      <c r="N929" s="165">
        <f t="shared" si="160"/>
        <v>978372.28070947086</v>
      </c>
    </row>
    <row r="930" spans="1:14" x14ac:dyDescent="0.25">
      <c r="A930" s="159"/>
      <c r="B930" s="71" t="s">
        <v>906</v>
      </c>
      <c r="C930" s="53">
        <v>3</v>
      </c>
      <c r="D930" s="75">
        <v>22.766300000000001</v>
      </c>
      <c r="E930" s="179">
        <v>7349</v>
      </c>
      <c r="F930" s="80">
        <v>14267850</v>
      </c>
      <c r="G930" s="61">
        <v>20</v>
      </c>
      <c r="H930" s="70">
        <f t="shared" si="162"/>
        <v>2853570</v>
      </c>
      <c r="I930" s="15">
        <f t="shared" si="161"/>
        <v>11414280</v>
      </c>
      <c r="J930" s="15">
        <f t="shared" si="163"/>
        <v>1941.4682269696557</v>
      </c>
      <c r="K930" s="15">
        <f t="shared" si="164"/>
        <v>-1349.4312497625101</v>
      </c>
      <c r="L930" s="15">
        <f t="shared" si="165"/>
        <v>723046.00108660688</v>
      </c>
      <c r="M930" s="15"/>
      <c r="N930" s="165">
        <f t="shared" si="160"/>
        <v>723046.00108660688</v>
      </c>
    </row>
    <row r="931" spans="1:14" x14ac:dyDescent="0.25">
      <c r="A931" s="159"/>
      <c r="B931" s="71" t="s">
        <v>344</v>
      </c>
      <c r="C931" s="53">
        <v>4</v>
      </c>
      <c r="D931" s="75">
        <v>24.2531</v>
      </c>
      <c r="E931" s="179">
        <v>1110</v>
      </c>
      <c r="F931" s="80">
        <v>168480</v>
      </c>
      <c r="G931" s="61">
        <v>75</v>
      </c>
      <c r="H931" s="70">
        <f t="shared" si="162"/>
        <v>126360</v>
      </c>
      <c r="I931" s="15">
        <f t="shared" si="161"/>
        <v>42120</v>
      </c>
      <c r="J931" s="15">
        <f t="shared" si="163"/>
        <v>151.78378378378378</v>
      </c>
      <c r="K931" s="15">
        <f t="shared" si="164"/>
        <v>440.25319342336172</v>
      </c>
      <c r="L931" s="15">
        <f t="shared" si="165"/>
        <v>743514.5911390658</v>
      </c>
      <c r="M931" s="15"/>
      <c r="N931" s="165">
        <f t="shared" si="160"/>
        <v>743514.5911390658</v>
      </c>
    </row>
    <row r="932" spans="1:14" x14ac:dyDescent="0.25">
      <c r="A932" s="159"/>
      <c r="B932" s="71" t="s">
        <v>637</v>
      </c>
      <c r="C932" s="53">
        <v>4</v>
      </c>
      <c r="D932" s="75">
        <v>111.4866</v>
      </c>
      <c r="E932" s="179">
        <v>6826</v>
      </c>
      <c r="F932" s="80">
        <v>1214773</v>
      </c>
      <c r="G932" s="61">
        <v>75</v>
      </c>
      <c r="H932" s="70">
        <f t="shared" si="162"/>
        <v>911079.75</v>
      </c>
      <c r="I932" s="15">
        <f t="shared" si="161"/>
        <v>303693.25</v>
      </c>
      <c r="J932" s="15">
        <f t="shared" si="163"/>
        <v>177.96264283621448</v>
      </c>
      <c r="K932" s="15">
        <f t="shared" si="164"/>
        <v>414.07433437093096</v>
      </c>
      <c r="L932" s="15">
        <f t="shared" si="165"/>
        <v>1450253.185021918</v>
      </c>
      <c r="M932" s="15"/>
      <c r="N932" s="165">
        <f t="shared" si="160"/>
        <v>1450253.185021918</v>
      </c>
    </row>
    <row r="933" spans="1:14" x14ac:dyDescent="0.25">
      <c r="A933" s="159"/>
      <c r="B933" s="71" t="s">
        <v>638</v>
      </c>
      <c r="C933" s="53">
        <v>4</v>
      </c>
      <c r="D933" s="75">
        <v>30.6875</v>
      </c>
      <c r="E933" s="179">
        <v>1949</v>
      </c>
      <c r="F933" s="80">
        <v>623693</v>
      </c>
      <c r="G933" s="61">
        <v>75</v>
      </c>
      <c r="H933" s="70">
        <f t="shared" si="162"/>
        <v>467769.75</v>
      </c>
      <c r="I933" s="15">
        <f t="shared" si="161"/>
        <v>155923.25</v>
      </c>
      <c r="J933" s="15">
        <f t="shared" si="163"/>
        <v>320.00667008722422</v>
      </c>
      <c r="K933" s="15">
        <f t="shared" si="164"/>
        <v>272.03030711992125</v>
      </c>
      <c r="L933" s="15">
        <f t="shared" si="165"/>
        <v>614022.48481641803</v>
      </c>
      <c r="M933" s="15"/>
      <c r="N933" s="165">
        <f t="shared" si="160"/>
        <v>614022.48481641803</v>
      </c>
    </row>
    <row r="934" spans="1:14" x14ac:dyDescent="0.25">
      <c r="A934" s="159"/>
      <c r="B934" s="71" t="s">
        <v>639</v>
      </c>
      <c r="C934" s="53">
        <v>4</v>
      </c>
      <c r="D934" s="75">
        <v>90.729400000000012</v>
      </c>
      <c r="E934" s="179">
        <v>3638</v>
      </c>
      <c r="F934" s="80">
        <v>721267</v>
      </c>
      <c r="G934" s="61">
        <v>75</v>
      </c>
      <c r="H934" s="70">
        <f t="shared" si="162"/>
        <v>540950.25</v>
      </c>
      <c r="I934" s="15">
        <f t="shared" si="161"/>
        <v>180316.75</v>
      </c>
      <c r="J934" s="15">
        <f t="shared" si="163"/>
        <v>198.2592083562397</v>
      </c>
      <c r="K934" s="15">
        <f t="shared" si="164"/>
        <v>393.77776885090577</v>
      </c>
      <c r="L934" s="15">
        <f t="shared" si="165"/>
        <v>1081824.305763352</v>
      </c>
      <c r="M934" s="15"/>
      <c r="N934" s="165">
        <f t="shared" si="160"/>
        <v>1081824.305763352</v>
      </c>
    </row>
    <row r="935" spans="1:14" x14ac:dyDescent="0.25">
      <c r="A935" s="159"/>
      <c r="B935" s="8"/>
      <c r="C935" s="8"/>
      <c r="D935" s="75">
        <v>0</v>
      </c>
      <c r="E935" s="181"/>
      <c r="F935" s="166"/>
      <c r="G935" s="61"/>
      <c r="H935" s="166"/>
      <c r="I935" s="167"/>
      <c r="J935" s="167"/>
      <c r="K935" s="15"/>
      <c r="L935" s="15"/>
      <c r="M935" s="15"/>
      <c r="N935" s="165"/>
    </row>
    <row r="936" spans="1:14" x14ac:dyDescent="0.25">
      <c r="A936" s="163" t="s">
        <v>166</v>
      </c>
      <c r="B936" s="63" t="s">
        <v>2</v>
      </c>
      <c r="C936" s="64"/>
      <c r="D936" s="7">
        <v>673.69040000000018</v>
      </c>
      <c r="E936" s="182">
        <f>E937</f>
        <v>38949</v>
      </c>
      <c r="F936" s="55">
        <v>0</v>
      </c>
      <c r="G936" s="61"/>
      <c r="H936" s="55">
        <f>H938</f>
        <v>5128495</v>
      </c>
      <c r="I936" s="12">
        <f>I938</f>
        <v>-5128495</v>
      </c>
      <c r="J936" s="12"/>
      <c r="K936" s="15"/>
      <c r="L936" s="15"/>
      <c r="M936" s="14">
        <f>M938</f>
        <v>17780098.448173143</v>
      </c>
      <c r="N936" s="160">
        <f t="shared" si="160"/>
        <v>17780098.448173143</v>
      </c>
    </row>
    <row r="937" spans="1:14" x14ac:dyDescent="0.25">
      <c r="A937" s="163" t="s">
        <v>166</v>
      </c>
      <c r="B937" s="63" t="s">
        <v>3</v>
      </c>
      <c r="C937" s="64"/>
      <c r="D937" s="7">
        <v>673.69040000000018</v>
      </c>
      <c r="E937" s="182">
        <f>SUM(E939:E953)</f>
        <v>38949</v>
      </c>
      <c r="F937" s="55">
        <f>SUM(F939:F953)</f>
        <v>20513980</v>
      </c>
      <c r="G937" s="61"/>
      <c r="H937" s="55">
        <f>SUM(H939:H953)</f>
        <v>8025880</v>
      </c>
      <c r="I937" s="12">
        <f>SUM(I939:I953)</f>
        <v>12488100</v>
      </c>
      <c r="J937" s="12"/>
      <c r="K937" s="15"/>
      <c r="L937" s="12">
        <f>SUM(L939:L953)</f>
        <v>11660712.844823506</v>
      </c>
      <c r="M937" s="15"/>
      <c r="N937" s="160">
        <f t="shared" si="160"/>
        <v>11660712.844823506</v>
      </c>
    </row>
    <row r="938" spans="1:14" x14ac:dyDescent="0.25">
      <c r="A938" s="159"/>
      <c r="B938" s="71" t="s">
        <v>26</v>
      </c>
      <c r="C938" s="53">
        <v>2</v>
      </c>
      <c r="D938" s="75">
        <v>0</v>
      </c>
      <c r="E938" s="185"/>
      <c r="F938" s="70">
        <v>0</v>
      </c>
      <c r="G938" s="61">
        <v>25</v>
      </c>
      <c r="H938" s="70">
        <f>F937*G938/100</f>
        <v>5128495</v>
      </c>
      <c r="I938" s="15">
        <f t="shared" ref="I938:I953" si="166">F938-H938</f>
        <v>-5128495</v>
      </c>
      <c r="J938" s="15"/>
      <c r="K938" s="15"/>
      <c r="L938" s="15"/>
      <c r="M938" s="15">
        <f>($L$7*$L$8*E936/$L$10)+($L$7*$L$9*D936/$L$11)</f>
        <v>17780098.448173143</v>
      </c>
      <c r="N938" s="165">
        <f t="shared" si="160"/>
        <v>17780098.448173143</v>
      </c>
    </row>
    <row r="939" spans="1:14" x14ac:dyDescent="0.25">
      <c r="A939" s="159"/>
      <c r="B939" s="71" t="s">
        <v>640</v>
      </c>
      <c r="C939" s="53">
        <v>4</v>
      </c>
      <c r="D939" s="75">
        <v>35.155100000000004</v>
      </c>
      <c r="E939" s="179">
        <v>1508</v>
      </c>
      <c r="F939" s="80">
        <v>422467</v>
      </c>
      <c r="G939" s="61">
        <v>75</v>
      </c>
      <c r="H939" s="70">
        <f t="shared" ref="H939:H953" si="167">F939*G939/100</f>
        <v>316850.25</v>
      </c>
      <c r="I939" s="15">
        <f t="shared" si="166"/>
        <v>105616.75</v>
      </c>
      <c r="J939" s="15">
        <f t="shared" ref="J939:J953" si="168">F939/E939</f>
        <v>280.15053050397876</v>
      </c>
      <c r="K939" s="15">
        <f t="shared" ref="K939:K953" si="169">$J$11*$J$19-J939</f>
        <v>311.88644670316671</v>
      </c>
      <c r="L939" s="15">
        <f t="shared" ref="L939:L953" si="170">IF(K939&gt;0,$J$7*$J$8*(K939/$K$19),0)+$J$7*$J$9*(E939/$E$19)+$J$7*$J$10*(D939/$D$19)</f>
        <v>638219.43741164403</v>
      </c>
      <c r="M939" s="15"/>
      <c r="N939" s="165">
        <f t="shared" si="160"/>
        <v>638219.43741164403</v>
      </c>
    </row>
    <row r="940" spans="1:14" x14ac:dyDescent="0.25">
      <c r="A940" s="159"/>
      <c r="B940" s="71" t="s">
        <v>641</v>
      </c>
      <c r="C940" s="53">
        <v>4</v>
      </c>
      <c r="D940" s="75">
        <v>65.399599999999992</v>
      </c>
      <c r="E940" s="179">
        <v>2073</v>
      </c>
      <c r="F940" s="80">
        <v>523800</v>
      </c>
      <c r="G940" s="61">
        <v>75</v>
      </c>
      <c r="H940" s="70">
        <f t="shared" si="167"/>
        <v>392850</v>
      </c>
      <c r="I940" s="15">
        <f t="shared" si="166"/>
        <v>130950</v>
      </c>
      <c r="J940" s="15">
        <f t="shared" si="168"/>
        <v>252.67727930535455</v>
      </c>
      <c r="K940" s="15">
        <f t="shared" si="169"/>
        <v>339.35969790179092</v>
      </c>
      <c r="L940" s="15">
        <f t="shared" si="170"/>
        <v>803364.83422582457</v>
      </c>
      <c r="M940" s="15"/>
      <c r="N940" s="165">
        <f t="shared" si="160"/>
        <v>803364.83422582457</v>
      </c>
    </row>
    <row r="941" spans="1:14" x14ac:dyDescent="0.25">
      <c r="A941" s="159"/>
      <c r="B941" s="71" t="s">
        <v>642</v>
      </c>
      <c r="C941" s="53">
        <v>4</v>
      </c>
      <c r="D941" s="75">
        <v>20.309100000000001</v>
      </c>
      <c r="E941" s="179">
        <v>750</v>
      </c>
      <c r="F941" s="80">
        <v>180533</v>
      </c>
      <c r="G941" s="61">
        <v>75</v>
      </c>
      <c r="H941" s="70">
        <f t="shared" si="167"/>
        <v>135399.75</v>
      </c>
      <c r="I941" s="15">
        <f t="shared" si="166"/>
        <v>45133.25</v>
      </c>
      <c r="J941" s="15">
        <f t="shared" si="168"/>
        <v>240.71066666666667</v>
      </c>
      <c r="K941" s="15">
        <f t="shared" si="169"/>
        <v>351.3263105404788</v>
      </c>
      <c r="L941" s="15">
        <f t="shared" si="170"/>
        <v>583511.12536794995</v>
      </c>
      <c r="M941" s="15"/>
      <c r="N941" s="165">
        <f t="shared" si="160"/>
        <v>583511.12536794995</v>
      </c>
    </row>
    <row r="942" spans="1:14" x14ac:dyDescent="0.25">
      <c r="A942" s="159"/>
      <c r="B942" s="71" t="s">
        <v>643</v>
      </c>
      <c r="C942" s="53">
        <v>4</v>
      </c>
      <c r="D942" s="75">
        <v>22.101399999999998</v>
      </c>
      <c r="E942" s="179">
        <v>914</v>
      </c>
      <c r="F942" s="80">
        <v>198773</v>
      </c>
      <c r="G942" s="61">
        <v>75</v>
      </c>
      <c r="H942" s="70">
        <f t="shared" si="167"/>
        <v>149079.75</v>
      </c>
      <c r="I942" s="15">
        <f t="shared" si="166"/>
        <v>49693.25</v>
      </c>
      <c r="J942" s="15">
        <f t="shared" si="168"/>
        <v>217.47592997811816</v>
      </c>
      <c r="K942" s="15">
        <f t="shared" si="169"/>
        <v>374.56104722902728</v>
      </c>
      <c r="L942" s="15">
        <f t="shared" si="170"/>
        <v>633600.51107886783</v>
      </c>
      <c r="M942" s="15"/>
      <c r="N942" s="165">
        <f t="shared" si="160"/>
        <v>633600.51107886783</v>
      </c>
    </row>
    <row r="943" spans="1:14" x14ac:dyDescent="0.25">
      <c r="A943" s="159"/>
      <c r="B943" s="71" t="s">
        <v>847</v>
      </c>
      <c r="C943" s="53">
        <v>4</v>
      </c>
      <c r="D943" s="75">
        <v>31.037700000000001</v>
      </c>
      <c r="E943" s="179">
        <v>878</v>
      </c>
      <c r="F943" s="80">
        <v>127093</v>
      </c>
      <c r="G943" s="61">
        <v>75</v>
      </c>
      <c r="H943" s="70">
        <f t="shared" si="167"/>
        <v>95319.75</v>
      </c>
      <c r="I943" s="15">
        <f t="shared" si="166"/>
        <v>31773.25</v>
      </c>
      <c r="J943" s="15">
        <f t="shared" si="168"/>
        <v>144.75284738041003</v>
      </c>
      <c r="K943" s="15">
        <f t="shared" si="169"/>
        <v>447.28412982673547</v>
      </c>
      <c r="L943" s="15">
        <f t="shared" si="170"/>
        <v>749269.64001933462</v>
      </c>
      <c r="M943" s="15"/>
      <c r="N943" s="165">
        <f t="shared" si="160"/>
        <v>749269.64001933462</v>
      </c>
    </row>
    <row r="944" spans="1:14" x14ac:dyDescent="0.25">
      <c r="A944" s="159"/>
      <c r="B944" s="71" t="s">
        <v>644</v>
      </c>
      <c r="C944" s="53">
        <v>4</v>
      </c>
      <c r="D944" s="75">
        <v>41.298199999999994</v>
      </c>
      <c r="E944" s="179">
        <v>1761</v>
      </c>
      <c r="F944" s="80">
        <v>365200</v>
      </c>
      <c r="G944" s="61">
        <v>75</v>
      </c>
      <c r="H944" s="70">
        <f t="shared" si="167"/>
        <v>273900</v>
      </c>
      <c r="I944" s="15">
        <f t="shared" si="166"/>
        <v>91300</v>
      </c>
      <c r="J944" s="15">
        <f t="shared" si="168"/>
        <v>207.38216922203293</v>
      </c>
      <c r="K944" s="15">
        <f t="shared" si="169"/>
        <v>384.65480798511254</v>
      </c>
      <c r="L944" s="15">
        <f t="shared" si="170"/>
        <v>772891.59264630207</v>
      </c>
      <c r="M944" s="15"/>
      <c r="N944" s="165">
        <f t="shared" si="160"/>
        <v>772891.59264630207</v>
      </c>
    </row>
    <row r="945" spans="1:14" x14ac:dyDescent="0.25">
      <c r="A945" s="159"/>
      <c r="B945" s="71" t="s">
        <v>848</v>
      </c>
      <c r="C945" s="53">
        <v>4</v>
      </c>
      <c r="D945" s="75">
        <v>13.3012</v>
      </c>
      <c r="E945" s="179">
        <v>927</v>
      </c>
      <c r="F945" s="80">
        <v>89560</v>
      </c>
      <c r="G945" s="61">
        <v>75</v>
      </c>
      <c r="H945" s="70">
        <f t="shared" si="167"/>
        <v>67170</v>
      </c>
      <c r="I945" s="15">
        <f t="shared" si="166"/>
        <v>22390</v>
      </c>
      <c r="J945" s="15">
        <f t="shared" si="168"/>
        <v>96.612729234088462</v>
      </c>
      <c r="K945" s="15">
        <f t="shared" si="169"/>
        <v>495.42424797305699</v>
      </c>
      <c r="L945" s="15">
        <f t="shared" si="170"/>
        <v>771566.53403957712</v>
      </c>
      <c r="M945" s="15"/>
      <c r="N945" s="165">
        <f t="shared" si="160"/>
        <v>771566.53403957712</v>
      </c>
    </row>
    <row r="946" spans="1:14" x14ac:dyDescent="0.25">
      <c r="A946" s="159"/>
      <c r="B946" s="71" t="s">
        <v>645</v>
      </c>
      <c r="C946" s="53">
        <v>4</v>
      </c>
      <c r="D946" s="75">
        <v>56.828500000000005</v>
      </c>
      <c r="E946" s="179">
        <v>2833</v>
      </c>
      <c r="F946" s="80">
        <v>733120</v>
      </c>
      <c r="G946" s="61">
        <v>75</v>
      </c>
      <c r="H946" s="70">
        <f t="shared" si="167"/>
        <v>549840</v>
      </c>
      <c r="I946" s="15">
        <f t="shared" si="166"/>
        <v>183280</v>
      </c>
      <c r="J946" s="15">
        <f t="shared" si="168"/>
        <v>258.77867984468759</v>
      </c>
      <c r="K946" s="15">
        <f t="shared" si="169"/>
        <v>333.25829736245788</v>
      </c>
      <c r="L946" s="15">
        <f t="shared" si="170"/>
        <v>841978.96209387388</v>
      </c>
      <c r="M946" s="15"/>
      <c r="N946" s="165">
        <f t="shared" si="160"/>
        <v>841978.96209387388</v>
      </c>
    </row>
    <row r="947" spans="1:14" x14ac:dyDescent="0.25">
      <c r="A947" s="159"/>
      <c r="B947" s="71" t="s">
        <v>646</v>
      </c>
      <c r="C947" s="53">
        <v>4</v>
      </c>
      <c r="D947" s="75">
        <v>28.1523</v>
      </c>
      <c r="E947" s="179">
        <v>845</v>
      </c>
      <c r="F947" s="80">
        <v>160587</v>
      </c>
      <c r="G947" s="61">
        <v>75</v>
      </c>
      <c r="H947" s="70">
        <f t="shared" si="167"/>
        <v>120440.25</v>
      </c>
      <c r="I947" s="15">
        <f t="shared" si="166"/>
        <v>40146.75</v>
      </c>
      <c r="J947" s="15">
        <f t="shared" si="168"/>
        <v>190.04378698224852</v>
      </c>
      <c r="K947" s="15">
        <f t="shared" si="169"/>
        <v>401.99319022489692</v>
      </c>
      <c r="L947" s="15">
        <f t="shared" si="170"/>
        <v>679117.30510241224</v>
      </c>
      <c r="M947" s="15"/>
      <c r="N947" s="165">
        <f t="shared" si="160"/>
        <v>679117.30510241224</v>
      </c>
    </row>
    <row r="948" spans="1:14" x14ac:dyDescent="0.25">
      <c r="A948" s="159"/>
      <c r="B948" s="71" t="s">
        <v>647</v>
      </c>
      <c r="C948" s="53">
        <v>4</v>
      </c>
      <c r="D948" s="75">
        <v>25.659999999999997</v>
      </c>
      <c r="E948" s="179">
        <v>1430</v>
      </c>
      <c r="F948" s="80">
        <v>221706</v>
      </c>
      <c r="G948" s="61">
        <v>75</v>
      </c>
      <c r="H948" s="70">
        <f t="shared" si="167"/>
        <v>166279.5</v>
      </c>
      <c r="I948" s="15">
        <f t="shared" si="166"/>
        <v>55426.5</v>
      </c>
      <c r="J948" s="15">
        <f t="shared" si="168"/>
        <v>155.03916083916084</v>
      </c>
      <c r="K948" s="15">
        <f t="shared" si="169"/>
        <v>436.99781636798463</v>
      </c>
      <c r="L948" s="15">
        <f t="shared" si="170"/>
        <v>771773.47169851884</v>
      </c>
      <c r="M948" s="15"/>
      <c r="N948" s="165">
        <f t="shared" si="160"/>
        <v>771773.47169851884</v>
      </c>
    </row>
    <row r="949" spans="1:14" x14ac:dyDescent="0.25">
      <c r="A949" s="159"/>
      <c r="B949" s="71" t="s">
        <v>620</v>
      </c>
      <c r="C949" s="53">
        <v>4</v>
      </c>
      <c r="D949" s="75">
        <v>21.178100000000001</v>
      </c>
      <c r="E949" s="179">
        <v>304</v>
      </c>
      <c r="F949" s="80">
        <v>57600</v>
      </c>
      <c r="G949" s="61">
        <v>75</v>
      </c>
      <c r="H949" s="70">
        <f t="shared" si="167"/>
        <v>43200</v>
      </c>
      <c r="I949" s="15">
        <f t="shared" si="166"/>
        <v>14400</v>
      </c>
      <c r="J949" s="15">
        <f t="shared" si="168"/>
        <v>189.47368421052633</v>
      </c>
      <c r="K949" s="15">
        <f t="shared" si="169"/>
        <v>402.56329299661911</v>
      </c>
      <c r="L949" s="15">
        <f t="shared" si="170"/>
        <v>613009.49064025388</v>
      </c>
      <c r="M949" s="15"/>
      <c r="N949" s="165">
        <f t="shared" ref="N949:N1012" si="171">L949+M949</f>
        <v>613009.49064025388</v>
      </c>
    </row>
    <row r="950" spans="1:14" x14ac:dyDescent="0.25">
      <c r="A950" s="159"/>
      <c r="B950" s="71" t="s">
        <v>907</v>
      </c>
      <c r="C950" s="53">
        <v>3</v>
      </c>
      <c r="D950" s="75">
        <v>112.4183</v>
      </c>
      <c r="E950" s="179">
        <v>13069</v>
      </c>
      <c r="F950" s="80">
        <v>13381100</v>
      </c>
      <c r="G950" s="61">
        <v>20</v>
      </c>
      <c r="H950" s="70">
        <f t="shared" si="167"/>
        <v>2676220</v>
      </c>
      <c r="I950" s="15">
        <f t="shared" si="166"/>
        <v>10704880</v>
      </c>
      <c r="J950" s="15">
        <f t="shared" si="168"/>
        <v>1023.8809396281276</v>
      </c>
      <c r="K950" s="15">
        <f t="shared" si="169"/>
        <v>-431.84396242098217</v>
      </c>
      <c r="L950" s="15">
        <f t="shared" si="170"/>
        <v>1470902.294866228</v>
      </c>
      <c r="M950" s="15"/>
      <c r="N950" s="165">
        <f t="shared" si="171"/>
        <v>1470902.294866228</v>
      </c>
    </row>
    <row r="951" spans="1:14" x14ac:dyDescent="0.25">
      <c r="A951" s="159"/>
      <c r="B951" s="71" t="s">
        <v>648</v>
      </c>
      <c r="C951" s="53">
        <v>4</v>
      </c>
      <c r="D951" s="75">
        <v>81.494199999999992</v>
      </c>
      <c r="E951" s="179">
        <v>5425</v>
      </c>
      <c r="F951" s="80">
        <v>1632081</v>
      </c>
      <c r="G951" s="61">
        <v>75</v>
      </c>
      <c r="H951" s="70">
        <f t="shared" si="167"/>
        <v>1224060.75</v>
      </c>
      <c r="I951" s="15">
        <f t="shared" si="166"/>
        <v>408020.25</v>
      </c>
      <c r="J951" s="15">
        <f t="shared" si="168"/>
        <v>300.84442396313364</v>
      </c>
      <c r="K951" s="15">
        <f t="shared" si="169"/>
        <v>291.19255324401183</v>
      </c>
      <c r="L951" s="15">
        <f t="shared" si="170"/>
        <v>1084312.7976387579</v>
      </c>
      <c r="M951" s="15"/>
      <c r="N951" s="165">
        <f t="shared" si="171"/>
        <v>1084312.7976387579</v>
      </c>
    </row>
    <row r="952" spans="1:14" x14ac:dyDescent="0.25">
      <c r="A952" s="159"/>
      <c r="B952" s="71" t="s">
        <v>191</v>
      </c>
      <c r="C952" s="53">
        <v>4</v>
      </c>
      <c r="D952" s="75">
        <v>86.251200000000011</v>
      </c>
      <c r="E952" s="179">
        <v>4504</v>
      </c>
      <c r="F952" s="80">
        <v>1380627</v>
      </c>
      <c r="G952" s="61">
        <v>75</v>
      </c>
      <c r="H952" s="70">
        <f t="shared" si="167"/>
        <v>1035470.25</v>
      </c>
      <c r="I952" s="15">
        <f t="shared" si="166"/>
        <v>345156.75</v>
      </c>
      <c r="J952" s="15">
        <f t="shared" si="168"/>
        <v>306.53352575488452</v>
      </c>
      <c r="K952" s="15">
        <f t="shared" si="169"/>
        <v>285.50345145226095</v>
      </c>
      <c r="L952" s="15">
        <f t="shared" si="170"/>
        <v>1005774.7817239158</v>
      </c>
      <c r="M952" s="15"/>
      <c r="N952" s="165">
        <f t="shared" si="171"/>
        <v>1005774.7817239158</v>
      </c>
    </row>
    <row r="953" spans="1:14" x14ac:dyDescent="0.25">
      <c r="A953" s="159"/>
      <c r="B953" s="71" t="s">
        <v>649</v>
      </c>
      <c r="C953" s="53">
        <v>4</v>
      </c>
      <c r="D953" s="75">
        <v>33.105499999999999</v>
      </c>
      <c r="E953" s="179">
        <v>1728</v>
      </c>
      <c r="F953" s="80">
        <v>1039733</v>
      </c>
      <c r="G953" s="61">
        <v>75</v>
      </c>
      <c r="H953" s="70">
        <f t="shared" si="167"/>
        <v>779799.75</v>
      </c>
      <c r="I953" s="15">
        <f t="shared" si="166"/>
        <v>259933.25</v>
      </c>
      <c r="J953" s="15">
        <f t="shared" si="168"/>
        <v>601.69733796296293</v>
      </c>
      <c r="K953" s="15">
        <f t="shared" si="169"/>
        <v>-9.6603607558174645</v>
      </c>
      <c r="L953" s="15">
        <f t="shared" si="170"/>
        <v>241420.06627004419</v>
      </c>
      <c r="M953" s="15"/>
      <c r="N953" s="165">
        <f t="shared" si="171"/>
        <v>241420.06627004419</v>
      </c>
    </row>
    <row r="954" spans="1:14" x14ac:dyDescent="0.25">
      <c r="A954" s="159"/>
      <c r="B954" s="8"/>
      <c r="C954" s="8"/>
      <c r="D954" s="75">
        <v>0</v>
      </c>
      <c r="E954" s="181"/>
      <c r="F954" s="166"/>
      <c r="G954" s="61"/>
      <c r="H954" s="166"/>
      <c r="I954" s="167"/>
      <c r="J954" s="167"/>
      <c r="K954" s="15"/>
      <c r="L954" s="15"/>
      <c r="M954" s="15"/>
      <c r="N954" s="165"/>
    </row>
    <row r="955" spans="1:14" x14ac:dyDescent="0.25">
      <c r="A955" s="163" t="s">
        <v>650</v>
      </c>
      <c r="B955" s="63" t="s">
        <v>2</v>
      </c>
      <c r="C955" s="64"/>
      <c r="D955" s="7">
        <v>848.61710000000016</v>
      </c>
      <c r="E955" s="182">
        <f>E956</f>
        <v>65687</v>
      </c>
      <c r="F955" s="55">
        <v>0</v>
      </c>
      <c r="G955" s="61"/>
      <c r="H955" s="55">
        <f>H957</f>
        <v>4300568.5</v>
      </c>
      <c r="I955" s="12">
        <f>I957</f>
        <v>-4300568.5</v>
      </c>
      <c r="J955" s="12"/>
      <c r="K955" s="15"/>
      <c r="L955" s="15"/>
      <c r="M955" s="14">
        <f>M957</f>
        <v>26305681.326467156</v>
      </c>
      <c r="N955" s="160">
        <f t="shared" si="171"/>
        <v>26305681.326467156</v>
      </c>
    </row>
    <row r="956" spans="1:14" x14ac:dyDescent="0.25">
      <c r="A956" s="163" t="s">
        <v>650</v>
      </c>
      <c r="B956" s="63" t="s">
        <v>3</v>
      </c>
      <c r="C956" s="64"/>
      <c r="D956" s="7">
        <v>848.61710000000016</v>
      </c>
      <c r="E956" s="182">
        <f>SUM(E958:E988)</f>
        <v>65687</v>
      </c>
      <c r="F956" s="55">
        <f>SUM(F958:F988)</f>
        <v>17202274</v>
      </c>
      <c r="G956" s="61"/>
      <c r="H956" s="55">
        <f>SUM(H958:H988)</f>
        <v>7722328</v>
      </c>
      <c r="I956" s="12">
        <f>SUM(I958:I988)</f>
        <v>9479946</v>
      </c>
      <c r="J956" s="12"/>
      <c r="K956" s="15"/>
      <c r="L956" s="12">
        <f>SUM(L958:L988)</f>
        <v>26215866.947200466</v>
      </c>
      <c r="M956" s="15"/>
      <c r="N956" s="160">
        <f t="shared" si="171"/>
        <v>26215866.947200466</v>
      </c>
    </row>
    <row r="957" spans="1:14" x14ac:dyDescent="0.25">
      <c r="A957" s="159"/>
      <c r="B957" s="71" t="s">
        <v>26</v>
      </c>
      <c r="C957" s="53">
        <v>2</v>
      </c>
      <c r="D957" s="75">
        <v>0</v>
      </c>
      <c r="E957" s="185"/>
      <c r="F957" s="70">
        <v>0</v>
      </c>
      <c r="G957" s="61">
        <v>25</v>
      </c>
      <c r="H957" s="70">
        <f>F956*G957/100</f>
        <v>4300568.5</v>
      </c>
      <c r="I957" s="15">
        <f t="shared" ref="I957:I988" si="172">F957-H957</f>
        <v>-4300568.5</v>
      </c>
      <c r="J957" s="15"/>
      <c r="K957" s="15"/>
      <c r="L957" s="15"/>
      <c r="M957" s="15">
        <f>($L$7*$L$8*E955/$L$10)+($L$7*$L$9*D955/$L$11)</f>
        <v>26305681.326467156</v>
      </c>
      <c r="N957" s="165">
        <f t="shared" si="171"/>
        <v>26305681.326467156</v>
      </c>
    </row>
    <row r="958" spans="1:14" x14ac:dyDescent="0.25">
      <c r="A958" s="159"/>
      <c r="B958" s="71" t="s">
        <v>651</v>
      </c>
      <c r="C958" s="53">
        <v>4</v>
      </c>
      <c r="D958" s="75">
        <v>30.130800000000001</v>
      </c>
      <c r="E958" s="179">
        <v>3182</v>
      </c>
      <c r="F958" s="80">
        <v>432506</v>
      </c>
      <c r="G958" s="61">
        <v>75</v>
      </c>
      <c r="H958" s="70">
        <f t="shared" ref="H958:H988" si="173">F958*G958/100</f>
        <v>324379.5</v>
      </c>
      <c r="I958" s="15">
        <f t="shared" si="172"/>
        <v>108126.5</v>
      </c>
      <c r="J958" s="15">
        <f t="shared" ref="J958:J988" si="174">F958/E958</f>
        <v>135.92269013199245</v>
      </c>
      <c r="K958" s="15">
        <f t="shared" ref="K958:K988" si="175">$J$11*$J$19-J958</f>
        <v>456.11428707515302</v>
      </c>
      <c r="L958" s="15">
        <f t="shared" ref="L958:L988" si="176">IF(K958&gt;0,$J$7*$J$8*(K958/$K$19),0)+$J$7*$J$9*(E958/$E$19)+$J$7*$J$10*(D958/$D$19)</f>
        <v>966902.94074671227</v>
      </c>
      <c r="M958" s="15"/>
      <c r="N958" s="165">
        <f t="shared" si="171"/>
        <v>966902.94074671227</v>
      </c>
    </row>
    <row r="959" spans="1:14" x14ac:dyDescent="0.25">
      <c r="A959" s="159"/>
      <c r="B959" s="71" t="s">
        <v>652</v>
      </c>
      <c r="C959" s="53">
        <v>4</v>
      </c>
      <c r="D959" s="75">
        <v>9.8484999999999996</v>
      </c>
      <c r="E959" s="179">
        <v>576</v>
      </c>
      <c r="F959" s="80">
        <v>95213</v>
      </c>
      <c r="G959" s="61">
        <v>75</v>
      </c>
      <c r="H959" s="70">
        <f t="shared" si="173"/>
        <v>71409.75</v>
      </c>
      <c r="I959" s="15">
        <f t="shared" si="172"/>
        <v>23803.25</v>
      </c>
      <c r="J959" s="15">
        <f t="shared" si="174"/>
        <v>165.30034722222223</v>
      </c>
      <c r="K959" s="15">
        <f t="shared" si="175"/>
        <v>426.73662998492324</v>
      </c>
      <c r="L959" s="15">
        <f t="shared" si="176"/>
        <v>640339.06019698572</v>
      </c>
      <c r="M959" s="15"/>
      <c r="N959" s="165">
        <f t="shared" si="171"/>
        <v>640339.06019698572</v>
      </c>
    </row>
    <row r="960" spans="1:14" x14ac:dyDescent="0.25">
      <c r="A960" s="159"/>
      <c r="B960" s="71" t="s">
        <v>653</v>
      </c>
      <c r="C960" s="53">
        <v>4</v>
      </c>
      <c r="D960" s="75">
        <v>38.0657</v>
      </c>
      <c r="E960" s="179">
        <v>2767</v>
      </c>
      <c r="F960" s="80">
        <v>401733</v>
      </c>
      <c r="G960" s="61">
        <v>75</v>
      </c>
      <c r="H960" s="70">
        <f t="shared" si="173"/>
        <v>301299.75</v>
      </c>
      <c r="I960" s="15">
        <f t="shared" si="172"/>
        <v>100433.25</v>
      </c>
      <c r="J960" s="15">
        <f t="shared" si="174"/>
        <v>145.18720636067943</v>
      </c>
      <c r="K960" s="15">
        <f t="shared" si="175"/>
        <v>446.84977084646607</v>
      </c>
      <c r="L960" s="15">
        <f t="shared" si="176"/>
        <v>937575.84516256396</v>
      </c>
      <c r="M960" s="15"/>
      <c r="N960" s="165">
        <f t="shared" si="171"/>
        <v>937575.84516256396</v>
      </c>
    </row>
    <row r="961" spans="1:14" x14ac:dyDescent="0.25">
      <c r="A961" s="159"/>
      <c r="B961" s="71" t="s">
        <v>847</v>
      </c>
      <c r="C961" s="53">
        <v>4</v>
      </c>
      <c r="D961" s="75">
        <v>24.287399999999998</v>
      </c>
      <c r="E961" s="179">
        <v>1877</v>
      </c>
      <c r="F961" s="80">
        <v>432266</v>
      </c>
      <c r="G961" s="61">
        <v>75</v>
      </c>
      <c r="H961" s="70">
        <f t="shared" si="173"/>
        <v>324199.5</v>
      </c>
      <c r="I961" s="15">
        <f t="shared" si="172"/>
        <v>108066.5</v>
      </c>
      <c r="J961" s="15">
        <f t="shared" si="174"/>
        <v>230.29621736814065</v>
      </c>
      <c r="K961" s="15">
        <f t="shared" si="175"/>
        <v>361.7407598390048</v>
      </c>
      <c r="L961" s="15">
        <f t="shared" si="176"/>
        <v>709384.26688798959</v>
      </c>
      <c r="M961" s="15"/>
      <c r="N961" s="165">
        <f t="shared" si="171"/>
        <v>709384.26688798959</v>
      </c>
    </row>
    <row r="962" spans="1:14" x14ac:dyDescent="0.25">
      <c r="A962" s="159"/>
      <c r="B962" s="71" t="s">
        <v>654</v>
      </c>
      <c r="C962" s="53">
        <v>4</v>
      </c>
      <c r="D962" s="75">
        <v>42.367100000000008</v>
      </c>
      <c r="E962" s="179">
        <v>2948</v>
      </c>
      <c r="F962" s="80">
        <v>737360</v>
      </c>
      <c r="G962" s="61">
        <v>75</v>
      </c>
      <c r="H962" s="70">
        <f t="shared" si="173"/>
        <v>553020</v>
      </c>
      <c r="I962" s="15">
        <f t="shared" si="172"/>
        <v>184340</v>
      </c>
      <c r="J962" s="15">
        <f t="shared" si="174"/>
        <v>250.12211668928086</v>
      </c>
      <c r="K962" s="15">
        <f t="shared" si="175"/>
        <v>341.91486051786461</v>
      </c>
      <c r="L962" s="15">
        <f t="shared" si="176"/>
        <v>826586.45978763013</v>
      </c>
      <c r="M962" s="15"/>
      <c r="N962" s="165">
        <f t="shared" si="171"/>
        <v>826586.45978763013</v>
      </c>
    </row>
    <row r="963" spans="1:14" x14ac:dyDescent="0.25">
      <c r="A963" s="159"/>
      <c r="B963" s="71" t="s">
        <v>748</v>
      </c>
      <c r="C963" s="53">
        <v>4</v>
      </c>
      <c r="D963" s="75">
        <v>11.079700000000001</v>
      </c>
      <c r="E963" s="179">
        <v>828</v>
      </c>
      <c r="F963" s="80">
        <v>132560</v>
      </c>
      <c r="G963" s="61">
        <v>75</v>
      </c>
      <c r="H963" s="70">
        <f t="shared" si="173"/>
        <v>99420</v>
      </c>
      <c r="I963" s="15">
        <f t="shared" si="172"/>
        <v>33140</v>
      </c>
      <c r="J963" s="15">
        <f t="shared" si="174"/>
        <v>160.09661835748793</v>
      </c>
      <c r="K963" s="15">
        <f t="shared" si="175"/>
        <v>431.94035884965751</v>
      </c>
      <c r="L963" s="15">
        <f t="shared" si="176"/>
        <v>673156.18619500147</v>
      </c>
      <c r="M963" s="15"/>
      <c r="N963" s="165">
        <f t="shared" si="171"/>
        <v>673156.18619500147</v>
      </c>
    </row>
    <row r="964" spans="1:14" x14ac:dyDescent="0.25">
      <c r="A964" s="159"/>
      <c r="B964" s="71" t="s">
        <v>655</v>
      </c>
      <c r="C964" s="53">
        <v>4</v>
      </c>
      <c r="D964" s="75">
        <v>28.427099999999999</v>
      </c>
      <c r="E964" s="179">
        <v>2337</v>
      </c>
      <c r="F964" s="80">
        <v>313560</v>
      </c>
      <c r="G964" s="61">
        <v>75</v>
      </c>
      <c r="H964" s="70">
        <f t="shared" si="173"/>
        <v>235170</v>
      </c>
      <c r="I964" s="15">
        <f t="shared" si="172"/>
        <v>78390</v>
      </c>
      <c r="J964" s="15">
        <f t="shared" si="174"/>
        <v>134.17201540436457</v>
      </c>
      <c r="K964" s="15">
        <f t="shared" si="175"/>
        <v>457.8649618027809</v>
      </c>
      <c r="L964" s="15">
        <f t="shared" si="176"/>
        <v>888427.04662173172</v>
      </c>
      <c r="M964" s="15"/>
      <c r="N964" s="165">
        <f t="shared" si="171"/>
        <v>888427.04662173172</v>
      </c>
    </row>
    <row r="965" spans="1:14" x14ac:dyDescent="0.25">
      <c r="A965" s="159"/>
      <c r="B965" s="71" t="s">
        <v>656</v>
      </c>
      <c r="C965" s="53">
        <v>4</v>
      </c>
      <c r="D965" s="75">
        <v>43.249399999999994</v>
      </c>
      <c r="E965" s="179">
        <v>3194</v>
      </c>
      <c r="F965" s="80">
        <v>346640</v>
      </c>
      <c r="G965" s="61">
        <v>75</v>
      </c>
      <c r="H965" s="70">
        <f t="shared" si="173"/>
        <v>259980</v>
      </c>
      <c r="I965" s="15">
        <f t="shared" si="172"/>
        <v>86660</v>
      </c>
      <c r="J965" s="15">
        <f t="shared" si="174"/>
        <v>108.52849092047589</v>
      </c>
      <c r="K965" s="15">
        <f t="shared" si="175"/>
        <v>483.50848628666961</v>
      </c>
      <c r="L965" s="15">
        <f t="shared" si="176"/>
        <v>1037878.7059331125</v>
      </c>
      <c r="M965" s="15"/>
      <c r="N965" s="165">
        <f t="shared" si="171"/>
        <v>1037878.7059331125</v>
      </c>
    </row>
    <row r="966" spans="1:14" x14ac:dyDescent="0.25">
      <c r="A966" s="159"/>
      <c r="B966" s="71" t="s">
        <v>657</v>
      </c>
      <c r="C966" s="53">
        <v>4</v>
      </c>
      <c r="D966" s="75">
        <v>18.318599999999996</v>
      </c>
      <c r="E966" s="179">
        <v>1447</v>
      </c>
      <c r="F966" s="80">
        <v>184800</v>
      </c>
      <c r="G966" s="61">
        <v>75</v>
      </c>
      <c r="H966" s="70">
        <f t="shared" si="173"/>
        <v>138600</v>
      </c>
      <c r="I966" s="15">
        <f t="shared" si="172"/>
        <v>46200</v>
      </c>
      <c r="J966" s="15">
        <f t="shared" si="174"/>
        <v>127.71250863856254</v>
      </c>
      <c r="K966" s="15">
        <f t="shared" si="175"/>
        <v>464.32446856858292</v>
      </c>
      <c r="L966" s="15">
        <f t="shared" si="176"/>
        <v>790468.26451842114</v>
      </c>
      <c r="M966" s="15"/>
      <c r="N966" s="165">
        <f t="shared" si="171"/>
        <v>790468.26451842114</v>
      </c>
    </row>
    <row r="967" spans="1:14" x14ac:dyDescent="0.25">
      <c r="A967" s="159"/>
      <c r="B967" s="71" t="s">
        <v>658</v>
      </c>
      <c r="C967" s="53">
        <v>4</v>
      </c>
      <c r="D967" s="75">
        <v>7.3487</v>
      </c>
      <c r="E967" s="179">
        <v>662</v>
      </c>
      <c r="F967" s="80">
        <v>61320</v>
      </c>
      <c r="G967" s="61">
        <v>75</v>
      </c>
      <c r="H967" s="70">
        <f t="shared" si="173"/>
        <v>45990</v>
      </c>
      <c r="I967" s="15">
        <f t="shared" si="172"/>
        <v>15330</v>
      </c>
      <c r="J967" s="15">
        <f t="shared" si="174"/>
        <v>92.628398791540789</v>
      </c>
      <c r="K967" s="15">
        <f t="shared" si="175"/>
        <v>499.40857841560467</v>
      </c>
      <c r="L967" s="15">
        <f t="shared" si="176"/>
        <v>737546.20860024972</v>
      </c>
      <c r="M967" s="15"/>
      <c r="N967" s="165">
        <f t="shared" si="171"/>
        <v>737546.20860024972</v>
      </c>
    </row>
    <row r="968" spans="1:14" x14ac:dyDescent="0.25">
      <c r="A968" s="159"/>
      <c r="B968" s="71" t="s">
        <v>659</v>
      </c>
      <c r="C968" s="53">
        <v>4</v>
      </c>
      <c r="D968" s="75">
        <v>13.711099999999998</v>
      </c>
      <c r="E968" s="179">
        <v>1356</v>
      </c>
      <c r="F968" s="80">
        <v>226613</v>
      </c>
      <c r="G968" s="61">
        <v>75</v>
      </c>
      <c r="H968" s="70">
        <f t="shared" si="173"/>
        <v>169959.75</v>
      </c>
      <c r="I968" s="15">
        <f t="shared" si="172"/>
        <v>56653.25</v>
      </c>
      <c r="J968" s="15">
        <f t="shared" si="174"/>
        <v>167.11873156342182</v>
      </c>
      <c r="K968" s="15">
        <f t="shared" si="175"/>
        <v>424.91824564372365</v>
      </c>
      <c r="L968" s="15">
        <f t="shared" si="176"/>
        <v>718403.47926912445</v>
      </c>
      <c r="M968" s="15"/>
      <c r="N968" s="165">
        <f t="shared" si="171"/>
        <v>718403.47926912445</v>
      </c>
    </row>
    <row r="969" spans="1:14" x14ac:dyDescent="0.25">
      <c r="A969" s="159"/>
      <c r="B969" s="71" t="s">
        <v>660</v>
      </c>
      <c r="C969" s="53">
        <v>4</v>
      </c>
      <c r="D969" s="75">
        <v>24.288400000000003</v>
      </c>
      <c r="E969" s="179">
        <v>1088</v>
      </c>
      <c r="F969" s="80">
        <v>133920</v>
      </c>
      <c r="G969" s="61">
        <v>75</v>
      </c>
      <c r="H969" s="70">
        <f t="shared" si="173"/>
        <v>100440</v>
      </c>
      <c r="I969" s="15">
        <f t="shared" si="172"/>
        <v>33480</v>
      </c>
      <c r="J969" s="15">
        <f t="shared" si="174"/>
        <v>123.08823529411765</v>
      </c>
      <c r="K969" s="15">
        <f t="shared" si="175"/>
        <v>468.94874191302779</v>
      </c>
      <c r="L969" s="15">
        <f t="shared" si="176"/>
        <v>779469.28414134763</v>
      </c>
      <c r="M969" s="15"/>
      <c r="N969" s="165">
        <f t="shared" si="171"/>
        <v>779469.28414134763</v>
      </c>
    </row>
    <row r="970" spans="1:14" x14ac:dyDescent="0.25">
      <c r="A970" s="159"/>
      <c r="B970" s="71" t="s">
        <v>661</v>
      </c>
      <c r="C970" s="53">
        <v>4</v>
      </c>
      <c r="D970" s="75">
        <v>47.174100000000003</v>
      </c>
      <c r="E970" s="179">
        <v>2453</v>
      </c>
      <c r="F970" s="80">
        <v>237907</v>
      </c>
      <c r="G970" s="61">
        <v>75</v>
      </c>
      <c r="H970" s="70">
        <f t="shared" si="173"/>
        <v>178430.25</v>
      </c>
      <c r="I970" s="15">
        <f t="shared" si="172"/>
        <v>59476.75</v>
      </c>
      <c r="J970" s="15">
        <f t="shared" si="174"/>
        <v>96.986139421117002</v>
      </c>
      <c r="K970" s="15">
        <f t="shared" si="175"/>
        <v>495.05083778602847</v>
      </c>
      <c r="L970" s="15">
        <f t="shared" si="176"/>
        <v>996204.50794615643</v>
      </c>
      <c r="M970" s="15"/>
      <c r="N970" s="165">
        <f t="shared" si="171"/>
        <v>996204.50794615643</v>
      </c>
    </row>
    <row r="971" spans="1:14" x14ac:dyDescent="0.25">
      <c r="A971" s="159"/>
      <c r="B971" s="71" t="s">
        <v>662</v>
      </c>
      <c r="C971" s="53">
        <v>4</v>
      </c>
      <c r="D971" s="75">
        <v>23.889099999999996</v>
      </c>
      <c r="E971" s="179">
        <v>1531</v>
      </c>
      <c r="F971" s="80">
        <v>160600</v>
      </c>
      <c r="G971" s="61">
        <v>75</v>
      </c>
      <c r="H971" s="70">
        <f t="shared" si="173"/>
        <v>120450</v>
      </c>
      <c r="I971" s="15">
        <f t="shared" si="172"/>
        <v>40150</v>
      </c>
      <c r="J971" s="15">
        <f t="shared" si="174"/>
        <v>104.89875898105814</v>
      </c>
      <c r="K971" s="15">
        <f t="shared" si="175"/>
        <v>487.13821822608736</v>
      </c>
      <c r="L971" s="15">
        <f t="shared" si="176"/>
        <v>842490.40476583829</v>
      </c>
      <c r="M971" s="15"/>
      <c r="N971" s="165">
        <f t="shared" si="171"/>
        <v>842490.40476583829</v>
      </c>
    </row>
    <row r="972" spans="1:14" x14ac:dyDescent="0.25">
      <c r="A972" s="159"/>
      <c r="B972" s="71" t="s">
        <v>663</v>
      </c>
      <c r="C972" s="53">
        <v>4</v>
      </c>
      <c r="D972" s="75">
        <v>27.976399999999998</v>
      </c>
      <c r="E972" s="179">
        <v>2231</v>
      </c>
      <c r="F972" s="80">
        <v>207653</v>
      </c>
      <c r="G972" s="61">
        <v>75</v>
      </c>
      <c r="H972" s="70">
        <f t="shared" si="173"/>
        <v>155739.75</v>
      </c>
      <c r="I972" s="15">
        <f t="shared" si="172"/>
        <v>51913.25</v>
      </c>
      <c r="J972" s="15">
        <f t="shared" si="174"/>
        <v>93.076199013895121</v>
      </c>
      <c r="K972" s="15">
        <f t="shared" si="175"/>
        <v>498.96077819325035</v>
      </c>
      <c r="L972" s="15">
        <f t="shared" si="176"/>
        <v>931893.80587003659</v>
      </c>
      <c r="M972" s="15"/>
      <c r="N972" s="165">
        <f t="shared" si="171"/>
        <v>931893.80587003659</v>
      </c>
    </row>
    <row r="973" spans="1:14" x14ac:dyDescent="0.25">
      <c r="A973" s="159"/>
      <c r="B973" s="71" t="s">
        <v>382</v>
      </c>
      <c r="C973" s="53">
        <v>4</v>
      </c>
      <c r="D973" s="75">
        <v>21.558200000000003</v>
      </c>
      <c r="E973" s="179">
        <v>1780</v>
      </c>
      <c r="F973" s="80">
        <v>188147</v>
      </c>
      <c r="G973" s="61">
        <v>75</v>
      </c>
      <c r="H973" s="70">
        <f t="shared" si="173"/>
        <v>141110.25</v>
      </c>
      <c r="I973" s="15">
        <f t="shared" si="172"/>
        <v>47036.75</v>
      </c>
      <c r="J973" s="15">
        <f t="shared" si="174"/>
        <v>105.70056179775281</v>
      </c>
      <c r="K973" s="15">
        <f t="shared" si="175"/>
        <v>486.33641540939266</v>
      </c>
      <c r="L973" s="15">
        <f t="shared" si="176"/>
        <v>857948.88691388012</v>
      </c>
      <c r="M973" s="15"/>
      <c r="N973" s="165">
        <f t="shared" si="171"/>
        <v>857948.88691388012</v>
      </c>
    </row>
    <row r="974" spans="1:14" x14ac:dyDescent="0.25">
      <c r="A974" s="159"/>
      <c r="B974" s="71" t="s">
        <v>664</v>
      </c>
      <c r="C974" s="53">
        <v>4</v>
      </c>
      <c r="D974" s="75">
        <v>51.505799999999994</v>
      </c>
      <c r="E974" s="179">
        <v>4400</v>
      </c>
      <c r="F974" s="80">
        <v>623574</v>
      </c>
      <c r="G974" s="61">
        <v>75</v>
      </c>
      <c r="H974" s="70">
        <f t="shared" si="173"/>
        <v>467680.5</v>
      </c>
      <c r="I974" s="15">
        <f t="shared" si="172"/>
        <v>155893.5</v>
      </c>
      <c r="J974" s="15">
        <f t="shared" si="174"/>
        <v>141.72136363636363</v>
      </c>
      <c r="K974" s="15">
        <f t="shared" si="175"/>
        <v>450.31561357078181</v>
      </c>
      <c r="L974" s="15">
        <f t="shared" si="176"/>
        <v>1124378.8327464338</v>
      </c>
      <c r="M974" s="15"/>
      <c r="N974" s="165">
        <f t="shared" si="171"/>
        <v>1124378.8327464338</v>
      </c>
    </row>
    <row r="975" spans="1:14" x14ac:dyDescent="0.25">
      <c r="A975" s="159"/>
      <c r="B975" s="71" t="s">
        <v>665</v>
      </c>
      <c r="C975" s="53">
        <v>4</v>
      </c>
      <c r="D975" s="75">
        <v>35.780799999999999</v>
      </c>
      <c r="E975" s="179">
        <v>2710</v>
      </c>
      <c r="F975" s="80">
        <v>350280</v>
      </c>
      <c r="G975" s="61">
        <v>75</v>
      </c>
      <c r="H975" s="70">
        <f t="shared" si="173"/>
        <v>262710</v>
      </c>
      <c r="I975" s="15">
        <f t="shared" si="172"/>
        <v>87570</v>
      </c>
      <c r="J975" s="15">
        <f t="shared" si="174"/>
        <v>129.25461254612546</v>
      </c>
      <c r="K975" s="15">
        <f t="shared" si="175"/>
        <v>462.78236466101998</v>
      </c>
      <c r="L975" s="15">
        <f t="shared" si="176"/>
        <v>947560.1237542663</v>
      </c>
      <c r="M975" s="15"/>
      <c r="N975" s="165">
        <f t="shared" si="171"/>
        <v>947560.1237542663</v>
      </c>
    </row>
    <row r="976" spans="1:14" x14ac:dyDescent="0.25">
      <c r="A976" s="159"/>
      <c r="B976" s="71" t="s">
        <v>666</v>
      </c>
      <c r="C976" s="53">
        <v>4</v>
      </c>
      <c r="D976" s="75">
        <v>16.7667</v>
      </c>
      <c r="E976" s="179">
        <v>943</v>
      </c>
      <c r="F976" s="80">
        <v>106507</v>
      </c>
      <c r="G976" s="61">
        <v>75</v>
      </c>
      <c r="H976" s="70">
        <f t="shared" si="173"/>
        <v>79880.25</v>
      </c>
      <c r="I976" s="15">
        <f t="shared" si="172"/>
        <v>26626.75</v>
      </c>
      <c r="J976" s="15">
        <f t="shared" si="174"/>
        <v>112.94485683987274</v>
      </c>
      <c r="K976" s="15">
        <f t="shared" si="175"/>
        <v>479.09212036727274</v>
      </c>
      <c r="L976" s="15">
        <f t="shared" si="176"/>
        <v>760385.865528511</v>
      </c>
      <c r="M976" s="15"/>
      <c r="N976" s="165">
        <f t="shared" si="171"/>
        <v>760385.865528511</v>
      </c>
    </row>
    <row r="977" spans="1:14" x14ac:dyDescent="0.25">
      <c r="A977" s="159"/>
      <c r="B977" s="71" t="s">
        <v>667</v>
      </c>
      <c r="C977" s="53">
        <v>4</v>
      </c>
      <c r="D977" s="75">
        <v>22.511600000000001</v>
      </c>
      <c r="E977" s="179">
        <v>833</v>
      </c>
      <c r="F977" s="80">
        <v>104453</v>
      </c>
      <c r="G977" s="61">
        <v>75</v>
      </c>
      <c r="H977" s="70">
        <f t="shared" si="173"/>
        <v>78339.75</v>
      </c>
      <c r="I977" s="15">
        <f t="shared" si="172"/>
        <v>26113.25</v>
      </c>
      <c r="J977" s="15">
        <f t="shared" si="174"/>
        <v>125.3937575030012</v>
      </c>
      <c r="K977" s="15">
        <f t="shared" si="175"/>
        <v>466.64321970414426</v>
      </c>
      <c r="L977" s="15">
        <f t="shared" si="176"/>
        <v>748800.16846699221</v>
      </c>
      <c r="M977" s="15"/>
      <c r="N977" s="165">
        <f t="shared" si="171"/>
        <v>748800.16846699221</v>
      </c>
    </row>
    <row r="978" spans="1:14" x14ac:dyDescent="0.25">
      <c r="A978" s="159"/>
      <c r="B978" s="71" t="s">
        <v>668</v>
      </c>
      <c r="C978" s="53">
        <v>4</v>
      </c>
      <c r="D978" s="75">
        <v>19.376600000000003</v>
      </c>
      <c r="E978" s="179">
        <v>1025</v>
      </c>
      <c r="F978" s="80">
        <v>138507</v>
      </c>
      <c r="G978" s="61">
        <v>75</v>
      </c>
      <c r="H978" s="70">
        <f t="shared" si="173"/>
        <v>103880.25</v>
      </c>
      <c r="I978" s="15">
        <f t="shared" si="172"/>
        <v>34626.75</v>
      </c>
      <c r="J978" s="15">
        <f t="shared" si="174"/>
        <v>135.12878048780487</v>
      </c>
      <c r="K978" s="15">
        <f t="shared" si="175"/>
        <v>456.90819671934059</v>
      </c>
      <c r="L978" s="15">
        <f t="shared" si="176"/>
        <v>745251.93386427534</v>
      </c>
      <c r="M978" s="15"/>
      <c r="N978" s="165">
        <f t="shared" si="171"/>
        <v>745251.93386427534</v>
      </c>
    </row>
    <row r="979" spans="1:14" x14ac:dyDescent="0.25">
      <c r="A979" s="159"/>
      <c r="B979" s="71" t="s">
        <v>849</v>
      </c>
      <c r="C979" s="53">
        <v>4</v>
      </c>
      <c r="D979" s="75">
        <v>21.063299999999998</v>
      </c>
      <c r="E979" s="179">
        <v>1819</v>
      </c>
      <c r="F979" s="80">
        <v>154226</v>
      </c>
      <c r="G979" s="61">
        <v>75</v>
      </c>
      <c r="H979" s="70">
        <f t="shared" si="173"/>
        <v>115669.5</v>
      </c>
      <c r="I979" s="15">
        <f t="shared" si="172"/>
        <v>38556.5</v>
      </c>
      <c r="J979" s="15">
        <f t="shared" si="174"/>
        <v>84.786146234194618</v>
      </c>
      <c r="K979" s="15">
        <f t="shared" si="175"/>
        <v>507.25083097295084</v>
      </c>
      <c r="L979" s="15">
        <f t="shared" si="176"/>
        <v>887790.45955920476</v>
      </c>
      <c r="M979" s="15"/>
      <c r="N979" s="165">
        <f t="shared" si="171"/>
        <v>887790.45955920476</v>
      </c>
    </row>
    <row r="980" spans="1:14" x14ac:dyDescent="0.25">
      <c r="A980" s="159"/>
      <c r="B980" s="71" t="s">
        <v>850</v>
      </c>
      <c r="C980" s="53">
        <v>4</v>
      </c>
      <c r="D980" s="75">
        <v>34.643000000000001</v>
      </c>
      <c r="E980" s="179">
        <v>2652</v>
      </c>
      <c r="F980" s="80">
        <v>702293</v>
      </c>
      <c r="G980" s="61">
        <v>75</v>
      </c>
      <c r="H980" s="70">
        <f t="shared" si="173"/>
        <v>526719.75</v>
      </c>
      <c r="I980" s="15">
        <f t="shared" si="172"/>
        <v>175573.25</v>
      </c>
      <c r="J980" s="15">
        <f t="shared" si="174"/>
        <v>264.81636500754149</v>
      </c>
      <c r="K980" s="15">
        <f t="shared" si="175"/>
        <v>327.22061219960398</v>
      </c>
      <c r="L980" s="15">
        <f t="shared" si="176"/>
        <v>760565.49355637236</v>
      </c>
      <c r="M980" s="15"/>
      <c r="N980" s="165">
        <f t="shared" si="171"/>
        <v>760565.49355637236</v>
      </c>
    </row>
    <row r="981" spans="1:14" x14ac:dyDescent="0.25">
      <c r="A981" s="159"/>
      <c r="B981" s="71" t="s">
        <v>669</v>
      </c>
      <c r="C981" s="53">
        <v>4</v>
      </c>
      <c r="D981" s="75">
        <v>29.909899999999997</v>
      </c>
      <c r="E981" s="179">
        <v>2345</v>
      </c>
      <c r="F981" s="80">
        <v>224627</v>
      </c>
      <c r="G981" s="61">
        <v>75</v>
      </c>
      <c r="H981" s="70">
        <f t="shared" si="173"/>
        <v>168470.25</v>
      </c>
      <c r="I981" s="15">
        <f t="shared" si="172"/>
        <v>56156.75</v>
      </c>
      <c r="J981" s="15">
        <f t="shared" si="174"/>
        <v>95.789765458422181</v>
      </c>
      <c r="K981" s="15">
        <f t="shared" si="175"/>
        <v>496.24721174872332</v>
      </c>
      <c r="L981" s="15">
        <f t="shared" si="176"/>
        <v>943596.63769226288</v>
      </c>
      <c r="M981" s="15"/>
      <c r="N981" s="165">
        <f t="shared" si="171"/>
        <v>943596.63769226288</v>
      </c>
    </row>
    <row r="982" spans="1:14" x14ac:dyDescent="0.25">
      <c r="A982" s="159"/>
      <c r="B982" s="71" t="s">
        <v>670</v>
      </c>
      <c r="C982" s="53">
        <v>4</v>
      </c>
      <c r="D982" s="75">
        <v>22.201699999999999</v>
      </c>
      <c r="E982" s="179">
        <v>1747</v>
      </c>
      <c r="F982" s="80">
        <v>185133</v>
      </c>
      <c r="G982" s="61">
        <v>75</v>
      </c>
      <c r="H982" s="70">
        <f t="shared" si="173"/>
        <v>138849.75</v>
      </c>
      <c r="I982" s="15">
        <f t="shared" si="172"/>
        <v>46283.25</v>
      </c>
      <c r="J982" s="15">
        <f t="shared" si="174"/>
        <v>105.97195191757298</v>
      </c>
      <c r="K982" s="15">
        <f t="shared" si="175"/>
        <v>486.06502528957247</v>
      </c>
      <c r="L982" s="15">
        <f t="shared" si="176"/>
        <v>856262.8953026965</v>
      </c>
      <c r="M982" s="15"/>
      <c r="N982" s="165">
        <f t="shared" si="171"/>
        <v>856262.8953026965</v>
      </c>
    </row>
    <row r="983" spans="1:14" x14ac:dyDescent="0.25">
      <c r="A983" s="159"/>
      <c r="B983" s="71" t="s">
        <v>908</v>
      </c>
      <c r="C983" s="53">
        <v>3</v>
      </c>
      <c r="D983" s="75">
        <v>46.934199999999997</v>
      </c>
      <c r="E983" s="179">
        <v>8588</v>
      </c>
      <c r="F983" s="80">
        <v>9417050</v>
      </c>
      <c r="G983" s="61">
        <v>20</v>
      </c>
      <c r="H983" s="70">
        <f t="shared" si="173"/>
        <v>1883410</v>
      </c>
      <c r="I983" s="15">
        <f t="shared" si="172"/>
        <v>7533640</v>
      </c>
      <c r="J983" s="15">
        <f t="shared" si="174"/>
        <v>1096.535863996274</v>
      </c>
      <c r="K983" s="15">
        <f t="shared" si="175"/>
        <v>-504.49888678912851</v>
      </c>
      <c r="L983" s="15">
        <f t="shared" si="176"/>
        <v>897255.98935967486</v>
      </c>
      <c r="M983" s="15"/>
      <c r="N983" s="165">
        <f t="shared" si="171"/>
        <v>897255.98935967486</v>
      </c>
    </row>
    <row r="984" spans="1:14" x14ac:dyDescent="0.25">
      <c r="A984" s="159"/>
      <c r="B984" s="71" t="s">
        <v>671</v>
      </c>
      <c r="C984" s="53">
        <v>4</v>
      </c>
      <c r="D984" s="75">
        <v>35.431699999999999</v>
      </c>
      <c r="E984" s="179">
        <v>1668</v>
      </c>
      <c r="F984" s="80">
        <v>177466</v>
      </c>
      <c r="G984" s="61">
        <v>75</v>
      </c>
      <c r="H984" s="70">
        <f t="shared" si="173"/>
        <v>133099.5</v>
      </c>
      <c r="I984" s="15">
        <f t="shared" si="172"/>
        <v>44366.5</v>
      </c>
      <c r="J984" s="15">
        <f t="shared" si="174"/>
        <v>106.39448441247002</v>
      </c>
      <c r="K984" s="15">
        <f t="shared" si="175"/>
        <v>485.64249279467543</v>
      </c>
      <c r="L984" s="15">
        <f t="shared" si="176"/>
        <v>882603.67955374403</v>
      </c>
      <c r="M984" s="15"/>
      <c r="N984" s="165">
        <f t="shared" si="171"/>
        <v>882603.67955374403</v>
      </c>
    </row>
    <row r="985" spans="1:14" x14ac:dyDescent="0.25">
      <c r="A985" s="159"/>
      <c r="B985" s="71" t="s">
        <v>672</v>
      </c>
      <c r="C985" s="53">
        <v>4</v>
      </c>
      <c r="D985" s="75">
        <v>23.691500000000005</v>
      </c>
      <c r="E985" s="179">
        <v>1709</v>
      </c>
      <c r="F985" s="80">
        <v>158187</v>
      </c>
      <c r="G985" s="61">
        <v>75</v>
      </c>
      <c r="H985" s="70">
        <f t="shared" si="173"/>
        <v>118640.25</v>
      </c>
      <c r="I985" s="15">
        <f t="shared" si="172"/>
        <v>39546.75</v>
      </c>
      <c r="J985" s="15">
        <f t="shared" si="174"/>
        <v>92.561146869514332</v>
      </c>
      <c r="K985" s="15">
        <f t="shared" si="175"/>
        <v>499.47583033763112</v>
      </c>
      <c r="L985" s="15">
        <f t="shared" si="176"/>
        <v>874350.89611049357</v>
      </c>
      <c r="M985" s="15"/>
      <c r="N985" s="165">
        <f t="shared" si="171"/>
        <v>874350.89611049357</v>
      </c>
    </row>
    <row r="986" spans="1:14" x14ac:dyDescent="0.25">
      <c r="A986" s="159"/>
      <c r="B986" s="71" t="s">
        <v>797</v>
      </c>
      <c r="C986" s="53">
        <v>4</v>
      </c>
      <c r="D986" s="75">
        <v>17.011099999999999</v>
      </c>
      <c r="E986" s="179">
        <v>1283</v>
      </c>
      <c r="F986" s="80">
        <v>114706</v>
      </c>
      <c r="G986" s="61">
        <v>75</v>
      </c>
      <c r="H986" s="70">
        <f t="shared" si="173"/>
        <v>86029.5</v>
      </c>
      <c r="I986" s="15">
        <f t="shared" si="172"/>
        <v>28676.5</v>
      </c>
      <c r="J986" s="15">
        <f t="shared" si="174"/>
        <v>89.404520654715512</v>
      </c>
      <c r="K986" s="15">
        <f t="shared" si="175"/>
        <v>502.63245655242997</v>
      </c>
      <c r="L986" s="15">
        <f t="shared" si="176"/>
        <v>822808.83367372269</v>
      </c>
      <c r="M986" s="15"/>
      <c r="N986" s="165">
        <f t="shared" si="171"/>
        <v>822808.83367372269</v>
      </c>
    </row>
    <row r="987" spans="1:14" x14ac:dyDescent="0.25">
      <c r="A987" s="159"/>
      <c r="B987" s="71" t="s">
        <v>673</v>
      </c>
      <c r="C987" s="53">
        <v>4</v>
      </c>
      <c r="D987" s="75">
        <v>32.879899999999999</v>
      </c>
      <c r="E987" s="179">
        <v>2940</v>
      </c>
      <c r="F987" s="80">
        <v>279747</v>
      </c>
      <c r="G987" s="61">
        <v>75</v>
      </c>
      <c r="H987" s="70">
        <f t="shared" si="173"/>
        <v>209810.25</v>
      </c>
      <c r="I987" s="15">
        <f t="shared" si="172"/>
        <v>69936.75</v>
      </c>
      <c r="J987" s="15">
        <f t="shared" si="174"/>
        <v>95.152040816326533</v>
      </c>
      <c r="K987" s="15">
        <f t="shared" si="175"/>
        <v>496.88493639081895</v>
      </c>
      <c r="L987" s="15">
        <f t="shared" si="176"/>
        <v>1005877.3179356199</v>
      </c>
      <c r="M987" s="15"/>
      <c r="N987" s="165">
        <f t="shared" si="171"/>
        <v>1005877.3179356199</v>
      </c>
    </row>
    <row r="988" spans="1:14" x14ac:dyDescent="0.25">
      <c r="A988" s="159"/>
      <c r="B988" s="71" t="s">
        <v>674</v>
      </c>
      <c r="C988" s="53">
        <v>4</v>
      </c>
      <c r="D988" s="75">
        <v>27.189</v>
      </c>
      <c r="E988" s="179">
        <v>768</v>
      </c>
      <c r="F988" s="80">
        <v>172720</v>
      </c>
      <c r="G988" s="61">
        <v>75</v>
      </c>
      <c r="H988" s="70">
        <f t="shared" si="173"/>
        <v>129540</v>
      </c>
      <c r="I988" s="15">
        <f t="shared" si="172"/>
        <v>43180</v>
      </c>
      <c r="J988" s="15">
        <f t="shared" si="174"/>
        <v>224.89583333333334</v>
      </c>
      <c r="K988" s="15">
        <f t="shared" si="175"/>
        <v>367.1411438738121</v>
      </c>
      <c r="L988" s="15">
        <f t="shared" si="176"/>
        <v>623702.46653941204</v>
      </c>
      <c r="M988" s="15"/>
      <c r="N988" s="165">
        <f t="shared" si="171"/>
        <v>623702.46653941204</v>
      </c>
    </row>
    <row r="989" spans="1:14" x14ac:dyDescent="0.25">
      <c r="A989" s="159"/>
      <c r="B989" s="8"/>
      <c r="C989" s="8"/>
      <c r="D989" s="75">
        <v>0</v>
      </c>
      <c r="E989" s="181"/>
      <c r="F989" s="166"/>
      <c r="G989" s="61"/>
      <c r="H989" s="166"/>
      <c r="I989" s="167"/>
      <c r="J989" s="167"/>
      <c r="K989" s="15"/>
      <c r="L989" s="15"/>
      <c r="M989" s="15"/>
      <c r="N989" s="165"/>
    </row>
    <row r="990" spans="1:14" x14ac:dyDescent="0.25">
      <c r="A990" s="163" t="s">
        <v>675</v>
      </c>
      <c r="B990" s="63" t="s">
        <v>2</v>
      </c>
      <c r="C990" s="64"/>
      <c r="D990" s="7">
        <v>1082.6210999999998</v>
      </c>
      <c r="E990" s="182">
        <f>E991</f>
        <v>106163</v>
      </c>
      <c r="F990" s="55">
        <v>0</v>
      </c>
      <c r="G990" s="61"/>
      <c r="H990" s="55">
        <f>H992</f>
        <v>15669288</v>
      </c>
      <c r="I990" s="12">
        <f>I992</f>
        <v>-15669288</v>
      </c>
      <c r="J990" s="12"/>
      <c r="K990" s="15"/>
      <c r="L990" s="15"/>
      <c r="M990" s="14">
        <f>M992</f>
        <v>38817520.134055808</v>
      </c>
      <c r="N990" s="160">
        <f t="shared" si="171"/>
        <v>38817520.134055808</v>
      </c>
    </row>
    <row r="991" spans="1:14" x14ac:dyDescent="0.25">
      <c r="A991" s="163" t="s">
        <v>675</v>
      </c>
      <c r="B991" s="63" t="s">
        <v>3</v>
      </c>
      <c r="C991" s="64"/>
      <c r="D991" s="7">
        <v>1082.6210999999998</v>
      </c>
      <c r="E991" s="182">
        <f>SUM(E993:E1025)</f>
        <v>106163</v>
      </c>
      <c r="F991" s="55">
        <f>SUM(F993:F1025)</f>
        <v>62677152</v>
      </c>
      <c r="G991" s="61"/>
      <c r="H991" s="55">
        <f>SUM(H993:H1025)</f>
        <v>20006329</v>
      </c>
      <c r="I991" s="12">
        <f>SUM(I993:I1025)</f>
        <v>42670823</v>
      </c>
      <c r="J991" s="12"/>
      <c r="K991" s="15"/>
      <c r="L991" s="12">
        <f>SUM(L993:L1025)</f>
        <v>30344690.219353195</v>
      </c>
      <c r="M991" s="15"/>
      <c r="N991" s="160">
        <f t="shared" si="171"/>
        <v>30344690.219353195</v>
      </c>
    </row>
    <row r="992" spans="1:14" x14ac:dyDescent="0.25">
      <c r="A992" s="159"/>
      <c r="B992" s="71" t="s">
        <v>26</v>
      </c>
      <c r="C992" s="53">
        <v>2</v>
      </c>
      <c r="D992" s="9">
        <v>0</v>
      </c>
      <c r="E992" s="185"/>
      <c r="F992" s="70">
        <v>0</v>
      </c>
      <c r="G992" s="61">
        <v>25</v>
      </c>
      <c r="H992" s="70">
        <f>F991*G992/100</f>
        <v>15669288</v>
      </c>
      <c r="I992" s="15">
        <f t="shared" ref="I992:I1025" si="177">F992-H992</f>
        <v>-15669288</v>
      </c>
      <c r="J992" s="15"/>
      <c r="K992" s="15"/>
      <c r="L992" s="15"/>
      <c r="M992" s="15">
        <f>($L$7*$L$8*E990/$L$10)+($L$7*$L$9*D990/$L$11)</f>
        <v>38817520.134055808</v>
      </c>
      <c r="N992" s="165">
        <f t="shared" si="171"/>
        <v>38817520.134055808</v>
      </c>
    </row>
    <row r="993" spans="1:14" x14ac:dyDescent="0.25">
      <c r="A993" s="159"/>
      <c r="B993" s="71" t="s">
        <v>676</v>
      </c>
      <c r="C993" s="53">
        <v>4</v>
      </c>
      <c r="D993" s="75">
        <v>21.037700000000001</v>
      </c>
      <c r="E993" s="179">
        <v>1015</v>
      </c>
      <c r="F993" s="80">
        <v>192800</v>
      </c>
      <c r="G993" s="61">
        <v>75</v>
      </c>
      <c r="H993" s="70">
        <f t="shared" ref="H993:H1025" si="178">F993*G993/100</f>
        <v>144600</v>
      </c>
      <c r="I993" s="15">
        <f t="shared" si="177"/>
        <v>48200</v>
      </c>
      <c r="J993" s="15">
        <f t="shared" ref="J993:J1025" si="179">F993/E993</f>
        <v>189.95073891625617</v>
      </c>
      <c r="K993" s="15">
        <f t="shared" ref="K993:K1025" si="180">$J$11*$J$19-J993</f>
        <v>402.0862382908893</v>
      </c>
      <c r="L993" s="15">
        <f t="shared" ref="L993:L1025" si="181">IF(K993&gt;0,$J$7*$J$8*(K993/$K$19),0)+$J$7*$J$9*(E993/$E$19)+$J$7*$J$10*(D993/$D$19)</f>
        <v>676304.78927603003</v>
      </c>
      <c r="M993" s="15"/>
      <c r="N993" s="165">
        <f t="shared" si="171"/>
        <v>676304.78927603003</v>
      </c>
    </row>
    <row r="994" spans="1:14" x14ac:dyDescent="0.25">
      <c r="A994" s="159"/>
      <c r="B994" s="71" t="s">
        <v>262</v>
      </c>
      <c r="C994" s="53">
        <v>4</v>
      </c>
      <c r="D994" s="75">
        <v>23.1798</v>
      </c>
      <c r="E994" s="179">
        <v>1111</v>
      </c>
      <c r="F994" s="80">
        <v>130533</v>
      </c>
      <c r="G994" s="61">
        <v>75</v>
      </c>
      <c r="H994" s="70">
        <f t="shared" si="178"/>
        <v>97899.75</v>
      </c>
      <c r="I994" s="15">
        <f t="shared" si="177"/>
        <v>32633.25</v>
      </c>
      <c r="J994" s="15">
        <f t="shared" si="179"/>
        <v>117.4914491449145</v>
      </c>
      <c r="K994" s="15">
        <f t="shared" si="180"/>
        <v>474.54552806223097</v>
      </c>
      <c r="L994" s="15">
        <f t="shared" si="181"/>
        <v>786079.26788794901</v>
      </c>
      <c r="M994" s="15"/>
      <c r="N994" s="165">
        <f t="shared" si="171"/>
        <v>786079.26788794901</v>
      </c>
    </row>
    <row r="995" spans="1:14" x14ac:dyDescent="0.25">
      <c r="A995" s="159"/>
      <c r="B995" s="71" t="s">
        <v>677</v>
      </c>
      <c r="C995" s="53">
        <v>4</v>
      </c>
      <c r="D995" s="75">
        <v>33.328400000000002</v>
      </c>
      <c r="E995" s="179">
        <v>1502</v>
      </c>
      <c r="F995" s="80">
        <v>225920</v>
      </c>
      <c r="G995" s="61">
        <v>75</v>
      </c>
      <c r="H995" s="70">
        <f t="shared" si="178"/>
        <v>169440</v>
      </c>
      <c r="I995" s="15">
        <f t="shared" si="177"/>
        <v>56480</v>
      </c>
      <c r="J995" s="15">
        <f t="shared" si="179"/>
        <v>150.41278295605858</v>
      </c>
      <c r="K995" s="15">
        <f t="shared" si="180"/>
        <v>441.62419425108692</v>
      </c>
      <c r="L995" s="15">
        <f t="shared" si="181"/>
        <v>804117.13394802669</v>
      </c>
      <c r="M995" s="15"/>
      <c r="N995" s="165">
        <f t="shared" si="171"/>
        <v>804117.13394802669</v>
      </c>
    </row>
    <row r="996" spans="1:14" x14ac:dyDescent="0.25">
      <c r="A996" s="159"/>
      <c r="B996" s="71" t="s">
        <v>678</v>
      </c>
      <c r="C996" s="53">
        <v>4</v>
      </c>
      <c r="D996" s="75">
        <v>20.331499999999998</v>
      </c>
      <c r="E996" s="179">
        <v>1281</v>
      </c>
      <c r="F996" s="80">
        <v>133053</v>
      </c>
      <c r="G996" s="61">
        <v>75</v>
      </c>
      <c r="H996" s="70">
        <f t="shared" si="178"/>
        <v>99789.75</v>
      </c>
      <c r="I996" s="15">
        <f t="shared" si="177"/>
        <v>33263.25</v>
      </c>
      <c r="J996" s="15">
        <f t="shared" si="179"/>
        <v>103.86651053864169</v>
      </c>
      <c r="K996" s="15">
        <f t="shared" si="180"/>
        <v>488.17046666850376</v>
      </c>
      <c r="L996" s="15">
        <f t="shared" si="181"/>
        <v>812094.27618308004</v>
      </c>
      <c r="M996" s="15"/>
      <c r="N996" s="165">
        <f t="shared" si="171"/>
        <v>812094.27618308004</v>
      </c>
    </row>
    <row r="997" spans="1:14" x14ac:dyDescent="0.25">
      <c r="A997" s="159"/>
      <c r="B997" s="71" t="s">
        <v>679</v>
      </c>
      <c r="C997" s="53">
        <v>4</v>
      </c>
      <c r="D997" s="75">
        <v>25.04</v>
      </c>
      <c r="E997" s="179">
        <v>2177</v>
      </c>
      <c r="F997" s="80">
        <v>178400</v>
      </c>
      <c r="G997" s="61">
        <v>75</v>
      </c>
      <c r="H997" s="70">
        <f t="shared" si="178"/>
        <v>133800</v>
      </c>
      <c r="I997" s="15">
        <f t="shared" si="177"/>
        <v>44600</v>
      </c>
      <c r="J997" s="15">
        <f t="shared" si="179"/>
        <v>81.947634359209928</v>
      </c>
      <c r="K997" s="15">
        <f t="shared" si="180"/>
        <v>510.08934284793554</v>
      </c>
      <c r="L997" s="15">
        <f t="shared" si="181"/>
        <v>934135.89580603968</v>
      </c>
      <c r="M997" s="15"/>
      <c r="N997" s="165">
        <f t="shared" si="171"/>
        <v>934135.89580603968</v>
      </c>
    </row>
    <row r="998" spans="1:14" x14ac:dyDescent="0.25">
      <c r="A998" s="159"/>
      <c r="B998" s="71" t="s">
        <v>851</v>
      </c>
      <c r="C998" s="53">
        <v>4</v>
      </c>
      <c r="D998" s="75">
        <v>24.7498</v>
      </c>
      <c r="E998" s="179">
        <v>1788</v>
      </c>
      <c r="F998" s="80">
        <v>297720</v>
      </c>
      <c r="G998" s="61">
        <v>75</v>
      </c>
      <c r="H998" s="70">
        <f t="shared" si="178"/>
        <v>223290</v>
      </c>
      <c r="I998" s="15">
        <f t="shared" si="177"/>
        <v>74430</v>
      </c>
      <c r="J998" s="15">
        <f t="shared" si="179"/>
        <v>166.51006711409397</v>
      </c>
      <c r="K998" s="15">
        <f t="shared" si="180"/>
        <v>425.52691009305147</v>
      </c>
      <c r="L998" s="15">
        <f t="shared" si="181"/>
        <v>786668.91258212633</v>
      </c>
      <c r="M998" s="15"/>
      <c r="N998" s="165">
        <f t="shared" si="171"/>
        <v>786668.91258212633</v>
      </c>
    </row>
    <row r="999" spans="1:14" x14ac:dyDescent="0.25">
      <c r="A999" s="159"/>
      <c r="B999" s="71" t="s">
        <v>680</v>
      </c>
      <c r="C999" s="53">
        <v>4</v>
      </c>
      <c r="D999" s="75">
        <v>33.558999999999997</v>
      </c>
      <c r="E999" s="179">
        <v>1898</v>
      </c>
      <c r="F999" s="80">
        <v>366093</v>
      </c>
      <c r="G999" s="61">
        <v>75</v>
      </c>
      <c r="H999" s="70">
        <f t="shared" si="178"/>
        <v>274569.75</v>
      </c>
      <c r="I999" s="15">
        <f t="shared" si="177"/>
        <v>91523.25</v>
      </c>
      <c r="J999" s="15">
        <f t="shared" si="179"/>
        <v>192.88356164383561</v>
      </c>
      <c r="K999" s="15">
        <f t="shared" si="180"/>
        <v>399.15341556330986</v>
      </c>
      <c r="L999" s="15">
        <f t="shared" si="181"/>
        <v>784490.97431700747</v>
      </c>
      <c r="M999" s="15"/>
      <c r="N999" s="165">
        <f t="shared" si="171"/>
        <v>784490.97431700747</v>
      </c>
    </row>
    <row r="1000" spans="1:14" x14ac:dyDescent="0.25">
      <c r="A1000" s="159"/>
      <c r="B1000" s="71" t="s">
        <v>681</v>
      </c>
      <c r="C1000" s="53">
        <v>4</v>
      </c>
      <c r="D1000" s="75">
        <v>28.676200000000001</v>
      </c>
      <c r="E1000" s="179">
        <v>1798</v>
      </c>
      <c r="F1000" s="80">
        <v>198853</v>
      </c>
      <c r="G1000" s="61">
        <v>75</v>
      </c>
      <c r="H1000" s="70">
        <f t="shared" si="178"/>
        <v>149139.75</v>
      </c>
      <c r="I1000" s="15">
        <f t="shared" si="177"/>
        <v>49713.25</v>
      </c>
      <c r="J1000" s="15">
        <f t="shared" si="179"/>
        <v>110.59677419354838</v>
      </c>
      <c r="K1000" s="15">
        <f t="shared" si="180"/>
        <v>481.44020301359706</v>
      </c>
      <c r="L1000" s="15">
        <f t="shared" si="181"/>
        <v>871432.40245758952</v>
      </c>
      <c r="M1000" s="15"/>
      <c r="N1000" s="165">
        <f t="shared" si="171"/>
        <v>871432.40245758952</v>
      </c>
    </row>
    <row r="1001" spans="1:14" x14ac:dyDescent="0.25">
      <c r="A1001" s="159"/>
      <c r="B1001" s="71" t="s">
        <v>682</v>
      </c>
      <c r="C1001" s="53">
        <v>4</v>
      </c>
      <c r="D1001" s="75">
        <v>35.6203</v>
      </c>
      <c r="E1001" s="179">
        <v>2529</v>
      </c>
      <c r="F1001" s="80">
        <v>455280</v>
      </c>
      <c r="G1001" s="61">
        <v>75</v>
      </c>
      <c r="H1001" s="70">
        <f t="shared" si="178"/>
        <v>341460</v>
      </c>
      <c r="I1001" s="15">
        <f t="shared" si="177"/>
        <v>113820</v>
      </c>
      <c r="J1001" s="15">
        <f t="shared" si="179"/>
        <v>180.02372479240807</v>
      </c>
      <c r="K1001" s="15">
        <f t="shared" si="180"/>
        <v>412.01325241473739</v>
      </c>
      <c r="L1001" s="15">
        <f t="shared" si="181"/>
        <v>863811.02809668565</v>
      </c>
      <c r="M1001" s="15"/>
      <c r="N1001" s="165">
        <f t="shared" si="171"/>
        <v>863811.02809668565</v>
      </c>
    </row>
    <row r="1002" spans="1:14" x14ac:dyDescent="0.25">
      <c r="A1002" s="159"/>
      <c r="B1002" s="71" t="s">
        <v>852</v>
      </c>
      <c r="C1002" s="53">
        <v>4</v>
      </c>
      <c r="D1002" s="75">
        <v>22.1511</v>
      </c>
      <c r="E1002" s="179">
        <v>1176</v>
      </c>
      <c r="F1002" s="80">
        <v>118520</v>
      </c>
      <c r="G1002" s="61">
        <v>75</v>
      </c>
      <c r="H1002" s="70">
        <f t="shared" si="178"/>
        <v>88890</v>
      </c>
      <c r="I1002" s="15">
        <f t="shared" si="177"/>
        <v>29630</v>
      </c>
      <c r="J1002" s="15">
        <f t="shared" si="179"/>
        <v>100.78231292517007</v>
      </c>
      <c r="K1002" s="15">
        <f t="shared" si="180"/>
        <v>491.25466428197541</v>
      </c>
      <c r="L1002" s="15">
        <f t="shared" si="181"/>
        <v>811350.89228388621</v>
      </c>
      <c r="M1002" s="15"/>
      <c r="N1002" s="165">
        <f t="shared" si="171"/>
        <v>811350.89228388621</v>
      </c>
    </row>
    <row r="1003" spans="1:14" x14ac:dyDescent="0.25">
      <c r="A1003" s="159"/>
      <c r="B1003" s="71" t="s">
        <v>683</v>
      </c>
      <c r="C1003" s="53">
        <v>4</v>
      </c>
      <c r="D1003" s="75">
        <v>39.122799999999998</v>
      </c>
      <c r="E1003" s="179">
        <v>2072</v>
      </c>
      <c r="F1003" s="80">
        <v>354227</v>
      </c>
      <c r="G1003" s="61">
        <v>75</v>
      </c>
      <c r="H1003" s="70">
        <f t="shared" si="178"/>
        <v>265670.25</v>
      </c>
      <c r="I1003" s="15">
        <f t="shared" si="177"/>
        <v>88556.75</v>
      </c>
      <c r="J1003" s="15">
        <f t="shared" si="179"/>
        <v>170.95897683397683</v>
      </c>
      <c r="K1003" s="15">
        <f t="shared" si="180"/>
        <v>421.07800037316861</v>
      </c>
      <c r="L1003" s="15">
        <f t="shared" si="181"/>
        <v>843460.40439697832</v>
      </c>
      <c r="M1003" s="15"/>
      <c r="N1003" s="165">
        <f t="shared" si="171"/>
        <v>843460.40439697832</v>
      </c>
    </row>
    <row r="1004" spans="1:14" x14ac:dyDescent="0.25">
      <c r="A1004" s="159"/>
      <c r="B1004" s="71" t="s">
        <v>684</v>
      </c>
      <c r="C1004" s="53">
        <v>4</v>
      </c>
      <c r="D1004" s="75">
        <v>19.480999999999998</v>
      </c>
      <c r="E1004" s="179">
        <v>1003</v>
      </c>
      <c r="F1004" s="80">
        <v>129600</v>
      </c>
      <c r="G1004" s="61">
        <v>75</v>
      </c>
      <c r="H1004" s="70">
        <f t="shared" si="178"/>
        <v>97200</v>
      </c>
      <c r="I1004" s="15">
        <f t="shared" si="177"/>
        <v>32400</v>
      </c>
      <c r="J1004" s="15">
        <f t="shared" si="179"/>
        <v>129.21236291126621</v>
      </c>
      <c r="K1004" s="15">
        <f t="shared" si="180"/>
        <v>462.82461429587926</v>
      </c>
      <c r="L1004" s="15">
        <f t="shared" si="181"/>
        <v>751335.8980120956</v>
      </c>
      <c r="M1004" s="15"/>
      <c r="N1004" s="165">
        <f t="shared" si="171"/>
        <v>751335.8980120956</v>
      </c>
    </row>
    <row r="1005" spans="1:14" x14ac:dyDescent="0.25">
      <c r="A1005" s="159"/>
      <c r="B1005" s="71" t="s">
        <v>853</v>
      </c>
      <c r="C1005" s="53">
        <v>4</v>
      </c>
      <c r="D1005" s="75">
        <v>29.972500000000004</v>
      </c>
      <c r="E1005" s="179">
        <v>3110</v>
      </c>
      <c r="F1005" s="80">
        <v>383080</v>
      </c>
      <c r="G1005" s="61">
        <v>75</v>
      </c>
      <c r="H1005" s="70">
        <f t="shared" si="178"/>
        <v>287310</v>
      </c>
      <c r="I1005" s="15">
        <f t="shared" si="177"/>
        <v>95770</v>
      </c>
      <c r="J1005" s="15">
        <f t="shared" si="179"/>
        <v>123.17684887459806</v>
      </c>
      <c r="K1005" s="15">
        <f t="shared" si="180"/>
        <v>468.86012833254739</v>
      </c>
      <c r="L1005" s="15">
        <f t="shared" si="181"/>
        <v>976799.03269030014</v>
      </c>
      <c r="M1005" s="15"/>
      <c r="N1005" s="165">
        <f t="shared" si="171"/>
        <v>976799.03269030014</v>
      </c>
    </row>
    <row r="1006" spans="1:14" x14ac:dyDescent="0.25">
      <c r="A1006" s="159"/>
      <c r="B1006" s="71" t="s">
        <v>685</v>
      </c>
      <c r="C1006" s="53">
        <v>4</v>
      </c>
      <c r="D1006" s="75">
        <v>29.169099999999997</v>
      </c>
      <c r="E1006" s="179">
        <v>2107</v>
      </c>
      <c r="F1006" s="80">
        <v>281186</v>
      </c>
      <c r="G1006" s="61">
        <v>75</v>
      </c>
      <c r="H1006" s="70">
        <f t="shared" si="178"/>
        <v>210889.5</v>
      </c>
      <c r="I1006" s="15">
        <f t="shared" si="177"/>
        <v>70296.5</v>
      </c>
      <c r="J1006" s="15">
        <f t="shared" si="179"/>
        <v>133.45325106786902</v>
      </c>
      <c r="K1006" s="15">
        <f t="shared" si="180"/>
        <v>458.58372613927645</v>
      </c>
      <c r="L1006" s="15">
        <f t="shared" si="181"/>
        <v>870488.66375098831</v>
      </c>
      <c r="M1006" s="15"/>
      <c r="N1006" s="165">
        <f t="shared" si="171"/>
        <v>870488.66375098831</v>
      </c>
    </row>
    <row r="1007" spans="1:14" x14ac:dyDescent="0.25">
      <c r="A1007" s="159"/>
      <c r="B1007" s="71" t="s">
        <v>686</v>
      </c>
      <c r="C1007" s="53">
        <v>4</v>
      </c>
      <c r="D1007" s="75">
        <v>43.889899999999997</v>
      </c>
      <c r="E1007" s="179">
        <v>1870</v>
      </c>
      <c r="F1007" s="80">
        <v>160506</v>
      </c>
      <c r="G1007" s="61">
        <v>75</v>
      </c>
      <c r="H1007" s="70">
        <f t="shared" si="178"/>
        <v>120379.5</v>
      </c>
      <c r="I1007" s="15">
        <f t="shared" si="177"/>
        <v>40126.5</v>
      </c>
      <c r="J1007" s="15">
        <f t="shared" si="179"/>
        <v>85.832085561497323</v>
      </c>
      <c r="K1007" s="15">
        <f t="shared" si="180"/>
        <v>506.20489164564816</v>
      </c>
      <c r="L1007" s="15">
        <f t="shared" si="181"/>
        <v>949755.21013489482</v>
      </c>
      <c r="M1007" s="15"/>
      <c r="N1007" s="165">
        <f t="shared" si="171"/>
        <v>949755.21013489482</v>
      </c>
    </row>
    <row r="1008" spans="1:14" x14ac:dyDescent="0.25">
      <c r="A1008" s="159"/>
      <c r="B1008" s="71" t="s">
        <v>687</v>
      </c>
      <c r="C1008" s="53">
        <v>4</v>
      </c>
      <c r="D1008" s="75">
        <v>42.471999999999994</v>
      </c>
      <c r="E1008" s="179">
        <v>3216</v>
      </c>
      <c r="F1008" s="80">
        <v>340787</v>
      </c>
      <c r="G1008" s="61">
        <v>75</v>
      </c>
      <c r="H1008" s="70">
        <f t="shared" si="178"/>
        <v>255590.25</v>
      </c>
      <c r="I1008" s="15">
        <f t="shared" si="177"/>
        <v>85196.75</v>
      </c>
      <c r="J1008" s="15">
        <f t="shared" si="179"/>
        <v>105.96610696517413</v>
      </c>
      <c r="K1008" s="15">
        <f t="shared" si="180"/>
        <v>486.07087024197131</v>
      </c>
      <c r="L1008" s="15">
        <f t="shared" si="181"/>
        <v>1041247.7009313713</v>
      </c>
      <c r="M1008" s="15"/>
      <c r="N1008" s="165">
        <f t="shared" si="171"/>
        <v>1041247.7009313713</v>
      </c>
    </row>
    <row r="1009" spans="1:14" x14ac:dyDescent="0.25">
      <c r="A1009" s="159"/>
      <c r="B1009" s="71" t="s">
        <v>688</v>
      </c>
      <c r="C1009" s="53">
        <v>4</v>
      </c>
      <c r="D1009" s="75">
        <v>37.261499999999998</v>
      </c>
      <c r="E1009" s="179">
        <v>4424</v>
      </c>
      <c r="F1009" s="80">
        <v>414160</v>
      </c>
      <c r="G1009" s="61">
        <v>75</v>
      </c>
      <c r="H1009" s="70">
        <f t="shared" si="178"/>
        <v>310620</v>
      </c>
      <c r="I1009" s="15">
        <f t="shared" si="177"/>
        <v>103540</v>
      </c>
      <c r="J1009" s="15">
        <f t="shared" si="179"/>
        <v>93.616636528028934</v>
      </c>
      <c r="K1009" s="15">
        <f t="shared" si="180"/>
        <v>498.42034067911652</v>
      </c>
      <c r="L1009" s="15">
        <f t="shared" si="181"/>
        <v>1153354.1328590263</v>
      </c>
      <c r="M1009" s="15"/>
      <c r="N1009" s="165">
        <f t="shared" si="171"/>
        <v>1153354.1328590263</v>
      </c>
    </row>
    <row r="1010" spans="1:14" x14ac:dyDescent="0.25">
      <c r="A1010" s="159"/>
      <c r="B1010" s="71" t="s">
        <v>689</v>
      </c>
      <c r="C1010" s="53">
        <v>4</v>
      </c>
      <c r="D1010" s="75">
        <v>20.51</v>
      </c>
      <c r="E1010" s="179">
        <v>863</v>
      </c>
      <c r="F1010" s="80">
        <v>83613</v>
      </c>
      <c r="G1010" s="61">
        <v>75</v>
      </c>
      <c r="H1010" s="70">
        <f t="shared" si="178"/>
        <v>62709.75</v>
      </c>
      <c r="I1010" s="15">
        <f t="shared" si="177"/>
        <v>20903.25</v>
      </c>
      <c r="J1010" s="15">
        <f t="shared" si="179"/>
        <v>96.886442641946701</v>
      </c>
      <c r="K1010" s="15">
        <f t="shared" si="180"/>
        <v>495.15053456519877</v>
      </c>
      <c r="L1010" s="15">
        <f t="shared" si="181"/>
        <v>783967.21429502545</v>
      </c>
      <c r="M1010" s="15"/>
      <c r="N1010" s="165">
        <f t="shared" si="171"/>
        <v>783967.21429502545</v>
      </c>
    </row>
    <row r="1011" spans="1:14" x14ac:dyDescent="0.25">
      <c r="A1011" s="159"/>
      <c r="B1011" s="71" t="s">
        <v>690</v>
      </c>
      <c r="C1011" s="53">
        <v>4</v>
      </c>
      <c r="D1011" s="75">
        <v>12.818399999999999</v>
      </c>
      <c r="E1011" s="179">
        <v>1315</v>
      </c>
      <c r="F1011" s="80">
        <v>218574</v>
      </c>
      <c r="G1011" s="61">
        <v>75</v>
      </c>
      <c r="H1011" s="70">
        <f t="shared" si="178"/>
        <v>163930.5</v>
      </c>
      <c r="I1011" s="15">
        <f t="shared" si="177"/>
        <v>54643.5</v>
      </c>
      <c r="J1011" s="15">
        <f t="shared" si="179"/>
        <v>166.21596958174905</v>
      </c>
      <c r="K1011" s="15">
        <f t="shared" si="180"/>
        <v>425.82100762539642</v>
      </c>
      <c r="L1011" s="15">
        <f t="shared" si="181"/>
        <v>713590.34206920187</v>
      </c>
      <c r="M1011" s="15"/>
      <c r="N1011" s="165">
        <f t="shared" si="171"/>
        <v>713590.34206920187</v>
      </c>
    </row>
    <row r="1012" spans="1:14" x14ac:dyDescent="0.25">
      <c r="A1012" s="159"/>
      <c r="B1012" s="71" t="s">
        <v>691</v>
      </c>
      <c r="C1012" s="53">
        <v>4</v>
      </c>
      <c r="D1012" s="75">
        <v>29.560700000000001</v>
      </c>
      <c r="E1012" s="179">
        <v>896</v>
      </c>
      <c r="F1012" s="80">
        <v>160934</v>
      </c>
      <c r="G1012" s="61">
        <v>75</v>
      </c>
      <c r="H1012" s="70">
        <f t="shared" si="178"/>
        <v>120700.5</v>
      </c>
      <c r="I1012" s="15">
        <f t="shared" si="177"/>
        <v>40233.5</v>
      </c>
      <c r="J1012" s="15">
        <f t="shared" si="179"/>
        <v>179.61383928571428</v>
      </c>
      <c r="K1012" s="15">
        <f t="shared" si="180"/>
        <v>412.42313792143119</v>
      </c>
      <c r="L1012" s="15">
        <f t="shared" si="181"/>
        <v>701110.77101421717</v>
      </c>
      <c r="M1012" s="15"/>
      <c r="N1012" s="165">
        <f t="shared" si="171"/>
        <v>701110.77101421717</v>
      </c>
    </row>
    <row r="1013" spans="1:14" x14ac:dyDescent="0.25">
      <c r="A1013" s="159"/>
      <c r="B1013" s="71" t="s">
        <v>692</v>
      </c>
      <c r="C1013" s="53">
        <v>4</v>
      </c>
      <c r="D1013" s="75">
        <v>47.864399999999996</v>
      </c>
      <c r="E1013" s="179">
        <v>1920</v>
      </c>
      <c r="F1013" s="80">
        <v>285747</v>
      </c>
      <c r="G1013" s="61">
        <v>75</v>
      </c>
      <c r="H1013" s="70">
        <f t="shared" si="178"/>
        <v>214310.25</v>
      </c>
      <c r="I1013" s="15">
        <f t="shared" si="177"/>
        <v>71436.75</v>
      </c>
      <c r="J1013" s="15">
        <f t="shared" si="179"/>
        <v>148.82656249999999</v>
      </c>
      <c r="K1013" s="15">
        <f t="shared" si="180"/>
        <v>443.21041470714545</v>
      </c>
      <c r="L1013" s="15">
        <f t="shared" si="181"/>
        <v>881404.87673548516</v>
      </c>
      <c r="M1013" s="15"/>
      <c r="N1013" s="165">
        <f t="shared" ref="N1013:N1025" si="182">L1013+M1013</f>
        <v>881404.87673548516</v>
      </c>
    </row>
    <row r="1014" spans="1:14" x14ac:dyDescent="0.25">
      <c r="A1014" s="159"/>
      <c r="B1014" s="71" t="s">
        <v>693</v>
      </c>
      <c r="C1014" s="53">
        <v>4</v>
      </c>
      <c r="D1014" s="75">
        <v>3.8826000000000001</v>
      </c>
      <c r="E1014" s="179">
        <v>2995</v>
      </c>
      <c r="F1014" s="80">
        <v>828306</v>
      </c>
      <c r="G1014" s="61">
        <v>75</v>
      </c>
      <c r="H1014" s="70">
        <f t="shared" si="178"/>
        <v>621229.5</v>
      </c>
      <c r="I1014" s="15">
        <f t="shared" si="177"/>
        <v>207076.5</v>
      </c>
      <c r="J1014" s="15">
        <f t="shared" si="179"/>
        <v>276.56293823038396</v>
      </c>
      <c r="K1014" s="15">
        <f t="shared" si="180"/>
        <v>315.47403897676151</v>
      </c>
      <c r="L1014" s="15">
        <f t="shared" si="181"/>
        <v>696935.94951987837</v>
      </c>
      <c r="M1014" s="15"/>
      <c r="N1014" s="165">
        <f t="shared" si="182"/>
        <v>696935.94951987837</v>
      </c>
    </row>
    <row r="1015" spans="1:14" x14ac:dyDescent="0.25">
      <c r="A1015" s="159"/>
      <c r="B1015" s="71" t="s">
        <v>694</v>
      </c>
      <c r="C1015" s="53">
        <v>4</v>
      </c>
      <c r="D1015" s="75">
        <v>45.011000000000003</v>
      </c>
      <c r="E1015" s="179">
        <v>4224</v>
      </c>
      <c r="F1015" s="80">
        <v>620840</v>
      </c>
      <c r="G1015" s="61">
        <v>75</v>
      </c>
      <c r="H1015" s="70">
        <f t="shared" si="178"/>
        <v>465630</v>
      </c>
      <c r="I1015" s="15">
        <f t="shared" si="177"/>
        <v>155210</v>
      </c>
      <c r="J1015" s="15">
        <f t="shared" si="179"/>
        <v>146.97916666666666</v>
      </c>
      <c r="K1015" s="15">
        <f t="shared" si="180"/>
        <v>445.05781054047884</v>
      </c>
      <c r="L1015" s="15">
        <f t="shared" si="181"/>
        <v>1084818.6615975478</v>
      </c>
      <c r="M1015" s="15"/>
      <c r="N1015" s="165">
        <f t="shared" si="182"/>
        <v>1084818.6615975478</v>
      </c>
    </row>
    <row r="1016" spans="1:14" x14ac:dyDescent="0.25">
      <c r="A1016" s="159"/>
      <c r="B1016" s="71" t="s">
        <v>309</v>
      </c>
      <c r="C1016" s="53">
        <v>4</v>
      </c>
      <c r="D1016" s="75">
        <v>45.852299999999993</v>
      </c>
      <c r="E1016" s="179">
        <v>5609</v>
      </c>
      <c r="F1016" s="80">
        <v>1461014</v>
      </c>
      <c r="G1016" s="61">
        <v>75</v>
      </c>
      <c r="H1016" s="70">
        <f t="shared" si="178"/>
        <v>1095760.5</v>
      </c>
      <c r="I1016" s="15">
        <f t="shared" si="177"/>
        <v>365253.5</v>
      </c>
      <c r="J1016" s="15">
        <f t="shared" si="179"/>
        <v>260.47673382064539</v>
      </c>
      <c r="K1016" s="15">
        <f t="shared" si="180"/>
        <v>331.56024338650008</v>
      </c>
      <c r="L1016" s="15">
        <f t="shared" si="181"/>
        <v>1062492.1416664207</v>
      </c>
      <c r="M1016" s="15"/>
      <c r="N1016" s="165">
        <f t="shared" si="182"/>
        <v>1062492.1416664207</v>
      </c>
    </row>
    <row r="1017" spans="1:14" x14ac:dyDescent="0.25">
      <c r="A1017" s="159"/>
      <c r="B1017" s="71" t="s">
        <v>695</v>
      </c>
      <c r="C1017" s="53">
        <v>4</v>
      </c>
      <c r="D1017" s="75">
        <v>87.730400000000017</v>
      </c>
      <c r="E1017" s="179">
        <v>1698</v>
      </c>
      <c r="F1017" s="80">
        <v>577667</v>
      </c>
      <c r="G1017" s="61">
        <v>75</v>
      </c>
      <c r="H1017" s="70">
        <f t="shared" si="178"/>
        <v>433250.25</v>
      </c>
      <c r="I1017" s="15">
        <f t="shared" si="177"/>
        <v>144416.75</v>
      </c>
      <c r="J1017" s="15">
        <f t="shared" si="179"/>
        <v>340.20435806831568</v>
      </c>
      <c r="K1017" s="15">
        <f t="shared" si="180"/>
        <v>251.83261913882978</v>
      </c>
      <c r="L1017" s="15">
        <f t="shared" si="181"/>
        <v>711457.17922633863</v>
      </c>
      <c r="M1017" s="15"/>
      <c r="N1017" s="165">
        <f t="shared" si="182"/>
        <v>711457.17922633863</v>
      </c>
    </row>
    <row r="1018" spans="1:14" x14ac:dyDescent="0.25">
      <c r="A1018" s="159"/>
      <c r="B1018" s="71" t="s">
        <v>696</v>
      </c>
      <c r="C1018" s="53">
        <v>4</v>
      </c>
      <c r="D1018" s="75">
        <v>56.395799999999994</v>
      </c>
      <c r="E1018" s="179">
        <v>5078</v>
      </c>
      <c r="F1018" s="80">
        <v>2256267</v>
      </c>
      <c r="G1018" s="61">
        <v>75</v>
      </c>
      <c r="H1018" s="70">
        <f t="shared" si="178"/>
        <v>1692200.25</v>
      </c>
      <c r="I1018" s="15">
        <f t="shared" si="177"/>
        <v>564066.75</v>
      </c>
      <c r="J1018" s="15">
        <f t="shared" si="179"/>
        <v>444.32197715636079</v>
      </c>
      <c r="K1018" s="15">
        <f t="shared" si="180"/>
        <v>147.71500005078468</v>
      </c>
      <c r="L1018" s="15">
        <f t="shared" si="181"/>
        <v>799094.92652018601</v>
      </c>
      <c r="M1018" s="15"/>
      <c r="N1018" s="165">
        <f t="shared" si="182"/>
        <v>799094.92652018601</v>
      </c>
    </row>
    <row r="1019" spans="1:14" x14ac:dyDescent="0.25">
      <c r="A1019" s="159"/>
      <c r="B1019" s="71" t="s">
        <v>697</v>
      </c>
      <c r="C1019" s="53">
        <v>4</v>
      </c>
      <c r="D1019" s="75">
        <v>31.199499999999997</v>
      </c>
      <c r="E1019" s="179">
        <v>1163</v>
      </c>
      <c r="F1019" s="80">
        <v>122813</v>
      </c>
      <c r="G1019" s="61">
        <v>75</v>
      </c>
      <c r="H1019" s="70">
        <f t="shared" si="178"/>
        <v>92109.75</v>
      </c>
      <c r="I1019" s="15">
        <f t="shared" si="177"/>
        <v>30703.25</v>
      </c>
      <c r="J1019" s="15">
        <f t="shared" si="179"/>
        <v>105.60017196904558</v>
      </c>
      <c r="K1019" s="15">
        <f t="shared" si="180"/>
        <v>486.43680523809991</v>
      </c>
      <c r="L1019" s="15">
        <f t="shared" si="181"/>
        <v>827101.82078520395</v>
      </c>
      <c r="M1019" s="15"/>
      <c r="N1019" s="165">
        <f t="shared" si="182"/>
        <v>827101.82078520395</v>
      </c>
    </row>
    <row r="1020" spans="1:14" x14ac:dyDescent="0.25">
      <c r="A1020" s="159"/>
      <c r="B1020" s="71" t="s">
        <v>698</v>
      </c>
      <c r="C1020" s="53">
        <v>4</v>
      </c>
      <c r="D1020" s="75">
        <v>22.257800000000003</v>
      </c>
      <c r="E1020" s="179">
        <v>1035</v>
      </c>
      <c r="F1020" s="80">
        <v>186040</v>
      </c>
      <c r="G1020" s="61">
        <v>75</v>
      </c>
      <c r="H1020" s="70">
        <f t="shared" si="178"/>
        <v>139530</v>
      </c>
      <c r="I1020" s="15">
        <f t="shared" si="177"/>
        <v>46510</v>
      </c>
      <c r="J1020" s="15">
        <f t="shared" si="179"/>
        <v>179.7487922705314</v>
      </c>
      <c r="K1020" s="15">
        <f t="shared" si="180"/>
        <v>412.28818493661407</v>
      </c>
      <c r="L1020" s="15">
        <f t="shared" si="181"/>
        <v>694710.09494545159</v>
      </c>
      <c r="M1020" s="15"/>
      <c r="N1020" s="165">
        <f t="shared" si="182"/>
        <v>694710.09494545159</v>
      </c>
    </row>
    <row r="1021" spans="1:14" x14ac:dyDescent="0.25">
      <c r="A1021" s="159"/>
      <c r="B1021" s="71" t="s">
        <v>699</v>
      </c>
      <c r="C1021" s="53">
        <v>4</v>
      </c>
      <c r="D1021" s="75">
        <v>45.27</v>
      </c>
      <c r="E1021" s="179">
        <v>4184</v>
      </c>
      <c r="F1021" s="80">
        <v>672266</v>
      </c>
      <c r="G1021" s="61">
        <v>75</v>
      </c>
      <c r="H1021" s="70">
        <f t="shared" si="178"/>
        <v>504199.5</v>
      </c>
      <c r="I1021" s="15">
        <f t="shared" si="177"/>
        <v>168066.5</v>
      </c>
      <c r="J1021" s="15">
        <f t="shared" si="179"/>
        <v>160.67543021032506</v>
      </c>
      <c r="K1021" s="15">
        <f t="shared" si="180"/>
        <v>431.36154699682038</v>
      </c>
      <c r="L1021" s="15">
        <f t="shared" si="181"/>
        <v>1063801.3437310143</v>
      </c>
      <c r="M1021" s="15"/>
      <c r="N1021" s="165">
        <f t="shared" si="182"/>
        <v>1063801.3437310143</v>
      </c>
    </row>
    <row r="1022" spans="1:14" x14ac:dyDescent="0.25">
      <c r="A1022" s="159"/>
      <c r="B1022" s="71" t="s">
        <v>893</v>
      </c>
      <c r="C1022" s="53">
        <v>3</v>
      </c>
      <c r="D1022" s="75">
        <v>16.429500000000001</v>
      </c>
      <c r="E1022" s="179">
        <v>32825</v>
      </c>
      <c r="F1022" s="80">
        <v>49093700</v>
      </c>
      <c r="G1022" s="61">
        <v>20</v>
      </c>
      <c r="H1022" s="70">
        <f t="shared" si="178"/>
        <v>9818740</v>
      </c>
      <c r="I1022" s="15">
        <f t="shared" si="177"/>
        <v>39274960</v>
      </c>
      <c r="J1022" s="15">
        <f t="shared" si="179"/>
        <v>1495.6191926884997</v>
      </c>
      <c r="K1022" s="15">
        <f t="shared" si="180"/>
        <v>-903.58221548135418</v>
      </c>
      <c r="L1022" s="15">
        <f t="shared" si="181"/>
        <v>3010181.796815061</v>
      </c>
      <c r="M1022" s="15"/>
      <c r="N1022" s="165">
        <f t="shared" si="182"/>
        <v>3010181.796815061</v>
      </c>
    </row>
    <row r="1023" spans="1:14" x14ac:dyDescent="0.25">
      <c r="A1023" s="159"/>
      <c r="B1023" s="71" t="s">
        <v>854</v>
      </c>
      <c r="C1023" s="53">
        <v>4</v>
      </c>
      <c r="D1023" s="75">
        <v>18.29</v>
      </c>
      <c r="E1023" s="179">
        <v>1621</v>
      </c>
      <c r="F1023" s="80">
        <v>218760</v>
      </c>
      <c r="G1023" s="61">
        <v>75</v>
      </c>
      <c r="H1023" s="70">
        <f t="shared" si="178"/>
        <v>164070</v>
      </c>
      <c r="I1023" s="15">
        <f t="shared" si="177"/>
        <v>54690</v>
      </c>
      <c r="J1023" s="15">
        <f t="shared" si="179"/>
        <v>134.95373226403456</v>
      </c>
      <c r="K1023" s="15">
        <f t="shared" si="180"/>
        <v>457.08324494311091</v>
      </c>
      <c r="L1023" s="15">
        <f t="shared" si="181"/>
        <v>796574.99696833675</v>
      </c>
      <c r="M1023" s="15"/>
      <c r="N1023" s="165">
        <f t="shared" si="182"/>
        <v>796574.99696833675</v>
      </c>
    </row>
    <row r="1024" spans="1:14" x14ac:dyDescent="0.25">
      <c r="A1024" s="159"/>
      <c r="B1024" s="71" t="s">
        <v>700</v>
      </c>
      <c r="C1024" s="53">
        <v>4</v>
      </c>
      <c r="D1024" s="75">
        <v>51.766099999999994</v>
      </c>
      <c r="E1024" s="179">
        <v>3130</v>
      </c>
      <c r="F1024" s="80">
        <v>518466</v>
      </c>
      <c r="G1024" s="61">
        <v>75</v>
      </c>
      <c r="H1024" s="70">
        <f t="shared" si="178"/>
        <v>388849.5</v>
      </c>
      <c r="I1024" s="15">
        <f t="shared" si="177"/>
        <v>129616.5</v>
      </c>
      <c r="J1024" s="15">
        <f t="shared" si="179"/>
        <v>165.64408945686901</v>
      </c>
      <c r="K1024" s="15">
        <f t="shared" si="180"/>
        <v>426.39288775027649</v>
      </c>
      <c r="L1024" s="15">
        <f t="shared" si="181"/>
        <v>978663.07648437517</v>
      </c>
      <c r="M1024" s="15"/>
      <c r="N1024" s="165">
        <f t="shared" si="182"/>
        <v>978663.07648437517</v>
      </c>
    </row>
    <row r="1025" spans="1:14" ht="15.75" thickBot="1" x14ac:dyDescent="0.3">
      <c r="A1025" s="168"/>
      <c r="B1025" s="169" t="s">
        <v>855</v>
      </c>
      <c r="C1025" s="170">
        <v>4</v>
      </c>
      <c r="D1025" s="171">
        <v>38.74</v>
      </c>
      <c r="E1025" s="186">
        <v>3530</v>
      </c>
      <c r="F1025" s="172">
        <v>1011427</v>
      </c>
      <c r="G1025" s="173">
        <v>75</v>
      </c>
      <c r="H1025" s="174">
        <f t="shared" si="178"/>
        <v>758570.25</v>
      </c>
      <c r="I1025" s="175">
        <f t="shared" si="177"/>
        <v>252856.75</v>
      </c>
      <c r="J1025" s="175">
        <f t="shared" si="179"/>
        <v>286.52322946175639</v>
      </c>
      <c r="K1025" s="175">
        <f t="shared" si="180"/>
        <v>305.51374774538908</v>
      </c>
      <c r="L1025" s="175">
        <f t="shared" si="181"/>
        <v>821858.41136537166</v>
      </c>
      <c r="M1025" s="175"/>
      <c r="N1025" s="176">
        <f t="shared" si="182"/>
        <v>821858.41136537166</v>
      </c>
    </row>
    <row r="1026" spans="1:14" x14ac:dyDescent="0.25">
      <c r="F1026" s="86"/>
    </row>
  </sheetData>
  <mergeCells count="27">
    <mergeCell ref="A13:A15"/>
    <mergeCell ref="B13:B15"/>
    <mergeCell ref="C13:C15"/>
    <mergeCell ref="D13:D15"/>
    <mergeCell ref="E13:E15"/>
    <mergeCell ref="B19:C19"/>
    <mergeCell ref="H13:H15"/>
    <mergeCell ref="I13:I15"/>
    <mergeCell ref="F13:F15"/>
    <mergeCell ref="G13:G15"/>
    <mergeCell ref="B17:C17"/>
    <mergeCell ref="B18:C18"/>
    <mergeCell ref="J13:J15"/>
    <mergeCell ref="K13:K15"/>
    <mergeCell ref="L13:L15"/>
    <mergeCell ref="M13:M15"/>
    <mergeCell ref="A2:N2"/>
    <mergeCell ref="A3:N3"/>
    <mergeCell ref="N13:N15"/>
    <mergeCell ref="G10:I10"/>
    <mergeCell ref="G5:I5"/>
    <mergeCell ref="G6:I6"/>
    <mergeCell ref="G7:I7"/>
    <mergeCell ref="G8:I8"/>
    <mergeCell ref="G9:I9"/>
    <mergeCell ref="G11:I11"/>
    <mergeCell ref="G12:J12"/>
  </mergeCells>
  <pageMargins left="0.19685039370078741" right="0.15748031496062992" top="0.39370078740157483" bottom="0.39370078740157483" header="0.31496062992125984" footer="0.31496062992125984"/>
  <pageSetup paperSize="8" scale="80" fitToHeight="0" orientation="landscape" r:id="rId1"/>
  <headerFooter differentOddEven="1">
    <oddHeader>&amp;R&amp;D</oddHead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028"/>
  <sheetViews>
    <sheetView showZeros="0" view="pageBreakPreview" topLeftCell="A4" zoomScale="90" zoomScaleNormal="100" zoomScaleSheetLayoutView="90" workbookViewId="0">
      <pane xSplit="3" ySplit="13" topLeftCell="D685" activePane="bottomRight" state="frozen"/>
      <selection activeCell="A4" sqref="A4"/>
      <selection pane="topRight" activeCell="D4" sqref="D4"/>
      <selection pane="bottomLeft" activeCell="A17" sqref="A17"/>
      <selection pane="bottomRight" activeCell="F685" sqref="F685"/>
    </sheetView>
  </sheetViews>
  <sheetFormatPr defaultColWidth="8.85546875" defaultRowHeight="15" x14ac:dyDescent="0.25"/>
  <cols>
    <col min="1" max="1" width="17.7109375" style="10" customWidth="1"/>
    <col min="2" max="2" width="19.7109375" style="49" customWidth="1"/>
    <col min="3" max="3" width="17.140625" style="49" customWidth="1"/>
    <col min="4" max="4" width="13.140625" style="49" customWidth="1"/>
    <col min="5" max="5" width="15.28515625" style="49" customWidth="1"/>
    <col min="6" max="6" width="18.85546875" style="49" customWidth="1"/>
    <col min="7" max="7" width="12.140625" style="49" customWidth="1"/>
    <col min="8" max="8" width="19.140625" style="16" customWidth="1"/>
    <col min="9" max="9" width="17.5703125" style="16" customWidth="1"/>
    <col min="10" max="11" width="16.5703125" style="16" customWidth="1"/>
    <col min="12" max="12" width="15.5703125" style="16" customWidth="1"/>
    <col min="13" max="13" width="15.42578125" style="16" customWidth="1"/>
    <col min="14" max="14" width="18.42578125" style="16" customWidth="1"/>
    <col min="15" max="15" width="8.85546875" style="10" hidden="1" customWidth="1"/>
    <col min="16" max="16" width="12.85546875" style="10" hidden="1" customWidth="1"/>
    <col min="17" max="17" width="11.7109375" style="10" hidden="1" customWidth="1"/>
    <col min="18" max="20" width="11.7109375" style="192" customWidth="1"/>
    <col min="21" max="21" width="12.85546875" style="192" customWidth="1"/>
    <col min="22" max="22" width="10.85546875" style="10" customWidth="1"/>
    <col min="23" max="23" width="8.85546875" style="10"/>
    <col min="24" max="24" width="12.42578125" style="10" customWidth="1"/>
    <col min="25" max="25" width="13.28515625" style="10" customWidth="1"/>
    <col min="26" max="26" width="10.7109375" style="10" customWidth="1"/>
    <col min="27" max="27" width="8.85546875" style="10"/>
    <col min="28" max="28" width="13.140625" style="10" customWidth="1"/>
    <col min="29" max="29" width="15.140625" style="10" customWidth="1"/>
    <col min="30" max="30" width="12.28515625" style="10" customWidth="1"/>
    <col min="31" max="31" width="8.85546875" style="10"/>
    <col min="32" max="32" width="11.85546875" style="10" customWidth="1"/>
    <col min="33" max="16384" width="8.85546875" style="10"/>
  </cols>
  <sheetData>
    <row r="1" spans="1:22" x14ac:dyDescent="0.25">
      <c r="A1" s="197" t="s">
        <v>894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22" s="17" customFormat="1" ht="45.6" customHeight="1" x14ac:dyDescent="0.25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R2" s="193"/>
      <c r="S2" s="193"/>
      <c r="T2" s="193"/>
      <c r="U2" s="193"/>
    </row>
    <row r="3" spans="1:22" ht="26.45" customHeight="1" x14ac:dyDescent="0.25"/>
    <row r="4" spans="1:22" x14ac:dyDescent="0.25">
      <c r="N4" s="18"/>
    </row>
    <row r="5" spans="1:22" ht="39.6" customHeight="1" x14ac:dyDescent="0.25">
      <c r="F5" s="51"/>
      <c r="G5" s="214" t="s">
        <v>911</v>
      </c>
      <c r="H5" s="215"/>
      <c r="I5" s="215"/>
      <c r="J5" s="46">
        <f>I17</f>
        <v>1714919852.98</v>
      </c>
    </row>
    <row r="6" spans="1:22" ht="15.75" x14ac:dyDescent="0.25">
      <c r="G6" s="212" t="s">
        <v>708</v>
      </c>
      <c r="H6" s="213"/>
      <c r="I6" s="213"/>
      <c r="J6" s="20">
        <v>0.55000000000000004</v>
      </c>
    </row>
    <row r="7" spans="1:22" ht="15.75" x14ac:dyDescent="0.25">
      <c r="F7" s="51"/>
      <c r="G7" s="212" t="s">
        <v>709</v>
      </c>
      <c r="H7" s="213"/>
      <c r="I7" s="213"/>
      <c r="J7" s="19">
        <f>J5*(100%-J6)</f>
        <v>771713933.84099996</v>
      </c>
      <c r="K7" s="21" t="s">
        <v>710</v>
      </c>
      <c r="L7" s="19">
        <f>J5*J6</f>
        <v>943205919.13900006</v>
      </c>
      <c r="M7" s="22"/>
    </row>
    <row r="8" spans="1:22" ht="15.75" x14ac:dyDescent="0.25">
      <c r="C8" s="51"/>
      <c r="G8" s="212" t="s">
        <v>711</v>
      </c>
      <c r="H8" s="213"/>
      <c r="I8" s="213"/>
      <c r="J8" s="20">
        <v>0.6</v>
      </c>
      <c r="K8" s="21" t="s">
        <v>712</v>
      </c>
      <c r="L8" s="23">
        <v>0.6</v>
      </c>
      <c r="M8" s="24"/>
    </row>
    <row r="9" spans="1:22" ht="15.75" x14ac:dyDescent="0.25">
      <c r="G9" s="212" t="s">
        <v>712</v>
      </c>
      <c r="H9" s="213"/>
      <c r="I9" s="213"/>
      <c r="J9" s="20">
        <v>0.3</v>
      </c>
      <c r="K9" s="21" t="s">
        <v>713</v>
      </c>
      <c r="L9" s="23">
        <v>0.4</v>
      </c>
      <c r="M9" s="24"/>
    </row>
    <row r="10" spans="1:22" ht="15.75" x14ac:dyDescent="0.25">
      <c r="E10" s="51"/>
      <c r="G10" s="212" t="s">
        <v>713</v>
      </c>
      <c r="H10" s="213"/>
      <c r="I10" s="213"/>
      <c r="J10" s="20">
        <v>0.1</v>
      </c>
      <c r="K10" s="21" t="s">
        <v>714</v>
      </c>
      <c r="L10" s="25">
        <f>E18-E21-E43</f>
        <v>2273109</v>
      </c>
      <c r="M10" s="24"/>
      <c r="V10" s="189"/>
    </row>
    <row r="11" spans="1:22" ht="18.75" x14ac:dyDescent="0.3">
      <c r="B11" s="84"/>
      <c r="C11" s="85"/>
      <c r="D11" s="85"/>
      <c r="E11" s="81"/>
      <c r="G11" s="222" t="s">
        <v>715</v>
      </c>
      <c r="H11" s="223"/>
      <c r="I11" s="223"/>
      <c r="J11" s="26">
        <v>1.3</v>
      </c>
      <c r="K11" s="21" t="s">
        <v>716</v>
      </c>
      <c r="L11" s="27">
        <f>D18-D21-D43</f>
        <v>27840.216592999997</v>
      </c>
      <c r="M11" s="28"/>
      <c r="V11" s="189"/>
    </row>
    <row r="12" spans="1:22" ht="15.75" x14ac:dyDescent="0.25">
      <c r="A12" s="10" t="s">
        <v>914</v>
      </c>
      <c r="B12" s="84"/>
      <c r="C12" s="81"/>
      <c r="D12" s="85"/>
      <c r="E12" s="81"/>
      <c r="G12" s="224"/>
      <c r="H12" s="224"/>
      <c r="I12" s="224"/>
      <c r="J12" s="224"/>
      <c r="K12" s="29"/>
      <c r="L12" s="29"/>
      <c r="M12" s="29"/>
      <c r="N12" s="35" t="s">
        <v>856</v>
      </c>
    </row>
    <row r="13" spans="1:22" ht="14.45" customHeight="1" x14ac:dyDescent="0.25">
      <c r="A13" s="232" t="s">
        <v>717</v>
      </c>
      <c r="B13" s="228" t="s">
        <v>0</v>
      </c>
      <c r="C13" s="233" t="s">
        <v>701</v>
      </c>
      <c r="D13" s="228" t="s">
        <v>705</v>
      </c>
      <c r="E13" s="228" t="s">
        <v>921</v>
      </c>
      <c r="F13" s="234" t="s">
        <v>718</v>
      </c>
      <c r="G13" s="235" t="s">
        <v>719</v>
      </c>
      <c r="H13" s="236" t="s">
        <v>720</v>
      </c>
      <c r="I13" s="236" t="s">
        <v>721</v>
      </c>
      <c r="J13" s="237" t="s">
        <v>722</v>
      </c>
      <c r="K13" s="236" t="s">
        <v>723</v>
      </c>
      <c r="L13" s="238" t="s">
        <v>707</v>
      </c>
      <c r="M13" s="236" t="s">
        <v>706</v>
      </c>
      <c r="N13" s="236" t="s">
        <v>724</v>
      </c>
    </row>
    <row r="14" spans="1:22" ht="14.45" customHeight="1" x14ac:dyDescent="0.25">
      <c r="A14" s="232"/>
      <c r="B14" s="228"/>
      <c r="C14" s="230"/>
      <c r="D14" s="228"/>
      <c r="E14" s="228"/>
      <c r="F14" s="217"/>
      <c r="G14" s="220"/>
      <c r="H14" s="207"/>
      <c r="I14" s="207"/>
      <c r="J14" s="204"/>
      <c r="K14" s="207"/>
      <c r="L14" s="210"/>
      <c r="M14" s="207"/>
      <c r="N14" s="207"/>
    </row>
    <row r="15" spans="1:22" ht="64.5" customHeight="1" x14ac:dyDescent="0.25">
      <c r="A15" s="232"/>
      <c r="B15" s="228"/>
      <c r="C15" s="231"/>
      <c r="D15" s="228"/>
      <c r="E15" s="228"/>
      <c r="F15" s="218"/>
      <c r="G15" s="221"/>
      <c r="H15" s="208"/>
      <c r="I15" s="208"/>
      <c r="J15" s="205"/>
      <c r="K15" s="208"/>
      <c r="L15" s="211"/>
      <c r="M15" s="208"/>
      <c r="N15" s="208"/>
    </row>
    <row r="16" spans="1:22" s="30" customFormat="1" x14ac:dyDescent="0.25">
      <c r="A16" s="11">
        <v>1</v>
      </c>
      <c r="B16" s="52">
        <v>2</v>
      </c>
      <c r="C16" s="52">
        <v>3</v>
      </c>
      <c r="D16" s="52">
        <v>4</v>
      </c>
      <c r="E16" s="52">
        <v>5</v>
      </c>
      <c r="F16" s="52">
        <v>6</v>
      </c>
      <c r="G16" s="52">
        <v>7</v>
      </c>
      <c r="H16" s="11" t="s">
        <v>725</v>
      </c>
      <c r="I16" s="11" t="s">
        <v>726</v>
      </c>
      <c r="J16" s="11" t="s">
        <v>727</v>
      </c>
      <c r="K16" s="11">
        <v>11</v>
      </c>
      <c r="L16" s="11">
        <v>12</v>
      </c>
      <c r="M16" s="11">
        <v>13</v>
      </c>
      <c r="N16" s="11">
        <v>14</v>
      </c>
      <c r="R16" s="194"/>
      <c r="S16" s="194"/>
      <c r="T16" s="194"/>
      <c r="U16" s="194"/>
    </row>
    <row r="17" spans="1:23" ht="19.149999999999999" customHeight="1" x14ac:dyDescent="0.25">
      <c r="A17" s="5"/>
      <c r="B17" s="201" t="s">
        <v>702</v>
      </c>
      <c r="C17" s="202"/>
      <c r="D17" s="54"/>
      <c r="E17" s="54"/>
      <c r="F17" s="55">
        <f>F18+F19</f>
        <v>3915521014.6999998</v>
      </c>
      <c r="G17" s="56"/>
      <c r="H17" s="12">
        <f>H18+H19</f>
        <v>2200601161.7200003</v>
      </c>
      <c r="I17" s="12">
        <f>I18+I19</f>
        <v>1714919852.98</v>
      </c>
      <c r="J17" s="12"/>
      <c r="K17" s="3"/>
      <c r="L17" s="12">
        <f>L18+L19</f>
        <v>771713933.84099925</v>
      </c>
      <c r="M17" s="12">
        <f>M18+M19</f>
        <v>943205919.1390003</v>
      </c>
      <c r="N17" s="12">
        <f>N18+N19</f>
        <v>1714919852.9799995</v>
      </c>
      <c r="P17" s="79">
        <f>SUM(P24:P1025)</f>
        <v>1568138.3248599991</v>
      </c>
      <c r="Q17" s="190">
        <f>SUM(Q24:Q1025)</f>
        <v>1568139.4000000011</v>
      </c>
      <c r="R17" s="191"/>
      <c r="S17" s="191"/>
      <c r="T17" s="191"/>
    </row>
    <row r="18" spans="1:23" ht="19.149999999999999" customHeight="1" x14ac:dyDescent="0.25">
      <c r="A18" s="5"/>
      <c r="B18" s="201" t="s">
        <v>703</v>
      </c>
      <c r="C18" s="202"/>
      <c r="D18" s="57">
        <f>D21+D43+D49+D79+D90+D122+D163+D194+D226+D257+D284+D313+D339+D371+D386+D422+D459+D503+D526+D569+D598+D627+D654+D679+D721+D750+D812+D851+D882+D909+D936+D955+D990+D782</f>
        <v>28489.864392999996</v>
      </c>
      <c r="E18" s="78">
        <f>E21+E43+E49+E79+E90+E122+E163+E194+E226+E257+E284+E313+E339+E371+E386+E422+E459+E503+E526+E569+E598+E627+E654+E679+E721+E750+E812+E851+E882+E909+E936+E955+E990+E782</f>
        <v>3179890</v>
      </c>
      <c r="F18" s="78">
        <f>F21+F43</f>
        <v>2721378891.0999999</v>
      </c>
      <c r="G18" s="78"/>
      <c r="H18" s="34">
        <f>H21+H43+H49+H79+H90+H122+H163+H194+H226+H257+H284+H313+H339+H371+H386+H422+H459+H503+H526+H569+H598+H627+H654+H679+H721+H750+H812+H851+H882+H909+H936+H955+H990+H782</f>
        <v>1621064359.0650001</v>
      </c>
      <c r="I18" s="34">
        <f>I21+I43+I49+I79+I90+I122+I163+I194+I226+I257+I284+I313+I339+I371+I386+I422+I459+I503+I526+I569+I598+I627+I654+I679+I721+I750+I812+I851+I882+I909+I936+I955+I990+I782</f>
        <v>1100314532.0350001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943205919.1390003</v>
      </c>
      <c r="N18" s="12">
        <f>L18+M18</f>
        <v>943205919.1390003</v>
      </c>
      <c r="P18" s="79">
        <f>P51+P81+P92+P124+P165+P196+P228+P259+P286+P315+P341+P373+P388+P424+P461+P505+P528+P571+P600+P629+P656+P681+P723+P752+P784+P814+P853+P884+P911+P938+P957+P992</f>
        <v>862476.07867299998</v>
      </c>
      <c r="Q18" s="190">
        <f>Q51+Q81+Q92+Q124+Q165+Q196+Q228+Q259+Q286+Q315+Q341+Q373+Q388+Q424+Q461+Q505+Q528+Q571+Q600+Q629+Q656+Q681+Q723+Q752+Q784+Q814+Q853+Q884+Q911+Q938+Q957+Q992</f>
        <v>862476.09999999986</v>
      </c>
      <c r="R18" s="191"/>
      <c r="S18" s="191"/>
      <c r="T18" s="191"/>
    </row>
    <row r="19" spans="1:23" ht="17.45" customHeight="1" x14ac:dyDescent="0.25">
      <c r="A19" s="5"/>
      <c r="B19" s="201" t="s">
        <v>704</v>
      </c>
      <c r="C19" s="202"/>
      <c r="D19" s="57">
        <f>D22+D44+D50+D80+D91+D123+D164+D195+D227+D258+D285+D314+D340+D372+D387+D423+D460+D504+D527+D570+D599+D628+D655+D680+D722+D751+D813+D852+D883+D910+D937+D956+D991+D783</f>
        <v>28325.422492999998</v>
      </c>
      <c r="E19" s="78">
        <f>E22+E44+E50+E80+E91+E123+E164+E195+E227+E258+E285+E314+E340+E372+E387+E423+E460+E504+E527+E570+E599+E628+E655+E680+E722+E751+E813+E852+E883+E910+E937+E956+E991+E783</f>
        <v>2418214</v>
      </c>
      <c r="F19" s="78">
        <f>F22+F44+F50+F80+F91+F123+F164+F195+F227+F258+F285+F314+F340+F372+F387+F423+F460+F504+F527+F570+F599+F628+F655+F680+F722+F751+F783+F813+F852+F883+F910+F937+F956+F991</f>
        <v>1194142123.6000001</v>
      </c>
      <c r="G19" s="78"/>
      <c r="H19" s="34">
        <f>H22+H44+H50+H80+H91+H123+H164+H195+H227+H258+H285+H314+H340+H372+H387+H423+H460+H504+H527+H570+H599+H628+H655+H680+H722+H751+H813+H852+H883+H910+H937+H956+H991+H783</f>
        <v>579536802.65499997</v>
      </c>
      <c r="I19" s="34">
        <f>I22+I44+I50+I80+I91+I123+I164+I195+I227+I258+I285+I314+I340+I372+I387+I423+I460+I504+I527+I570+I599+I628+I655+I680+I722+I751+I813+I852+I883+I910+I937+I956+I991+I783</f>
        <v>614605320.94500005</v>
      </c>
      <c r="J19" s="12">
        <f>F19/E19</f>
        <v>493.81159963510265</v>
      </c>
      <c r="K19" s="12">
        <f>SUMIF(K24:K1025,"&gt;0")</f>
        <v>359451.49507951894</v>
      </c>
      <c r="L19" s="12">
        <f>L22+L44+L50+L80+L91+L123+L164+L195+L227+L258+L285+L314+L340+L372+L387+L423+L460+L504+L527+L570+L599+L628+L655+L680+L722+L751+L813+L852+L883+L910+L937+L956+L991+L783</f>
        <v>771713933.84099925</v>
      </c>
      <c r="M19" s="12">
        <f>M22+M44+M50+M80+M91+M123+M164+M195+M227+M258+M285+M314+M340+M372+M387+M423+M460+M504+M527+M570+M599+M628+M655+M680+M722+M751+M813+M852+M883+M910+M937+M956+M991+M783</f>
        <v>0</v>
      </c>
      <c r="N19" s="12">
        <f t="shared" ref="N19:N82" si="0">L19+M19</f>
        <v>771713933.84099925</v>
      </c>
      <c r="P19" s="79">
        <f>P17-P18</f>
        <v>705662.24618699914</v>
      </c>
      <c r="Q19" s="190">
        <f>Q17-Q18</f>
        <v>705663.30000000121</v>
      </c>
      <c r="R19" s="191"/>
      <c r="S19" s="191"/>
      <c r="T19" s="191"/>
    </row>
    <row r="20" spans="1:23" x14ac:dyDescent="0.25">
      <c r="A20" s="5"/>
      <c r="B20" s="58"/>
      <c r="C20" s="59"/>
      <c r="D20" s="60"/>
      <c r="E20" s="54"/>
      <c r="F20" s="62">
        <f>F21+F22</f>
        <v>2604362474.4000001</v>
      </c>
      <c r="G20" s="61"/>
      <c r="H20" s="39"/>
      <c r="I20" s="13"/>
      <c r="J20" s="13"/>
      <c r="K20" s="31"/>
      <c r="L20" s="31"/>
      <c r="M20" s="31"/>
      <c r="N20" s="12"/>
      <c r="R20" s="191"/>
      <c r="T20" s="191"/>
    </row>
    <row r="21" spans="1:23" x14ac:dyDescent="0.25">
      <c r="A21" s="32" t="s">
        <v>1</v>
      </c>
      <c r="B21" s="63" t="s">
        <v>2</v>
      </c>
      <c r="C21" s="64"/>
      <c r="D21" s="65">
        <v>571.64089999999987</v>
      </c>
      <c r="E21" s="78">
        <f>E23+E22</f>
        <v>779534</v>
      </c>
      <c r="F21" s="66">
        <f>F23</f>
        <v>2497307187.4000001</v>
      </c>
      <c r="G21" s="66"/>
      <c r="H21" s="14">
        <f>H23</f>
        <v>1248653593.7</v>
      </c>
      <c r="I21" s="14">
        <f>I23</f>
        <v>1248653593.7</v>
      </c>
      <c r="J21" s="14"/>
      <c r="K21" s="5"/>
      <c r="L21" s="5"/>
      <c r="M21" s="14">
        <f>M23</f>
        <v>0</v>
      </c>
      <c r="N21" s="14">
        <f t="shared" si="0"/>
        <v>0</v>
      </c>
      <c r="R21" s="191"/>
      <c r="T21" s="191"/>
    </row>
    <row r="22" spans="1:23" x14ac:dyDescent="0.25">
      <c r="A22" s="32" t="s">
        <v>1</v>
      </c>
      <c r="B22" s="63" t="s">
        <v>3</v>
      </c>
      <c r="C22" s="64"/>
      <c r="D22" s="65">
        <v>448.62889999999987</v>
      </c>
      <c r="E22" s="78">
        <f>SUM(E24:E41)</f>
        <v>140385</v>
      </c>
      <c r="F22" s="66">
        <f>SUM(F24:F41)</f>
        <v>107055287</v>
      </c>
      <c r="G22" s="66"/>
      <c r="H22" s="14">
        <f>SUM(H24:H41)</f>
        <v>80291465.25</v>
      </c>
      <c r="I22" s="14">
        <f>SUM(I24:I41)</f>
        <v>26763821.750000004</v>
      </c>
      <c r="J22" s="14"/>
      <c r="K22" s="5"/>
      <c r="L22" s="14">
        <f>SUM(L24:L41)</f>
        <v>19116762.113855898</v>
      </c>
      <c r="M22" s="15"/>
      <c r="N22" s="14">
        <f t="shared" si="0"/>
        <v>19116762.113855898</v>
      </c>
      <c r="O22" s="38"/>
      <c r="P22" s="38"/>
      <c r="Q22" s="38"/>
      <c r="R22" s="191"/>
      <c r="S22" s="195"/>
      <c r="T22" s="191"/>
    </row>
    <row r="23" spans="1:23" x14ac:dyDescent="0.25">
      <c r="A23" s="5"/>
      <c r="B23" s="67" t="s">
        <v>4</v>
      </c>
      <c r="C23" s="68">
        <v>1</v>
      </c>
      <c r="D23" s="69">
        <v>123.01200000000001</v>
      </c>
      <c r="E23" s="179">
        <v>639149</v>
      </c>
      <c r="F23" s="80">
        <v>2497307187.4000001</v>
      </c>
      <c r="G23" s="61">
        <v>50</v>
      </c>
      <c r="H23" s="15">
        <f t="shared" ref="H23:H41" si="1">F23*G23/100</f>
        <v>1248653593.7</v>
      </c>
      <c r="I23" s="15">
        <f t="shared" ref="I23:I41" si="2">F23-H23</f>
        <v>1248653593.7</v>
      </c>
      <c r="J23" s="15"/>
      <c r="K23" s="5"/>
      <c r="L23" s="5"/>
      <c r="M23" s="15">
        <v>0</v>
      </c>
      <c r="N23" s="15">
        <f t="shared" si="0"/>
        <v>0</v>
      </c>
      <c r="O23" s="38">
        <f t="shared" ref="O23:O86" si="3">N23/1000</f>
        <v>0</v>
      </c>
      <c r="P23" s="38"/>
      <c r="Q23" s="38"/>
      <c r="R23" s="191"/>
      <c r="S23" s="195"/>
      <c r="T23" s="191"/>
    </row>
    <row r="24" spans="1:23" x14ac:dyDescent="0.25">
      <c r="A24" s="5"/>
      <c r="B24" s="71" t="s">
        <v>5</v>
      </c>
      <c r="C24" s="53">
        <v>4</v>
      </c>
      <c r="D24" s="69">
        <v>64.662199999999999</v>
      </c>
      <c r="E24" s="179">
        <v>11103</v>
      </c>
      <c r="F24" s="80">
        <v>4961150.5999999996</v>
      </c>
      <c r="G24" s="61">
        <v>75</v>
      </c>
      <c r="H24" s="15">
        <f t="shared" si="1"/>
        <v>3720862.95</v>
      </c>
      <c r="I24" s="15">
        <f t="shared" si="2"/>
        <v>1240287.6499999994</v>
      </c>
      <c r="J24" s="15">
        <f t="shared" ref="J24:J41" si="4">F24/E24</f>
        <v>446.82973970998825</v>
      </c>
      <c r="K24" s="15">
        <f t="shared" ref="K24:K41" si="5">$J$11*$J$19-J24</f>
        <v>195.12533981564519</v>
      </c>
      <c r="L24" s="15">
        <f t="shared" ref="L24:L41" si="6">IF(K24&gt;0,$J$7*$J$8*(K24/$K$19),0)+$J$7*$J$9*(E24/$E$19)+$J$7*$J$10*(D24/$D$19)</f>
        <v>1490495.9612356403</v>
      </c>
      <c r="M24" s="15"/>
      <c r="N24" s="15">
        <f t="shared" si="0"/>
        <v>1490495.9612356403</v>
      </c>
      <c r="O24" s="38">
        <f t="shared" si="3"/>
        <v>1490.4959612356404</v>
      </c>
      <c r="P24" s="38">
        <v>1450.050133910366</v>
      </c>
      <c r="Q24" s="38">
        <f>(ROUND(P24,1))</f>
        <v>1450.1</v>
      </c>
      <c r="R24" s="191"/>
      <c r="S24" s="195"/>
      <c r="T24" s="191"/>
      <c r="U24" s="195"/>
      <c r="V24" s="178"/>
      <c r="W24" s="38"/>
    </row>
    <row r="25" spans="1:23" x14ac:dyDescent="0.25">
      <c r="A25" s="5"/>
      <c r="B25" s="72" t="s">
        <v>6</v>
      </c>
      <c r="C25" s="53">
        <v>4</v>
      </c>
      <c r="D25" s="73">
        <v>27.565200000000001</v>
      </c>
      <c r="E25" s="179">
        <v>8238</v>
      </c>
      <c r="F25" s="80">
        <v>2297260.7999999998</v>
      </c>
      <c r="G25" s="61">
        <v>75</v>
      </c>
      <c r="H25" s="15">
        <f t="shared" si="1"/>
        <v>1722945.6</v>
      </c>
      <c r="I25" s="15">
        <f t="shared" si="2"/>
        <v>574315.19999999972</v>
      </c>
      <c r="J25" s="15">
        <f t="shared" si="4"/>
        <v>278.86147123088125</v>
      </c>
      <c r="K25" s="15">
        <f t="shared" si="5"/>
        <v>363.09360829475219</v>
      </c>
      <c r="L25" s="15">
        <f t="shared" si="6"/>
        <v>1331507.1043706066</v>
      </c>
      <c r="M25" s="15"/>
      <c r="N25" s="15">
        <f t="shared" si="0"/>
        <v>1331507.1043706066</v>
      </c>
      <c r="O25" s="38">
        <f t="shared" si="3"/>
        <v>1331.5071043706066</v>
      </c>
      <c r="P25" s="38">
        <v>1209.2398749551833</v>
      </c>
      <c r="Q25" s="38">
        <f t="shared" ref="Q25:Q88" si="7">(ROUND(P25,1))</f>
        <v>1209.2</v>
      </c>
      <c r="R25" s="191"/>
      <c r="S25" s="195"/>
      <c r="T25" s="191"/>
      <c r="U25" s="195"/>
      <c r="V25" s="178"/>
      <c r="W25" s="38"/>
    </row>
    <row r="26" spans="1:23" x14ac:dyDescent="0.25">
      <c r="A26" s="5"/>
      <c r="B26" s="72" t="s">
        <v>7</v>
      </c>
      <c r="C26" s="53">
        <v>4</v>
      </c>
      <c r="D26" s="73">
        <v>28.389299999999999</v>
      </c>
      <c r="E26" s="179">
        <v>5009</v>
      </c>
      <c r="F26" s="80">
        <v>1722429.2</v>
      </c>
      <c r="G26" s="61">
        <v>75</v>
      </c>
      <c r="H26" s="15">
        <f t="shared" si="1"/>
        <v>1291821.8999999999</v>
      </c>
      <c r="I26" s="15">
        <f t="shared" si="2"/>
        <v>430607.30000000005</v>
      </c>
      <c r="J26" s="15">
        <f t="shared" si="4"/>
        <v>343.86687961668997</v>
      </c>
      <c r="K26" s="15">
        <f t="shared" si="5"/>
        <v>298.08819990894347</v>
      </c>
      <c r="L26" s="15">
        <f t="shared" si="6"/>
        <v>940878.50193688762</v>
      </c>
      <c r="M26" s="15"/>
      <c r="N26" s="15">
        <f t="shared" si="0"/>
        <v>940878.50193688762</v>
      </c>
      <c r="O26" s="38">
        <f t="shared" si="3"/>
        <v>940.87850193688757</v>
      </c>
      <c r="P26" s="38">
        <v>902.07247165968988</v>
      </c>
      <c r="Q26" s="38">
        <f t="shared" si="7"/>
        <v>902.1</v>
      </c>
      <c r="R26" s="191"/>
      <c r="S26" s="195"/>
      <c r="T26" s="191"/>
      <c r="U26" s="195"/>
      <c r="V26" s="178"/>
      <c r="W26" s="38"/>
    </row>
    <row r="27" spans="1:23" x14ac:dyDescent="0.25">
      <c r="A27" s="5"/>
      <c r="B27" s="72" t="s">
        <v>8</v>
      </c>
      <c r="C27" s="53">
        <v>4</v>
      </c>
      <c r="D27" s="73">
        <v>6.0312999999999999</v>
      </c>
      <c r="E27" s="179">
        <v>6948</v>
      </c>
      <c r="F27" s="80">
        <v>6298327.7999999998</v>
      </c>
      <c r="G27" s="61">
        <v>75</v>
      </c>
      <c r="H27" s="15">
        <f t="shared" si="1"/>
        <v>4723745.8499999996</v>
      </c>
      <c r="I27" s="15">
        <f t="shared" si="2"/>
        <v>1574581.9500000002</v>
      </c>
      <c r="J27" s="15">
        <f t="shared" si="4"/>
        <v>906.49507772020718</v>
      </c>
      <c r="K27" s="15">
        <f t="shared" si="5"/>
        <v>-264.53999819457374</v>
      </c>
      <c r="L27" s="15">
        <f t="shared" si="6"/>
        <v>681617.36609725794</v>
      </c>
      <c r="M27" s="15"/>
      <c r="N27" s="15">
        <f t="shared" si="0"/>
        <v>681617.36609725794</v>
      </c>
      <c r="O27" s="38">
        <f t="shared" si="3"/>
        <v>681.6173660972579</v>
      </c>
      <c r="P27" s="38">
        <v>618.17791860997352</v>
      </c>
      <c r="Q27" s="38">
        <f t="shared" si="7"/>
        <v>618.20000000000005</v>
      </c>
      <c r="R27" s="191"/>
      <c r="S27" s="195"/>
      <c r="T27" s="191"/>
      <c r="U27" s="195"/>
      <c r="V27" s="178"/>
      <c r="W27" s="38"/>
    </row>
    <row r="28" spans="1:23" x14ac:dyDescent="0.25">
      <c r="A28" s="5"/>
      <c r="B28" s="71" t="s">
        <v>9</v>
      </c>
      <c r="C28" s="53">
        <v>4</v>
      </c>
      <c r="D28" s="73">
        <v>26.363799999999998</v>
      </c>
      <c r="E28" s="179">
        <v>16144</v>
      </c>
      <c r="F28" s="80">
        <v>17211751.100000001</v>
      </c>
      <c r="G28" s="61">
        <v>75</v>
      </c>
      <c r="H28" s="15">
        <f t="shared" si="1"/>
        <v>12908813.324999999</v>
      </c>
      <c r="I28" s="15">
        <f t="shared" si="2"/>
        <v>4302937.7750000022</v>
      </c>
      <c r="J28" s="15">
        <f t="shared" si="4"/>
        <v>1066.1391910307236</v>
      </c>
      <c r="K28" s="15">
        <f t="shared" si="5"/>
        <v>-424.18411150509019</v>
      </c>
      <c r="L28" s="15">
        <f t="shared" si="6"/>
        <v>1617416.0234820158</v>
      </c>
      <c r="M28" s="15"/>
      <c r="N28" s="15">
        <f t="shared" si="0"/>
        <v>1617416.0234820158</v>
      </c>
      <c r="O28" s="38">
        <f t="shared" si="3"/>
        <v>1617.4160234820158</v>
      </c>
      <c r="P28" s="38">
        <v>1466.1636763743752</v>
      </c>
      <c r="Q28" s="38">
        <f t="shared" si="7"/>
        <v>1466.2</v>
      </c>
      <c r="R28" s="191"/>
      <c r="S28" s="195"/>
      <c r="T28" s="191"/>
      <c r="U28" s="195"/>
      <c r="V28" s="178"/>
      <c r="W28" s="38"/>
    </row>
    <row r="29" spans="1:23" x14ac:dyDescent="0.25">
      <c r="A29" s="5"/>
      <c r="B29" s="71" t="s">
        <v>10</v>
      </c>
      <c r="C29" s="53">
        <v>4</v>
      </c>
      <c r="D29" s="73">
        <v>26.435999999999996</v>
      </c>
      <c r="E29" s="179">
        <v>3642</v>
      </c>
      <c r="F29" s="80">
        <v>837381.4</v>
      </c>
      <c r="G29" s="61">
        <v>75</v>
      </c>
      <c r="H29" s="15">
        <f t="shared" si="1"/>
        <v>628036.05000000005</v>
      </c>
      <c r="I29" s="15">
        <f t="shared" si="2"/>
        <v>209345.34999999998</v>
      </c>
      <c r="J29" s="15">
        <f t="shared" si="4"/>
        <v>229.92350356946733</v>
      </c>
      <c r="K29" s="15">
        <f t="shared" si="5"/>
        <v>412.03157595616608</v>
      </c>
      <c r="L29" s="15">
        <f t="shared" si="6"/>
        <v>951459.87232974009</v>
      </c>
      <c r="M29" s="15"/>
      <c r="N29" s="15">
        <f t="shared" si="0"/>
        <v>951459.87232974009</v>
      </c>
      <c r="O29" s="38">
        <f t="shared" si="3"/>
        <v>951.45987232974005</v>
      </c>
      <c r="P29" s="38">
        <v>845.95400500249559</v>
      </c>
      <c r="Q29" s="38">
        <f t="shared" si="7"/>
        <v>846</v>
      </c>
      <c r="R29" s="191"/>
      <c r="S29" s="195"/>
      <c r="T29" s="191"/>
      <c r="U29" s="195"/>
      <c r="V29" s="178"/>
      <c r="W29" s="38"/>
    </row>
    <row r="30" spans="1:23" x14ac:dyDescent="0.25">
      <c r="A30" s="5"/>
      <c r="B30" s="71" t="s">
        <v>11</v>
      </c>
      <c r="C30" s="53">
        <v>4</v>
      </c>
      <c r="D30" s="73">
        <v>1.9072</v>
      </c>
      <c r="E30" s="180">
        <v>678</v>
      </c>
      <c r="F30" s="80">
        <v>94075.199999999997</v>
      </c>
      <c r="G30" s="61">
        <v>75</v>
      </c>
      <c r="H30" s="15">
        <f t="shared" si="1"/>
        <v>70556.399999999994</v>
      </c>
      <c r="I30" s="15">
        <f t="shared" si="2"/>
        <v>23518.800000000003</v>
      </c>
      <c r="J30" s="15">
        <f t="shared" si="4"/>
        <v>138.75398230088496</v>
      </c>
      <c r="K30" s="15">
        <f t="shared" si="5"/>
        <v>503.20109722474848</v>
      </c>
      <c r="L30" s="15">
        <f t="shared" si="6"/>
        <v>718306.00324499386</v>
      </c>
      <c r="M30" s="15"/>
      <c r="N30" s="15">
        <f t="shared" si="0"/>
        <v>718306.00324499386</v>
      </c>
      <c r="O30" s="38">
        <f t="shared" si="3"/>
        <v>718.3060032449938</v>
      </c>
      <c r="P30" s="38">
        <v>658.82799183847442</v>
      </c>
      <c r="Q30" s="38">
        <f t="shared" si="7"/>
        <v>658.8</v>
      </c>
      <c r="R30" s="191"/>
      <c r="S30" s="195"/>
      <c r="T30" s="191"/>
      <c r="U30" s="195"/>
      <c r="V30" s="178"/>
      <c r="W30" s="38"/>
    </row>
    <row r="31" spans="1:23" x14ac:dyDescent="0.25">
      <c r="A31" s="5"/>
      <c r="B31" s="71" t="s">
        <v>12</v>
      </c>
      <c r="C31" s="53">
        <v>4</v>
      </c>
      <c r="D31" s="73">
        <v>7.6560000000000006</v>
      </c>
      <c r="E31" s="179">
        <v>10722</v>
      </c>
      <c r="F31" s="80">
        <v>12606516.4</v>
      </c>
      <c r="G31" s="61">
        <v>75</v>
      </c>
      <c r="H31" s="15">
        <f t="shared" si="1"/>
        <v>9454887.3000000007</v>
      </c>
      <c r="I31" s="15">
        <f t="shared" si="2"/>
        <v>3151629.0999999996</v>
      </c>
      <c r="J31" s="15">
        <f t="shared" si="4"/>
        <v>1175.7616489460922</v>
      </c>
      <c r="K31" s="15">
        <f t="shared" si="5"/>
        <v>-533.8065694204588</v>
      </c>
      <c r="L31" s="15">
        <f t="shared" si="6"/>
        <v>1047357.7675630099</v>
      </c>
      <c r="M31" s="15"/>
      <c r="N31" s="15">
        <f t="shared" si="0"/>
        <v>1047357.7675630099</v>
      </c>
      <c r="O31" s="38">
        <f t="shared" si="3"/>
        <v>1047.3577675630099</v>
      </c>
      <c r="P31" s="38">
        <v>949.87127104590047</v>
      </c>
      <c r="Q31" s="38">
        <f t="shared" si="7"/>
        <v>949.9</v>
      </c>
      <c r="R31" s="191"/>
      <c r="S31" s="195"/>
      <c r="T31" s="191"/>
      <c r="U31" s="195"/>
      <c r="V31" s="178"/>
      <c r="W31" s="38"/>
    </row>
    <row r="32" spans="1:23" x14ac:dyDescent="0.25">
      <c r="A32" s="5"/>
      <c r="B32" s="71" t="s">
        <v>13</v>
      </c>
      <c r="C32" s="53">
        <v>4</v>
      </c>
      <c r="D32" s="73">
        <v>12.143800000000001</v>
      </c>
      <c r="E32" s="179">
        <v>1835</v>
      </c>
      <c r="F32" s="80">
        <v>383804.4</v>
      </c>
      <c r="G32" s="61">
        <v>75</v>
      </c>
      <c r="H32" s="15">
        <f t="shared" si="1"/>
        <v>287853.3</v>
      </c>
      <c r="I32" s="15">
        <f t="shared" si="2"/>
        <v>95951.100000000035</v>
      </c>
      <c r="J32" s="15">
        <f t="shared" si="4"/>
        <v>209.15771117166213</v>
      </c>
      <c r="K32" s="15">
        <f t="shared" si="5"/>
        <v>432.79736835397131</v>
      </c>
      <c r="L32" s="15">
        <f t="shared" si="6"/>
        <v>766272.92320914101</v>
      </c>
      <c r="M32" s="15"/>
      <c r="N32" s="15">
        <f t="shared" si="0"/>
        <v>766272.92320914101</v>
      </c>
      <c r="O32" s="38">
        <f t="shared" si="3"/>
        <v>766.27292320914103</v>
      </c>
      <c r="P32" s="38">
        <v>712.4936169425107</v>
      </c>
      <c r="Q32" s="38">
        <f t="shared" si="7"/>
        <v>712.5</v>
      </c>
      <c r="R32" s="191"/>
      <c r="S32" s="195"/>
      <c r="T32" s="191"/>
      <c r="U32" s="195"/>
      <c r="V32" s="178"/>
      <c r="W32" s="38"/>
    </row>
    <row r="33" spans="1:23" x14ac:dyDescent="0.25">
      <c r="A33" s="5"/>
      <c r="B33" s="71" t="s">
        <v>14</v>
      </c>
      <c r="C33" s="53">
        <v>4</v>
      </c>
      <c r="D33" s="73">
        <v>30.873799999999999</v>
      </c>
      <c r="E33" s="179">
        <v>19357</v>
      </c>
      <c r="F33" s="80">
        <v>12306060</v>
      </c>
      <c r="G33" s="61">
        <v>75</v>
      </c>
      <c r="H33" s="15">
        <f t="shared" si="1"/>
        <v>9229545</v>
      </c>
      <c r="I33" s="15">
        <f t="shared" si="2"/>
        <v>3076515</v>
      </c>
      <c r="J33" s="15">
        <f t="shared" si="4"/>
        <v>635.74210879785096</v>
      </c>
      <c r="K33" s="15">
        <f t="shared" si="5"/>
        <v>6.2129707277824764</v>
      </c>
      <c r="L33" s="15">
        <f t="shared" si="6"/>
        <v>1945311.7202813034</v>
      </c>
      <c r="M33" s="15"/>
      <c r="N33" s="15">
        <f t="shared" si="0"/>
        <v>1945311.7202813034</v>
      </c>
      <c r="O33" s="38">
        <f t="shared" si="3"/>
        <v>1945.3117202813035</v>
      </c>
      <c r="P33" s="38">
        <v>1755.8505811102218</v>
      </c>
      <c r="Q33" s="38">
        <f t="shared" si="7"/>
        <v>1755.9</v>
      </c>
      <c r="R33" s="191"/>
      <c r="S33" s="195"/>
      <c r="T33" s="191"/>
      <c r="U33" s="195"/>
      <c r="V33" s="178"/>
      <c r="W33" s="38"/>
    </row>
    <row r="34" spans="1:23" x14ac:dyDescent="0.25">
      <c r="A34" s="5"/>
      <c r="B34" s="71" t="s">
        <v>15</v>
      </c>
      <c r="C34" s="53">
        <v>4</v>
      </c>
      <c r="D34" s="73">
        <v>23.783200000000001</v>
      </c>
      <c r="E34" s="179">
        <v>5216</v>
      </c>
      <c r="F34" s="80">
        <v>1908337.3</v>
      </c>
      <c r="G34" s="61">
        <v>75</v>
      </c>
      <c r="H34" s="15">
        <f t="shared" si="1"/>
        <v>1431252.9750000001</v>
      </c>
      <c r="I34" s="15">
        <f t="shared" si="2"/>
        <v>477084.32499999995</v>
      </c>
      <c r="J34" s="15">
        <f t="shared" si="4"/>
        <v>365.86221242331288</v>
      </c>
      <c r="K34" s="15">
        <f t="shared" si="5"/>
        <v>276.09286710232055</v>
      </c>
      <c r="L34" s="15">
        <f t="shared" si="6"/>
        <v>919813.73506878188</v>
      </c>
      <c r="M34" s="15"/>
      <c r="N34" s="15">
        <f t="shared" si="0"/>
        <v>919813.73506878188</v>
      </c>
      <c r="O34" s="38">
        <f t="shared" si="3"/>
        <v>919.81373506878185</v>
      </c>
      <c r="P34" s="38">
        <v>864.08387595516956</v>
      </c>
      <c r="Q34" s="38">
        <f t="shared" si="7"/>
        <v>864.1</v>
      </c>
      <c r="R34" s="191"/>
      <c r="S34" s="195"/>
      <c r="T34" s="191"/>
      <c r="U34" s="195"/>
      <c r="V34" s="178"/>
      <c r="W34" s="38"/>
    </row>
    <row r="35" spans="1:23" x14ac:dyDescent="0.25">
      <c r="A35" s="5"/>
      <c r="B35" s="71" t="s">
        <v>16</v>
      </c>
      <c r="C35" s="53">
        <v>4</v>
      </c>
      <c r="D35" s="73">
        <v>28.336799999999997</v>
      </c>
      <c r="E35" s="179">
        <v>6771</v>
      </c>
      <c r="F35" s="80">
        <v>2880232.4</v>
      </c>
      <c r="G35" s="61">
        <v>75</v>
      </c>
      <c r="H35" s="15">
        <f t="shared" si="1"/>
        <v>2160174.2999999998</v>
      </c>
      <c r="I35" s="15">
        <f t="shared" si="2"/>
        <v>720058.10000000009</v>
      </c>
      <c r="J35" s="15">
        <f t="shared" si="4"/>
        <v>425.37769901048586</v>
      </c>
      <c r="K35" s="15">
        <f t="shared" si="5"/>
        <v>216.57738051514758</v>
      </c>
      <c r="L35" s="15">
        <f t="shared" si="6"/>
        <v>1004426.8771020501</v>
      </c>
      <c r="M35" s="15"/>
      <c r="N35" s="15">
        <f t="shared" si="0"/>
        <v>1004426.8771020501</v>
      </c>
      <c r="O35" s="38">
        <f t="shared" si="3"/>
        <v>1004.4268771020501</v>
      </c>
      <c r="P35" s="38">
        <v>941.53013265400864</v>
      </c>
      <c r="Q35" s="38">
        <f t="shared" si="7"/>
        <v>941.5</v>
      </c>
      <c r="R35" s="191"/>
      <c r="S35" s="195"/>
      <c r="T35" s="191"/>
      <c r="U35" s="195"/>
      <c r="V35" s="178"/>
      <c r="W35" s="38"/>
    </row>
    <row r="36" spans="1:23" x14ac:dyDescent="0.25">
      <c r="A36" s="5"/>
      <c r="B36" s="71" t="s">
        <v>728</v>
      </c>
      <c r="C36" s="53">
        <v>4</v>
      </c>
      <c r="D36" s="73">
        <v>49.459699999999998</v>
      </c>
      <c r="E36" s="179">
        <v>13409</v>
      </c>
      <c r="F36" s="80">
        <v>5850462</v>
      </c>
      <c r="G36" s="61">
        <v>75</v>
      </c>
      <c r="H36" s="15">
        <f t="shared" si="1"/>
        <v>4387846.5</v>
      </c>
      <c r="I36" s="15">
        <f t="shared" si="2"/>
        <v>1462615.5</v>
      </c>
      <c r="J36" s="15">
        <f t="shared" si="4"/>
        <v>436.30859870236407</v>
      </c>
      <c r="K36" s="15">
        <f t="shared" si="5"/>
        <v>205.64648082326937</v>
      </c>
      <c r="L36" s="15">
        <f t="shared" si="6"/>
        <v>1683401.3124654654</v>
      </c>
      <c r="M36" s="15"/>
      <c r="N36" s="15">
        <f t="shared" si="0"/>
        <v>1683401.3124654654</v>
      </c>
      <c r="O36" s="38">
        <f t="shared" si="3"/>
        <v>1683.4013124654655</v>
      </c>
      <c r="P36" s="38">
        <v>1577.3607447919965</v>
      </c>
      <c r="Q36" s="38">
        <f t="shared" si="7"/>
        <v>1577.4</v>
      </c>
      <c r="R36" s="191"/>
      <c r="S36" s="195"/>
      <c r="T36" s="191"/>
      <c r="U36" s="195"/>
      <c r="V36" s="178"/>
      <c r="W36" s="38"/>
    </row>
    <row r="37" spans="1:23" x14ac:dyDescent="0.25">
      <c r="A37" s="5"/>
      <c r="B37" s="71" t="s">
        <v>17</v>
      </c>
      <c r="C37" s="53">
        <v>4</v>
      </c>
      <c r="D37" s="73">
        <v>27.454499999999999</v>
      </c>
      <c r="E37" s="179">
        <v>9004</v>
      </c>
      <c r="F37" s="80">
        <v>16323868.800000001</v>
      </c>
      <c r="G37" s="61">
        <v>75</v>
      </c>
      <c r="H37" s="15">
        <f t="shared" si="1"/>
        <v>12242901.6</v>
      </c>
      <c r="I37" s="15">
        <f t="shared" si="2"/>
        <v>4080967.2000000011</v>
      </c>
      <c r="J37" s="15">
        <f t="shared" si="4"/>
        <v>1812.9574411372723</v>
      </c>
      <c r="K37" s="15">
        <f t="shared" si="5"/>
        <v>-1171.0023616116389</v>
      </c>
      <c r="L37" s="15">
        <f t="shared" si="6"/>
        <v>936820.60644964734</v>
      </c>
      <c r="M37" s="15"/>
      <c r="N37" s="15">
        <f t="shared" si="0"/>
        <v>936820.60644964734</v>
      </c>
      <c r="O37" s="38">
        <f t="shared" si="3"/>
        <v>936.82060644964736</v>
      </c>
      <c r="P37" s="38">
        <v>840.95809794420632</v>
      </c>
      <c r="Q37" s="38">
        <f t="shared" si="7"/>
        <v>841</v>
      </c>
      <c r="R37" s="191"/>
      <c r="S37" s="195"/>
      <c r="T37" s="191"/>
      <c r="U37" s="195"/>
      <c r="V37" s="178"/>
      <c r="W37" s="38"/>
    </row>
    <row r="38" spans="1:23" x14ac:dyDescent="0.25">
      <c r="A38" s="5"/>
      <c r="B38" s="71" t="s">
        <v>18</v>
      </c>
      <c r="C38" s="53">
        <v>4</v>
      </c>
      <c r="D38" s="73">
        <v>15.19</v>
      </c>
      <c r="E38" s="179">
        <v>2855</v>
      </c>
      <c r="F38" s="80">
        <v>870040.9</v>
      </c>
      <c r="G38" s="61">
        <v>75</v>
      </c>
      <c r="H38" s="15">
        <f t="shared" si="1"/>
        <v>652530.67500000005</v>
      </c>
      <c r="I38" s="15">
        <f t="shared" si="2"/>
        <v>217510.22499999998</v>
      </c>
      <c r="J38" s="15">
        <f t="shared" si="4"/>
        <v>304.74287215411562</v>
      </c>
      <c r="K38" s="15">
        <f t="shared" si="5"/>
        <v>337.21220737151782</v>
      </c>
      <c r="L38" s="15">
        <f t="shared" si="6"/>
        <v>749096.32096771419</v>
      </c>
      <c r="M38" s="15"/>
      <c r="N38" s="15">
        <f t="shared" si="0"/>
        <v>749096.32096771419</v>
      </c>
      <c r="O38" s="38">
        <f t="shared" si="3"/>
        <v>749.09632096771418</v>
      </c>
      <c r="P38" s="38">
        <v>748.96677295225095</v>
      </c>
      <c r="Q38" s="38">
        <f t="shared" si="7"/>
        <v>749</v>
      </c>
      <c r="R38" s="191"/>
      <c r="S38" s="195"/>
      <c r="T38" s="191"/>
      <c r="U38" s="195"/>
      <c r="V38" s="178"/>
      <c r="W38" s="38"/>
    </row>
    <row r="39" spans="1:23" x14ac:dyDescent="0.25">
      <c r="A39" s="5"/>
      <c r="B39" s="71" t="s">
        <v>19</v>
      </c>
      <c r="C39" s="53">
        <v>4</v>
      </c>
      <c r="D39" s="74">
        <v>44.8202</v>
      </c>
      <c r="E39" s="179">
        <v>10458</v>
      </c>
      <c r="F39" s="80">
        <v>4497887.5</v>
      </c>
      <c r="G39" s="61">
        <v>75</v>
      </c>
      <c r="H39" s="15">
        <f t="shared" si="1"/>
        <v>3373415.625</v>
      </c>
      <c r="I39" s="15">
        <f t="shared" si="2"/>
        <v>1124471.875</v>
      </c>
      <c r="J39" s="15">
        <f t="shared" si="4"/>
        <v>430.090600497227</v>
      </c>
      <c r="K39" s="15">
        <f t="shared" si="5"/>
        <v>211.86447902840644</v>
      </c>
      <c r="L39" s="15">
        <f t="shared" si="6"/>
        <v>1396249.0530507043</v>
      </c>
      <c r="M39" s="15"/>
      <c r="N39" s="15">
        <f t="shared" si="0"/>
        <v>1396249.0530507043</v>
      </c>
      <c r="O39" s="38">
        <f t="shared" si="3"/>
        <v>1396.2490530507043</v>
      </c>
      <c r="P39" s="38">
        <v>1392.5776449382261</v>
      </c>
      <c r="Q39" s="38">
        <f t="shared" si="7"/>
        <v>1392.6</v>
      </c>
      <c r="R39" s="191"/>
      <c r="S39" s="195"/>
      <c r="T39" s="191"/>
      <c r="U39" s="195"/>
      <c r="V39" s="178"/>
      <c r="W39" s="38"/>
    </row>
    <row r="40" spans="1:23" x14ac:dyDescent="0.25">
      <c r="A40" s="5"/>
      <c r="B40" s="71" t="s">
        <v>20</v>
      </c>
      <c r="C40" s="53">
        <v>4</v>
      </c>
      <c r="D40" s="73">
        <v>14.4329</v>
      </c>
      <c r="E40" s="179">
        <v>5411</v>
      </c>
      <c r="F40" s="80">
        <v>8000920.5</v>
      </c>
      <c r="G40" s="61">
        <v>75</v>
      </c>
      <c r="H40" s="15">
        <f t="shared" si="1"/>
        <v>6000690.375</v>
      </c>
      <c r="I40" s="15">
        <f t="shared" si="2"/>
        <v>2000230.125</v>
      </c>
      <c r="J40" s="15">
        <f t="shared" si="4"/>
        <v>1478.6399002032897</v>
      </c>
      <c r="K40" s="15">
        <f t="shared" si="5"/>
        <v>-836.68482067765626</v>
      </c>
      <c r="L40" s="15">
        <f t="shared" si="6"/>
        <v>557358.36062413012</v>
      </c>
      <c r="M40" s="15"/>
      <c r="N40" s="15">
        <f t="shared" si="0"/>
        <v>557358.36062413012</v>
      </c>
      <c r="O40" s="38">
        <f t="shared" si="3"/>
        <v>557.35836062413011</v>
      </c>
      <c r="P40" s="38">
        <v>505.5558728114371</v>
      </c>
      <c r="Q40" s="38">
        <f t="shared" si="7"/>
        <v>505.6</v>
      </c>
      <c r="R40" s="191"/>
      <c r="S40" s="195"/>
      <c r="T40" s="191"/>
      <c r="U40" s="195"/>
      <c r="V40" s="178"/>
      <c r="W40" s="38"/>
    </row>
    <row r="41" spans="1:23" x14ac:dyDescent="0.25">
      <c r="A41" s="5"/>
      <c r="B41" s="71" t="s">
        <v>21</v>
      </c>
      <c r="C41" s="53">
        <v>4</v>
      </c>
      <c r="D41" s="75">
        <v>13.123000000000001</v>
      </c>
      <c r="E41" s="179">
        <v>3585</v>
      </c>
      <c r="F41" s="80">
        <v>8004780.7000000002</v>
      </c>
      <c r="G41" s="61">
        <v>75</v>
      </c>
      <c r="H41" s="15">
        <f t="shared" si="1"/>
        <v>6003585.5250000004</v>
      </c>
      <c r="I41" s="15">
        <f t="shared" si="2"/>
        <v>2001195.1749999998</v>
      </c>
      <c r="J41" s="15">
        <f t="shared" si="4"/>
        <v>2232.8537517433751</v>
      </c>
      <c r="K41" s="15">
        <f t="shared" si="5"/>
        <v>-1590.8986722177417</v>
      </c>
      <c r="L41" s="15">
        <f t="shared" si="6"/>
        <v>378972.60437681078</v>
      </c>
      <c r="M41" s="15"/>
      <c r="N41" s="15">
        <f t="shared" si="0"/>
        <v>378972.60437681078</v>
      </c>
      <c r="O41" s="38">
        <f t="shared" si="3"/>
        <v>378.97260437681075</v>
      </c>
      <c r="P41" s="38">
        <v>344.22923388965228</v>
      </c>
      <c r="Q41" s="38">
        <f t="shared" si="7"/>
        <v>344.2</v>
      </c>
      <c r="R41" s="191"/>
      <c r="S41" s="195"/>
      <c r="T41" s="191"/>
      <c r="U41" s="195"/>
      <c r="V41" s="178"/>
      <c r="W41" s="38"/>
    </row>
    <row r="42" spans="1:23" x14ac:dyDescent="0.25">
      <c r="A42" s="5"/>
      <c r="B42" s="71"/>
      <c r="C42" s="53"/>
      <c r="D42" s="75">
        <v>0</v>
      </c>
      <c r="E42" s="181"/>
      <c r="F42" s="62">
        <f>F43+F44</f>
        <v>224844545.5</v>
      </c>
      <c r="G42" s="62">
        <f>G43+G44</f>
        <v>0</v>
      </c>
      <c r="H42" s="39"/>
      <c r="I42" s="13"/>
      <c r="K42" s="15"/>
      <c r="L42" s="15"/>
      <c r="M42" s="15"/>
      <c r="N42" s="15"/>
      <c r="O42" s="38">
        <f t="shared" si="3"/>
        <v>0</v>
      </c>
      <c r="P42" s="38">
        <v>0</v>
      </c>
      <c r="Q42" s="38">
        <f t="shared" si="7"/>
        <v>0</v>
      </c>
      <c r="R42" s="191"/>
      <c r="S42" s="195"/>
      <c r="T42" s="191"/>
      <c r="U42" s="195"/>
      <c r="V42" s="178"/>
      <c r="W42" s="38"/>
    </row>
    <row r="43" spans="1:23" x14ac:dyDescent="0.25">
      <c r="A43" s="32" t="s">
        <v>22</v>
      </c>
      <c r="B43" s="63" t="s">
        <v>2</v>
      </c>
      <c r="C43" s="64"/>
      <c r="D43" s="7">
        <v>78.006900000000002</v>
      </c>
      <c r="E43" s="182">
        <f>E45+E44</f>
        <v>127247</v>
      </c>
      <c r="F43" s="55">
        <f>F45</f>
        <v>224071703.69999999</v>
      </c>
      <c r="G43" s="61"/>
      <c r="H43" s="12">
        <f>H45</f>
        <v>100832266.66500001</v>
      </c>
      <c r="I43" s="12">
        <f>I45</f>
        <v>123239437.03499998</v>
      </c>
      <c r="J43" s="12"/>
      <c r="K43" s="15"/>
      <c r="L43" s="15"/>
      <c r="M43" s="14">
        <f>M45</f>
        <v>0</v>
      </c>
      <c r="N43" s="12">
        <f t="shared" si="0"/>
        <v>0</v>
      </c>
      <c r="O43" s="38">
        <f t="shared" si="3"/>
        <v>0</v>
      </c>
      <c r="P43" s="38">
        <v>0</v>
      </c>
      <c r="Q43" s="38">
        <f t="shared" si="7"/>
        <v>0</v>
      </c>
      <c r="R43" s="191"/>
      <c r="S43" s="195"/>
      <c r="T43" s="191"/>
      <c r="U43" s="195"/>
      <c r="V43" s="178"/>
      <c r="W43" s="38"/>
    </row>
    <row r="44" spans="1:23" x14ac:dyDescent="0.25">
      <c r="A44" s="32" t="s">
        <v>22</v>
      </c>
      <c r="B44" s="63" t="s">
        <v>3</v>
      </c>
      <c r="C44" s="64"/>
      <c r="D44" s="7">
        <v>36.576999999999998</v>
      </c>
      <c r="E44" s="182">
        <f>SUM(E46:E47)</f>
        <v>4720</v>
      </c>
      <c r="F44" s="55">
        <f>SUM(F46:F47)</f>
        <v>772841.8</v>
      </c>
      <c r="G44" s="61"/>
      <c r="H44" s="12">
        <f>SUM(H46:H47)</f>
        <v>579631.35</v>
      </c>
      <c r="I44" s="12">
        <f>SUM(I46:I47)</f>
        <v>193210.44999999998</v>
      </c>
      <c r="J44" s="12"/>
      <c r="K44" s="15"/>
      <c r="L44" s="12">
        <f>SUM(L46:L47)</f>
        <v>1730655.4238664163</v>
      </c>
      <c r="M44" s="15"/>
      <c r="N44" s="12">
        <f t="shared" si="0"/>
        <v>1730655.4238664163</v>
      </c>
      <c r="O44" s="38"/>
      <c r="P44" s="38"/>
      <c r="Q44" s="38">
        <f t="shared" si="7"/>
        <v>0</v>
      </c>
      <c r="R44" s="191"/>
      <c r="S44" s="195"/>
      <c r="T44" s="191"/>
      <c r="U44" s="195"/>
      <c r="V44" s="178"/>
      <c r="W44" s="38"/>
    </row>
    <row r="45" spans="1:23" x14ac:dyDescent="0.25">
      <c r="A45" s="5"/>
      <c r="B45" s="71" t="s">
        <v>4</v>
      </c>
      <c r="C45" s="53">
        <v>1</v>
      </c>
      <c r="D45" s="75">
        <v>41.429900000000004</v>
      </c>
      <c r="E45" s="179">
        <v>122527</v>
      </c>
      <c r="F45" s="87">
        <v>224071703.69999999</v>
      </c>
      <c r="G45" s="61">
        <v>45</v>
      </c>
      <c r="H45" s="15">
        <f>F45*G45/100</f>
        <v>100832266.66500001</v>
      </c>
      <c r="I45" s="15">
        <f>F45-H45</f>
        <v>123239437.03499998</v>
      </c>
      <c r="J45" s="15"/>
      <c r="K45" s="15"/>
      <c r="L45" s="15"/>
      <c r="M45" s="15">
        <v>0</v>
      </c>
      <c r="N45" s="15">
        <f t="shared" si="0"/>
        <v>0</v>
      </c>
      <c r="O45" s="38">
        <f t="shared" si="3"/>
        <v>0</v>
      </c>
      <c r="P45" s="38">
        <v>0</v>
      </c>
      <c r="Q45" s="38">
        <f t="shared" si="7"/>
        <v>0</v>
      </c>
      <c r="R45" s="191"/>
      <c r="S45" s="195"/>
      <c r="T45" s="191"/>
      <c r="U45" s="195"/>
      <c r="V45" s="178"/>
      <c r="W45" s="38"/>
    </row>
    <row r="46" spans="1:23" x14ac:dyDescent="0.25">
      <c r="A46" s="5"/>
      <c r="B46" s="71" t="s">
        <v>23</v>
      </c>
      <c r="C46" s="53">
        <v>4</v>
      </c>
      <c r="D46" s="75">
        <v>26.770200000000003</v>
      </c>
      <c r="E46" s="179">
        <v>3375</v>
      </c>
      <c r="F46" s="87">
        <v>460761.59999999998</v>
      </c>
      <c r="G46" s="61">
        <v>75</v>
      </c>
      <c r="H46" s="15">
        <f>F46*G46/100</f>
        <v>345571.2</v>
      </c>
      <c r="I46" s="15">
        <f>F46-H46</f>
        <v>115190.39999999997</v>
      </c>
      <c r="J46" s="15">
        <f>F46/E46</f>
        <v>136.52195555555554</v>
      </c>
      <c r="K46" s="15">
        <f>$J$11*$J$19-J46</f>
        <v>505.43312397007787</v>
      </c>
      <c r="L46" s="15">
        <f>IF(K46&gt;0,$J$7*$J$8*(K46/$K$19),0)+$J$7*$J$9*(E46/$E$19)+$J$7*$J$10*(D46/$D$19)</f>
        <v>1047123.8695854925</v>
      </c>
      <c r="M46" s="15"/>
      <c r="N46" s="15">
        <f t="shared" si="0"/>
        <v>1047123.8695854925</v>
      </c>
      <c r="O46" s="38">
        <f t="shared" si="3"/>
        <v>1047.1238695854925</v>
      </c>
      <c r="P46" s="38">
        <v>978.91292506062712</v>
      </c>
      <c r="Q46" s="38">
        <f t="shared" si="7"/>
        <v>978.9</v>
      </c>
      <c r="R46" s="191"/>
      <c r="S46" s="195"/>
      <c r="T46" s="191"/>
      <c r="U46" s="195"/>
      <c r="V46" s="178"/>
      <c r="W46" s="38"/>
    </row>
    <row r="47" spans="1:23" x14ac:dyDescent="0.25">
      <c r="A47" s="5"/>
      <c r="B47" s="71" t="s">
        <v>24</v>
      </c>
      <c r="C47" s="53">
        <v>4</v>
      </c>
      <c r="D47" s="75">
        <v>9.8067999999999991</v>
      </c>
      <c r="E47" s="179">
        <v>1345</v>
      </c>
      <c r="F47" s="87">
        <v>312080.2</v>
      </c>
      <c r="G47" s="61">
        <v>75</v>
      </c>
      <c r="H47" s="15">
        <f>F47*G47/100</f>
        <v>234060.15</v>
      </c>
      <c r="I47" s="15">
        <f>F47-H47</f>
        <v>78020.050000000017</v>
      </c>
      <c r="J47" s="15">
        <f>F47/E47</f>
        <v>232.02988847583643</v>
      </c>
      <c r="K47" s="15">
        <f>$J$11*$J$19-J47</f>
        <v>409.92519104979704</v>
      </c>
      <c r="L47" s="15">
        <f>IF(K47&gt;0,$J$7*$J$8*(K47/$K$19),0)+$J$7*$J$9*(E47/$E$19)+$J$7*$J$10*(D47/$D$19)</f>
        <v>683531.55428092368</v>
      </c>
      <c r="M47" s="15"/>
      <c r="N47" s="15">
        <f t="shared" si="0"/>
        <v>683531.55428092368</v>
      </c>
      <c r="O47" s="38">
        <f t="shared" si="3"/>
        <v>683.53155428092373</v>
      </c>
      <c r="P47" s="38">
        <v>595.32509930169158</v>
      </c>
      <c r="Q47" s="38">
        <f t="shared" si="7"/>
        <v>595.29999999999995</v>
      </c>
      <c r="R47" s="191"/>
      <c r="S47" s="195"/>
      <c r="T47" s="191"/>
      <c r="U47" s="195"/>
      <c r="V47" s="178"/>
      <c r="W47" s="38"/>
    </row>
    <row r="48" spans="1:23" x14ac:dyDescent="0.25">
      <c r="A48" s="5"/>
      <c r="B48" s="71"/>
      <c r="C48" s="53"/>
      <c r="D48" s="75">
        <v>0</v>
      </c>
      <c r="E48" s="181"/>
      <c r="F48" s="50"/>
      <c r="G48" s="61"/>
      <c r="H48" s="39"/>
      <c r="I48" s="13"/>
      <c r="J48" s="13"/>
      <c r="K48" s="15"/>
      <c r="L48" s="15"/>
      <c r="M48" s="15"/>
      <c r="N48" s="15"/>
      <c r="O48" s="38">
        <f t="shared" si="3"/>
        <v>0</v>
      </c>
      <c r="P48" s="38">
        <v>0</v>
      </c>
      <c r="Q48" s="38">
        <f t="shared" si="7"/>
        <v>0</v>
      </c>
      <c r="R48" s="191"/>
      <c r="S48" s="195"/>
      <c r="T48" s="191"/>
      <c r="U48" s="195"/>
      <c r="V48" s="178"/>
      <c r="W48" s="38"/>
    </row>
    <row r="49" spans="1:23" x14ac:dyDescent="0.25">
      <c r="A49" s="32" t="s">
        <v>25</v>
      </c>
      <c r="B49" s="63" t="s">
        <v>2</v>
      </c>
      <c r="C49" s="64"/>
      <c r="D49" s="7">
        <v>887.6182</v>
      </c>
      <c r="E49" s="182">
        <f>E50</f>
        <v>81158</v>
      </c>
      <c r="F49" s="55"/>
      <c r="G49" s="61"/>
      <c r="H49" s="12">
        <f>H51</f>
        <v>11146410.024999999</v>
      </c>
      <c r="I49" s="12">
        <f>I51</f>
        <v>-11146410.024999999</v>
      </c>
      <c r="J49" s="12"/>
      <c r="K49" s="15"/>
      <c r="L49" s="15"/>
      <c r="M49" s="14">
        <f>M51</f>
        <v>32234203.561469436</v>
      </c>
      <c r="N49" s="12">
        <f t="shared" si="0"/>
        <v>32234203.561469436</v>
      </c>
      <c r="O49" s="38"/>
      <c r="P49" s="38"/>
      <c r="Q49" s="38">
        <f t="shared" si="7"/>
        <v>0</v>
      </c>
      <c r="R49" s="191"/>
      <c r="S49" s="195"/>
      <c r="T49" s="191"/>
      <c r="U49" s="195"/>
      <c r="V49" s="178"/>
      <c r="W49" s="38"/>
    </row>
    <row r="50" spans="1:23" x14ac:dyDescent="0.25">
      <c r="A50" s="32" t="s">
        <v>25</v>
      </c>
      <c r="B50" s="63" t="s">
        <v>3</v>
      </c>
      <c r="C50" s="64"/>
      <c r="D50" s="7">
        <v>887.6182</v>
      </c>
      <c r="E50" s="182">
        <f>SUM(E52:E77)</f>
        <v>81158</v>
      </c>
      <c r="F50" s="55">
        <f>SUM(F52:F77)</f>
        <v>44585640.099999994</v>
      </c>
      <c r="G50" s="61"/>
      <c r="H50" s="12">
        <f>SUM(H52:H77)</f>
        <v>24328786.590000004</v>
      </c>
      <c r="I50" s="12">
        <f>SUM(I52:I77)</f>
        <v>20256853.510000002</v>
      </c>
      <c r="J50" s="12"/>
      <c r="K50" s="15"/>
      <c r="L50" s="12">
        <f>SUM(L52:L77)</f>
        <v>20706487.71194106</v>
      </c>
      <c r="M50" s="14"/>
      <c r="N50" s="12">
        <f t="shared" si="0"/>
        <v>20706487.71194106</v>
      </c>
      <c r="O50" s="38"/>
      <c r="P50" s="38"/>
      <c r="Q50" s="38">
        <f t="shared" si="7"/>
        <v>0</v>
      </c>
      <c r="R50" s="191"/>
      <c r="S50" s="195"/>
      <c r="T50" s="191"/>
      <c r="U50" s="195"/>
      <c r="V50" s="178"/>
      <c r="W50" s="38"/>
    </row>
    <row r="51" spans="1:23" x14ac:dyDescent="0.25">
      <c r="A51" s="5"/>
      <c r="B51" s="71" t="s">
        <v>26</v>
      </c>
      <c r="C51" s="53">
        <v>2</v>
      </c>
      <c r="D51" s="75">
        <v>0</v>
      </c>
      <c r="E51" s="181"/>
      <c r="F51" s="70"/>
      <c r="G51" s="61">
        <v>25</v>
      </c>
      <c r="H51" s="15">
        <f>F50*G51/100</f>
        <v>11146410.024999999</v>
      </c>
      <c r="I51" s="15">
        <f t="shared" ref="I51:I77" si="8">F51-H51</f>
        <v>-11146410.024999999</v>
      </c>
      <c r="J51" s="15"/>
      <c r="K51" s="15"/>
      <c r="L51" s="15"/>
      <c r="M51" s="15">
        <f>($L$7*$L$8*E49/$L$10)+($L$7*$L$9*D49/$L$11)</f>
        <v>32234203.561469436</v>
      </c>
      <c r="N51" s="15">
        <f t="shared" si="0"/>
        <v>32234203.561469436</v>
      </c>
      <c r="O51" s="38">
        <f t="shared" si="3"/>
        <v>32234.203561469436</v>
      </c>
      <c r="P51" s="38">
        <v>29395.69766237992</v>
      </c>
      <c r="Q51" s="38">
        <f t="shared" si="7"/>
        <v>29395.7</v>
      </c>
      <c r="R51" s="191"/>
      <c r="S51" s="195"/>
      <c r="T51" s="191"/>
      <c r="U51" s="195"/>
      <c r="V51" s="178"/>
      <c r="W51" s="38"/>
    </row>
    <row r="52" spans="1:23" x14ac:dyDescent="0.25">
      <c r="A52" s="5"/>
      <c r="B52" s="71" t="s">
        <v>25</v>
      </c>
      <c r="C52" s="53">
        <v>3</v>
      </c>
      <c r="D52" s="74">
        <v>51.925899999999999</v>
      </c>
      <c r="E52" s="179">
        <v>11334</v>
      </c>
      <c r="F52" s="88">
        <v>16564442.699999999</v>
      </c>
      <c r="G52" s="61">
        <v>20</v>
      </c>
      <c r="H52" s="15">
        <f t="shared" ref="H52:H77" si="9">F52*G52/100</f>
        <v>3312888.54</v>
      </c>
      <c r="I52" s="15">
        <f t="shared" si="8"/>
        <v>13251554.16</v>
      </c>
      <c r="J52" s="15">
        <f t="shared" ref="J52:J77" si="10">F52/E52</f>
        <v>1461.4825039703546</v>
      </c>
      <c r="K52" s="15">
        <f t="shared" ref="K52:K77" si="11">$J$11*$J$19-J52</f>
        <v>-819.52742444472119</v>
      </c>
      <c r="L52" s="15">
        <f t="shared" ref="L52:L77" si="12">IF(K52&gt;0,$J$7*$J$8*(K52/$K$19),0)+$J$7*$J$9*(E52/$E$19)+$J$7*$J$10*(D52/$D$19)</f>
        <v>1226560.6586781633</v>
      </c>
      <c r="M52" s="14"/>
      <c r="N52" s="15">
        <f t="shared" si="0"/>
        <v>1226560.6586781633</v>
      </c>
      <c r="O52" s="38">
        <f t="shared" si="3"/>
        <v>1226.5606586781632</v>
      </c>
      <c r="P52" s="38">
        <v>1119.1409042358546</v>
      </c>
      <c r="Q52" s="38">
        <f t="shared" si="7"/>
        <v>1119.0999999999999</v>
      </c>
      <c r="R52" s="191"/>
      <c r="S52" s="195"/>
      <c r="T52" s="191"/>
      <c r="U52" s="195"/>
      <c r="V52" s="178"/>
      <c r="W52" s="38"/>
    </row>
    <row r="53" spans="1:23" x14ac:dyDescent="0.25">
      <c r="A53" s="5"/>
      <c r="B53" s="71" t="s">
        <v>27</v>
      </c>
      <c r="C53" s="53">
        <v>4</v>
      </c>
      <c r="D53" s="75">
        <v>16.3126</v>
      </c>
      <c r="E53" s="179">
        <v>1036</v>
      </c>
      <c r="F53" s="88">
        <v>155360.79999999999</v>
      </c>
      <c r="G53" s="61">
        <v>75</v>
      </c>
      <c r="H53" s="15">
        <f t="shared" si="9"/>
        <v>116520.6</v>
      </c>
      <c r="I53" s="15">
        <f t="shared" si="8"/>
        <v>38840.199999999983</v>
      </c>
      <c r="J53" s="15">
        <f t="shared" si="10"/>
        <v>149.96216216216214</v>
      </c>
      <c r="K53" s="15">
        <f t="shared" si="11"/>
        <v>491.99291736347129</v>
      </c>
      <c r="L53" s="15">
        <f t="shared" si="12"/>
        <v>777389.13629485667</v>
      </c>
      <c r="M53" s="15"/>
      <c r="N53" s="15">
        <f t="shared" si="0"/>
        <v>777389.13629485667</v>
      </c>
      <c r="O53" s="38">
        <f t="shared" si="3"/>
        <v>777.38913629485671</v>
      </c>
      <c r="P53" s="38">
        <v>332.22463886273397</v>
      </c>
      <c r="Q53" s="38">
        <f t="shared" si="7"/>
        <v>332.2</v>
      </c>
      <c r="R53" s="191"/>
      <c r="S53" s="195"/>
      <c r="T53" s="191"/>
      <c r="U53" s="195"/>
      <c r="V53" s="178"/>
      <c r="W53" s="38"/>
    </row>
    <row r="54" spans="1:23" x14ac:dyDescent="0.25">
      <c r="A54" s="5"/>
      <c r="B54" s="71" t="s">
        <v>28</v>
      </c>
      <c r="C54" s="53">
        <v>4</v>
      </c>
      <c r="D54" s="75">
        <v>30.464199999999998</v>
      </c>
      <c r="E54" s="179">
        <v>5277</v>
      </c>
      <c r="F54" s="88">
        <v>2392203.5</v>
      </c>
      <c r="G54" s="61">
        <v>75</v>
      </c>
      <c r="H54" s="15">
        <f t="shared" si="9"/>
        <v>1794152.625</v>
      </c>
      <c r="I54" s="15">
        <f t="shared" si="8"/>
        <v>598050.875</v>
      </c>
      <c r="J54" s="15">
        <f t="shared" si="10"/>
        <v>453.32641652454043</v>
      </c>
      <c r="K54" s="15">
        <f t="shared" si="11"/>
        <v>188.628663001093</v>
      </c>
      <c r="L54" s="15">
        <f t="shared" si="12"/>
        <v>831188.59216913953</v>
      </c>
      <c r="M54" s="15"/>
      <c r="N54" s="15">
        <f t="shared" si="0"/>
        <v>831188.59216913953</v>
      </c>
      <c r="O54" s="38">
        <f t="shared" si="3"/>
        <v>831.1885921691395</v>
      </c>
      <c r="P54" s="38">
        <v>753.15277897252054</v>
      </c>
      <c r="Q54" s="38">
        <f t="shared" si="7"/>
        <v>753.2</v>
      </c>
      <c r="R54" s="191"/>
      <c r="S54" s="195"/>
      <c r="T54" s="191"/>
      <c r="U54" s="195"/>
      <c r="V54" s="178"/>
      <c r="W54" s="38"/>
    </row>
    <row r="55" spans="1:23" x14ac:dyDescent="0.25">
      <c r="A55" s="5"/>
      <c r="B55" s="71" t="s">
        <v>29</v>
      </c>
      <c r="C55" s="53">
        <v>4</v>
      </c>
      <c r="D55" s="75">
        <v>21.542500000000004</v>
      </c>
      <c r="E55" s="179">
        <v>1637</v>
      </c>
      <c r="F55" s="88">
        <v>277137</v>
      </c>
      <c r="G55" s="61">
        <v>75</v>
      </c>
      <c r="H55" s="15">
        <f t="shared" si="9"/>
        <v>207852.75</v>
      </c>
      <c r="I55" s="15">
        <f t="shared" si="8"/>
        <v>69284.25</v>
      </c>
      <c r="J55" s="15">
        <f t="shared" si="10"/>
        <v>169.29566279780084</v>
      </c>
      <c r="K55" s="15">
        <f t="shared" si="11"/>
        <v>472.65941672783259</v>
      </c>
      <c r="L55" s="15">
        <f t="shared" si="12"/>
        <v>824271.61660937057</v>
      </c>
      <c r="M55" s="15"/>
      <c r="N55" s="15">
        <f t="shared" si="0"/>
        <v>824271.61660937057</v>
      </c>
      <c r="O55" s="38">
        <f t="shared" si="3"/>
        <v>824.27161660937054</v>
      </c>
      <c r="P55" s="38">
        <v>773.49502065033334</v>
      </c>
      <c r="Q55" s="38">
        <f t="shared" si="7"/>
        <v>773.5</v>
      </c>
      <c r="R55" s="191"/>
      <c r="S55" s="195"/>
      <c r="T55" s="191"/>
      <c r="U55" s="195"/>
      <c r="V55" s="178"/>
      <c r="W55" s="38"/>
    </row>
    <row r="56" spans="1:23" x14ac:dyDescent="0.25">
      <c r="A56" s="5"/>
      <c r="B56" s="71" t="s">
        <v>30</v>
      </c>
      <c r="C56" s="53">
        <v>4</v>
      </c>
      <c r="D56" s="75">
        <v>50.992299999999993</v>
      </c>
      <c r="E56" s="179">
        <v>3883</v>
      </c>
      <c r="F56" s="88">
        <v>1277728.5</v>
      </c>
      <c r="G56" s="61">
        <v>75</v>
      </c>
      <c r="H56" s="15">
        <f t="shared" si="9"/>
        <v>958296.375</v>
      </c>
      <c r="I56" s="15">
        <f t="shared" si="8"/>
        <v>319432.125</v>
      </c>
      <c r="J56" s="15">
        <f t="shared" si="10"/>
        <v>329.05704352304917</v>
      </c>
      <c r="K56" s="15">
        <f t="shared" si="11"/>
        <v>312.89803600258426</v>
      </c>
      <c r="L56" s="15">
        <f t="shared" si="12"/>
        <v>913736.11056925042</v>
      </c>
      <c r="M56" s="15"/>
      <c r="N56" s="15">
        <f t="shared" si="0"/>
        <v>913736.11056925042</v>
      </c>
      <c r="O56" s="38">
        <f t="shared" si="3"/>
        <v>913.7361105692504</v>
      </c>
      <c r="P56" s="38">
        <v>868.92984404038486</v>
      </c>
      <c r="Q56" s="38">
        <f t="shared" si="7"/>
        <v>868.9</v>
      </c>
      <c r="R56" s="191"/>
      <c r="S56" s="195"/>
      <c r="T56" s="191"/>
      <c r="U56" s="195"/>
      <c r="V56" s="178"/>
      <c r="W56" s="38"/>
    </row>
    <row r="57" spans="1:23" x14ac:dyDescent="0.25">
      <c r="A57" s="5"/>
      <c r="B57" s="71" t="s">
        <v>31</v>
      </c>
      <c r="C57" s="53">
        <v>4</v>
      </c>
      <c r="D57" s="75">
        <v>19.139800000000001</v>
      </c>
      <c r="E57" s="179">
        <v>1840</v>
      </c>
      <c r="F57" s="88">
        <v>698212.7</v>
      </c>
      <c r="G57" s="61">
        <v>75</v>
      </c>
      <c r="H57" s="15">
        <f t="shared" si="9"/>
        <v>523659.52500000002</v>
      </c>
      <c r="I57" s="15">
        <f t="shared" si="8"/>
        <v>174553.17499999993</v>
      </c>
      <c r="J57" s="15">
        <f t="shared" si="10"/>
        <v>379.46342391304347</v>
      </c>
      <c r="K57" s="15">
        <f t="shared" si="11"/>
        <v>262.49165561258997</v>
      </c>
      <c r="L57" s="15">
        <f t="shared" si="12"/>
        <v>566432.17390205758</v>
      </c>
      <c r="M57" s="15"/>
      <c r="N57" s="15">
        <f t="shared" si="0"/>
        <v>566432.17390205758</v>
      </c>
      <c r="O57" s="38">
        <f t="shared" si="3"/>
        <v>566.43217390205757</v>
      </c>
      <c r="P57" s="38">
        <v>741.29896418068699</v>
      </c>
      <c r="Q57" s="38">
        <f t="shared" si="7"/>
        <v>741.3</v>
      </c>
      <c r="R57" s="191"/>
      <c r="S57" s="195"/>
      <c r="T57" s="191"/>
      <c r="U57" s="195"/>
      <c r="V57" s="178"/>
      <c r="W57" s="38"/>
    </row>
    <row r="58" spans="1:23" x14ac:dyDescent="0.25">
      <c r="A58" s="5"/>
      <c r="B58" s="71" t="s">
        <v>32</v>
      </c>
      <c r="C58" s="53">
        <v>4</v>
      </c>
      <c r="D58" s="75">
        <v>47.591800000000006</v>
      </c>
      <c r="E58" s="179">
        <v>1747</v>
      </c>
      <c r="F58" s="88">
        <v>357145.5</v>
      </c>
      <c r="G58" s="61">
        <v>75</v>
      </c>
      <c r="H58" s="15">
        <f t="shared" si="9"/>
        <v>267859.125</v>
      </c>
      <c r="I58" s="15">
        <f t="shared" si="8"/>
        <v>89286.375</v>
      </c>
      <c r="J58" s="15">
        <f t="shared" si="10"/>
        <v>204.43360045792787</v>
      </c>
      <c r="K58" s="15">
        <f t="shared" si="11"/>
        <v>437.52147906770557</v>
      </c>
      <c r="L58" s="15">
        <f t="shared" si="12"/>
        <v>860509.93226558692</v>
      </c>
      <c r="M58" s="15"/>
      <c r="N58" s="15">
        <f t="shared" si="0"/>
        <v>860509.93226558692</v>
      </c>
      <c r="O58" s="38">
        <f t="shared" si="3"/>
        <v>860.50993226558694</v>
      </c>
      <c r="P58" s="38">
        <v>702.34732312989036</v>
      </c>
      <c r="Q58" s="38">
        <f t="shared" si="7"/>
        <v>702.3</v>
      </c>
      <c r="R58" s="191"/>
      <c r="S58" s="195"/>
      <c r="T58" s="191"/>
      <c r="U58" s="195"/>
      <c r="V58" s="178"/>
      <c r="W58" s="38"/>
    </row>
    <row r="59" spans="1:23" x14ac:dyDescent="0.25">
      <c r="A59" s="5"/>
      <c r="B59" s="71" t="s">
        <v>729</v>
      </c>
      <c r="C59" s="53">
        <v>4</v>
      </c>
      <c r="D59" s="76">
        <v>28.288899999999998</v>
      </c>
      <c r="E59" s="179">
        <v>1524</v>
      </c>
      <c r="F59" s="88">
        <v>503859.9</v>
      </c>
      <c r="G59" s="61">
        <v>75</v>
      </c>
      <c r="H59" s="15">
        <f t="shared" si="9"/>
        <v>377894.92499999999</v>
      </c>
      <c r="I59" s="15">
        <f t="shared" si="8"/>
        <v>125964.97500000003</v>
      </c>
      <c r="J59" s="15">
        <f t="shared" si="10"/>
        <v>330.61673228346456</v>
      </c>
      <c r="K59" s="15">
        <f t="shared" si="11"/>
        <v>311.33834724216888</v>
      </c>
      <c r="L59" s="15">
        <f t="shared" si="12"/>
        <v>624027.38861907693</v>
      </c>
      <c r="M59" s="15"/>
      <c r="N59" s="15">
        <f t="shared" si="0"/>
        <v>624027.38861907693</v>
      </c>
      <c r="O59" s="38">
        <f t="shared" si="3"/>
        <v>624.02738861907687</v>
      </c>
      <c r="P59" s="38">
        <v>633.9995680211116</v>
      </c>
      <c r="Q59" s="38">
        <f t="shared" si="7"/>
        <v>634</v>
      </c>
      <c r="R59" s="191"/>
      <c r="S59" s="195"/>
      <c r="T59" s="191"/>
      <c r="U59" s="195"/>
      <c r="V59" s="178"/>
      <c r="W59" s="38"/>
    </row>
    <row r="60" spans="1:23" x14ac:dyDescent="0.25">
      <c r="A60" s="5"/>
      <c r="B60" s="71" t="s">
        <v>730</v>
      </c>
      <c r="C60" s="53">
        <v>4</v>
      </c>
      <c r="D60" s="75">
        <v>39.7697</v>
      </c>
      <c r="E60" s="179">
        <v>2316</v>
      </c>
      <c r="F60" s="88">
        <v>368320.4</v>
      </c>
      <c r="G60" s="61">
        <v>75</v>
      </c>
      <c r="H60" s="15">
        <f t="shared" si="9"/>
        <v>276240.3</v>
      </c>
      <c r="I60" s="15">
        <f t="shared" si="8"/>
        <v>92080.100000000035</v>
      </c>
      <c r="J60" s="15">
        <f t="shared" si="10"/>
        <v>159.03298791019</v>
      </c>
      <c r="K60" s="15">
        <f t="shared" si="11"/>
        <v>482.92209161544343</v>
      </c>
      <c r="L60" s="15">
        <f t="shared" si="12"/>
        <v>952156.60833581607</v>
      </c>
      <c r="M60" s="15"/>
      <c r="N60" s="15">
        <f t="shared" si="0"/>
        <v>952156.60833581607</v>
      </c>
      <c r="O60" s="38">
        <f t="shared" si="3"/>
        <v>952.15660833581603</v>
      </c>
      <c r="P60" s="38">
        <v>898.43488505514915</v>
      </c>
      <c r="Q60" s="38">
        <f t="shared" si="7"/>
        <v>898.4</v>
      </c>
      <c r="R60" s="191"/>
      <c r="S60" s="195"/>
      <c r="T60" s="191"/>
      <c r="U60" s="195"/>
      <c r="V60" s="178"/>
      <c r="W60" s="38"/>
    </row>
    <row r="61" spans="1:23" x14ac:dyDescent="0.25">
      <c r="A61" s="5"/>
      <c r="B61" s="71" t="s">
        <v>33</v>
      </c>
      <c r="C61" s="53">
        <v>4</v>
      </c>
      <c r="D61" s="75">
        <v>25.625900000000001</v>
      </c>
      <c r="E61" s="179">
        <v>2086</v>
      </c>
      <c r="F61" s="88">
        <v>307699.59999999998</v>
      </c>
      <c r="G61" s="61">
        <v>75</v>
      </c>
      <c r="H61" s="15">
        <f t="shared" si="9"/>
        <v>230774.7</v>
      </c>
      <c r="I61" s="15">
        <f t="shared" si="8"/>
        <v>76924.899999999965</v>
      </c>
      <c r="J61" s="15">
        <f t="shared" si="10"/>
        <v>147.50699904122723</v>
      </c>
      <c r="K61" s="15">
        <f t="shared" si="11"/>
        <v>494.4480804844062</v>
      </c>
      <c r="L61" s="15">
        <f t="shared" si="12"/>
        <v>906450.00179054542</v>
      </c>
      <c r="M61" s="15"/>
      <c r="N61" s="15">
        <f t="shared" si="0"/>
        <v>906450.00179054542</v>
      </c>
      <c r="O61" s="38">
        <f t="shared" si="3"/>
        <v>906.45000179054546</v>
      </c>
      <c r="P61" s="38">
        <v>855.3249100663993</v>
      </c>
      <c r="Q61" s="38">
        <f t="shared" si="7"/>
        <v>855.3</v>
      </c>
      <c r="R61" s="191"/>
      <c r="S61" s="195"/>
      <c r="T61" s="191"/>
      <c r="U61" s="195"/>
      <c r="V61" s="178"/>
      <c r="W61" s="38"/>
    </row>
    <row r="62" spans="1:23" x14ac:dyDescent="0.25">
      <c r="A62" s="5"/>
      <c r="B62" s="71" t="s">
        <v>34</v>
      </c>
      <c r="C62" s="53">
        <v>4</v>
      </c>
      <c r="D62" s="74">
        <v>11.449</v>
      </c>
      <c r="E62" s="179">
        <v>4005</v>
      </c>
      <c r="F62" s="88">
        <v>1759381.6</v>
      </c>
      <c r="G62" s="61">
        <v>75</v>
      </c>
      <c r="H62" s="15">
        <f t="shared" si="9"/>
        <v>1319536.2</v>
      </c>
      <c r="I62" s="15">
        <f t="shared" si="8"/>
        <v>439845.40000000014</v>
      </c>
      <c r="J62" s="15">
        <f t="shared" si="10"/>
        <v>439.29627965043699</v>
      </c>
      <c r="K62" s="15">
        <f t="shared" si="11"/>
        <v>202.65879987519645</v>
      </c>
      <c r="L62" s="15">
        <f t="shared" si="12"/>
        <v>675677.13598899252</v>
      </c>
      <c r="M62" s="15"/>
      <c r="N62" s="15">
        <f t="shared" si="0"/>
        <v>675677.13598899252</v>
      </c>
      <c r="O62" s="38">
        <f t="shared" si="3"/>
        <v>675.67713598899252</v>
      </c>
      <c r="P62" s="38">
        <v>652.42612852316881</v>
      </c>
      <c r="Q62" s="38">
        <f t="shared" si="7"/>
        <v>652.4</v>
      </c>
      <c r="R62" s="191"/>
      <c r="S62" s="195"/>
      <c r="T62" s="191"/>
      <c r="U62" s="195"/>
      <c r="V62" s="178"/>
      <c r="W62" s="38"/>
    </row>
    <row r="63" spans="1:23" x14ac:dyDescent="0.25">
      <c r="A63" s="5"/>
      <c r="B63" s="71" t="s">
        <v>35</v>
      </c>
      <c r="C63" s="53">
        <v>4</v>
      </c>
      <c r="D63" s="75">
        <v>50.058299999999996</v>
      </c>
      <c r="E63" s="179">
        <v>3192</v>
      </c>
      <c r="F63" s="88">
        <v>451335.6</v>
      </c>
      <c r="G63" s="61">
        <v>75</v>
      </c>
      <c r="H63" s="15">
        <f t="shared" si="9"/>
        <v>338501.7</v>
      </c>
      <c r="I63" s="15">
        <f t="shared" si="8"/>
        <v>112833.89999999997</v>
      </c>
      <c r="J63" s="15">
        <f t="shared" si="10"/>
        <v>141.39586466165412</v>
      </c>
      <c r="K63" s="15">
        <f t="shared" si="11"/>
        <v>500.55921486397932</v>
      </c>
      <c r="L63" s="15">
        <f t="shared" si="12"/>
        <v>1086772.9623050857</v>
      </c>
      <c r="M63" s="15"/>
      <c r="N63" s="15">
        <f t="shared" si="0"/>
        <v>1086772.9623050857</v>
      </c>
      <c r="O63" s="38">
        <f t="shared" si="3"/>
        <v>1086.7729623050857</v>
      </c>
      <c r="P63" s="38">
        <v>938.64197167806401</v>
      </c>
      <c r="Q63" s="38">
        <f t="shared" si="7"/>
        <v>938.6</v>
      </c>
      <c r="R63" s="191"/>
      <c r="S63" s="195"/>
      <c r="T63" s="191"/>
      <c r="U63" s="195"/>
      <c r="V63" s="178"/>
      <c r="W63" s="38"/>
    </row>
    <row r="64" spans="1:23" x14ac:dyDescent="0.25">
      <c r="A64" s="5"/>
      <c r="B64" s="71" t="s">
        <v>731</v>
      </c>
      <c r="C64" s="53">
        <v>4</v>
      </c>
      <c r="D64" s="75">
        <v>39.081300000000006</v>
      </c>
      <c r="E64" s="179">
        <v>3468</v>
      </c>
      <c r="F64" s="88">
        <v>809955.8</v>
      </c>
      <c r="G64" s="61">
        <v>75</v>
      </c>
      <c r="H64" s="15">
        <f t="shared" si="9"/>
        <v>607466.85</v>
      </c>
      <c r="I64" s="15">
        <f t="shared" si="8"/>
        <v>202488.95000000007</v>
      </c>
      <c r="J64" s="15">
        <f t="shared" si="10"/>
        <v>233.55126874279125</v>
      </c>
      <c r="K64" s="15">
        <f t="shared" si="11"/>
        <v>408.40381078284219</v>
      </c>
      <c r="L64" s="15">
        <f t="shared" si="12"/>
        <v>964579.97745714989</v>
      </c>
      <c r="M64" s="15"/>
      <c r="N64" s="15">
        <f t="shared" si="0"/>
        <v>964579.97745714989</v>
      </c>
      <c r="O64" s="38">
        <f t="shared" si="3"/>
        <v>964.57997745714988</v>
      </c>
      <c r="P64" s="38">
        <v>880.51238190091192</v>
      </c>
      <c r="Q64" s="38">
        <f t="shared" si="7"/>
        <v>880.5</v>
      </c>
      <c r="R64" s="191"/>
      <c r="S64" s="195"/>
      <c r="T64" s="191"/>
      <c r="U64" s="195"/>
      <c r="V64" s="178"/>
      <c r="W64" s="38"/>
    </row>
    <row r="65" spans="1:23" x14ac:dyDescent="0.25">
      <c r="A65" s="5"/>
      <c r="B65" s="71" t="s">
        <v>36</v>
      </c>
      <c r="C65" s="53">
        <v>4</v>
      </c>
      <c r="D65" s="75">
        <v>85.867999999999981</v>
      </c>
      <c r="E65" s="179">
        <v>5291</v>
      </c>
      <c r="F65" s="88">
        <v>2048562.2</v>
      </c>
      <c r="G65" s="61">
        <v>75</v>
      </c>
      <c r="H65" s="15">
        <f t="shared" si="9"/>
        <v>1536421.65</v>
      </c>
      <c r="I65" s="15">
        <f t="shared" si="8"/>
        <v>512140.55000000005</v>
      </c>
      <c r="J65" s="15">
        <f t="shared" si="10"/>
        <v>387.17864297864298</v>
      </c>
      <c r="K65" s="15">
        <f t="shared" si="11"/>
        <v>254.77643654699045</v>
      </c>
      <c r="L65" s="15">
        <f t="shared" si="12"/>
        <v>1068682.6092372963</v>
      </c>
      <c r="M65" s="15"/>
      <c r="N65" s="15">
        <f t="shared" si="0"/>
        <v>1068682.6092372963</v>
      </c>
      <c r="O65" s="38">
        <f t="shared" si="3"/>
        <v>1068.6826092372962</v>
      </c>
      <c r="P65" s="38">
        <v>977.66980884932889</v>
      </c>
      <c r="Q65" s="38">
        <f t="shared" si="7"/>
        <v>977.7</v>
      </c>
      <c r="R65" s="191"/>
      <c r="S65" s="195"/>
      <c r="T65" s="191"/>
      <c r="U65" s="195"/>
      <c r="V65" s="178"/>
      <c r="W65" s="38"/>
    </row>
    <row r="66" spans="1:23" x14ac:dyDescent="0.25">
      <c r="A66" s="5"/>
      <c r="B66" s="71" t="s">
        <v>37</v>
      </c>
      <c r="C66" s="53">
        <v>4</v>
      </c>
      <c r="D66" s="75">
        <v>12.793399999999998</v>
      </c>
      <c r="E66" s="179">
        <v>1881</v>
      </c>
      <c r="F66" s="88">
        <v>1988475.9</v>
      </c>
      <c r="G66" s="61">
        <v>75</v>
      </c>
      <c r="H66" s="15">
        <f t="shared" si="9"/>
        <v>1491356.925</v>
      </c>
      <c r="I66" s="15">
        <f t="shared" si="8"/>
        <v>497118.97499999986</v>
      </c>
      <c r="J66" s="15">
        <f t="shared" si="10"/>
        <v>1057.1376395534289</v>
      </c>
      <c r="K66" s="15">
        <f t="shared" si="11"/>
        <v>-415.18256002779549</v>
      </c>
      <c r="L66" s="15">
        <f t="shared" si="12"/>
        <v>214937.62930463557</v>
      </c>
      <c r="M66" s="15"/>
      <c r="N66" s="15">
        <f t="shared" si="0"/>
        <v>214937.62930463557</v>
      </c>
      <c r="O66" s="38">
        <f t="shared" si="3"/>
        <v>214.93762930463558</v>
      </c>
      <c r="P66" s="38">
        <v>275.53527971661663</v>
      </c>
      <c r="Q66" s="38">
        <f t="shared" si="7"/>
        <v>275.5</v>
      </c>
      <c r="R66" s="191"/>
      <c r="S66" s="195"/>
      <c r="T66" s="191"/>
      <c r="U66" s="195"/>
      <c r="V66" s="178"/>
      <c r="W66" s="38"/>
    </row>
    <row r="67" spans="1:23" x14ac:dyDescent="0.25">
      <c r="A67" s="5"/>
      <c r="B67" s="71" t="s">
        <v>38</v>
      </c>
      <c r="C67" s="53">
        <v>4</v>
      </c>
      <c r="D67" s="75">
        <v>66.075299999999999</v>
      </c>
      <c r="E67" s="179">
        <v>6004</v>
      </c>
      <c r="F67" s="88">
        <v>4878684</v>
      </c>
      <c r="G67" s="61">
        <v>75</v>
      </c>
      <c r="H67" s="15">
        <f t="shared" si="9"/>
        <v>3659013</v>
      </c>
      <c r="I67" s="15">
        <f t="shared" si="8"/>
        <v>1219671</v>
      </c>
      <c r="J67" s="15">
        <f t="shared" si="10"/>
        <v>812.57228514323788</v>
      </c>
      <c r="K67" s="15">
        <f t="shared" si="11"/>
        <v>-170.61720561760444</v>
      </c>
      <c r="L67" s="15">
        <f t="shared" si="12"/>
        <v>754828.29461893602</v>
      </c>
      <c r="M67" s="15"/>
      <c r="N67" s="15">
        <f t="shared" si="0"/>
        <v>754828.29461893602</v>
      </c>
      <c r="O67" s="38">
        <f t="shared" si="3"/>
        <v>754.82829461893607</v>
      </c>
      <c r="P67" s="38">
        <v>687.99577836527283</v>
      </c>
      <c r="Q67" s="38">
        <f t="shared" si="7"/>
        <v>688</v>
      </c>
      <c r="R67" s="191"/>
      <c r="S67" s="195"/>
      <c r="T67" s="191"/>
      <c r="U67" s="195"/>
      <c r="V67" s="178"/>
      <c r="W67" s="38"/>
    </row>
    <row r="68" spans="1:23" x14ac:dyDescent="0.25">
      <c r="A68" s="5"/>
      <c r="B68" s="71" t="s">
        <v>39</v>
      </c>
      <c r="C68" s="53">
        <v>4</v>
      </c>
      <c r="D68" s="75">
        <v>4.5788000000000002</v>
      </c>
      <c r="E68" s="179">
        <v>1506</v>
      </c>
      <c r="F68" s="88">
        <v>397235.9</v>
      </c>
      <c r="G68" s="61">
        <v>75</v>
      </c>
      <c r="H68" s="15">
        <f t="shared" si="9"/>
        <v>297926.92499999999</v>
      </c>
      <c r="I68" s="15">
        <f t="shared" si="8"/>
        <v>99308.975000000035</v>
      </c>
      <c r="J68" s="15">
        <f t="shared" si="10"/>
        <v>263.76885790172645</v>
      </c>
      <c r="K68" s="15">
        <f t="shared" si="11"/>
        <v>378.18622162390699</v>
      </c>
      <c r="L68" s="15">
        <f t="shared" si="12"/>
        <v>643817.22434843704</v>
      </c>
      <c r="M68" s="15"/>
      <c r="N68" s="15">
        <f t="shared" si="0"/>
        <v>643817.22434843704</v>
      </c>
      <c r="O68" s="38">
        <f t="shared" si="3"/>
        <v>643.81722434843709</v>
      </c>
      <c r="P68" s="38">
        <v>449.63133993740547</v>
      </c>
      <c r="Q68" s="38">
        <f t="shared" si="7"/>
        <v>449.6</v>
      </c>
      <c r="R68" s="191"/>
      <c r="S68" s="195"/>
      <c r="T68" s="191"/>
      <c r="U68" s="195"/>
      <c r="V68" s="178"/>
      <c r="W68" s="38"/>
    </row>
    <row r="69" spans="1:23" x14ac:dyDescent="0.25">
      <c r="A69" s="5"/>
      <c r="B69" s="71" t="s">
        <v>40</v>
      </c>
      <c r="C69" s="53">
        <v>4</v>
      </c>
      <c r="D69" s="75">
        <v>17.041400000000003</v>
      </c>
      <c r="E69" s="179">
        <v>350</v>
      </c>
      <c r="F69" s="88">
        <v>35537.4</v>
      </c>
      <c r="G69" s="61">
        <v>75</v>
      </c>
      <c r="H69" s="15">
        <f t="shared" si="9"/>
        <v>26653.05</v>
      </c>
      <c r="I69" s="15">
        <f t="shared" si="8"/>
        <v>8884.3500000000022</v>
      </c>
      <c r="J69" s="15">
        <f t="shared" si="10"/>
        <v>101.53542857142858</v>
      </c>
      <c r="K69" s="15">
        <f t="shared" si="11"/>
        <v>540.41965095420483</v>
      </c>
      <c r="L69" s="15">
        <f t="shared" si="12"/>
        <v>776079.69751786371</v>
      </c>
      <c r="M69" s="15"/>
      <c r="N69" s="15">
        <f t="shared" si="0"/>
        <v>776079.69751786371</v>
      </c>
      <c r="O69" s="38">
        <f t="shared" si="3"/>
        <v>776.07969751786368</v>
      </c>
      <c r="P69" s="38">
        <v>683.08868863175007</v>
      </c>
      <c r="Q69" s="38">
        <f t="shared" si="7"/>
        <v>683.1</v>
      </c>
      <c r="R69" s="191"/>
      <c r="S69" s="195"/>
      <c r="T69" s="191"/>
      <c r="U69" s="195"/>
      <c r="V69" s="178"/>
      <c r="W69" s="38"/>
    </row>
    <row r="70" spans="1:23" x14ac:dyDescent="0.25">
      <c r="A70" s="5"/>
      <c r="B70" s="71" t="s">
        <v>41</v>
      </c>
      <c r="C70" s="53">
        <v>4</v>
      </c>
      <c r="D70" s="75">
        <v>34.765100000000004</v>
      </c>
      <c r="E70" s="179">
        <v>3511</v>
      </c>
      <c r="F70" s="88">
        <v>655259.69999999995</v>
      </c>
      <c r="G70" s="61">
        <v>75</v>
      </c>
      <c r="H70" s="15">
        <f t="shared" si="9"/>
        <v>491444.77500000002</v>
      </c>
      <c r="I70" s="15">
        <f t="shared" si="8"/>
        <v>163814.92499999993</v>
      </c>
      <c r="J70" s="15">
        <f t="shared" si="10"/>
        <v>186.63050412987752</v>
      </c>
      <c r="K70" s="15">
        <f t="shared" si="11"/>
        <v>455.32457539575591</v>
      </c>
      <c r="L70" s="15">
        <f t="shared" si="12"/>
        <v>1017378.4990359311</v>
      </c>
      <c r="M70" s="15"/>
      <c r="N70" s="15">
        <f t="shared" si="0"/>
        <v>1017378.4990359311</v>
      </c>
      <c r="O70" s="38">
        <f t="shared" si="3"/>
        <v>1017.3784990359311</v>
      </c>
      <c r="P70" s="38">
        <v>966.9656985503251</v>
      </c>
      <c r="Q70" s="38">
        <f t="shared" si="7"/>
        <v>967</v>
      </c>
      <c r="R70" s="191"/>
      <c r="S70" s="195"/>
      <c r="T70" s="191"/>
      <c r="U70" s="195"/>
      <c r="V70" s="178"/>
      <c r="W70" s="38"/>
    </row>
    <row r="71" spans="1:23" x14ac:dyDescent="0.25">
      <c r="A71" s="5"/>
      <c r="B71" s="71" t="s">
        <v>42</v>
      </c>
      <c r="C71" s="53">
        <v>4</v>
      </c>
      <c r="D71" s="75">
        <v>16.301500000000001</v>
      </c>
      <c r="E71" s="179">
        <v>2585</v>
      </c>
      <c r="F71" s="88">
        <v>2595259</v>
      </c>
      <c r="G71" s="61">
        <v>75</v>
      </c>
      <c r="H71" s="15">
        <f t="shared" si="9"/>
        <v>1946444.25</v>
      </c>
      <c r="I71" s="15">
        <f t="shared" si="8"/>
        <v>648814.75</v>
      </c>
      <c r="J71" s="15">
        <f t="shared" si="10"/>
        <v>1003.968665377176</v>
      </c>
      <c r="K71" s="15">
        <f t="shared" si="11"/>
        <v>-362.01358585154253</v>
      </c>
      <c r="L71" s="15">
        <f t="shared" si="12"/>
        <v>291894.61812722759</v>
      </c>
      <c r="M71" s="15"/>
      <c r="N71" s="15">
        <f t="shared" si="0"/>
        <v>291894.61812722759</v>
      </c>
      <c r="O71" s="38">
        <f t="shared" si="3"/>
        <v>291.8946181272276</v>
      </c>
      <c r="P71" s="38">
        <v>258.52227447114666</v>
      </c>
      <c r="Q71" s="38">
        <f t="shared" si="7"/>
        <v>258.5</v>
      </c>
      <c r="R71" s="191"/>
      <c r="S71" s="195"/>
      <c r="T71" s="191"/>
      <c r="U71" s="195"/>
      <c r="V71" s="178"/>
      <c r="W71" s="38"/>
    </row>
    <row r="72" spans="1:23" x14ac:dyDescent="0.25">
      <c r="A72" s="5"/>
      <c r="B72" s="71" t="s">
        <v>43</v>
      </c>
      <c r="C72" s="53">
        <v>4</v>
      </c>
      <c r="D72" s="75">
        <v>24.058299999999999</v>
      </c>
      <c r="E72" s="179">
        <v>2892</v>
      </c>
      <c r="F72" s="88">
        <v>777960.8</v>
      </c>
      <c r="G72" s="61">
        <v>75</v>
      </c>
      <c r="H72" s="15">
        <f t="shared" si="9"/>
        <v>583470.6</v>
      </c>
      <c r="I72" s="15">
        <f t="shared" si="8"/>
        <v>194490.20000000007</v>
      </c>
      <c r="J72" s="15">
        <f t="shared" si="10"/>
        <v>269.00442600276625</v>
      </c>
      <c r="K72" s="15">
        <f t="shared" si="11"/>
        <v>372.95065352286719</v>
      </c>
      <c r="L72" s="15">
        <f t="shared" si="12"/>
        <v>822836.48675020004</v>
      </c>
      <c r="M72" s="15"/>
      <c r="N72" s="15">
        <f t="shared" si="0"/>
        <v>822836.48675020004</v>
      </c>
      <c r="O72" s="38">
        <f t="shared" si="3"/>
        <v>822.83648675020004</v>
      </c>
      <c r="P72" s="38">
        <v>725.77708813928314</v>
      </c>
      <c r="Q72" s="38">
        <f t="shared" si="7"/>
        <v>725.8</v>
      </c>
      <c r="R72" s="191"/>
      <c r="S72" s="195"/>
      <c r="T72" s="191"/>
      <c r="U72" s="195"/>
      <c r="V72" s="178"/>
      <c r="W72" s="38"/>
    </row>
    <row r="73" spans="1:23" x14ac:dyDescent="0.25">
      <c r="A73" s="5"/>
      <c r="B73" s="71" t="s">
        <v>44</v>
      </c>
      <c r="C73" s="53">
        <v>4</v>
      </c>
      <c r="D73" s="75">
        <v>43.497700000000002</v>
      </c>
      <c r="E73" s="179">
        <v>3478</v>
      </c>
      <c r="F73" s="88">
        <v>191938</v>
      </c>
      <c r="G73" s="61">
        <v>75</v>
      </c>
      <c r="H73" s="15">
        <f t="shared" si="9"/>
        <v>143953.5</v>
      </c>
      <c r="I73" s="15">
        <f t="shared" si="8"/>
        <v>47984.5</v>
      </c>
      <c r="J73" s="15">
        <f t="shared" si="10"/>
        <v>55.186313973548017</v>
      </c>
      <c r="K73" s="15">
        <f t="shared" si="11"/>
        <v>586.76876555208537</v>
      </c>
      <c r="L73" s="15">
        <f t="shared" si="12"/>
        <v>1207330.9172076739</v>
      </c>
      <c r="M73" s="15"/>
      <c r="N73" s="15">
        <f t="shared" si="0"/>
        <v>1207330.9172076739</v>
      </c>
      <c r="O73" s="38">
        <f t="shared" si="3"/>
        <v>1207.3309172076738</v>
      </c>
      <c r="P73" s="38">
        <v>1043.1020892955805</v>
      </c>
      <c r="Q73" s="38">
        <f t="shared" si="7"/>
        <v>1043.0999999999999</v>
      </c>
      <c r="R73" s="191"/>
      <c r="S73" s="195"/>
      <c r="T73" s="191"/>
      <c r="U73" s="195"/>
      <c r="V73" s="178"/>
      <c r="W73" s="38"/>
    </row>
    <row r="74" spans="1:23" x14ac:dyDescent="0.25">
      <c r="A74" s="5"/>
      <c r="B74" s="71" t="s">
        <v>45</v>
      </c>
      <c r="C74" s="53">
        <v>4</v>
      </c>
      <c r="D74" s="75">
        <v>21.498699999999999</v>
      </c>
      <c r="E74" s="179">
        <v>1129</v>
      </c>
      <c r="F74" s="88">
        <v>219725.8</v>
      </c>
      <c r="G74" s="61">
        <v>75</v>
      </c>
      <c r="H74" s="15">
        <f t="shared" si="9"/>
        <v>164794.35</v>
      </c>
      <c r="I74" s="15">
        <f t="shared" si="8"/>
        <v>54931.449999999983</v>
      </c>
      <c r="J74" s="15">
        <f t="shared" si="10"/>
        <v>194.61984056687334</v>
      </c>
      <c r="K74" s="15">
        <f t="shared" si="11"/>
        <v>447.3352389587601</v>
      </c>
      <c r="L74" s="15">
        <f t="shared" si="12"/>
        <v>742896.14353504614</v>
      </c>
      <c r="M74" s="15"/>
      <c r="N74" s="15">
        <f t="shared" si="0"/>
        <v>742896.14353504614</v>
      </c>
      <c r="O74" s="38">
        <f t="shared" si="3"/>
        <v>742.89614353504612</v>
      </c>
      <c r="P74" s="38">
        <v>675.85199525105372</v>
      </c>
      <c r="Q74" s="38">
        <f t="shared" si="7"/>
        <v>675.9</v>
      </c>
      <c r="R74" s="191"/>
      <c r="S74" s="195"/>
      <c r="T74" s="191"/>
      <c r="U74" s="195"/>
      <c r="V74" s="178"/>
      <c r="W74" s="38"/>
    </row>
    <row r="75" spans="1:23" x14ac:dyDescent="0.25">
      <c r="A75" s="5"/>
      <c r="B75" s="71" t="s">
        <v>732</v>
      </c>
      <c r="C75" s="53">
        <v>4</v>
      </c>
      <c r="D75" s="75">
        <v>57.078299999999999</v>
      </c>
      <c r="E75" s="179">
        <v>3243</v>
      </c>
      <c r="F75" s="88">
        <v>1309969.6000000001</v>
      </c>
      <c r="G75" s="61">
        <v>75</v>
      </c>
      <c r="H75" s="15">
        <f t="shared" si="9"/>
        <v>982477.2</v>
      </c>
      <c r="I75" s="15">
        <f t="shared" si="8"/>
        <v>327492.40000000014</v>
      </c>
      <c r="J75" s="15">
        <f t="shared" si="10"/>
        <v>403.9375886524823</v>
      </c>
      <c r="K75" s="15">
        <f t="shared" si="11"/>
        <v>238.01749087315113</v>
      </c>
      <c r="L75" s="15">
        <f t="shared" si="12"/>
        <v>772587.47972861538</v>
      </c>
      <c r="M75" s="15"/>
      <c r="N75" s="15">
        <f t="shared" si="0"/>
        <v>772587.47972861538</v>
      </c>
      <c r="O75" s="38">
        <f t="shared" si="3"/>
        <v>772.58747972861534</v>
      </c>
      <c r="P75" s="38">
        <v>768.32554093011913</v>
      </c>
      <c r="Q75" s="38">
        <f t="shared" si="7"/>
        <v>768.3</v>
      </c>
      <c r="R75" s="191"/>
      <c r="S75" s="195"/>
      <c r="T75" s="191"/>
      <c r="U75" s="195"/>
      <c r="V75" s="178"/>
      <c r="W75" s="38"/>
    </row>
    <row r="76" spans="1:23" x14ac:dyDescent="0.25">
      <c r="A76" s="5"/>
      <c r="B76" s="71" t="s">
        <v>46</v>
      </c>
      <c r="C76" s="53">
        <v>4</v>
      </c>
      <c r="D76" s="75">
        <v>44.555800000000005</v>
      </c>
      <c r="E76" s="179">
        <v>833</v>
      </c>
      <c r="F76" s="88">
        <v>263908.40000000002</v>
      </c>
      <c r="G76" s="61">
        <v>75</v>
      </c>
      <c r="H76" s="15">
        <f t="shared" si="9"/>
        <v>197931.3</v>
      </c>
      <c r="I76" s="15">
        <f t="shared" si="8"/>
        <v>65977.100000000035</v>
      </c>
      <c r="J76" s="15">
        <f t="shared" si="10"/>
        <v>316.81680672268908</v>
      </c>
      <c r="K76" s="15">
        <f t="shared" si="11"/>
        <v>325.13827280294436</v>
      </c>
      <c r="L76" s="15">
        <f t="shared" si="12"/>
        <v>619967.53448873141</v>
      </c>
      <c r="M76" s="15"/>
      <c r="N76" s="15">
        <f t="shared" si="0"/>
        <v>619967.53448873141</v>
      </c>
      <c r="O76" s="38">
        <f t="shared" si="3"/>
        <v>619.96753448873142</v>
      </c>
      <c r="P76" s="38">
        <v>599.73418080076021</v>
      </c>
      <c r="Q76" s="38">
        <f t="shared" si="7"/>
        <v>599.70000000000005</v>
      </c>
      <c r="R76" s="191"/>
      <c r="S76" s="195"/>
      <c r="T76" s="191"/>
      <c r="U76" s="195"/>
      <c r="V76" s="178"/>
      <c r="W76" s="38"/>
    </row>
    <row r="77" spans="1:23" x14ac:dyDescent="0.25">
      <c r="A77" s="5"/>
      <c r="B77" s="71" t="s">
        <v>47</v>
      </c>
      <c r="C77" s="53">
        <v>4</v>
      </c>
      <c r="D77" s="75">
        <v>27.263699999999996</v>
      </c>
      <c r="E77" s="179">
        <v>5110</v>
      </c>
      <c r="F77" s="88">
        <v>3300339.8</v>
      </c>
      <c r="G77" s="61">
        <v>75</v>
      </c>
      <c r="H77" s="15">
        <f t="shared" si="9"/>
        <v>2475254.85</v>
      </c>
      <c r="I77" s="15">
        <f t="shared" si="8"/>
        <v>825084.94999999972</v>
      </c>
      <c r="J77" s="15">
        <f t="shared" si="10"/>
        <v>645.85906066536199</v>
      </c>
      <c r="K77" s="15">
        <f t="shared" si="11"/>
        <v>-3.9039811397285575</v>
      </c>
      <c r="L77" s="15">
        <f t="shared" si="12"/>
        <v>563498.28305537789</v>
      </c>
      <c r="M77" s="15"/>
      <c r="N77" s="15">
        <f t="shared" si="0"/>
        <v>563498.28305537789</v>
      </c>
      <c r="O77" s="38">
        <f t="shared" si="3"/>
        <v>563.4982830553779</v>
      </c>
      <c r="P77" s="38">
        <v>509.28596327301943</v>
      </c>
      <c r="Q77" s="38">
        <f t="shared" si="7"/>
        <v>509.3</v>
      </c>
      <c r="R77" s="191"/>
      <c r="S77" s="195"/>
      <c r="T77" s="191"/>
      <c r="U77" s="195"/>
      <c r="V77" s="178"/>
      <c r="W77" s="38"/>
    </row>
    <row r="78" spans="1:23" x14ac:dyDescent="0.25">
      <c r="A78" s="5"/>
      <c r="B78" s="71"/>
      <c r="C78" s="53"/>
      <c r="D78" s="75">
        <v>0</v>
      </c>
      <c r="E78" s="181"/>
      <c r="F78" s="62"/>
      <c r="G78" s="61"/>
      <c r="H78" s="39"/>
      <c r="I78" s="13"/>
      <c r="J78" s="13"/>
      <c r="K78" s="15"/>
      <c r="L78" s="15"/>
      <c r="M78" s="15"/>
      <c r="N78" s="15"/>
      <c r="O78" s="38">
        <f t="shared" si="3"/>
        <v>0</v>
      </c>
      <c r="P78" s="38">
        <v>0</v>
      </c>
      <c r="Q78" s="38">
        <f t="shared" si="7"/>
        <v>0</v>
      </c>
      <c r="R78" s="191"/>
      <c r="S78" s="195"/>
      <c r="T78" s="191"/>
      <c r="U78" s="195"/>
      <c r="V78" s="178"/>
      <c r="W78" s="38"/>
    </row>
    <row r="79" spans="1:23" x14ac:dyDescent="0.25">
      <c r="A79" s="32" t="s">
        <v>48</v>
      </c>
      <c r="B79" s="63" t="s">
        <v>2</v>
      </c>
      <c r="C79" s="64"/>
      <c r="D79" s="7">
        <v>294.53949999999998</v>
      </c>
      <c r="E79" s="182">
        <f>E80</f>
        <v>27016</v>
      </c>
      <c r="F79" s="55"/>
      <c r="G79" s="61"/>
      <c r="H79" s="12">
        <f>H81</f>
        <v>3211115.4750000006</v>
      </c>
      <c r="I79" s="12">
        <f>I81</f>
        <v>-3211115.4750000006</v>
      </c>
      <c r="J79" s="12"/>
      <c r="K79" s="15"/>
      <c r="L79" s="15"/>
      <c r="M79" s="14">
        <f>M81</f>
        <v>10717538.237283584</v>
      </c>
      <c r="N79" s="12">
        <f t="shared" si="0"/>
        <v>10717538.237283584</v>
      </c>
      <c r="O79" s="38"/>
      <c r="P79" s="38"/>
      <c r="Q79" s="38">
        <f t="shared" si="7"/>
        <v>0</v>
      </c>
      <c r="R79" s="191"/>
      <c r="S79" s="195"/>
      <c r="T79" s="191"/>
      <c r="U79" s="195"/>
      <c r="V79" s="178"/>
      <c r="W79" s="38"/>
    </row>
    <row r="80" spans="1:23" x14ac:dyDescent="0.25">
      <c r="A80" s="32" t="s">
        <v>48</v>
      </c>
      <c r="B80" s="63" t="s">
        <v>3</v>
      </c>
      <c r="C80" s="64"/>
      <c r="D80" s="7">
        <v>294.53949999999998</v>
      </c>
      <c r="E80" s="182">
        <f>SUM(E82:E88)</f>
        <v>27016</v>
      </c>
      <c r="F80" s="55">
        <f>SUM(F82:F88)</f>
        <v>12844461.900000002</v>
      </c>
      <c r="G80" s="61"/>
      <c r="H80" s="12">
        <f>SUM(H82:H88)</f>
        <v>4028417.4800000004</v>
      </c>
      <c r="I80" s="12">
        <f>SUM(I82:I88)</f>
        <v>8816044.4199999999</v>
      </c>
      <c r="J80" s="12"/>
      <c r="K80" s="15"/>
      <c r="L80" s="12">
        <f>SUM(L82:L88)</f>
        <v>7091143.3654655451</v>
      </c>
      <c r="M80" s="15"/>
      <c r="N80" s="12">
        <f t="shared" si="0"/>
        <v>7091143.3654655451</v>
      </c>
      <c r="O80" s="38"/>
      <c r="P80" s="38"/>
      <c r="Q80" s="38">
        <f t="shared" si="7"/>
        <v>0</v>
      </c>
      <c r="R80" s="191"/>
      <c r="S80" s="195"/>
      <c r="T80" s="191"/>
      <c r="U80" s="195"/>
      <c r="V80" s="178"/>
      <c r="W80" s="38"/>
    </row>
    <row r="81" spans="1:23" x14ac:dyDescent="0.25">
      <c r="A81" s="5"/>
      <c r="B81" s="71" t="s">
        <v>26</v>
      </c>
      <c r="C81" s="53">
        <v>2</v>
      </c>
      <c r="D81" s="75">
        <v>0</v>
      </c>
      <c r="E81" s="181"/>
      <c r="F81" s="70"/>
      <c r="G81" s="61">
        <v>25</v>
      </c>
      <c r="H81" s="15">
        <f>F80*G81/100</f>
        <v>3211115.4750000006</v>
      </c>
      <c r="I81" s="15">
        <f t="shared" ref="I81:I88" si="13">F81-H81</f>
        <v>-3211115.4750000006</v>
      </c>
      <c r="J81" s="15"/>
      <c r="K81" s="15"/>
      <c r="L81" s="15"/>
      <c r="M81" s="15">
        <f>($L$7*$L$8*E79/$L$10)+($L$7*$L$9*D79/$L$11)</f>
        <v>10717538.237283584</v>
      </c>
      <c r="N81" s="15">
        <f t="shared" si="0"/>
        <v>10717538.237283584</v>
      </c>
      <c r="O81" s="38">
        <f t="shared" si="3"/>
        <v>10717.538237283583</v>
      </c>
      <c r="P81" s="38">
        <v>9781.6695539538632</v>
      </c>
      <c r="Q81" s="38">
        <f t="shared" si="7"/>
        <v>9781.7000000000007</v>
      </c>
      <c r="R81" s="191"/>
      <c r="S81" s="195"/>
      <c r="T81" s="191"/>
      <c r="U81" s="195"/>
      <c r="V81" s="178"/>
      <c r="W81" s="38"/>
    </row>
    <row r="82" spans="1:23" x14ac:dyDescent="0.25">
      <c r="A82" s="5"/>
      <c r="B82" s="71" t="s">
        <v>49</v>
      </c>
      <c r="C82" s="53">
        <v>4</v>
      </c>
      <c r="D82" s="75">
        <v>73.437700000000007</v>
      </c>
      <c r="E82" s="179">
        <v>5142</v>
      </c>
      <c r="F82" s="89">
        <v>726333.3</v>
      </c>
      <c r="G82" s="61">
        <v>75</v>
      </c>
      <c r="H82" s="15">
        <f t="shared" ref="H82:H88" si="14">F82*G82/100</f>
        <v>544749.97499999998</v>
      </c>
      <c r="I82" s="15">
        <f t="shared" si="13"/>
        <v>181583.32500000007</v>
      </c>
      <c r="J82" s="15">
        <f t="shared" ref="J82:J88" si="15">F82/E82</f>
        <v>141.25501750291716</v>
      </c>
      <c r="K82" s="15">
        <f t="shared" ref="K82:K88" si="16">$J$11*$J$19-J82</f>
        <v>500.70006202271628</v>
      </c>
      <c r="L82" s="15">
        <f t="shared" ref="L82:L88" si="17">IF(K82&gt;0,$J$7*$J$8*(K82/$K$19),0)+$J$7*$J$9*(E82/$E$19)+$J$7*$J$10*(D82/$D$19)</f>
        <v>1337339.0246222855</v>
      </c>
      <c r="M82" s="15"/>
      <c r="N82" s="15">
        <f t="shared" si="0"/>
        <v>1337339.0246222855</v>
      </c>
      <c r="O82" s="38">
        <f t="shared" si="3"/>
        <v>1337.3390246222855</v>
      </c>
      <c r="P82" s="38">
        <v>1206.1342626951712</v>
      </c>
      <c r="Q82" s="38">
        <f t="shared" si="7"/>
        <v>1206.0999999999999</v>
      </c>
      <c r="R82" s="191"/>
      <c r="S82" s="195"/>
      <c r="T82" s="191"/>
      <c r="U82" s="195"/>
      <c r="V82" s="178"/>
      <c r="W82" s="38"/>
    </row>
    <row r="83" spans="1:23" x14ac:dyDescent="0.25">
      <c r="A83" s="5"/>
      <c r="B83" s="71" t="s">
        <v>48</v>
      </c>
      <c r="C83" s="53">
        <v>3</v>
      </c>
      <c r="D83" s="75">
        <v>28.994</v>
      </c>
      <c r="E83" s="179">
        <v>10746</v>
      </c>
      <c r="F83" s="89">
        <v>10190779.9</v>
      </c>
      <c r="G83" s="61">
        <v>20</v>
      </c>
      <c r="H83" s="15">
        <f t="shared" si="14"/>
        <v>2038155.98</v>
      </c>
      <c r="I83" s="15">
        <f t="shared" si="13"/>
        <v>8152623.9199999999</v>
      </c>
      <c r="J83" s="15">
        <f t="shared" si="15"/>
        <v>948.33239344872516</v>
      </c>
      <c r="K83" s="15">
        <f t="shared" si="16"/>
        <v>-306.37731392309172</v>
      </c>
      <c r="L83" s="15">
        <f t="shared" si="17"/>
        <v>1107789.9335098544</v>
      </c>
      <c r="M83" s="15"/>
      <c r="N83" s="15">
        <f t="shared" ref="N83:N146" si="18">L83+M83</f>
        <v>1107789.9335098544</v>
      </c>
      <c r="O83" s="38">
        <f t="shared" si="3"/>
        <v>1107.7899335098543</v>
      </c>
      <c r="P83" s="38">
        <v>1008.0533345686159</v>
      </c>
      <c r="Q83" s="38">
        <f t="shared" si="7"/>
        <v>1008.1</v>
      </c>
      <c r="R83" s="191"/>
      <c r="S83" s="195"/>
      <c r="T83" s="191"/>
      <c r="U83" s="195"/>
      <c r="V83" s="178"/>
      <c r="W83" s="38"/>
    </row>
    <row r="84" spans="1:23" x14ac:dyDescent="0.25">
      <c r="A84" s="5"/>
      <c r="B84" s="71" t="s">
        <v>733</v>
      </c>
      <c r="C84" s="53">
        <v>4</v>
      </c>
      <c r="D84" s="75">
        <v>59.187299999999993</v>
      </c>
      <c r="E84" s="179">
        <v>3501</v>
      </c>
      <c r="F84" s="89">
        <v>427378.8</v>
      </c>
      <c r="G84" s="61">
        <v>75</v>
      </c>
      <c r="H84" s="15">
        <f t="shared" si="14"/>
        <v>320534.09999999998</v>
      </c>
      <c r="I84" s="15">
        <f t="shared" si="13"/>
        <v>106844.70000000001</v>
      </c>
      <c r="J84" s="15">
        <f t="shared" si="15"/>
        <v>122.07335047129391</v>
      </c>
      <c r="K84" s="15">
        <f t="shared" si="16"/>
        <v>519.88172905433953</v>
      </c>
      <c r="L84" s="15">
        <f t="shared" si="17"/>
        <v>1166117.8163173965</v>
      </c>
      <c r="M84" s="15"/>
      <c r="N84" s="15">
        <f t="shared" si="18"/>
        <v>1166117.8163173965</v>
      </c>
      <c r="O84" s="38">
        <f t="shared" si="3"/>
        <v>1166.1178163173965</v>
      </c>
      <c r="P84" s="38">
        <v>1057.3358964645117</v>
      </c>
      <c r="Q84" s="38">
        <f t="shared" si="7"/>
        <v>1057.3</v>
      </c>
      <c r="R84" s="191"/>
      <c r="S84" s="195"/>
      <c r="T84" s="191"/>
      <c r="U84" s="195"/>
      <c r="V84" s="178"/>
      <c r="W84" s="38"/>
    </row>
    <row r="85" spans="1:23" x14ac:dyDescent="0.25">
      <c r="A85" s="5"/>
      <c r="B85" s="71" t="s">
        <v>50</v>
      </c>
      <c r="C85" s="53">
        <v>4</v>
      </c>
      <c r="D85" s="75">
        <v>17.118400000000001</v>
      </c>
      <c r="E85" s="179">
        <v>1725</v>
      </c>
      <c r="F85" s="89">
        <v>187369.8</v>
      </c>
      <c r="G85" s="61">
        <v>75</v>
      </c>
      <c r="H85" s="15">
        <f t="shared" si="14"/>
        <v>140527.35</v>
      </c>
      <c r="I85" s="15">
        <f t="shared" si="13"/>
        <v>46842.449999999983</v>
      </c>
      <c r="J85" s="15">
        <f t="shared" si="15"/>
        <v>108.62017391304347</v>
      </c>
      <c r="K85" s="15">
        <f t="shared" si="16"/>
        <v>533.33490561258998</v>
      </c>
      <c r="L85" s="15">
        <f t="shared" si="17"/>
        <v>898802.54770963802</v>
      </c>
      <c r="M85" s="15"/>
      <c r="N85" s="15">
        <f t="shared" si="18"/>
        <v>898802.54770963802</v>
      </c>
      <c r="O85" s="38">
        <f t="shared" si="3"/>
        <v>898.80254770963802</v>
      </c>
      <c r="P85" s="38">
        <v>789.76481264061135</v>
      </c>
      <c r="Q85" s="38">
        <f t="shared" si="7"/>
        <v>789.8</v>
      </c>
      <c r="R85" s="191"/>
      <c r="S85" s="195"/>
      <c r="T85" s="191"/>
      <c r="U85" s="195"/>
      <c r="V85" s="178"/>
      <c r="W85" s="38"/>
    </row>
    <row r="86" spans="1:23" x14ac:dyDescent="0.25">
      <c r="A86" s="5"/>
      <c r="B86" s="71" t="s">
        <v>51</v>
      </c>
      <c r="C86" s="53">
        <v>4</v>
      </c>
      <c r="D86" s="75">
        <v>14.530099999999999</v>
      </c>
      <c r="E86" s="179">
        <v>830</v>
      </c>
      <c r="F86" s="89">
        <v>128064.2</v>
      </c>
      <c r="G86" s="61">
        <v>75</v>
      </c>
      <c r="H86" s="15">
        <f t="shared" si="14"/>
        <v>96048.15</v>
      </c>
      <c r="I86" s="15">
        <f t="shared" si="13"/>
        <v>32016.050000000003</v>
      </c>
      <c r="J86" s="15">
        <f t="shared" si="15"/>
        <v>154.29421686746988</v>
      </c>
      <c r="K86" s="15">
        <f t="shared" si="16"/>
        <v>487.66086265816352</v>
      </c>
      <c r="L86" s="15">
        <f t="shared" si="17"/>
        <v>747230.48396112071</v>
      </c>
      <c r="M86" s="15"/>
      <c r="N86" s="15">
        <f t="shared" si="18"/>
        <v>747230.48396112071</v>
      </c>
      <c r="O86" s="38">
        <f t="shared" si="3"/>
        <v>747.23048396112074</v>
      </c>
      <c r="P86" s="38">
        <v>648.26852781899765</v>
      </c>
      <c r="Q86" s="38">
        <f t="shared" si="7"/>
        <v>648.29999999999995</v>
      </c>
      <c r="R86" s="191"/>
      <c r="S86" s="195"/>
      <c r="T86" s="191"/>
      <c r="U86" s="195"/>
      <c r="V86" s="178"/>
      <c r="W86" s="38"/>
    </row>
    <row r="87" spans="1:23" x14ac:dyDescent="0.25">
      <c r="A87" s="5"/>
      <c r="B87" s="71" t="s">
        <v>52</v>
      </c>
      <c r="C87" s="53">
        <v>4</v>
      </c>
      <c r="D87" s="75">
        <v>44.297600000000003</v>
      </c>
      <c r="E87" s="179">
        <v>1071</v>
      </c>
      <c r="F87" s="89">
        <v>227215.1</v>
      </c>
      <c r="G87" s="61">
        <v>75</v>
      </c>
      <c r="H87" s="15">
        <f t="shared" si="14"/>
        <v>170411.32500000001</v>
      </c>
      <c r="I87" s="15">
        <f t="shared" si="13"/>
        <v>56803.774999999994</v>
      </c>
      <c r="J87" s="15">
        <f t="shared" si="15"/>
        <v>212.15228758169934</v>
      </c>
      <c r="K87" s="15">
        <f t="shared" si="16"/>
        <v>429.8027919439341</v>
      </c>
      <c r="L87" s="15">
        <f t="shared" si="17"/>
        <v>776873.51310285414</v>
      </c>
      <c r="M87" s="15"/>
      <c r="N87" s="15">
        <f t="shared" si="18"/>
        <v>776873.51310285414</v>
      </c>
      <c r="O87" s="38">
        <f t="shared" ref="O87:O150" si="19">N87/1000</f>
        <v>776.87351310285419</v>
      </c>
      <c r="P87" s="38">
        <v>738.5845836020776</v>
      </c>
      <c r="Q87" s="38">
        <f t="shared" si="7"/>
        <v>738.6</v>
      </c>
      <c r="R87" s="191"/>
      <c r="S87" s="195"/>
      <c r="T87" s="191"/>
      <c r="U87" s="195"/>
      <c r="V87" s="178"/>
      <c r="W87" s="38"/>
    </row>
    <row r="88" spans="1:23" x14ac:dyDescent="0.25">
      <c r="A88" s="5"/>
      <c r="B88" s="71" t="s">
        <v>53</v>
      </c>
      <c r="C88" s="53">
        <v>4</v>
      </c>
      <c r="D88" s="75">
        <v>56.974399999999996</v>
      </c>
      <c r="E88" s="179">
        <v>4001</v>
      </c>
      <c r="F88" s="89">
        <v>957320.8</v>
      </c>
      <c r="G88" s="61">
        <v>75</v>
      </c>
      <c r="H88" s="15">
        <f t="shared" si="14"/>
        <v>717990.6</v>
      </c>
      <c r="I88" s="15">
        <f t="shared" si="13"/>
        <v>239330.20000000007</v>
      </c>
      <c r="J88" s="15">
        <f t="shared" si="15"/>
        <v>239.2703824043989</v>
      </c>
      <c r="K88" s="15">
        <f t="shared" si="16"/>
        <v>402.68469712123454</v>
      </c>
      <c r="L88" s="15">
        <f t="shared" si="17"/>
        <v>1056990.0462423966</v>
      </c>
      <c r="M88" s="15"/>
      <c r="N88" s="15">
        <f t="shared" si="18"/>
        <v>1056990.0462423966</v>
      </c>
      <c r="O88" s="38">
        <f t="shared" si="19"/>
        <v>1056.9900462423966</v>
      </c>
      <c r="P88" s="38">
        <v>950.25337655506939</v>
      </c>
      <c r="Q88" s="38">
        <f t="shared" si="7"/>
        <v>950.3</v>
      </c>
      <c r="R88" s="191"/>
      <c r="S88" s="195"/>
      <c r="T88" s="191"/>
      <c r="U88" s="195"/>
      <c r="V88" s="178"/>
      <c r="W88" s="38"/>
    </row>
    <row r="89" spans="1:23" x14ac:dyDescent="0.25">
      <c r="A89" s="5"/>
      <c r="B89" s="71"/>
      <c r="C89" s="53"/>
      <c r="D89" s="75">
        <v>0</v>
      </c>
      <c r="E89" s="181"/>
      <c r="F89" s="50"/>
      <c r="G89" s="61"/>
      <c r="H89" s="39"/>
      <c r="I89" s="13"/>
      <c r="K89" s="15"/>
      <c r="L89" s="15"/>
      <c r="M89" s="15"/>
      <c r="N89" s="15"/>
      <c r="O89" s="38">
        <f t="shared" si="19"/>
        <v>0</v>
      </c>
      <c r="P89" s="38">
        <v>0</v>
      </c>
      <c r="Q89" s="38">
        <f t="shared" ref="Q89:Q152" si="20">(ROUND(P89,1))</f>
        <v>0</v>
      </c>
      <c r="R89" s="191"/>
      <c r="S89" s="195"/>
      <c r="T89" s="191"/>
      <c r="U89" s="195"/>
      <c r="V89" s="178"/>
      <c r="W89" s="38"/>
    </row>
    <row r="90" spans="1:23" x14ac:dyDescent="0.25">
      <c r="A90" s="32" t="s">
        <v>54</v>
      </c>
      <c r="B90" s="63" t="s">
        <v>2</v>
      </c>
      <c r="C90" s="64"/>
      <c r="D90" s="7">
        <v>814.44230000000016</v>
      </c>
      <c r="E90" s="182">
        <f>E91</f>
        <v>73166</v>
      </c>
      <c r="F90" s="55"/>
      <c r="G90" s="61"/>
      <c r="H90" s="12">
        <f>H92</f>
        <v>7415901.2750000004</v>
      </c>
      <c r="I90" s="12">
        <f>I92</f>
        <v>-7415901.2750000004</v>
      </c>
      <c r="J90" s="12"/>
      <c r="K90" s="15"/>
      <c r="L90" s="15"/>
      <c r="M90" s="14">
        <f>M92</f>
        <v>29252820.78672754</v>
      </c>
      <c r="N90" s="12">
        <f t="shared" si="18"/>
        <v>29252820.78672754</v>
      </c>
      <c r="O90" s="38"/>
      <c r="P90" s="38"/>
      <c r="Q90" s="38">
        <f t="shared" si="20"/>
        <v>0</v>
      </c>
      <c r="R90" s="191"/>
      <c r="S90" s="195"/>
      <c r="T90" s="191"/>
      <c r="U90" s="195"/>
      <c r="V90" s="178"/>
      <c r="W90" s="38"/>
    </row>
    <row r="91" spans="1:23" x14ac:dyDescent="0.25">
      <c r="A91" s="32" t="s">
        <v>54</v>
      </c>
      <c r="B91" s="63" t="s">
        <v>3</v>
      </c>
      <c r="C91" s="64"/>
      <c r="D91" s="7">
        <v>814.44230000000016</v>
      </c>
      <c r="E91" s="182">
        <f>SUM(E93:E120)</f>
        <v>73166</v>
      </c>
      <c r="F91" s="55">
        <f>SUM(F93:F120)</f>
        <v>29663605.100000001</v>
      </c>
      <c r="G91" s="61"/>
      <c r="H91" s="12">
        <f>SUM(H93:H120)</f>
        <v>13366446.77</v>
      </c>
      <c r="I91" s="12">
        <f>SUM(I93:I120)</f>
        <v>16297158.330000002</v>
      </c>
      <c r="J91" s="12"/>
      <c r="K91" s="15"/>
      <c r="L91" s="12">
        <f>SUM(L93:L120)</f>
        <v>24916735.970131591</v>
      </c>
      <c r="M91" s="15"/>
      <c r="N91" s="12">
        <f t="shared" si="18"/>
        <v>24916735.970131591</v>
      </c>
      <c r="O91" s="38"/>
      <c r="P91" s="38"/>
      <c r="Q91" s="38">
        <f t="shared" si="20"/>
        <v>0</v>
      </c>
      <c r="R91" s="191"/>
      <c r="S91" s="195"/>
      <c r="T91" s="191"/>
      <c r="U91" s="195"/>
      <c r="V91" s="178"/>
      <c r="W91" s="38"/>
    </row>
    <row r="92" spans="1:23" x14ac:dyDescent="0.25">
      <c r="A92" s="5"/>
      <c r="B92" s="71" t="s">
        <v>26</v>
      </c>
      <c r="C92" s="53">
        <v>2</v>
      </c>
      <c r="D92" s="75">
        <v>0</v>
      </c>
      <c r="E92" s="181"/>
      <c r="F92" s="70"/>
      <c r="G92" s="61">
        <v>25</v>
      </c>
      <c r="H92" s="15">
        <f>F91*G92/100</f>
        <v>7415901.2750000004</v>
      </c>
      <c r="I92" s="15">
        <f t="shared" ref="I92:I120" si="21">F92-H92</f>
        <v>-7415901.2750000004</v>
      </c>
      <c r="J92" s="15"/>
      <c r="K92" s="15"/>
      <c r="L92" s="15"/>
      <c r="M92" s="15">
        <f>($L$7*$L$8*E90/$L$10)+($L$7*$L$9*D90/$L$11)</f>
        <v>29252820.78672754</v>
      </c>
      <c r="N92" s="15">
        <f t="shared" si="18"/>
        <v>29252820.78672754</v>
      </c>
      <c r="O92" s="38">
        <f t="shared" si="19"/>
        <v>29252.820786727541</v>
      </c>
      <c r="P92" s="38">
        <v>26740.544620468256</v>
      </c>
      <c r="Q92" s="38">
        <f t="shared" si="20"/>
        <v>26740.5</v>
      </c>
      <c r="R92" s="191"/>
      <c r="S92" s="195"/>
      <c r="T92" s="191"/>
      <c r="U92" s="195"/>
      <c r="V92" s="178"/>
      <c r="W92" s="38"/>
    </row>
    <row r="93" spans="1:23" x14ac:dyDescent="0.25">
      <c r="A93" s="5"/>
      <c r="B93" s="71" t="s">
        <v>734</v>
      </c>
      <c r="C93" s="53">
        <v>4</v>
      </c>
      <c r="D93" s="75">
        <v>27.557100000000002</v>
      </c>
      <c r="E93" s="179">
        <v>2311</v>
      </c>
      <c r="F93" s="90">
        <v>240789.7</v>
      </c>
      <c r="G93" s="61">
        <v>75</v>
      </c>
      <c r="H93" s="15">
        <f t="shared" ref="H93:H120" si="22">F93*G93/100</f>
        <v>180592.27499999999</v>
      </c>
      <c r="I93" s="15">
        <f t="shared" si="21"/>
        <v>60197.425000000017</v>
      </c>
      <c r="J93" s="15">
        <f t="shared" ref="J93:J120" si="23">F93/E93</f>
        <v>104.19286023366509</v>
      </c>
      <c r="K93" s="15">
        <f t="shared" ref="K93:K120" si="24">$J$11*$J$19-J93</f>
        <v>537.76221929196834</v>
      </c>
      <c r="L93" s="15">
        <f t="shared" ref="L93:L120" si="25">IF(K93&gt;0,$J$7*$J$8*(K93/$K$19),0)+$J$7*$J$9*(E93/$E$19)+$J$7*$J$10*(D93/$D$19)</f>
        <v>989047.66772253183</v>
      </c>
      <c r="M93" s="15"/>
      <c r="N93" s="15">
        <f t="shared" si="18"/>
        <v>989047.66772253183</v>
      </c>
      <c r="O93" s="38">
        <f t="shared" si="19"/>
        <v>989.04766772253186</v>
      </c>
      <c r="P93" s="38">
        <v>907.28519100008464</v>
      </c>
      <c r="Q93" s="38">
        <f t="shared" si="20"/>
        <v>907.3</v>
      </c>
      <c r="R93" s="191"/>
      <c r="S93" s="195"/>
      <c r="T93" s="191"/>
      <c r="U93" s="195"/>
      <c r="V93" s="178"/>
      <c r="W93" s="38"/>
    </row>
    <row r="94" spans="1:23" x14ac:dyDescent="0.25">
      <c r="A94" s="5"/>
      <c r="B94" s="71" t="s">
        <v>55</v>
      </c>
      <c r="C94" s="53">
        <v>4</v>
      </c>
      <c r="D94" s="75">
        <v>15.863399999999999</v>
      </c>
      <c r="E94" s="179">
        <v>682</v>
      </c>
      <c r="F94" s="90">
        <v>140815.79999999999</v>
      </c>
      <c r="G94" s="61">
        <v>75</v>
      </c>
      <c r="H94" s="15">
        <f t="shared" si="22"/>
        <v>105611.85</v>
      </c>
      <c r="I94" s="15">
        <f t="shared" si="21"/>
        <v>35203.949999999983</v>
      </c>
      <c r="J94" s="15">
        <f t="shared" si="23"/>
        <v>206.47478005865102</v>
      </c>
      <c r="K94" s="15">
        <f t="shared" si="24"/>
        <v>435.48029946698239</v>
      </c>
      <c r="L94" s="15">
        <f t="shared" si="25"/>
        <v>669477.30125297105</v>
      </c>
      <c r="M94" s="15"/>
      <c r="N94" s="15">
        <f t="shared" si="18"/>
        <v>669477.30125297105</v>
      </c>
      <c r="O94" s="38">
        <f t="shared" si="19"/>
        <v>669.47730125297107</v>
      </c>
      <c r="P94" s="38">
        <v>622.98155371224652</v>
      </c>
      <c r="Q94" s="38">
        <f t="shared" si="20"/>
        <v>623</v>
      </c>
      <c r="R94" s="191"/>
      <c r="S94" s="195"/>
      <c r="T94" s="191"/>
      <c r="U94" s="195"/>
      <c r="V94" s="178"/>
      <c r="W94" s="38"/>
    </row>
    <row r="95" spans="1:23" x14ac:dyDescent="0.25">
      <c r="A95" s="5"/>
      <c r="B95" s="71" t="s">
        <v>735</v>
      </c>
      <c r="C95" s="53">
        <v>4</v>
      </c>
      <c r="D95" s="75">
        <v>26.978499999999997</v>
      </c>
      <c r="E95" s="179">
        <v>2229</v>
      </c>
      <c r="F95" s="90">
        <v>656619.4</v>
      </c>
      <c r="G95" s="61">
        <v>75</v>
      </c>
      <c r="H95" s="15">
        <f t="shared" si="22"/>
        <v>492464.55</v>
      </c>
      <c r="I95" s="15">
        <f t="shared" si="21"/>
        <v>164154.85000000003</v>
      </c>
      <c r="J95" s="15">
        <f t="shared" si="23"/>
        <v>294.58026020637055</v>
      </c>
      <c r="K95" s="15">
        <f t="shared" si="24"/>
        <v>347.37481931926288</v>
      </c>
      <c r="L95" s="15">
        <f t="shared" si="25"/>
        <v>734372.79286568123</v>
      </c>
      <c r="M95" s="15"/>
      <c r="N95" s="15">
        <f t="shared" si="18"/>
        <v>734372.79286568123</v>
      </c>
      <c r="O95" s="38">
        <f t="shared" si="19"/>
        <v>734.37279286568128</v>
      </c>
      <c r="P95" s="38">
        <v>698.90165969548173</v>
      </c>
      <c r="Q95" s="38">
        <f t="shared" si="20"/>
        <v>698.9</v>
      </c>
      <c r="R95" s="191"/>
      <c r="S95" s="195"/>
      <c r="T95" s="191"/>
      <c r="U95" s="195"/>
      <c r="V95" s="178"/>
      <c r="W95" s="38"/>
    </row>
    <row r="96" spans="1:23" x14ac:dyDescent="0.25">
      <c r="A96" s="5"/>
      <c r="B96" s="71" t="s">
        <v>736</v>
      </c>
      <c r="C96" s="53">
        <v>4</v>
      </c>
      <c r="D96" s="75">
        <v>25.1053</v>
      </c>
      <c r="E96" s="179">
        <v>1949</v>
      </c>
      <c r="F96" s="90">
        <v>273594.59999999998</v>
      </c>
      <c r="G96" s="61">
        <v>75</v>
      </c>
      <c r="H96" s="15">
        <f t="shared" si="22"/>
        <v>205195.95</v>
      </c>
      <c r="I96" s="15">
        <f t="shared" si="21"/>
        <v>68398.649999999965</v>
      </c>
      <c r="J96" s="15">
        <f t="shared" si="23"/>
        <v>140.37691123653156</v>
      </c>
      <c r="K96" s="15">
        <f t="shared" si="24"/>
        <v>501.57816828910188</v>
      </c>
      <c r="L96" s="15">
        <f t="shared" si="25"/>
        <v>901100.22916749015</v>
      </c>
      <c r="M96" s="15"/>
      <c r="N96" s="15">
        <f t="shared" si="18"/>
        <v>901100.22916749015</v>
      </c>
      <c r="O96" s="38">
        <f t="shared" si="19"/>
        <v>901.10022916749017</v>
      </c>
      <c r="P96" s="38">
        <v>869.1720257039525</v>
      </c>
      <c r="Q96" s="38">
        <f t="shared" si="20"/>
        <v>869.2</v>
      </c>
      <c r="R96" s="191"/>
      <c r="S96" s="195"/>
      <c r="T96" s="191"/>
      <c r="U96" s="195"/>
      <c r="V96" s="178"/>
      <c r="W96" s="38"/>
    </row>
    <row r="97" spans="1:23" x14ac:dyDescent="0.25">
      <c r="A97" s="5"/>
      <c r="B97" s="71" t="s">
        <v>56</v>
      </c>
      <c r="C97" s="53">
        <v>4</v>
      </c>
      <c r="D97" s="75">
        <v>19.769200000000001</v>
      </c>
      <c r="E97" s="179">
        <v>1187</v>
      </c>
      <c r="F97" s="90">
        <v>177697.7</v>
      </c>
      <c r="G97" s="61">
        <v>75</v>
      </c>
      <c r="H97" s="15">
        <f t="shared" si="22"/>
        <v>133273.27499999999</v>
      </c>
      <c r="I97" s="15">
        <f t="shared" si="21"/>
        <v>44424.425000000017</v>
      </c>
      <c r="J97" s="15">
        <f t="shared" si="23"/>
        <v>149.70320134793599</v>
      </c>
      <c r="K97" s="15">
        <f t="shared" si="24"/>
        <v>492.25187817769745</v>
      </c>
      <c r="L97" s="15">
        <f t="shared" si="25"/>
        <v>801596.46368448727</v>
      </c>
      <c r="M97" s="15"/>
      <c r="N97" s="15">
        <f t="shared" si="18"/>
        <v>801596.46368448727</v>
      </c>
      <c r="O97" s="38">
        <f t="shared" si="19"/>
        <v>801.59646368448728</v>
      </c>
      <c r="P97" s="38">
        <v>735.91662055003474</v>
      </c>
      <c r="Q97" s="38">
        <f t="shared" si="20"/>
        <v>735.9</v>
      </c>
      <c r="R97" s="191"/>
      <c r="S97" s="195"/>
      <c r="T97" s="191"/>
      <c r="U97" s="195"/>
      <c r="V97" s="178"/>
      <c r="W97" s="38"/>
    </row>
    <row r="98" spans="1:23" x14ac:dyDescent="0.25">
      <c r="A98" s="5"/>
      <c r="B98" s="71" t="s">
        <v>54</v>
      </c>
      <c r="C98" s="53">
        <v>3</v>
      </c>
      <c r="D98" s="74">
        <v>8.8294999999999995</v>
      </c>
      <c r="E98" s="179">
        <v>8296</v>
      </c>
      <c r="F98" s="90">
        <v>16147740.1</v>
      </c>
      <c r="G98" s="61">
        <v>20</v>
      </c>
      <c r="H98" s="15">
        <f t="shared" si="22"/>
        <v>3229548.02</v>
      </c>
      <c r="I98" s="15">
        <f t="shared" si="21"/>
        <v>12918192.08</v>
      </c>
      <c r="J98" s="15">
        <f t="shared" si="23"/>
        <v>1946.4489030858244</v>
      </c>
      <c r="K98" s="15">
        <f t="shared" si="24"/>
        <v>-1304.493823560191</v>
      </c>
      <c r="L98" s="15">
        <f t="shared" si="25"/>
        <v>818295.32409018034</v>
      </c>
      <c r="M98" s="15"/>
      <c r="N98" s="15">
        <f t="shared" si="18"/>
        <v>818295.32409018034</v>
      </c>
      <c r="O98" s="38">
        <f t="shared" si="19"/>
        <v>818.29532409018032</v>
      </c>
      <c r="P98" s="38">
        <v>743.19847259542701</v>
      </c>
      <c r="Q98" s="38">
        <f t="shared" si="20"/>
        <v>743.2</v>
      </c>
      <c r="R98" s="191"/>
      <c r="S98" s="195"/>
      <c r="T98" s="191"/>
      <c r="U98" s="195"/>
      <c r="V98" s="178"/>
      <c r="W98" s="38"/>
    </row>
    <row r="99" spans="1:23" x14ac:dyDescent="0.25">
      <c r="A99" s="5"/>
      <c r="B99" s="71" t="s">
        <v>28</v>
      </c>
      <c r="C99" s="53">
        <v>4</v>
      </c>
      <c r="D99" s="75">
        <v>13.193199999999997</v>
      </c>
      <c r="E99" s="179">
        <v>821</v>
      </c>
      <c r="F99" s="90">
        <v>72156.899999999994</v>
      </c>
      <c r="G99" s="61">
        <v>75</v>
      </c>
      <c r="H99" s="15">
        <f t="shared" si="22"/>
        <v>54117.675000000003</v>
      </c>
      <c r="I99" s="15">
        <f t="shared" si="21"/>
        <v>18039.224999999991</v>
      </c>
      <c r="J99" s="15">
        <f t="shared" si="23"/>
        <v>87.889037758830682</v>
      </c>
      <c r="K99" s="15">
        <f t="shared" si="24"/>
        <v>554.06604176680275</v>
      </c>
      <c r="L99" s="15">
        <f t="shared" si="25"/>
        <v>828266.51930918789</v>
      </c>
      <c r="M99" s="15"/>
      <c r="N99" s="15">
        <f t="shared" si="18"/>
        <v>828266.51930918789</v>
      </c>
      <c r="O99" s="38">
        <f t="shared" si="19"/>
        <v>828.26651930918786</v>
      </c>
      <c r="P99" s="38">
        <v>742.39121350023368</v>
      </c>
      <c r="Q99" s="38">
        <f t="shared" si="20"/>
        <v>742.4</v>
      </c>
      <c r="R99" s="191"/>
      <c r="S99" s="195"/>
      <c r="T99" s="191"/>
      <c r="U99" s="195"/>
      <c r="V99" s="178"/>
      <c r="W99" s="38"/>
    </row>
    <row r="100" spans="1:23" x14ac:dyDescent="0.25">
      <c r="A100" s="5"/>
      <c r="B100" s="71" t="s">
        <v>737</v>
      </c>
      <c r="C100" s="53">
        <v>4</v>
      </c>
      <c r="D100" s="75">
        <v>48.523900000000005</v>
      </c>
      <c r="E100" s="179">
        <v>4023</v>
      </c>
      <c r="F100" s="90">
        <v>374595.3</v>
      </c>
      <c r="G100" s="61">
        <v>75</v>
      </c>
      <c r="H100" s="15">
        <f t="shared" si="22"/>
        <v>280946.47499999998</v>
      </c>
      <c r="I100" s="15">
        <f t="shared" si="21"/>
        <v>93648.825000000012</v>
      </c>
      <c r="J100" s="15">
        <f t="shared" si="23"/>
        <v>93.113422818791946</v>
      </c>
      <c r="K100" s="15">
        <f t="shared" si="24"/>
        <v>548.84165670684149</v>
      </c>
      <c r="L100" s="15">
        <f t="shared" si="25"/>
        <v>1224345.7121375697</v>
      </c>
      <c r="M100" s="15"/>
      <c r="N100" s="15">
        <f t="shared" si="18"/>
        <v>1224345.7121375697</v>
      </c>
      <c r="O100" s="38">
        <f t="shared" si="19"/>
        <v>1224.3457121375698</v>
      </c>
      <c r="P100" s="38">
        <v>1080.3751069986411</v>
      </c>
      <c r="Q100" s="38">
        <f t="shared" si="20"/>
        <v>1080.4000000000001</v>
      </c>
      <c r="R100" s="191"/>
      <c r="S100" s="195"/>
      <c r="T100" s="191"/>
      <c r="U100" s="195"/>
      <c r="V100" s="178"/>
      <c r="W100" s="38"/>
    </row>
    <row r="101" spans="1:23" x14ac:dyDescent="0.25">
      <c r="A101" s="5"/>
      <c r="B101" s="71" t="s">
        <v>57</v>
      </c>
      <c r="C101" s="53">
        <v>4</v>
      </c>
      <c r="D101" s="75">
        <v>23.2666</v>
      </c>
      <c r="E101" s="179">
        <v>1900</v>
      </c>
      <c r="F101" s="90">
        <v>194757.2</v>
      </c>
      <c r="G101" s="61">
        <v>75</v>
      </c>
      <c r="H101" s="15">
        <f t="shared" si="22"/>
        <v>146067.9</v>
      </c>
      <c r="I101" s="15">
        <f t="shared" si="21"/>
        <v>48689.300000000017</v>
      </c>
      <c r="J101" s="15">
        <f t="shared" si="23"/>
        <v>102.50378947368422</v>
      </c>
      <c r="K101" s="15">
        <f t="shared" si="24"/>
        <v>539.45129005194917</v>
      </c>
      <c r="L101" s="15">
        <f t="shared" si="25"/>
        <v>940185.98267709312</v>
      </c>
      <c r="M101" s="15"/>
      <c r="N101" s="15">
        <f t="shared" si="18"/>
        <v>940185.98267709312</v>
      </c>
      <c r="O101" s="38">
        <f t="shared" si="19"/>
        <v>940.18598267709308</v>
      </c>
      <c r="P101" s="38">
        <v>847.6533474340398</v>
      </c>
      <c r="Q101" s="38">
        <f t="shared" si="20"/>
        <v>847.7</v>
      </c>
      <c r="R101" s="191"/>
      <c r="S101" s="195"/>
      <c r="T101" s="191"/>
      <c r="U101" s="195"/>
      <c r="V101" s="178"/>
      <c r="W101" s="38"/>
    </row>
    <row r="102" spans="1:23" x14ac:dyDescent="0.25">
      <c r="A102" s="5"/>
      <c r="B102" s="71" t="s">
        <v>58</v>
      </c>
      <c r="C102" s="53">
        <v>4</v>
      </c>
      <c r="D102" s="75">
        <v>50.768900000000002</v>
      </c>
      <c r="E102" s="179">
        <v>3507</v>
      </c>
      <c r="F102" s="90">
        <v>321188.5</v>
      </c>
      <c r="G102" s="61">
        <v>75</v>
      </c>
      <c r="H102" s="15">
        <f t="shared" si="22"/>
        <v>240891.375</v>
      </c>
      <c r="I102" s="15">
        <f t="shared" si="21"/>
        <v>80297.125</v>
      </c>
      <c r="J102" s="15">
        <f t="shared" si="23"/>
        <v>91.584972911320222</v>
      </c>
      <c r="K102" s="15">
        <f t="shared" si="24"/>
        <v>550.37010661431327</v>
      </c>
      <c r="L102" s="15">
        <f t="shared" si="25"/>
        <v>1183030.3555254599</v>
      </c>
      <c r="M102" s="15"/>
      <c r="N102" s="15">
        <f t="shared" si="18"/>
        <v>1183030.3555254599</v>
      </c>
      <c r="O102" s="38">
        <f t="shared" si="19"/>
        <v>1183.0303555254598</v>
      </c>
      <c r="P102" s="38">
        <v>1054.7570927820964</v>
      </c>
      <c r="Q102" s="38">
        <f t="shared" si="20"/>
        <v>1054.8</v>
      </c>
      <c r="R102" s="191"/>
      <c r="S102" s="195"/>
      <c r="T102" s="191"/>
      <c r="U102" s="195"/>
      <c r="V102" s="178"/>
      <c r="W102" s="38"/>
    </row>
    <row r="103" spans="1:23" x14ac:dyDescent="0.25">
      <c r="A103" s="5"/>
      <c r="B103" s="71" t="s">
        <v>59</v>
      </c>
      <c r="C103" s="53">
        <v>4</v>
      </c>
      <c r="D103" s="75">
        <v>39.664400000000001</v>
      </c>
      <c r="E103" s="179">
        <v>2979</v>
      </c>
      <c r="F103" s="90">
        <v>642435.5</v>
      </c>
      <c r="G103" s="61">
        <v>75</v>
      </c>
      <c r="H103" s="15">
        <f t="shared" si="22"/>
        <v>481826.625</v>
      </c>
      <c r="I103" s="15">
        <f t="shared" si="21"/>
        <v>160608.875</v>
      </c>
      <c r="J103" s="15">
        <f t="shared" si="23"/>
        <v>215.65474991607923</v>
      </c>
      <c r="K103" s="15">
        <f t="shared" si="24"/>
        <v>426.30032960955418</v>
      </c>
      <c r="L103" s="15">
        <f t="shared" si="25"/>
        <v>942406.33277698781</v>
      </c>
      <c r="M103" s="15"/>
      <c r="N103" s="15">
        <f t="shared" si="18"/>
        <v>942406.33277698781</v>
      </c>
      <c r="O103" s="38">
        <f t="shared" si="19"/>
        <v>942.40633277698782</v>
      </c>
      <c r="P103" s="38">
        <v>852.87269698093576</v>
      </c>
      <c r="Q103" s="38">
        <f t="shared" si="20"/>
        <v>852.9</v>
      </c>
      <c r="R103" s="191"/>
      <c r="S103" s="195"/>
      <c r="T103" s="191"/>
      <c r="U103" s="195"/>
      <c r="V103" s="178"/>
      <c r="W103" s="38"/>
    </row>
    <row r="104" spans="1:23" x14ac:dyDescent="0.25">
      <c r="A104" s="5"/>
      <c r="B104" s="71" t="s">
        <v>60</v>
      </c>
      <c r="C104" s="53">
        <v>4</v>
      </c>
      <c r="D104" s="75">
        <v>52.508599999999994</v>
      </c>
      <c r="E104" s="179">
        <v>7515</v>
      </c>
      <c r="F104" s="90">
        <v>1331164.7</v>
      </c>
      <c r="G104" s="61">
        <v>75</v>
      </c>
      <c r="H104" s="15">
        <f t="shared" si="22"/>
        <v>998373.52500000002</v>
      </c>
      <c r="I104" s="15">
        <f t="shared" si="21"/>
        <v>332791.17499999993</v>
      </c>
      <c r="J104" s="15">
        <f t="shared" si="23"/>
        <v>177.13435795076512</v>
      </c>
      <c r="K104" s="15">
        <f t="shared" si="24"/>
        <v>464.82072157486834</v>
      </c>
      <c r="L104" s="15">
        <f t="shared" si="25"/>
        <v>1461286.0263553543</v>
      </c>
      <c r="M104" s="15"/>
      <c r="N104" s="15">
        <f t="shared" si="18"/>
        <v>1461286.0263553543</v>
      </c>
      <c r="O104" s="38">
        <f t="shared" si="19"/>
        <v>1461.2860263553544</v>
      </c>
      <c r="P104" s="38">
        <v>1332.8472186904787</v>
      </c>
      <c r="Q104" s="38">
        <f t="shared" si="20"/>
        <v>1332.8</v>
      </c>
      <c r="R104" s="191"/>
      <c r="S104" s="195"/>
      <c r="T104" s="191"/>
      <c r="U104" s="195"/>
      <c r="V104" s="178"/>
      <c r="W104" s="38"/>
    </row>
    <row r="105" spans="1:23" x14ac:dyDescent="0.25">
      <c r="A105" s="5"/>
      <c r="B105" s="71" t="s">
        <v>61</v>
      </c>
      <c r="C105" s="53">
        <v>4</v>
      </c>
      <c r="D105" s="75">
        <v>24.664800000000003</v>
      </c>
      <c r="E105" s="179">
        <v>1504</v>
      </c>
      <c r="F105" s="90">
        <v>1047058.8</v>
      </c>
      <c r="G105" s="61">
        <v>75</v>
      </c>
      <c r="H105" s="15">
        <f t="shared" si="22"/>
        <v>785294.1</v>
      </c>
      <c r="I105" s="15">
        <f t="shared" si="21"/>
        <v>261764.70000000007</v>
      </c>
      <c r="J105" s="15">
        <f t="shared" si="23"/>
        <v>696.18271276595749</v>
      </c>
      <c r="K105" s="15">
        <f t="shared" si="24"/>
        <v>-54.227633240324053</v>
      </c>
      <c r="L105" s="15">
        <f t="shared" si="25"/>
        <v>211187.64464893891</v>
      </c>
      <c r="M105" s="15"/>
      <c r="N105" s="15">
        <f t="shared" si="18"/>
        <v>211187.64464893891</v>
      </c>
      <c r="O105" s="38">
        <f t="shared" si="19"/>
        <v>211.18764464893891</v>
      </c>
      <c r="P105" s="38">
        <v>225.62819698287251</v>
      </c>
      <c r="Q105" s="38">
        <f t="shared" si="20"/>
        <v>225.6</v>
      </c>
      <c r="R105" s="191"/>
      <c r="S105" s="195"/>
      <c r="T105" s="191"/>
      <c r="U105" s="195"/>
      <c r="V105" s="178"/>
      <c r="W105" s="38"/>
    </row>
    <row r="106" spans="1:23" x14ac:dyDescent="0.25">
      <c r="A106" s="5"/>
      <c r="B106" s="71" t="s">
        <v>62</v>
      </c>
      <c r="C106" s="53">
        <v>4</v>
      </c>
      <c r="D106" s="75">
        <v>58.643199999999993</v>
      </c>
      <c r="E106" s="179">
        <v>2235</v>
      </c>
      <c r="F106" s="90">
        <v>288919.2</v>
      </c>
      <c r="G106" s="61">
        <v>75</v>
      </c>
      <c r="H106" s="15">
        <f t="shared" si="22"/>
        <v>216689.4</v>
      </c>
      <c r="I106" s="15">
        <f t="shared" si="21"/>
        <v>72229.800000000017</v>
      </c>
      <c r="J106" s="15">
        <f t="shared" si="23"/>
        <v>129.2703355704698</v>
      </c>
      <c r="K106" s="15">
        <f t="shared" si="24"/>
        <v>512.68474395516364</v>
      </c>
      <c r="L106" s="15">
        <f t="shared" si="25"/>
        <v>1034160.731109842</v>
      </c>
      <c r="M106" s="15"/>
      <c r="N106" s="15">
        <f t="shared" si="18"/>
        <v>1034160.731109842</v>
      </c>
      <c r="O106" s="38">
        <f t="shared" si="19"/>
        <v>1034.1607311098419</v>
      </c>
      <c r="P106" s="38">
        <v>901.95284759559729</v>
      </c>
      <c r="Q106" s="38">
        <f t="shared" si="20"/>
        <v>902</v>
      </c>
      <c r="R106" s="191"/>
      <c r="S106" s="195"/>
      <c r="T106" s="191"/>
      <c r="U106" s="195"/>
      <c r="V106" s="178"/>
      <c r="W106" s="38"/>
    </row>
    <row r="107" spans="1:23" x14ac:dyDescent="0.25">
      <c r="A107" s="5"/>
      <c r="B107" s="71" t="s">
        <v>63</v>
      </c>
      <c r="C107" s="53">
        <v>4</v>
      </c>
      <c r="D107" s="75">
        <v>46.1038</v>
      </c>
      <c r="E107" s="179">
        <v>4050</v>
      </c>
      <c r="F107" s="90">
        <v>793575</v>
      </c>
      <c r="G107" s="61">
        <v>75</v>
      </c>
      <c r="H107" s="15">
        <f t="shared" si="22"/>
        <v>595181.25</v>
      </c>
      <c r="I107" s="15">
        <f t="shared" si="21"/>
        <v>198393.75</v>
      </c>
      <c r="J107" s="15">
        <f t="shared" si="23"/>
        <v>195.94444444444446</v>
      </c>
      <c r="K107" s="15">
        <f t="shared" si="24"/>
        <v>446.01063508118898</v>
      </c>
      <c r="L107" s="15">
        <f t="shared" si="25"/>
        <v>1087875.1282830623</v>
      </c>
      <c r="M107" s="15"/>
      <c r="N107" s="15">
        <f t="shared" si="18"/>
        <v>1087875.1282830623</v>
      </c>
      <c r="O107" s="38">
        <f t="shared" si="19"/>
        <v>1087.8751282830622</v>
      </c>
      <c r="P107" s="38">
        <v>1018.2605045693313</v>
      </c>
      <c r="Q107" s="38">
        <f t="shared" si="20"/>
        <v>1018.3</v>
      </c>
      <c r="R107" s="191"/>
      <c r="S107" s="195"/>
      <c r="T107" s="191"/>
      <c r="U107" s="195"/>
      <c r="V107" s="178"/>
      <c r="W107" s="38"/>
    </row>
    <row r="108" spans="1:23" x14ac:dyDescent="0.25">
      <c r="A108" s="5"/>
      <c r="B108" s="71" t="s">
        <v>64</v>
      </c>
      <c r="C108" s="53">
        <v>4</v>
      </c>
      <c r="D108" s="75">
        <v>22.825799999999997</v>
      </c>
      <c r="E108" s="179">
        <v>1544</v>
      </c>
      <c r="F108" s="90">
        <v>211658.5</v>
      </c>
      <c r="G108" s="61">
        <v>75</v>
      </c>
      <c r="H108" s="15">
        <f t="shared" si="22"/>
        <v>158743.875</v>
      </c>
      <c r="I108" s="15">
        <f t="shared" si="21"/>
        <v>52914.625</v>
      </c>
      <c r="J108" s="15">
        <f t="shared" si="23"/>
        <v>137.08452072538861</v>
      </c>
      <c r="K108" s="15">
        <f t="shared" si="24"/>
        <v>504.87055880024479</v>
      </c>
      <c r="L108" s="15">
        <f t="shared" si="25"/>
        <v>860357.17345530761</v>
      </c>
      <c r="M108" s="15"/>
      <c r="N108" s="15">
        <f t="shared" si="18"/>
        <v>860357.17345530761</v>
      </c>
      <c r="O108" s="38">
        <f t="shared" si="19"/>
        <v>860.35717345530759</v>
      </c>
      <c r="P108" s="38">
        <v>784.21651132254999</v>
      </c>
      <c r="Q108" s="38">
        <f t="shared" si="20"/>
        <v>784.2</v>
      </c>
      <c r="R108" s="191"/>
      <c r="S108" s="195"/>
      <c r="T108" s="191"/>
      <c r="U108" s="195"/>
      <c r="V108" s="178"/>
      <c r="W108" s="38"/>
    </row>
    <row r="109" spans="1:23" x14ac:dyDescent="0.25">
      <c r="A109" s="5"/>
      <c r="B109" s="71" t="s">
        <v>65</v>
      </c>
      <c r="C109" s="53">
        <v>4</v>
      </c>
      <c r="D109" s="75">
        <v>20.625700000000002</v>
      </c>
      <c r="E109" s="179">
        <v>986</v>
      </c>
      <c r="F109" s="90">
        <v>204010.8</v>
      </c>
      <c r="G109" s="61">
        <v>75</v>
      </c>
      <c r="H109" s="15">
        <f t="shared" si="22"/>
        <v>153008.1</v>
      </c>
      <c r="I109" s="15">
        <f t="shared" si="21"/>
        <v>51002.699999999983</v>
      </c>
      <c r="J109" s="15">
        <f t="shared" si="23"/>
        <v>206.90750507099389</v>
      </c>
      <c r="K109" s="15">
        <f t="shared" si="24"/>
        <v>435.04757445463952</v>
      </c>
      <c r="L109" s="15">
        <f t="shared" si="25"/>
        <v>710998.81908818916</v>
      </c>
      <c r="M109" s="15"/>
      <c r="N109" s="15">
        <f t="shared" si="18"/>
        <v>710998.81908818916</v>
      </c>
      <c r="O109" s="38">
        <f t="shared" si="19"/>
        <v>710.99881908818918</v>
      </c>
      <c r="P109" s="38">
        <v>672.27229523277322</v>
      </c>
      <c r="Q109" s="38">
        <f t="shared" si="20"/>
        <v>672.3</v>
      </c>
      <c r="R109" s="191"/>
      <c r="S109" s="195"/>
      <c r="T109" s="191"/>
      <c r="U109" s="195"/>
      <c r="V109" s="178"/>
      <c r="W109" s="38"/>
    </row>
    <row r="110" spans="1:23" x14ac:dyDescent="0.25">
      <c r="A110" s="5"/>
      <c r="B110" s="71" t="s">
        <v>66</v>
      </c>
      <c r="C110" s="53">
        <v>4</v>
      </c>
      <c r="D110" s="75">
        <v>55.96</v>
      </c>
      <c r="E110" s="179">
        <v>4398</v>
      </c>
      <c r="F110" s="90">
        <v>1133412.6000000001</v>
      </c>
      <c r="G110" s="61">
        <v>75</v>
      </c>
      <c r="H110" s="15">
        <f t="shared" si="22"/>
        <v>850059.45</v>
      </c>
      <c r="I110" s="15">
        <f t="shared" si="21"/>
        <v>283353.15000000014</v>
      </c>
      <c r="J110" s="15">
        <f t="shared" si="23"/>
        <v>257.71091405184177</v>
      </c>
      <c r="K110" s="15">
        <f t="shared" si="24"/>
        <v>384.24416547379167</v>
      </c>
      <c r="L110" s="15">
        <f t="shared" si="25"/>
        <v>1068479.9952722429</v>
      </c>
      <c r="M110" s="15"/>
      <c r="N110" s="15">
        <f t="shared" si="18"/>
        <v>1068479.9952722429</v>
      </c>
      <c r="O110" s="38">
        <f t="shared" si="19"/>
        <v>1068.4799952722428</v>
      </c>
      <c r="P110" s="38">
        <v>924.14824751930939</v>
      </c>
      <c r="Q110" s="38">
        <f t="shared" si="20"/>
        <v>924.1</v>
      </c>
      <c r="R110" s="191"/>
      <c r="S110" s="195"/>
      <c r="T110" s="191"/>
      <c r="U110" s="195"/>
      <c r="V110" s="178"/>
      <c r="W110" s="38"/>
    </row>
    <row r="111" spans="1:23" x14ac:dyDescent="0.25">
      <c r="A111" s="5"/>
      <c r="B111" s="71" t="s">
        <v>67</v>
      </c>
      <c r="C111" s="53">
        <v>4</v>
      </c>
      <c r="D111" s="75">
        <v>11.875299999999999</v>
      </c>
      <c r="E111" s="179">
        <v>4962</v>
      </c>
      <c r="F111" s="90">
        <v>3048055.2</v>
      </c>
      <c r="G111" s="61">
        <v>75</v>
      </c>
      <c r="H111" s="15">
        <f t="shared" si="22"/>
        <v>2286041.4</v>
      </c>
      <c r="I111" s="15">
        <f t="shared" si="21"/>
        <v>762013.80000000028</v>
      </c>
      <c r="J111" s="15">
        <f t="shared" si="23"/>
        <v>614.27956469165667</v>
      </c>
      <c r="K111" s="15">
        <f t="shared" si="24"/>
        <v>27.675514833976763</v>
      </c>
      <c r="L111" s="15">
        <f t="shared" si="25"/>
        <v>543054.35964342451</v>
      </c>
      <c r="M111" s="15"/>
      <c r="N111" s="15">
        <f t="shared" si="18"/>
        <v>543054.35964342451</v>
      </c>
      <c r="O111" s="38">
        <f t="shared" si="19"/>
        <v>543.0543596434245</v>
      </c>
      <c r="P111" s="38">
        <v>461.42222691300219</v>
      </c>
      <c r="Q111" s="38">
        <f t="shared" si="20"/>
        <v>461.4</v>
      </c>
      <c r="R111" s="191"/>
      <c r="S111" s="195"/>
      <c r="T111" s="191"/>
      <c r="U111" s="195"/>
      <c r="V111" s="178"/>
      <c r="W111" s="38"/>
    </row>
    <row r="112" spans="1:23" x14ac:dyDescent="0.25">
      <c r="A112" s="5"/>
      <c r="B112" s="71" t="s">
        <v>68</v>
      </c>
      <c r="C112" s="53">
        <v>4</v>
      </c>
      <c r="D112" s="75">
        <v>31.241099999999999</v>
      </c>
      <c r="E112" s="179">
        <v>1467</v>
      </c>
      <c r="F112" s="90">
        <v>237175.7</v>
      </c>
      <c r="G112" s="61">
        <v>75</v>
      </c>
      <c r="H112" s="15">
        <f t="shared" si="22"/>
        <v>177881.77499999999</v>
      </c>
      <c r="I112" s="15">
        <f t="shared" si="21"/>
        <v>59293.925000000017</v>
      </c>
      <c r="J112" s="15">
        <f t="shared" si="23"/>
        <v>161.67396046353102</v>
      </c>
      <c r="K112" s="15">
        <f t="shared" si="24"/>
        <v>480.28111906210245</v>
      </c>
      <c r="L112" s="15">
        <f t="shared" si="25"/>
        <v>844237.54548052209</v>
      </c>
      <c r="M112" s="15"/>
      <c r="N112" s="15">
        <f t="shared" si="18"/>
        <v>844237.54548052209</v>
      </c>
      <c r="O112" s="38">
        <f t="shared" si="19"/>
        <v>844.23754548052204</v>
      </c>
      <c r="P112" s="38">
        <v>758.64787087176376</v>
      </c>
      <c r="Q112" s="38">
        <f t="shared" si="20"/>
        <v>758.6</v>
      </c>
      <c r="R112" s="191"/>
      <c r="S112" s="195"/>
      <c r="T112" s="191"/>
      <c r="U112" s="195"/>
      <c r="V112" s="178"/>
      <c r="W112" s="38"/>
    </row>
    <row r="113" spans="1:23" x14ac:dyDescent="0.25">
      <c r="A113" s="5"/>
      <c r="B113" s="71" t="s">
        <v>69</v>
      </c>
      <c r="C113" s="53">
        <v>4</v>
      </c>
      <c r="D113" s="75">
        <v>24.530700000000003</v>
      </c>
      <c r="E113" s="179">
        <v>1445</v>
      </c>
      <c r="F113" s="90">
        <v>280490.8</v>
      </c>
      <c r="G113" s="61">
        <v>75</v>
      </c>
      <c r="H113" s="15">
        <f t="shared" si="22"/>
        <v>210368.1</v>
      </c>
      <c r="I113" s="15">
        <f t="shared" si="21"/>
        <v>70122.699999999983</v>
      </c>
      <c r="J113" s="15">
        <f t="shared" si="23"/>
        <v>194.11128027681661</v>
      </c>
      <c r="K113" s="15">
        <f t="shared" si="24"/>
        <v>447.84379924881682</v>
      </c>
      <c r="L113" s="15">
        <f t="shared" si="25"/>
        <v>782064.90469216718</v>
      </c>
      <c r="M113" s="15"/>
      <c r="N113" s="15">
        <f t="shared" si="18"/>
        <v>782064.90469216718</v>
      </c>
      <c r="O113" s="38">
        <f t="shared" si="19"/>
        <v>782.06490469216715</v>
      </c>
      <c r="P113" s="38">
        <v>742.39444858435411</v>
      </c>
      <c r="Q113" s="38">
        <f t="shared" si="20"/>
        <v>742.4</v>
      </c>
      <c r="R113" s="191"/>
      <c r="S113" s="195"/>
      <c r="T113" s="191"/>
      <c r="U113" s="195"/>
      <c r="V113" s="178"/>
      <c r="W113" s="38"/>
    </row>
    <row r="114" spans="1:23" x14ac:dyDescent="0.25">
      <c r="A114" s="5"/>
      <c r="B114" s="71" t="s">
        <v>70</v>
      </c>
      <c r="C114" s="53">
        <v>4</v>
      </c>
      <c r="D114" s="75">
        <v>16.540599999999998</v>
      </c>
      <c r="E114" s="179">
        <v>690</v>
      </c>
      <c r="F114" s="90">
        <v>78084.800000000003</v>
      </c>
      <c r="G114" s="61">
        <v>75</v>
      </c>
      <c r="H114" s="15">
        <f t="shared" si="22"/>
        <v>58563.6</v>
      </c>
      <c r="I114" s="15">
        <f t="shared" si="21"/>
        <v>19521.200000000004</v>
      </c>
      <c r="J114" s="15">
        <f t="shared" si="23"/>
        <v>113.1663768115942</v>
      </c>
      <c r="K114" s="15">
        <f t="shared" si="24"/>
        <v>528.78870271403923</v>
      </c>
      <c r="L114" s="15">
        <f t="shared" si="25"/>
        <v>792283.66252258024</v>
      </c>
      <c r="M114" s="15"/>
      <c r="N114" s="15">
        <f t="shared" si="18"/>
        <v>792283.66252258024</v>
      </c>
      <c r="O114" s="38">
        <f t="shared" si="19"/>
        <v>792.28366252258024</v>
      </c>
      <c r="P114" s="38">
        <v>720.45659430784428</v>
      </c>
      <c r="Q114" s="38">
        <f t="shared" si="20"/>
        <v>720.5</v>
      </c>
      <c r="R114" s="191"/>
      <c r="S114" s="195"/>
      <c r="T114" s="191"/>
      <c r="U114" s="195"/>
      <c r="V114" s="178"/>
      <c r="W114" s="38"/>
    </row>
    <row r="115" spans="1:23" x14ac:dyDescent="0.25">
      <c r="A115" s="5"/>
      <c r="B115" s="71" t="s">
        <v>857</v>
      </c>
      <c r="C115" s="53">
        <v>4</v>
      </c>
      <c r="D115" s="75">
        <v>24.329000000000001</v>
      </c>
      <c r="E115" s="179">
        <v>1700</v>
      </c>
      <c r="F115" s="90">
        <v>262085.6</v>
      </c>
      <c r="G115" s="61">
        <v>75</v>
      </c>
      <c r="H115" s="15">
        <f t="shared" si="22"/>
        <v>196564.2</v>
      </c>
      <c r="I115" s="15">
        <f t="shared" si="21"/>
        <v>65521.399999999994</v>
      </c>
      <c r="J115" s="15">
        <f t="shared" si="23"/>
        <v>154.16800000000001</v>
      </c>
      <c r="K115" s="15">
        <f t="shared" si="24"/>
        <v>487.78707952563343</v>
      </c>
      <c r="L115" s="15">
        <f t="shared" si="25"/>
        <v>857381.52661714482</v>
      </c>
      <c r="M115" s="15"/>
      <c r="N115" s="15">
        <f t="shared" si="18"/>
        <v>857381.52661714482</v>
      </c>
      <c r="O115" s="38">
        <f t="shared" si="19"/>
        <v>857.3815266171448</v>
      </c>
      <c r="P115" s="38">
        <v>811.54534962009541</v>
      </c>
      <c r="Q115" s="38">
        <f t="shared" si="20"/>
        <v>811.5</v>
      </c>
      <c r="R115" s="191"/>
      <c r="S115" s="195"/>
      <c r="T115" s="191"/>
      <c r="U115" s="195"/>
      <c r="V115" s="178"/>
      <c r="W115" s="38"/>
    </row>
    <row r="116" spans="1:23" x14ac:dyDescent="0.25">
      <c r="A116" s="5"/>
      <c r="B116" s="71" t="s">
        <v>738</v>
      </c>
      <c r="C116" s="53">
        <v>4</v>
      </c>
      <c r="D116" s="75">
        <v>26.3277</v>
      </c>
      <c r="E116" s="179">
        <v>2306</v>
      </c>
      <c r="F116" s="90">
        <v>210907</v>
      </c>
      <c r="G116" s="61">
        <v>75</v>
      </c>
      <c r="H116" s="15">
        <f t="shared" si="22"/>
        <v>158180.25</v>
      </c>
      <c r="I116" s="15">
        <f t="shared" si="21"/>
        <v>52726.75</v>
      </c>
      <c r="J116" s="15">
        <f t="shared" si="23"/>
        <v>91.460104076322637</v>
      </c>
      <c r="K116" s="15">
        <f t="shared" si="24"/>
        <v>550.4949754493108</v>
      </c>
      <c r="L116" s="15">
        <f t="shared" si="25"/>
        <v>1001621.2643433717</v>
      </c>
      <c r="M116" s="15"/>
      <c r="N116" s="15">
        <f t="shared" si="18"/>
        <v>1001621.2643433717</v>
      </c>
      <c r="O116" s="38">
        <f t="shared" si="19"/>
        <v>1001.6212643433718</v>
      </c>
      <c r="P116" s="38">
        <v>902.26750061013661</v>
      </c>
      <c r="Q116" s="38">
        <f t="shared" si="20"/>
        <v>902.3</v>
      </c>
      <c r="R116" s="191"/>
      <c r="S116" s="195"/>
      <c r="T116" s="191"/>
      <c r="U116" s="195"/>
      <c r="V116" s="178"/>
      <c r="W116" s="38"/>
    </row>
    <row r="117" spans="1:23" x14ac:dyDescent="0.25">
      <c r="A117" s="5"/>
      <c r="B117" s="71" t="s">
        <v>739</v>
      </c>
      <c r="C117" s="53">
        <v>4</v>
      </c>
      <c r="D117" s="75">
        <v>20.367199999999997</v>
      </c>
      <c r="E117" s="179">
        <v>989</v>
      </c>
      <c r="F117" s="90">
        <v>121443.4</v>
      </c>
      <c r="G117" s="61">
        <v>75</v>
      </c>
      <c r="H117" s="15">
        <f t="shared" si="22"/>
        <v>91082.55</v>
      </c>
      <c r="I117" s="15">
        <f t="shared" si="21"/>
        <v>30360.849999999991</v>
      </c>
      <c r="J117" s="15">
        <f t="shared" si="23"/>
        <v>122.79413549039432</v>
      </c>
      <c r="K117" s="15">
        <f t="shared" si="24"/>
        <v>519.16094403523914</v>
      </c>
      <c r="L117" s="15">
        <f t="shared" si="25"/>
        <v>818932.61157997022</v>
      </c>
      <c r="M117" s="15"/>
      <c r="N117" s="15">
        <f t="shared" si="18"/>
        <v>818932.61157997022</v>
      </c>
      <c r="O117" s="38">
        <f t="shared" si="19"/>
        <v>818.93261157997017</v>
      </c>
      <c r="P117" s="38">
        <v>737.47563615030697</v>
      </c>
      <c r="Q117" s="38">
        <f t="shared" si="20"/>
        <v>737.5</v>
      </c>
      <c r="R117" s="191"/>
      <c r="S117" s="195"/>
      <c r="T117" s="191"/>
      <c r="U117" s="195"/>
      <c r="V117" s="178"/>
      <c r="W117" s="38"/>
    </row>
    <row r="118" spans="1:23" x14ac:dyDescent="0.25">
      <c r="A118" s="5"/>
      <c r="B118" s="71" t="s">
        <v>71</v>
      </c>
      <c r="C118" s="53">
        <v>4</v>
      </c>
      <c r="D118" s="75">
        <v>25.795300000000001</v>
      </c>
      <c r="E118" s="179">
        <v>2846</v>
      </c>
      <c r="F118" s="90">
        <v>452043.7</v>
      </c>
      <c r="G118" s="61">
        <v>75</v>
      </c>
      <c r="H118" s="15">
        <f t="shared" si="22"/>
        <v>339032.77500000002</v>
      </c>
      <c r="I118" s="15">
        <f t="shared" si="21"/>
        <v>113010.92499999999</v>
      </c>
      <c r="J118" s="15">
        <f t="shared" si="23"/>
        <v>158.83475052705552</v>
      </c>
      <c r="K118" s="15">
        <f t="shared" si="24"/>
        <v>483.12032899857792</v>
      </c>
      <c r="L118" s="15">
        <f t="shared" si="25"/>
        <v>965080.28397920856</v>
      </c>
      <c r="M118" s="15"/>
      <c r="N118" s="15">
        <f t="shared" si="18"/>
        <v>965080.28397920856</v>
      </c>
      <c r="O118" s="38">
        <f t="shared" si="19"/>
        <v>965.0802839792085</v>
      </c>
      <c r="P118" s="38">
        <v>879.2552603339152</v>
      </c>
      <c r="Q118" s="38">
        <f t="shared" si="20"/>
        <v>879.3</v>
      </c>
      <c r="R118" s="191"/>
      <c r="S118" s="195"/>
      <c r="T118" s="191"/>
      <c r="U118" s="195"/>
      <c r="V118" s="178"/>
      <c r="W118" s="38"/>
    </row>
    <row r="119" spans="1:23" x14ac:dyDescent="0.25">
      <c r="A119" s="5"/>
      <c r="B119" s="71" t="s">
        <v>72</v>
      </c>
      <c r="C119" s="53">
        <v>4</v>
      </c>
      <c r="D119" s="75">
        <v>27.845200000000002</v>
      </c>
      <c r="E119" s="179">
        <v>2664</v>
      </c>
      <c r="F119" s="90">
        <v>436025.1</v>
      </c>
      <c r="G119" s="61">
        <v>75</v>
      </c>
      <c r="H119" s="15">
        <f t="shared" si="22"/>
        <v>327018.82500000001</v>
      </c>
      <c r="I119" s="15">
        <f t="shared" si="21"/>
        <v>109006.27499999997</v>
      </c>
      <c r="J119" s="15">
        <f t="shared" si="23"/>
        <v>163.67308558558557</v>
      </c>
      <c r="K119" s="15">
        <f t="shared" si="24"/>
        <v>478.28199394004787</v>
      </c>
      <c r="L119" s="15">
        <f t="shared" si="25"/>
        <v>947008.37816732598</v>
      </c>
      <c r="M119" s="15"/>
      <c r="N119" s="15">
        <f t="shared" si="18"/>
        <v>947008.37816732598</v>
      </c>
      <c r="O119" s="38">
        <f t="shared" si="19"/>
        <v>947.00837816732599</v>
      </c>
      <c r="P119" s="38">
        <v>852.4175280487998</v>
      </c>
      <c r="Q119" s="38">
        <f t="shared" si="20"/>
        <v>852.4</v>
      </c>
      <c r="R119" s="191"/>
      <c r="S119" s="195"/>
      <c r="T119" s="191"/>
      <c r="U119" s="195"/>
      <c r="V119" s="178"/>
      <c r="W119" s="38"/>
    </row>
    <row r="120" spans="1:23" x14ac:dyDescent="0.25">
      <c r="A120" s="5"/>
      <c r="B120" s="71" t="s">
        <v>73</v>
      </c>
      <c r="C120" s="53">
        <v>4</v>
      </c>
      <c r="D120" s="75">
        <v>24.738299999999999</v>
      </c>
      <c r="E120" s="179">
        <v>1981</v>
      </c>
      <c r="F120" s="90">
        <v>285103.5</v>
      </c>
      <c r="G120" s="61">
        <v>75</v>
      </c>
      <c r="H120" s="15">
        <f t="shared" si="22"/>
        <v>213827.625</v>
      </c>
      <c r="I120" s="15">
        <f t="shared" si="21"/>
        <v>71275.875</v>
      </c>
      <c r="J120" s="15">
        <f t="shared" si="23"/>
        <v>143.91898031297325</v>
      </c>
      <c r="K120" s="15">
        <f t="shared" si="24"/>
        <v>498.03609921266019</v>
      </c>
      <c r="L120" s="15">
        <f t="shared" si="25"/>
        <v>898601.23368329718</v>
      </c>
      <c r="M120" s="15"/>
      <c r="N120" s="15">
        <f t="shared" si="18"/>
        <v>898601.23368329718</v>
      </c>
      <c r="O120" s="38">
        <f t="shared" si="19"/>
        <v>898.60123368329721</v>
      </c>
      <c r="P120" s="38">
        <v>832.70254664900733</v>
      </c>
      <c r="Q120" s="38">
        <f t="shared" si="20"/>
        <v>832.7</v>
      </c>
      <c r="R120" s="191"/>
      <c r="S120" s="195"/>
      <c r="T120" s="191"/>
      <c r="U120" s="195"/>
      <c r="V120" s="178"/>
      <c r="W120" s="38"/>
    </row>
    <row r="121" spans="1:23" x14ac:dyDescent="0.25">
      <c r="A121" s="5"/>
      <c r="B121" s="71"/>
      <c r="C121" s="53"/>
      <c r="D121" s="75">
        <v>0</v>
      </c>
      <c r="E121" s="181"/>
      <c r="F121" s="50"/>
      <c r="G121" s="61"/>
      <c r="H121" s="39"/>
      <c r="I121" s="13"/>
      <c r="K121" s="15"/>
      <c r="L121" s="15"/>
      <c r="M121" s="15"/>
      <c r="N121" s="15"/>
      <c r="O121" s="38">
        <f t="shared" si="19"/>
        <v>0</v>
      </c>
      <c r="P121" s="38">
        <v>0</v>
      </c>
      <c r="Q121" s="38">
        <f t="shared" si="20"/>
        <v>0</v>
      </c>
      <c r="R121" s="191"/>
      <c r="S121" s="195"/>
      <c r="T121" s="191"/>
      <c r="U121" s="195"/>
      <c r="V121" s="178"/>
      <c r="W121" s="38"/>
    </row>
    <row r="122" spans="1:23" x14ac:dyDescent="0.25">
      <c r="A122" s="32" t="s">
        <v>74</v>
      </c>
      <c r="B122" s="63" t="s">
        <v>2</v>
      </c>
      <c r="C122" s="64"/>
      <c r="D122" s="7">
        <v>1545.2835</v>
      </c>
      <c r="E122" s="182">
        <f>E123</f>
        <v>115870</v>
      </c>
      <c r="F122" s="55"/>
      <c r="G122" s="61"/>
      <c r="H122" s="12">
        <f>H124</f>
        <v>21730734.399999995</v>
      </c>
      <c r="I122" s="12">
        <f>I124</f>
        <v>-21730734.399999995</v>
      </c>
      <c r="J122" s="12"/>
      <c r="K122" s="15"/>
      <c r="L122" s="15"/>
      <c r="M122" s="14">
        <f>M124</f>
        <v>49788746.215388715</v>
      </c>
      <c r="N122" s="12">
        <f t="shared" si="18"/>
        <v>49788746.215388715</v>
      </c>
      <c r="O122" s="38"/>
      <c r="P122" s="38"/>
      <c r="Q122" s="38">
        <f t="shared" si="20"/>
        <v>0</v>
      </c>
      <c r="R122" s="191"/>
      <c r="S122" s="195"/>
      <c r="T122" s="191"/>
      <c r="U122" s="195"/>
      <c r="V122" s="178"/>
      <c r="W122" s="38"/>
    </row>
    <row r="123" spans="1:23" x14ac:dyDescent="0.25">
      <c r="A123" s="32" t="s">
        <v>74</v>
      </c>
      <c r="B123" s="63" t="s">
        <v>3</v>
      </c>
      <c r="C123" s="64"/>
      <c r="D123" s="7">
        <v>1545.2835</v>
      </c>
      <c r="E123" s="182">
        <f>SUM(E125:E161)</f>
        <v>115870</v>
      </c>
      <c r="F123" s="55">
        <f>SUM(F125:F161)</f>
        <v>86922937.599999979</v>
      </c>
      <c r="G123" s="61"/>
      <c r="H123" s="12">
        <f>SUM(H125:H161)</f>
        <v>41348639.720000014</v>
      </c>
      <c r="I123" s="12">
        <f>SUM(I125:I161)</f>
        <v>45574297.880000003</v>
      </c>
      <c r="J123" s="12"/>
      <c r="K123" s="15"/>
      <c r="L123" s="12">
        <f>SUM(L125:L161)</f>
        <v>33128075.028818153</v>
      </c>
      <c r="M123" s="15"/>
      <c r="N123" s="12">
        <f t="shared" si="18"/>
        <v>33128075.028818153</v>
      </c>
      <c r="O123" s="38"/>
      <c r="P123" s="38"/>
      <c r="Q123" s="38">
        <f t="shared" si="20"/>
        <v>0</v>
      </c>
      <c r="R123" s="191"/>
      <c r="S123" s="195"/>
      <c r="T123" s="191"/>
      <c r="U123" s="195"/>
      <c r="V123" s="178"/>
      <c r="W123" s="38"/>
    </row>
    <row r="124" spans="1:23" x14ac:dyDescent="0.25">
      <c r="A124" s="5"/>
      <c r="B124" s="71" t="s">
        <v>26</v>
      </c>
      <c r="C124" s="53">
        <v>2</v>
      </c>
      <c r="D124" s="75">
        <v>0</v>
      </c>
      <c r="E124" s="181"/>
      <c r="F124" s="70"/>
      <c r="G124" s="61">
        <v>25</v>
      </c>
      <c r="H124" s="15">
        <f>F123*G124/100</f>
        <v>21730734.399999995</v>
      </c>
      <c r="I124" s="15">
        <f t="shared" ref="I124:I161" si="26">F124-H124</f>
        <v>-21730734.399999995</v>
      </c>
      <c r="J124" s="15"/>
      <c r="K124" s="15"/>
      <c r="L124" s="15"/>
      <c r="M124" s="15">
        <f>($L$7*$L$8*E122/$L$10)+($L$7*$L$9*D122/$L$11)</f>
        <v>49788746.215388715</v>
      </c>
      <c r="N124" s="15">
        <f t="shared" si="18"/>
        <v>49788746.215388715</v>
      </c>
      <c r="O124" s="38">
        <f t="shared" si="19"/>
        <v>49788.746215388717</v>
      </c>
      <c r="P124" s="38">
        <v>45427.772824626336</v>
      </c>
      <c r="Q124" s="38">
        <f t="shared" si="20"/>
        <v>45427.8</v>
      </c>
      <c r="R124" s="191"/>
      <c r="S124" s="195"/>
      <c r="T124" s="191"/>
      <c r="U124" s="195"/>
      <c r="V124" s="178"/>
      <c r="W124" s="38"/>
    </row>
    <row r="125" spans="1:23" x14ac:dyDescent="0.25">
      <c r="A125" s="5"/>
      <c r="B125" s="71" t="s">
        <v>75</v>
      </c>
      <c r="C125" s="53">
        <v>4</v>
      </c>
      <c r="D125" s="75">
        <v>62.27</v>
      </c>
      <c r="E125" s="179">
        <v>1359</v>
      </c>
      <c r="F125" s="91">
        <v>886102.9</v>
      </c>
      <c r="G125" s="61">
        <v>75</v>
      </c>
      <c r="H125" s="15">
        <f t="shared" ref="H125:H161" si="27">F125*G125/100</f>
        <v>664577.17500000005</v>
      </c>
      <c r="I125" s="15">
        <f t="shared" si="26"/>
        <v>221525.72499999998</v>
      </c>
      <c r="J125" s="15">
        <f t="shared" ref="J125:J161" si="28">F125/E125</f>
        <v>652.02568064753495</v>
      </c>
      <c r="K125" s="15">
        <f t="shared" ref="K125:K161" si="29">$J$11*$J$19-J125</f>
        <v>-10.070601121901518</v>
      </c>
      <c r="L125" s="15">
        <f t="shared" ref="L125:L161" si="30">IF(K125&gt;0,$J$7*$J$8*(K125/$K$19),0)+$J$7*$J$9*(E125/$E$19)+$J$7*$J$10*(D125/$D$19)</f>
        <v>299759.42957445397</v>
      </c>
      <c r="M125" s="15"/>
      <c r="N125" s="15">
        <f t="shared" si="18"/>
        <v>299759.42957445397</v>
      </c>
      <c r="O125" s="38">
        <f t="shared" si="19"/>
        <v>299.75942957445397</v>
      </c>
      <c r="P125" s="38">
        <v>274.39329936209191</v>
      </c>
      <c r="Q125" s="38">
        <f t="shared" si="20"/>
        <v>274.39999999999998</v>
      </c>
      <c r="R125" s="191"/>
      <c r="S125" s="195"/>
      <c r="T125" s="191"/>
      <c r="U125" s="195"/>
      <c r="V125" s="178"/>
      <c r="W125" s="38"/>
    </row>
    <row r="126" spans="1:23" x14ac:dyDescent="0.25">
      <c r="A126" s="5"/>
      <c r="B126" s="71" t="s">
        <v>76</v>
      </c>
      <c r="C126" s="53">
        <v>4</v>
      </c>
      <c r="D126" s="75">
        <v>60.540000000000006</v>
      </c>
      <c r="E126" s="179">
        <v>2506</v>
      </c>
      <c r="F126" s="91">
        <v>702579.19999999995</v>
      </c>
      <c r="G126" s="61">
        <v>75</v>
      </c>
      <c r="H126" s="15">
        <f t="shared" si="27"/>
        <v>526934.4</v>
      </c>
      <c r="I126" s="15">
        <f t="shared" si="26"/>
        <v>175644.79999999993</v>
      </c>
      <c r="J126" s="15">
        <f t="shared" si="28"/>
        <v>280.35881883479647</v>
      </c>
      <c r="K126" s="15">
        <f t="shared" si="29"/>
        <v>361.59626069083697</v>
      </c>
      <c r="L126" s="15">
        <f t="shared" si="30"/>
        <v>870648.37514241284</v>
      </c>
      <c r="M126" s="15"/>
      <c r="N126" s="15">
        <f t="shared" si="18"/>
        <v>870648.37514241284</v>
      </c>
      <c r="O126" s="38">
        <f t="shared" si="19"/>
        <v>870.64837514241287</v>
      </c>
      <c r="P126" s="38">
        <v>892.20593225886739</v>
      </c>
      <c r="Q126" s="38">
        <f t="shared" si="20"/>
        <v>892.2</v>
      </c>
      <c r="R126" s="191"/>
      <c r="S126" s="195"/>
      <c r="T126" s="191"/>
      <c r="U126" s="195"/>
      <c r="V126" s="178"/>
      <c r="W126" s="38"/>
    </row>
    <row r="127" spans="1:23" x14ac:dyDescent="0.25">
      <c r="A127" s="5"/>
      <c r="B127" s="71" t="s">
        <v>77</v>
      </c>
      <c r="C127" s="53">
        <v>4</v>
      </c>
      <c r="D127" s="75">
        <v>34.874600000000001</v>
      </c>
      <c r="E127" s="179">
        <v>2327</v>
      </c>
      <c r="F127" s="91">
        <v>312991</v>
      </c>
      <c r="G127" s="61">
        <v>75</v>
      </c>
      <c r="H127" s="15">
        <f t="shared" si="27"/>
        <v>234743.25</v>
      </c>
      <c r="I127" s="15">
        <f t="shared" si="26"/>
        <v>78247.75</v>
      </c>
      <c r="J127" s="15">
        <f t="shared" si="28"/>
        <v>134.5040825096691</v>
      </c>
      <c r="K127" s="15">
        <f t="shared" si="29"/>
        <v>507.45099701596433</v>
      </c>
      <c r="L127" s="15">
        <f t="shared" si="30"/>
        <v>971470.20571649913</v>
      </c>
      <c r="M127" s="15"/>
      <c r="N127" s="15">
        <f t="shared" si="18"/>
        <v>971470.20571649913</v>
      </c>
      <c r="O127" s="38">
        <f t="shared" si="19"/>
        <v>971.47020571649909</v>
      </c>
      <c r="P127" s="38">
        <v>882.93151494787116</v>
      </c>
      <c r="Q127" s="38">
        <f t="shared" si="20"/>
        <v>882.9</v>
      </c>
      <c r="R127" s="191"/>
      <c r="S127" s="195"/>
      <c r="T127" s="191"/>
      <c r="U127" s="195"/>
      <c r="V127" s="178"/>
      <c r="W127" s="38"/>
    </row>
    <row r="128" spans="1:23" x14ac:dyDescent="0.25">
      <c r="A128" s="5"/>
      <c r="B128" s="71" t="s">
        <v>78</v>
      </c>
      <c r="C128" s="53">
        <v>4</v>
      </c>
      <c r="D128" s="75">
        <v>31.383899999999997</v>
      </c>
      <c r="E128" s="179">
        <v>1507</v>
      </c>
      <c r="F128" s="91">
        <v>203620.4</v>
      </c>
      <c r="G128" s="61">
        <v>75</v>
      </c>
      <c r="H128" s="15">
        <f t="shared" si="27"/>
        <v>152715.29999999999</v>
      </c>
      <c r="I128" s="15">
        <f t="shared" si="26"/>
        <v>50905.100000000006</v>
      </c>
      <c r="J128" s="15">
        <f t="shared" si="28"/>
        <v>135.11639017916389</v>
      </c>
      <c r="K128" s="15">
        <f t="shared" si="29"/>
        <v>506.83868934646955</v>
      </c>
      <c r="L128" s="15">
        <f t="shared" si="30"/>
        <v>882666.30673907627</v>
      </c>
      <c r="M128" s="15"/>
      <c r="N128" s="15">
        <f t="shared" si="18"/>
        <v>882666.30673907627</v>
      </c>
      <c r="O128" s="38">
        <f t="shared" si="19"/>
        <v>882.66630673907628</v>
      </c>
      <c r="P128" s="38">
        <v>800.87094762236791</v>
      </c>
      <c r="Q128" s="38">
        <f t="shared" si="20"/>
        <v>800.9</v>
      </c>
      <c r="R128" s="191"/>
      <c r="S128" s="195"/>
      <c r="T128" s="191"/>
      <c r="U128" s="195"/>
      <c r="V128" s="178"/>
      <c r="W128" s="38"/>
    </row>
    <row r="129" spans="1:23" x14ac:dyDescent="0.25">
      <c r="A129" s="5"/>
      <c r="B129" s="71" t="s">
        <v>740</v>
      </c>
      <c r="C129" s="53">
        <v>4</v>
      </c>
      <c r="D129" s="75">
        <v>25.623899999999999</v>
      </c>
      <c r="E129" s="179">
        <v>1299</v>
      </c>
      <c r="F129" s="91">
        <v>230352.1</v>
      </c>
      <c r="G129" s="61">
        <v>75</v>
      </c>
      <c r="H129" s="15">
        <f t="shared" si="27"/>
        <v>172764.07500000001</v>
      </c>
      <c r="I129" s="15">
        <f t="shared" si="26"/>
        <v>57588.024999999994</v>
      </c>
      <c r="J129" s="15">
        <f t="shared" si="28"/>
        <v>177.33033102386452</v>
      </c>
      <c r="K129" s="15">
        <f t="shared" si="29"/>
        <v>464.62474850176892</v>
      </c>
      <c r="L129" s="15">
        <f t="shared" si="30"/>
        <v>792682.003389669</v>
      </c>
      <c r="M129" s="15"/>
      <c r="N129" s="15">
        <f t="shared" si="18"/>
        <v>792682.003389669</v>
      </c>
      <c r="O129" s="38">
        <f t="shared" si="19"/>
        <v>792.68200338966903</v>
      </c>
      <c r="P129" s="38">
        <v>757.90606868464783</v>
      </c>
      <c r="Q129" s="38">
        <f t="shared" si="20"/>
        <v>757.9</v>
      </c>
      <c r="R129" s="191"/>
      <c r="S129" s="195"/>
      <c r="T129" s="191"/>
      <c r="U129" s="195"/>
      <c r="V129" s="178"/>
      <c r="W129" s="38"/>
    </row>
    <row r="130" spans="1:23" x14ac:dyDescent="0.25">
      <c r="A130" s="5"/>
      <c r="B130" s="71" t="s">
        <v>741</v>
      </c>
      <c r="C130" s="53">
        <v>4</v>
      </c>
      <c r="D130" s="75">
        <v>39.855800000000002</v>
      </c>
      <c r="E130" s="179">
        <v>2094</v>
      </c>
      <c r="F130" s="91">
        <v>209706.7</v>
      </c>
      <c r="G130" s="61">
        <v>75</v>
      </c>
      <c r="H130" s="15">
        <f t="shared" si="27"/>
        <v>157280.02499999999</v>
      </c>
      <c r="I130" s="15">
        <f t="shared" si="26"/>
        <v>52426.675000000017</v>
      </c>
      <c r="J130" s="15">
        <f t="shared" si="28"/>
        <v>100.14646609360076</v>
      </c>
      <c r="K130" s="15">
        <f t="shared" si="29"/>
        <v>541.80861343203264</v>
      </c>
      <c r="L130" s="15">
        <f t="shared" si="30"/>
        <v>1006992.2440553322</v>
      </c>
      <c r="M130" s="15"/>
      <c r="N130" s="15">
        <f t="shared" si="18"/>
        <v>1006992.2440553322</v>
      </c>
      <c r="O130" s="38">
        <f t="shared" si="19"/>
        <v>1006.9922440553321</v>
      </c>
      <c r="P130" s="38">
        <v>909.78894477590245</v>
      </c>
      <c r="Q130" s="38">
        <f t="shared" si="20"/>
        <v>909.8</v>
      </c>
      <c r="R130" s="191"/>
      <c r="S130" s="195"/>
      <c r="T130" s="191"/>
      <c r="U130" s="195"/>
      <c r="V130" s="178"/>
      <c r="W130" s="38"/>
    </row>
    <row r="131" spans="1:23" x14ac:dyDescent="0.25">
      <c r="A131" s="5"/>
      <c r="B131" s="71" t="s">
        <v>742</v>
      </c>
      <c r="C131" s="53">
        <v>4</v>
      </c>
      <c r="D131" s="75">
        <v>24.169999999999998</v>
      </c>
      <c r="E131" s="179">
        <v>1510</v>
      </c>
      <c r="F131" s="91">
        <v>445711.3</v>
      </c>
      <c r="G131" s="61">
        <v>75</v>
      </c>
      <c r="H131" s="15">
        <f t="shared" si="27"/>
        <v>334283.47499999998</v>
      </c>
      <c r="I131" s="15">
        <f t="shared" si="26"/>
        <v>111427.82500000001</v>
      </c>
      <c r="J131" s="15">
        <f t="shared" si="28"/>
        <v>295.17304635761587</v>
      </c>
      <c r="K131" s="15">
        <f t="shared" si="29"/>
        <v>346.78203316801756</v>
      </c>
      <c r="L131" s="15">
        <f t="shared" si="30"/>
        <v>657122.17002432747</v>
      </c>
      <c r="M131" s="15"/>
      <c r="N131" s="15">
        <f t="shared" si="18"/>
        <v>657122.17002432747</v>
      </c>
      <c r="O131" s="38">
        <f t="shared" si="19"/>
        <v>657.12217002432749</v>
      </c>
      <c r="P131" s="38">
        <v>638.32474883369775</v>
      </c>
      <c r="Q131" s="38">
        <f t="shared" si="20"/>
        <v>638.29999999999995</v>
      </c>
      <c r="R131" s="191"/>
      <c r="S131" s="195"/>
      <c r="T131" s="191"/>
      <c r="U131" s="195"/>
      <c r="V131" s="178"/>
      <c r="W131" s="38"/>
    </row>
    <row r="132" spans="1:23" x14ac:dyDescent="0.25">
      <c r="A132" s="5"/>
      <c r="B132" s="71" t="s">
        <v>79</v>
      </c>
      <c r="C132" s="53">
        <v>4</v>
      </c>
      <c r="D132" s="75">
        <v>31.63</v>
      </c>
      <c r="E132" s="179">
        <v>2503</v>
      </c>
      <c r="F132" s="91">
        <v>250737.2</v>
      </c>
      <c r="G132" s="61">
        <v>75</v>
      </c>
      <c r="H132" s="15">
        <f t="shared" si="27"/>
        <v>188052.9</v>
      </c>
      <c r="I132" s="15">
        <f t="shared" si="26"/>
        <v>62684.300000000017</v>
      </c>
      <c r="J132" s="15">
        <f t="shared" si="28"/>
        <v>100.17467039552537</v>
      </c>
      <c r="K132" s="15">
        <f t="shared" si="29"/>
        <v>541.78040913010807</v>
      </c>
      <c r="L132" s="15">
        <f t="shared" si="30"/>
        <v>1023701.7829454308</v>
      </c>
      <c r="M132" s="15"/>
      <c r="N132" s="15">
        <f t="shared" si="18"/>
        <v>1023701.7829454308</v>
      </c>
      <c r="O132" s="38">
        <f t="shared" si="19"/>
        <v>1023.7017829454309</v>
      </c>
      <c r="P132" s="38">
        <v>938.48875024945028</v>
      </c>
      <c r="Q132" s="38">
        <f t="shared" si="20"/>
        <v>938.5</v>
      </c>
      <c r="R132" s="191"/>
      <c r="S132" s="195"/>
      <c r="T132" s="191"/>
      <c r="U132" s="195"/>
      <c r="V132" s="178"/>
      <c r="W132" s="38"/>
    </row>
    <row r="133" spans="1:23" x14ac:dyDescent="0.25">
      <c r="A133" s="5"/>
      <c r="B133" s="71" t="s">
        <v>80</v>
      </c>
      <c r="C133" s="53">
        <v>4</v>
      </c>
      <c r="D133" s="75">
        <v>11.828699999999998</v>
      </c>
      <c r="E133" s="179">
        <v>703</v>
      </c>
      <c r="F133" s="91">
        <v>236727.8</v>
      </c>
      <c r="G133" s="61">
        <v>75</v>
      </c>
      <c r="H133" s="15">
        <f t="shared" si="27"/>
        <v>177545.85</v>
      </c>
      <c r="I133" s="15">
        <f t="shared" si="26"/>
        <v>59181.949999999983</v>
      </c>
      <c r="J133" s="15">
        <f t="shared" si="28"/>
        <v>336.73940256045518</v>
      </c>
      <c r="K133" s="15">
        <f t="shared" si="29"/>
        <v>305.21567696517826</v>
      </c>
      <c r="L133" s="15">
        <f t="shared" si="30"/>
        <v>492694.72026802698</v>
      </c>
      <c r="M133" s="15"/>
      <c r="N133" s="15">
        <f t="shared" si="18"/>
        <v>492694.72026802698</v>
      </c>
      <c r="O133" s="38">
        <f t="shared" si="19"/>
        <v>492.69472026802697</v>
      </c>
      <c r="P133" s="38">
        <v>426.3118951515217</v>
      </c>
      <c r="Q133" s="38">
        <f t="shared" si="20"/>
        <v>426.3</v>
      </c>
      <c r="R133" s="191"/>
      <c r="S133" s="195"/>
      <c r="T133" s="191"/>
      <c r="U133" s="195"/>
      <c r="V133" s="178"/>
      <c r="W133" s="38"/>
    </row>
    <row r="134" spans="1:23" x14ac:dyDescent="0.25">
      <c r="A134" s="5"/>
      <c r="B134" s="71" t="s">
        <v>81</v>
      </c>
      <c r="C134" s="53">
        <v>4</v>
      </c>
      <c r="D134" s="75">
        <v>33.254300000000001</v>
      </c>
      <c r="E134" s="179">
        <v>1945</v>
      </c>
      <c r="F134" s="91">
        <v>548100</v>
      </c>
      <c r="G134" s="61">
        <v>75</v>
      </c>
      <c r="H134" s="15">
        <f t="shared" si="27"/>
        <v>411075</v>
      </c>
      <c r="I134" s="15">
        <f t="shared" si="26"/>
        <v>137025</v>
      </c>
      <c r="J134" s="15">
        <f t="shared" si="28"/>
        <v>281.79948586118252</v>
      </c>
      <c r="K134" s="15">
        <f t="shared" si="29"/>
        <v>360.15559366445092</v>
      </c>
      <c r="L134" s="15">
        <f t="shared" si="30"/>
        <v>740745.02768097352</v>
      </c>
      <c r="M134" s="15"/>
      <c r="N134" s="15">
        <f t="shared" si="18"/>
        <v>740745.02768097352</v>
      </c>
      <c r="O134" s="38">
        <f t="shared" si="19"/>
        <v>740.74502768097352</v>
      </c>
      <c r="P134" s="38">
        <v>701.42717534890755</v>
      </c>
      <c r="Q134" s="38">
        <f t="shared" si="20"/>
        <v>701.4</v>
      </c>
      <c r="R134" s="191"/>
      <c r="S134" s="195"/>
      <c r="T134" s="191"/>
      <c r="U134" s="195"/>
      <c r="V134" s="178"/>
      <c r="W134" s="38"/>
    </row>
    <row r="135" spans="1:23" x14ac:dyDescent="0.25">
      <c r="A135" s="5"/>
      <c r="B135" s="71" t="s">
        <v>82</v>
      </c>
      <c r="C135" s="53">
        <v>4</v>
      </c>
      <c r="D135" s="75">
        <v>34.46</v>
      </c>
      <c r="E135" s="179">
        <v>2020</v>
      </c>
      <c r="F135" s="91">
        <v>2720187.4</v>
      </c>
      <c r="G135" s="61">
        <v>75</v>
      </c>
      <c r="H135" s="15">
        <f t="shared" si="27"/>
        <v>2040140.55</v>
      </c>
      <c r="I135" s="15">
        <f t="shared" si="26"/>
        <v>680046.84999999986</v>
      </c>
      <c r="J135" s="15">
        <f t="shared" si="28"/>
        <v>1346.6274257425741</v>
      </c>
      <c r="K135" s="15">
        <f t="shared" si="29"/>
        <v>-704.6723462169407</v>
      </c>
      <c r="L135" s="15">
        <f t="shared" si="30"/>
        <v>287274.88414241723</v>
      </c>
      <c r="M135" s="15"/>
      <c r="N135" s="15">
        <f t="shared" si="18"/>
        <v>287274.88414241723</v>
      </c>
      <c r="O135" s="38">
        <f t="shared" si="19"/>
        <v>287.27488414241725</v>
      </c>
      <c r="P135" s="38">
        <v>266.25782008376024</v>
      </c>
      <c r="Q135" s="38">
        <f t="shared" si="20"/>
        <v>266.3</v>
      </c>
      <c r="R135" s="191"/>
      <c r="S135" s="195"/>
      <c r="T135" s="191"/>
      <c r="U135" s="195"/>
      <c r="V135" s="178"/>
      <c r="W135" s="38"/>
    </row>
    <row r="136" spans="1:23" x14ac:dyDescent="0.25">
      <c r="A136" s="5"/>
      <c r="B136" s="71" t="s">
        <v>885</v>
      </c>
      <c r="C136" s="53">
        <v>3</v>
      </c>
      <c r="D136" s="75">
        <v>34.15</v>
      </c>
      <c r="E136" s="179">
        <v>37021</v>
      </c>
      <c r="F136" s="91">
        <v>59608908.700000003</v>
      </c>
      <c r="G136" s="61">
        <v>35</v>
      </c>
      <c r="H136" s="15">
        <f t="shared" si="27"/>
        <v>20863118.045000002</v>
      </c>
      <c r="I136" s="15">
        <f t="shared" si="26"/>
        <v>38745790.655000001</v>
      </c>
      <c r="J136" s="15">
        <f t="shared" si="28"/>
        <v>1610.1377245347237</v>
      </c>
      <c r="K136" s="15">
        <f t="shared" si="29"/>
        <v>-968.18264500909027</v>
      </c>
      <c r="L136" s="15">
        <f t="shared" si="30"/>
        <v>3637344.5803522929</v>
      </c>
      <c r="M136" s="15"/>
      <c r="N136" s="15">
        <f t="shared" si="18"/>
        <v>3637344.5803522929</v>
      </c>
      <c r="O136" s="38">
        <f t="shared" si="19"/>
        <v>3637.3445803522927</v>
      </c>
      <c r="P136" s="38">
        <v>3300.9076697238024</v>
      </c>
      <c r="Q136" s="38">
        <f t="shared" si="20"/>
        <v>3300.9</v>
      </c>
      <c r="R136" s="191"/>
      <c r="S136" s="195"/>
      <c r="T136" s="191"/>
      <c r="U136" s="195"/>
      <c r="V136" s="178"/>
      <c r="W136" s="38"/>
    </row>
    <row r="137" spans="1:23" x14ac:dyDescent="0.25">
      <c r="A137" s="5"/>
      <c r="B137" s="71" t="s">
        <v>743</v>
      </c>
      <c r="C137" s="53">
        <v>4</v>
      </c>
      <c r="D137" s="75">
        <v>34.1</v>
      </c>
      <c r="E137" s="179">
        <v>1161</v>
      </c>
      <c r="F137" s="91">
        <v>124464.3</v>
      </c>
      <c r="G137" s="61">
        <v>75</v>
      </c>
      <c r="H137" s="15">
        <f t="shared" si="27"/>
        <v>93348.225000000006</v>
      </c>
      <c r="I137" s="15">
        <f t="shared" si="26"/>
        <v>31116.074999999997</v>
      </c>
      <c r="J137" s="15">
        <f t="shared" si="28"/>
        <v>107.20439276485789</v>
      </c>
      <c r="K137" s="15">
        <f t="shared" si="29"/>
        <v>534.75068676077558</v>
      </c>
      <c r="L137" s="15">
        <f t="shared" si="30"/>
        <v>892895.88014324091</v>
      </c>
      <c r="M137" s="15"/>
      <c r="N137" s="15">
        <f t="shared" si="18"/>
        <v>892895.88014324091</v>
      </c>
      <c r="O137" s="38">
        <f t="shared" si="19"/>
        <v>892.8958801432409</v>
      </c>
      <c r="P137" s="38">
        <v>803.40241129060746</v>
      </c>
      <c r="Q137" s="38">
        <f t="shared" si="20"/>
        <v>803.4</v>
      </c>
      <c r="R137" s="191"/>
      <c r="S137" s="195"/>
      <c r="T137" s="191"/>
      <c r="U137" s="195"/>
      <c r="V137" s="178"/>
      <c r="W137" s="38"/>
    </row>
    <row r="138" spans="1:23" x14ac:dyDescent="0.25">
      <c r="A138" s="5"/>
      <c r="B138" s="71" t="s">
        <v>83</v>
      </c>
      <c r="C138" s="53">
        <v>4</v>
      </c>
      <c r="D138" s="75">
        <v>69.12</v>
      </c>
      <c r="E138" s="179">
        <v>5738</v>
      </c>
      <c r="F138" s="91">
        <v>1290394.3999999999</v>
      </c>
      <c r="G138" s="61">
        <v>75</v>
      </c>
      <c r="H138" s="15">
        <f t="shared" si="27"/>
        <v>967795.8</v>
      </c>
      <c r="I138" s="15">
        <f t="shared" si="26"/>
        <v>322598.59999999986</v>
      </c>
      <c r="J138" s="15">
        <f t="shared" si="28"/>
        <v>224.88574416172881</v>
      </c>
      <c r="K138" s="15">
        <f t="shared" si="29"/>
        <v>417.06933536390466</v>
      </c>
      <c r="L138" s="15">
        <f t="shared" si="30"/>
        <v>1274906.1559476119</v>
      </c>
      <c r="M138" s="15"/>
      <c r="N138" s="15">
        <f t="shared" si="18"/>
        <v>1274906.1559476119</v>
      </c>
      <c r="O138" s="38">
        <f t="shared" si="19"/>
        <v>1274.906155947612</v>
      </c>
      <c r="P138" s="38">
        <v>1159.1718118926649</v>
      </c>
      <c r="Q138" s="38">
        <f t="shared" si="20"/>
        <v>1159.2</v>
      </c>
      <c r="R138" s="191"/>
      <c r="S138" s="195"/>
      <c r="T138" s="191"/>
      <c r="U138" s="195"/>
      <c r="V138" s="178"/>
      <c r="W138" s="38"/>
    </row>
    <row r="139" spans="1:23" x14ac:dyDescent="0.25">
      <c r="A139" s="5"/>
      <c r="B139" s="71" t="s">
        <v>744</v>
      </c>
      <c r="C139" s="53">
        <v>4</v>
      </c>
      <c r="D139" s="75">
        <v>26.168200000000002</v>
      </c>
      <c r="E139" s="179">
        <v>1520</v>
      </c>
      <c r="F139" s="91">
        <v>106913.5</v>
      </c>
      <c r="G139" s="61">
        <v>75</v>
      </c>
      <c r="H139" s="15">
        <f t="shared" si="27"/>
        <v>80185.125</v>
      </c>
      <c r="I139" s="15">
        <f t="shared" si="26"/>
        <v>26728.375</v>
      </c>
      <c r="J139" s="15">
        <f t="shared" si="28"/>
        <v>70.337828947368422</v>
      </c>
      <c r="K139" s="15">
        <f t="shared" si="29"/>
        <v>571.61725057826504</v>
      </c>
      <c r="L139" s="15">
        <f t="shared" si="30"/>
        <v>953145.6154067996</v>
      </c>
      <c r="M139" s="15"/>
      <c r="N139" s="15">
        <f t="shared" si="18"/>
        <v>953145.6154067996</v>
      </c>
      <c r="O139" s="38">
        <f t="shared" si="19"/>
        <v>953.14561540679961</v>
      </c>
      <c r="P139" s="38">
        <v>860.56832942212054</v>
      </c>
      <c r="Q139" s="38">
        <f t="shared" si="20"/>
        <v>860.6</v>
      </c>
      <c r="R139" s="191"/>
      <c r="S139" s="195"/>
      <c r="T139" s="191"/>
      <c r="U139" s="195"/>
      <c r="V139" s="178"/>
      <c r="W139" s="38"/>
    </row>
    <row r="140" spans="1:23" x14ac:dyDescent="0.25">
      <c r="A140" s="5"/>
      <c r="B140" s="71" t="s">
        <v>84</v>
      </c>
      <c r="C140" s="53">
        <v>4</v>
      </c>
      <c r="D140" s="75">
        <v>85.18</v>
      </c>
      <c r="E140" s="179">
        <v>4554</v>
      </c>
      <c r="F140" s="91">
        <v>1011493.2</v>
      </c>
      <c r="G140" s="61">
        <v>75</v>
      </c>
      <c r="H140" s="15">
        <f t="shared" si="27"/>
        <v>758619.9</v>
      </c>
      <c r="I140" s="15">
        <f t="shared" si="26"/>
        <v>252873.29999999993</v>
      </c>
      <c r="J140" s="15">
        <f t="shared" si="28"/>
        <v>222.1109354413702</v>
      </c>
      <c r="K140" s="15">
        <f t="shared" si="29"/>
        <v>419.84414408426323</v>
      </c>
      <c r="L140" s="15">
        <f t="shared" si="30"/>
        <v>1208881.9067180359</v>
      </c>
      <c r="M140" s="15"/>
      <c r="N140" s="15">
        <f t="shared" si="18"/>
        <v>1208881.9067180359</v>
      </c>
      <c r="O140" s="38">
        <f t="shared" si="19"/>
        <v>1208.8819067180359</v>
      </c>
      <c r="P140" s="38">
        <v>1057.8650019583724</v>
      </c>
      <c r="Q140" s="38">
        <f t="shared" si="20"/>
        <v>1057.9000000000001</v>
      </c>
      <c r="R140" s="191"/>
      <c r="S140" s="195"/>
      <c r="T140" s="191"/>
      <c r="U140" s="195"/>
      <c r="V140" s="178"/>
      <c r="W140" s="38"/>
    </row>
    <row r="141" spans="1:23" x14ac:dyDescent="0.25">
      <c r="A141" s="5"/>
      <c r="B141" s="71" t="s">
        <v>85</v>
      </c>
      <c r="C141" s="53">
        <v>4</v>
      </c>
      <c r="D141" s="75">
        <v>34.762</v>
      </c>
      <c r="E141" s="179">
        <v>1861</v>
      </c>
      <c r="F141" s="91">
        <v>264125.2</v>
      </c>
      <c r="G141" s="61">
        <v>75</v>
      </c>
      <c r="H141" s="15">
        <f t="shared" si="27"/>
        <v>198093.9</v>
      </c>
      <c r="I141" s="15">
        <f t="shared" si="26"/>
        <v>66031.300000000017</v>
      </c>
      <c r="J141" s="15">
        <f t="shared" si="28"/>
        <v>141.92649113379903</v>
      </c>
      <c r="K141" s="15">
        <f t="shared" si="29"/>
        <v>500.02858839183443</v>
      </c>
      <c r="L141" s="15">
        <f t="shared" si="30"/>
        <v>916988.48184348713</v>
      </c>
      <c r="M141" s="15"/>
      <c r="N141" s="15">
        <f t="shared" si="18"/>
        <v>916988.48184348713</v>
      </c>
      <c r="O141" s="38">
        <f t="shared" si="19"/>
        <v>916.98848184348708</v>
      </c>
      <c r="P141" s="38">
        <v>818.10410944485227</v>
      </c>
      <c r="Q141" s="38">
        <f t="shared" si="20"/>
        <v>818.1</v>
      </c>
      <c r="R141" s="191"/>
      <c r="S141" s="195"/>
      <c r="T141" s="191"/>
      <c r="U141" s="195"/>
      <c r="V141" s="178"/>
      <c r="W141" s="38"/>
    </row>
    <row r="142" spans="1:23" x14ac:dyDescent="0.25">
      <c r="A142" s="5"/>
      <c r="B142" s="71" t="s">
        <v>86</v>
      </c>
      <c r="C142" s="53">
        <v>4</v>
      </c>
      <c r="D142" s="75">
        <v>46.627399999999994</v>
      </c>
      <c r="E142" s="179">
        <v>1649</v>
      </c>
      <c r="F142" s="91">
        <v>582711.30000000005</v>
      </c>
      <c r="G142" s="61">
        <v>75</v>
      </c>
      <c r="H142" s="15">
        <f t="shared" si="27"/>
        <v>437033.47499999998</v>
      </c>
      <c r="I142" s="15">
        <f t="shared" si="26"/>
        <v>145677.82500000007</v>
      </c>
      <c r="J142" s="15">
        <f t="shared" si="28"/>
        <v>353.37252880533657</v>
      </c>
      <c r="K142" s="15">
        <f t="shared" si="29"/>
        <v>288.58255072029687</v>
      </c>
      <c r="L142" s="15">
        <f t="shared" si="30"/>
        <v>656644.11362117773</v>
      </c>
      <c r="M142" s="15"/>
      <c r="N142" s="15">
        <f t="shared" si="18"/>
        <v>656644.11362117773</v>
      </c>
      <c r="O142" s="38">
        <f t="shared" si="19"/>
        <v>656.64411362117778</v>
      </c>
      <c r="P142" s="38">
        <v>812.13097913887214</v>
      </c>
      <c r="Q142" s="38">
        <f t="shared" si="20"/>
        <v>812.1</v>
      </c>
      <c r="R142" s="191"/>
      <c r="S142" s="195"/>
      <c r="T142" s="191"/>
      <c r="U142" s="195"/>
      <c r="V142" s="178"/>
      <c r="W142" s="38"/>
    </row>
    <row r="143" spans="1:23" x14ac:dyDescent="0.25">
      <c r="A143" s="5"/>
      <c r="B143" s="71" t="s">
        <v>87</v>
      </c>
      <c r="C143" s="53">
        <v>4</v>
      </c>
      <c r="D143" s="75">
        <v>61.2</v>
      </c>
      <c r="E143" s="179">
        <v>2208</v>
      </c>
      <c r="F143" s="91">
        <v>795511.6</v>
      </c>
      <c r="G143" s="61">
        <v>75</v>
      </c>
      <c r="H143" s="15">
        <f t="shared" si="27"/>
        <v>596633.69999999995</v>
      </c>
      <c r="I143" s="15">
        <f t="shared" si="26"/>
        <v>198877.90000000002</v>
      </c>
      <c r="J143" s="15">
        <f t="shared" si="28"/>
        <v>360.28605072463768</v>
      </c>
      <c r="K143" s="15">
        <f t="shared" si="29"/>
        <v>281.66902880099576</v>
      </c>
      <c r="L143" s="15">
        <f t="shared" si="30"/>
        <v>740958.2226394515</v>
      </c>
      <c r="M143" s="15"/>
      <c r="N143" s="15">
        <f t="shared" si="18"/>
        <v>740958.2226394515</v>
      </c>
      <c r="O143" s="38">
        <f t="shared" si="19"/>
        <v>740.95822263945149</v>
      </c>
      <c r="P143" s="38">
        <v>673.30366974156652</v>
      </c>
      <c r="Q143" s="38">
        <f t="shared" si="20"/>
        <v>673.3</v>
      </c>
      <c r="R143" s="191"/>
      <c r="S143" s="195"/>
      <c r="T143" s="191"/>
      <c r="U143" s="195"/>
      <c r="V143" s="178"/>
      <c r="W143" s="38"/>
    </row>
    <row r="144" spans="1:23" x14ac:dyDescent="0.25">
      <c r="A144" s="5"/>
      <c r="B144" s="71" t="s">
        <v>88</v>
      </c>
      <c r="C144" s="53">
        <v>4</v>
      </c>
      <c r="D144" s="75">
        <v>47.41</v>
      </c>
      <c r="E144" s="179">
        <v>2884</v>
      </c>
      <c r="F144" s="91">
        <v>7589806.5</v>
      </c>
      <c r="G144" s="61">
        <v>75</v>
      </c>
      <c r="H144" s="15">
        <f t="shared" si="27"/>
        <v>5692354.875</v>
      </c>
      <c r="I144" s="15">
        <f t="shared" si="26"/>
        <v>1897451.625</v>
      </c>
      <c r="J144" s="15">
        <f t="shared" si="28"/>
        <v>2631.6943481276007</v>
      </c>
      <c r="K144" s="15">
        <f t="shared" si="29"/>
        <v>-1989.7392686019673</v>
      </c>
      <c r="L144" s="15">
        <f t="shared" si="30"/>
        <v>405273.95039059757</v>
      </c>
      <c r="M144" s="15"/>
      <c r="N144" s="15">
        <f t="shared" si="18"/>
        <v>405273.95039059757</v>
      </c>
      <c r="O144" s="38">
        <f t="shared" si="19"/>
        <v>405.27395039059758</v>
      </c>
      <c r="P144" s="38">
        <v>366.85506657190399</v>
      </c>
      <c r="Q144" s="38">
        <f t="shared" si="20"/>
        <v>366.9</v>
      </c>
      <c r="R144" s="191"/>
      <c r="S144" s="195"/>
      <c r="T144" s="191"/>
      <c r="U144" s="195"/>
      <c r="V144" s="178"/>
      <c r="W144" s="38"/>
    </row>
    <row r="145" spans="1:23" x14ac:dyDescent="0.25">
      <c r="A145" s="5"/>
      <c r="B145" s="71" t="s">
        <v>89</v>
      </c>
      <c r="C145" s="53">
        <v>4</v>
      </c>
      <c r="D145" s="75">
        <v>17.339500000000001</v>
      </c>
      <c r="E145" s="179">
        <v>848</v>
      </c>
      <c r="F145" s="91">
        <v>111988.1</v>
      </c>
      <c r="G145" s="61">
        <v>75</v>
      </c>
      <c r="H145" s="15">
        <f t="shared" si="27"/>
        <v>83991.074999999997</v>
      </c>
      <c r="I145" s="15">
        <f t="shared" si="26"/>
        <v>27997.025000000009</v>
      </c>
      <c r="J145" s="15">
        <f t="shared" si="28"/>
        <v>132.0614386792453</v>
      </c>
      <c r="K145" s="15">
        <f t="shared" si="29"/>
        <v>509.89364084638817</v>
      </c>
      <c r="L145" s="15">
        <f t="shared" si="30"/>
        <v>785247.0612809395</v>
      </c>
      <c r="M145" s="15"/>
      <c r="N145" s="15">
        <f t="shared" si="18"/>
        <v>785247.0612809395</v>
      </c>
      <c r="O145" s="38">
        <f t="shared" si="19"/>
        <v>785.24706128093953</v>
      </c>
      <c r="P145" s="38">
        <v>733.70069314986029</v>
      </c>
      <c r="Q145" s="38">
        <f t="shared" si="20"/>
        <v>733.7</v>
      </c>
      <c r="R145" s="191"/>
      <c r="S145" s="195"/>
      <c r="T145" s="191"/>
      <c r="U145" s="195"/>
      <c r="V145" s="178"/>
      <c r="W145" s="38"/>
    </row>
    <row r="146" spans="1:23" x14ac:dyDescent="0.25">
      <c r="A146" s="5"/>
      <c r="B146" s="71" t="s">
        <v>90</v>
      </c>
      <c r="C146" s="53">
        <v>4</v>
      </c>
      <c r="D146" s="75">
        <v>17.34</v>
      </c>
      <c r="E146" s="179">
        <v>734</v>
      </c>
      <c r="F146" s="91">
        <v>42707.9</v>
      </c>
      <c r="G146" s="61">
        <v>75</v>
      </c>
      <c r="H146" s="15">
        <f t="shared" si="27"/>
        <v>32030.924999999999</v>
      </c>
      <c r="I146" s="15">
        <f t="shared" si="26"/>
        <v>10676.975000000002</v>
      </c>
      <c r="J146" s="15">
        <f t="shared" si="28"/>
        <v>58.185149863760223</v>
      </c>
      <c r="K146" s="15">
        <f t="shared" si="29"/>
        <v>583.76992966187322</v>
      </c>
      <c r="L146" s="15">
        <f t="shared" si="30"/>
        <v>869498.25872293487</v>
      </c>
      <c r="M146" s="15"/>
      <c r="N146" s="15">
        <f t="shared" si="18"/>
        <v>869498.25872293487</v>
      </c>
      <c r="O146" s="38">
        <f t="shared" si="19"/>
        <v>869.49825872293491</v>
      </c>
      <c r="P146" s="38">
        <v>813.79043608330289</v>
      </c>
      <c r="Q146" s="38">
        <f t="shared" si="20"/>
        <v>813.8</v>
      </c>
      <c r="R146" s="191"/>
      <c r="S146" s="195"/>
      <c r="T146" s="191"/>
      <c r="U146" s="195"/>
      <c r="V146" s="178"/>
      <c r="W146" s="38"/>
    </row>
    <row r="147" spans="1:23" x14ac:dyDescent="0.25">
      <c r="A147" s="5"/>
      <c r="B147" s="71" t="s">
        <v>91</v>
      </c>
      <c r="C147" s="53">
        <v>4</v>
      </c>
      <c r="D147" s="75">
        <v>26.2576</v>
      </c>
      <c r="E147" s="179">
        <v>1501</v>
      </c>
      <c r="F147" s="91">
        <v>554938.80000000005</v>
      </c>
      <c r="G147" s="61">
        <v>75</v>
      </c>
      <c r="H147" s="15">
        <f t="shared" si="27"/>
        <v>416204.1</v>
      </c>
      <c r="I147" s="15">
        <f t="shared" si="26"/>
        <v>138734.70000000007</v>
      </c>
      <c r="J147" s="15">
        <f t="shared" si="28"/>
        <v>369.71272485009996</v>
      </c>
      <c r="K147" s="15">
        <f t="shared" si="29"/>
        <v>272.24235467553348</v>
      </c>
      <c r="L147" s="15">
        <f t="shared" si="30"/>
        <v>565929.6302499061</v>
      </c>
      <c r="M147" s="15"/>
      <c r="N147" s="15">
        <f t="shared" ref="N147:N210" si="31">L147+M147</f>
        <v>565929.6302499061</v>
      </c>
      <c r="O147" s="38">
        <f t="shared" si="19"/>
        <v>565.92963024990615</v>
      </c>
      <c r="P147" s="38">
        <v>499.20590535164337</v>
      </c>
      <c r="Q147" s="38">
        <f t="shared" si="20"/>
        <v>499.2</v>
      </c>
      <c r="R147" s="191"/>
      <c r="S147" s="195"/>
      <c r="T147" s="191"/>
      <c r="U147" s="195"/>
      <c r="V147" s="178"/>
      <c r="W147" s="38"/>
    </row>
    <row r="148" spans="1:23" x14ac:dyDescent="0.25">
      <c r="A148" s="5"/>
      <c r="B148" s="71" t="s">
        <v>92</v>
      </c>
      <c r="C148" s="53">
        <v>4</v>
      </c>
      <c r="D148" s="75">
        <v>61.502499999999998</v>
      </c>
      <c r="E148" s="179">
        <v>2325</v>
      </c>
      <c r="F148" s="91">
        <v>1026456.8</v>
      </c>
      <c r="G148" s="61">
        <v>75</v>
      </c>
      <c r="H148" s="15">
        <f t="shared" si="27"/>
        <v>769842.6</v>
      </c>
      <c r="I148" s="15">
        <f t="shared" si="26"/>
        <v>256614.20000000007</v>
      </c>
      <c r="J148" s="15">
        <f t="shared" si="28"/>
        <v>441.48679569892477</v>
      </c>
      <c r="K148" s="15">
        <f t="shared" si="29"/>
        <v>200.46828382670867</v>
      </c>
      <c r="L148" s="15">
        <f t="shared" si="30"/>
        <v>648384.73177782446</v>
      </c>
      <c r="M148" s="15"/>
      <c r="N148" s="15">
        <f t="shared" si="31"/>
        <v>648384.73177782446</v>
      </c>
      <c r="O148" s="38">
        <f t="shared" si="19"/>
        <v>648.38473177782441</v>
      </c>
      <c r="P148" s="38">
        <v>642.95675495639478</v>
      </c>
      <c r="Q148" s="38">
        <f t="shared" si="20"/>
        <v>643</v>
      </c>
      <c r="R148" s="191"/>
      <c r="S148" s="195"/>
      <c r="T148" s="191"/>
      <c r="U148" s="195"/>
      <c r="V148" s="178"/>
      <c r="W148" s="38"/>
    </row>
    <row r="149" spans="1:23" x14ac:dyDescent="0.25">
      <c r="A149" s="5"/>
      <c r="B149" s="71" t="s">
        <v>745</v>
      </c>
      <c r="C149" s="53">
        <v>4</v>
      </c>
      <c r="D149" s="75">
        <v>22.879899999999999</v>
      </c>
      <c r="E149" s="179">
        <v>636</v>
      </c>
      <c r="F149" s="91">
        <v>171899.8</v>
      </c>
      <c r="G149" s="61">
        <v>75</v>
      </c>
      <c r="H149" s="15">
        <f t="shared" si="27"/>
        <v>128924.85</v>
      </c>
      <c r="I149" s="15">
        <f t="shared" si="26"/>
        <v>42974.949999999983</v>
      </c>
      <c r="J149" s="15">
        <f t="shared" si="28"/>
        <v>270.28270440251572</v>
      </c>
      <c r="K149" s="15">
        <f t="shared" si="29"/>
        <v>371.67237512311772</v>
      </c>
      <c r="L149" s="15">
        <f t="shared" si="30"/>
        <v>601995.17979880678</v>
      </c>
      <c r="M149" s="15"/>
      <c r="N149" s="15">
        <f t="shared" si="31"/>
        <v>601995.17979880678</v>
      </c>
      <c r="O149" s="38">
        <f t="shared" si="19"/>
        <v>601.99517979880682</v>
      </c>
      <c r="P149" s="38">
        <v>557.98974485574206</v>
      </c>
      <c r="Q149" s="38">
        <f t="shared" si="20"/>
        <v>558</v>
      </c>
      <c r="R149" s="191"/>
      <c r="S149" s="195"/>
      <c r="T149" s="191"/>
      <c r="U149" s="195"/>
      <c r="V149" s="178"/>
      <c r="W149" s="38"/>
    </row>
    <row r="150" spans="1:23" x14ac:dyDescent="0.25">
      <c r="A150" s="5"/>
      <c r="B150" s="71" t="s">
        <v>93</v>
      </c>
      <c r="C150" s="53">
        <v>4</v>
      </c>
      <c r="D150" s="75">
        <v>31.273200000000003</v>
      </c>
      <c r="E150" s="179">
        <v>578</v>
      </c>
      <c r="F150" s="91">
        <v>343959.1</v>
      </c>
      <c r="G150" s="61">
        <v>75</v>
      </c>
      <c r="H150" s="15">
        <f t="shared" si="27"/>
        <v>257969.32500000001</v>
      </c>
      <c r="I150" s="15">
        <f t="shared" si="26"/>
        <v>85989.774999999965</v>
      </c>
      <c r="J150" s="15">
        <f t="shared" si="28"/>
        <v>595.0849480968858</v>
      </c>
      <c r="K150" s="15">
        <f t="shared" si="29"/>
        <v>46.870131428747641</v>
      </c>
      <c r="L150" s="15">
        <f t="shared" si="30"/>
        <v>200914.74032739768</v>
      </c>
      <c r="M150" s="15"/>
      <c r="N150" s="15">
        <f t="shared" si="31"/>
        <v>200914.74032739768</v>
      </c>
      <c r="O150" s="38">
        <f t="shared" si="19"/>
        <v>200.91474032739768</v>
      </c>
      <c r="P150" s="38">
        <v>316.98124516695447</v>
      </c>
      <c r="Q150" s="38">
        <f t="shared" si="20"/>
        <v>317</v>
      </c>
      <c r="R150" s="191"/>
      <c r="S150" s="195"/>
      <c r="T150" s="191"/>
      <c r="U150" s="195"/>
      <c r="V150" s="178"/>
      <c r="W150" s="38"/>
    </row>
    <row r="151" spans="1:23" x14ac:dyDescent="0.25">
      <c r="A151" s="5"/>
      <c r="B151" s="71" t="s">
        <v>94</v>
      </c>
      <c r="C151" s="53">
        <v>4</v>
      </c>
      <c r="D151" s="75">
        <v>58.628599999999992</v>
      </c>
      <c r="E151" s="179">
        <v>3970</v>
      </c>
      <c r="F151" s="91">
        <v>496457.3</v>
      </c>
      <c r="G151" s="61">
        <v>75</v>
      </c>
      <c r="H151" s="15">
        <f t="shared" si="27"/>
        <v>372342.97499999998</v>
      </c>
      <c r="I151" s="15">
        <f t="shared" si="26"/>
        <v>124114.32500000001</v>
      </c>
      <c r="J151" s="15">
        <f t="shared" si="28"/>
        <v>125.05221662468513</v>
      </c>
      <c r="K151" s="15">
        <f t="shared" si="29"/>
        <v>516.90286290094832</v>
      </c>
      <c r="L151" s="15">
        <f t="shared" si="30"/>
        <v>1205659.3966392181</v>
      </c>
      <c r="M151" s="15"/>
      <c r="N151" s="15">
        <f t="shared" si="31"/>
        <v>1205659.3966392181</v>
      </c>
      <c r="O151" s="38">
        <f t="shared" ref="O151:O214" si="32">N151/1000</f>
        <v>1205.6593966392181</v>
      </c>
      <c r="P151" s="38">
        <v>1113.8143856839624</v>
      </c>
      <c r="Q151" s="38">
        <f t="shared" si="20"/>
        <v>1113.8</v>
      </c>
      <c r="R151" s="191"/>
      <c r="S151" s="195"/>
      <c r="T151" s="191"/>
      <c r="U151" s="195"/>
      <c r="V151" s="178"/>
      <c r="W151" s="38"/>
    </row>
    <row r="152" spans="1:23" x14ac:dyDescent="0.25">
      <c r="A152" s="5"/>
      <c r="B152" s="71" t="s">
        <v>95</v>
      </c>
      <c r="C152" s="53">
        <v>4</v>
      </c>
      <c r="D152" s="75">
        <v>76.844499999999996</v>
      </c>
      <c r="E152" s="179">
        <v>3213</v>
      </c>
      <c r="F152" s="91">
        <v>1111668.8</v>
      </c>
      <c r="G152" s="61">
        <v>75</v>
      </c>
      <c r="H152" s="15">
        <f t="shared" si="27"/>
        <v>833751.6</v>
      </c>
      <c r="I152" s="15">
        <f t="shared" si="26"/>
        <v>277917.20000000007</v>
      </c>
      <c r="J152" s="15">
        <f t="shared" si="28"/>
        <v>345.9909119203237</v>
      </c>
      <c r="K152" s="15">
        <f t="shared" si="29"/>
        <v>295.96416760530974</v>
      </c>
      <c r="L152" s="15">
        <f t="shared" si="30"/>
        <v>898211.66941366764</v>
      </c>
      <c r="M152" s="15"/>
      <c r="N152" s="15">
        <f t="shared" si="31"/>
        <v>898211.66941366764</v>
      </c>
      <c r="O152" s="38">
        <f t="shared" si="32"/>
        <v>898.21166941366766</v>
      </c>
      <c r="P152" s="38">
        <v>803.29736050289944</v>
      </c>
      <c r="Q152" s="38">
        <f t="shared" si="20"/>
        <v>803.3</v>
      </c>
      <c r="R152" s="191"/>
      <c r="S152" s="195"/>
      <c r="T152" s="191"/>
      <c r="U152" s="195"/>
      <c r="V152" s="178"/>
      <c r="W152" s="38"/>
    </row>
    <row r="153" spans="1:23" x14ac:dyDescent="0.25">
      <c r="A153" s="5"/>
      <c r="B153" s="71" t="s">
        <v>96</v>
      </c>
      <c r="C153" s="53">
        <v>4</v>
      </c>
      <c r="D153" s="75">
        <v>38.180500000000002</v>
      </c>
      <c r="E153" s="179">
        <v>2271</v>
      </c>
      <c r="F153" s="91">
        <v>286880.7</v>
      </c>
      <c r="G153" s="61">
        <v>75</v>
      </c>
      <c r="H153" s="15">
        <f t="shared" si="27"/>
        <v>215160.52499999999</v>
      </c>
      <c r="I153" s="15">
        <f t="shared" si="26"/>
        <v>71720.175000000017</v>
      </c>
      <c r="J153" s="15">
        <f t="shared" si="28"/>
        <v>126.32351387054162</v>
      </c>
      <c r="K153" s="15">
        <f t="shared" si="29"/>
        <v>515.63156565509178</v>
      </c>
      <c r="L153" s="15">
        <f t="shared" si="30"/>
        <v>985653.49855131528</v>
      </c>
      <c r="M153" s="15"/>
      <c r="N153" s="15">
        <f t="shared" si="31"/>
        <v>985653.49855131528</v>
      </c>
      <c r="O153" s="38">
        <f t="shared" si="32"/>
        <v>985.65349855131524</v>
      </c>
      <c r="P153" s="38">
        <v>891.80811510050307</v>
      </c>
      <c r="Q153" s="38">
        <f t="shared" ref="Q153:Q216" si="33">(ROUND(P153,1))</f>
        <v>891.8</v>
      </c>
      <c r="R153" s="191"/>
      <c r="S153" s="195"/>
      <c r="T153" s="191"/>
      <c r="U153" s="195"/>
      <c r="V153" s="178"/>
      <c r="W153" s="38"/>
    </row>
    <row r="154" spans="1:23" x14ac:dyDescent="0.25">
      <c r="A154" s="5"/>
      <c r="B154" s="71" t="s">
        <v>97</v>
      </c>
      <c r="C154" s="53">
        <v>4</v>
      </c>
      <c r="D154" s="75">
        <v>50.358499999999999</v>
      </c>
      <c r="E154" s="179">
        <v>3143</v>
      </c>
      <c r="F154" s="91">
        <v>1196954.6000000001</v>
      </c>
      <c r="G154" s="61">
        <v>75</v>
      </c>
      <c r="H154" s="15">
        <f t="shared" si="27"/>
        <v>897715.95</v>
      </c>
      <c r="I154" s="15">
        <f t="shared" si="26"/>
        <v>299238.65000000014</v>
      </c>
      <c r="J154" s="15">
        <f t="shared" si="28"/>
        <v>380.83188036907416</v>
      </c>
      <c r="K154" s="15">
        <f t="shared" si="29"/>
        <v>261.12319915655928</v>
      </c>
      <c r="L154" s="15">
        <f t="shared" si="30"/>
        <v>774469.58391061262</v>
      </c>
      <c r="M154" s="15"/>
      <c r="N154" s="15">
        <f t="shared" si="31"/>
        <v>774469.58391061262</v>
      </c>
      <c r="O154" s="38">
        <f t="shared" si="32"/>
        <v>774.46958391061264</v>
      </c>
      <c r="P154" s="38">
        <v>733.52355810684344</v>
      </c>
      <c r="Q154" s="38">
        <f t="shared" si="33"/>
        <v>733.5</v>
      </c>
      <c r="R154" s="191"/>
      <c r="S154" s="195"/>
      <c r="T154" s="191"/>
      <c r="U154" s="195"/>
      <c r="V154" s="178"/>
      <c r="W154" s="38"/>
    </row>
    <row r="155" spans="1:23" x14ac:dyDescent="0.25">
      <c r="A155" s="5"/>
      <c r="B155" s="71" t="s">
        <v>98</v>
      </c>
      <c r="C155" s="53">
        <v>4</v>
      </c>
      <c r="D155" s="75">
        <v>109.09</v>
      </c>
      <c r="E155" s="179">
        <v>5770</v>
      </c>
      <c r="F155" s="91">
        <v>1556513.7</v>
      </c>
      <c r="G155" s="61">
        <v>75</v>
      </c>
      <c r="H155" s="15">
        <f t="shared" si="27"/>
        <v>1167385.2749999999</v>
      </c>
      <c r="I155" s="15">
        <f t="shared" si="26"/>
        <v>389128.42500000005</v>
      </c>
      <c r="J155" s="15">
        <f t="shared" si="28"/>
        <v>269.75974003466206</v>
      </c>
      <c r="K155" s="15">
        <f t="shared" si="29"/>
        <v>372.19533949097138</v>
      </c>
      <c r="L155" s="15">
        <f t="shared" si="30"/>
        <v>1329061.7523967815</v>
      </c>
      <c r="M155" s="15"/>
      <c r="N155" s="15">
        <f t="shared" si="31"/>
        <v>1329061.7523967815</v>
      </c>
      <c r="O155" s="38">
        <f t="shared" si="32"/>
        <v>1329.0617523967815</v>
      </c>
      <c r="P155" s="38">
        <v>1149.3997550006802</v>
      </c>
      <c r="Q155" s="38">
        <f t="shared" si="33"/>
        <v>1149.4000000000001</v>
      </c>
      <c r="R155" s="191"/>
      <c r="S155" s="195"/>
      <c r="T155" s="191"/>
      <c r="U155" s="195"/>
      <c r="V155" s="178"/>
      <c r="W155" s="38"/>
    </row>
    <row r="156" spans="1:23" x14ac:dyDescent="0.25">
      <c r="A156" s="5"/>
      <c r="B156" s="71" t="s">
        <v>99</v>
      </c>
      <c r="C156" s="53">
        <v>4</v>
      </c>
      <c r="D156" s="75">
        <v>26.459899999999998</v>
      </c>
      <c r="E156" s="179">
        <v>1542</v>
      </c>
      <c r="F156" s="91">
        <v>161634.6</v>
      </c>
      <c r="G156" s="61">
        <v>75</v>
      </c>
      <c r="H156" s="15">
        <f t="shared" si="27"/>
        <v>121225.95</v>
      </c>
      <c r="I156" s="15">
        <f t="shared" si="26"/>
        <v>40408.650000000009</v>
      </c>
      <c r="J156" s="15">
        <f t="shared" si="28"/>
        <v>104.82140077821012</v>
      </c>
      <c r="K156" s="15">
        <f t="shared" si="29"/>
        <v>537.13367874742335</v>
      </c>
      <c r="L156" s="15">
        <f t="shared" si="30"/>
        <v>911626.46727029968</v>
      </c>
      <c r="M156" s="15"/>
      <c r="N156" s="15">
        <f t="shared" si="31"/>
        <v>911626.46727029968</v>
      </c>
      <c r="O156" s="38">
        <f t="shared" si="32"/>
        <v>911.62646727029971</v>
      </c>
      <c r="P156" s="38">
        <v>828.25915977053387</v>
      </c>
      <c r="Q156" s="38">
        <f t="shared" si="33"/>
        <v>828.3</v>
      </c>
      <c r="R156" s="191"/>
      <c r="S156" s="195"/>
      <c r="T156" s="191"/>
      <c r="U156" s="195"/>
      <c r="V156" s="178"/>
      <c r="W156" s="38"/>
    </row>
    <row r="157" spans="1:23" x14ac:dyDescent="0.25">
      <c r="A157" s="5"/>
      <c r="B157" s="71" t="s">
        <v>746</v>
      </c>
      <c r="C157" s="53">
        <v>4</v>
      </c>
      <c r="D157" s="75">
        <v>17.317799999999998</v>
      </c>
      <c r="E157" s="179">
        <v>990</v>
      </c>
      <c r="F157" s="91">
        <v>138300.1</v>
      </c>
      <c r="G157" s="61">
        <v>75</v>
      </c>
      <c r="H157" s="15">
        <f t="shared" si="27"/>
        <v>103725.075</v>
      </c>
      <c r="I157" s="15">
        <f t="shared" si="26"/>
        <v>34575.025000000009</v>
      </c>
      <c r="J157" s="15">
        <f t="shared" si="28"/>
        <v>139.69707070707071</v>
      </c>
      <c r="K157" s="15">
        <f t="shared" si="29"/>
        <v>502.25800881856276</v>
      </c>
      <c r="L157" s="15">
        <f t="shared" si="30"/>
        <v>788946.83119738428</v>
      </c>
      <c r="M157" s="15"/>
      <c r="N157" s="15">
        <f t="shared" si="31"/>
        <v>788946.83119738428</v>
      </c>
      <c r="O157" s="38">
        <f t="shared" si="32"/>
        <v>788.94683119738431</v>
      </c>
      <c r="P157" s="38">
        <v>694.19735625044746</v>
      </c>
      <c r="Q157" s="38">
        <f t="shared" si="33"/>
        <v>694.2</v>
      </c>
      <c r="R157" s="191"/>
      <c r="S157" s="195"/>
      <c r="T157" s="191"/>
      <c r="U157" s="195"/>
      <c r="V157" s="178"/>
      <c r="W157" s="38"/>
    </row>
    <row r="158" spans="1:23" x14ac:dyDescent="0.25">
      <c r="A158" s="5"/>
      <c r="B158" s="71" t="s">
        <v>100</v>
      </c>
      <c r="C158" s="53">
        <v>4</v>
      </c>
      <c r="D158" s="75">
        <v>34.703099999999999</v>
      </c>
      <c r="E158" s="179">
        <v>1921</v>
      </c>
      <c r="F158" s="91">
        <v>191793.8</v>
      </c>
      <c r="G158" s="61">
        <v>75</v>
      </c>
      <c r="H158" s="15">
        <f t="shared" si="27"/>
        <v>143845.35</v>
      </c>
      <c r="I158" s="15">
        <f t="shared" si="26"/>
        <v>47948.449999999983</v>
      </c>
      <c r="J158" s="15">
        <f t="shared" si="28"/>
        <v>99.840603852160328</v>
      </c>
      <c r="K158" s="15">
        <f t="shared" si="29"/>
        <v>542.11447567347307</v>
      </c>
      <c r="L158" s="15">
        <f t="shared" si="30"/>
        <v>976785.31474329648</v>
      </c>
      <c r="M158" s="15"/>
      <c r="N158" s="15">
        <f t="shared" si="31"/>
        <v>976785.31474329648</v>
      </c>
      <c r="O158" s="38">
        <f t="shared" si="32"/>
        <v>976.78531474329645</v>
      </c>
      <c r="P158" s="38">
        <v>899.37649261549643</v>
      </c>
      <c r="Q158" s="38">
        <f t="shared" si="33"/>
        <v>899.4</v>
      </c>
      <c r="R158" s="191"/>
      <c r="S158" s="195"/>
      <c r="T158" s="191"/>
      <c r="U158" s="195"/>
      <c r="V158" s="178"/>
      <c r="W158" s="38"/>
    </row>
    <row r="159" spans="1:23" x14ac:dyDescent="0.25">
      <c r="A159" s="5"/>
      <c r="B159" s="71" t="s">
        <v>101</v>
      </c>
      <c r="C159" s="53">
        <v>4</v>
      </c>
      <c r="D159" s="75">
        <v>43.419999999999995</v>
      </c>
      <c r="E159" s="179">
        <v>2868</v>
      </c>
      <c r="F159" s="91">
        <v>386868.7</v>
      </c>
      <c r="G159" s="61">
        <v>75</v>
      </c>
      <c r="H159" s="15">
        <f t="shared" si="27"/>
        <v>290151.52500000002</v>
      </c>
      <c r="I159" s="15">
        <f t="shared" si="26"/>
        <v>96717.174999999988</v>
      </c>
      <c r="J159" s="15">
        <f t="shared" si="28"/>
        <v>134.89145746164576</v>
      </c>
      <c r="K159" s="15">
        <f t="shared" si="29"/>
        <v>507.06362206398768</v>
      </c>
      <c r="L159" s="15">
        <f t="shared" si="30"/>
        <v>1046046.8627305451</v>
      </c>
      <c r="M159" s="15"/>
      <c r="N159" s="15">
        <f t="shared" si="31"/>
        <v>1046046.8627305451</v>
      </c>
      <c r="O159" s="38">
        <f t="shared" si="32"/>
        <v>1046.0468627305452</v>
      </c>
      <c r="P159" s="38">
        <v>967.74462138647243</v>
      </c>
      <c r="Q159" s="38">
        <f t="shared" si="33"/>
        <v>967.7</v>
      </c>
      <c r="R159" s="191"/>
      <c r="S159" s="195"/>
      <c r="T159" s="191"/>
      <c r="U159" s="195"/>
      <c r="V159" s="178"/>
      <c r="W159" s="38"/>
    </row>
    <row r="160" spans="1:23" x14ac:dyDescent="0.25">
      <c r="A160" s="5"/>
      <c r="B160" s="71" t="s">
        <v>102</v>
      </c>
      <c r="C160" s="53">
        <v>4</v>
      </c>
      <c r="D160" s="75">
        <v>49.62</v>
      </c>
      <c r="E160" s="179">
        <v>3046</v>
      </c>
      <c r="F160" s="91">
        <v>328865.40000000002</v>
      </c>
      <c r="G160" s="61">
        <v>75</v>
      </c>
      <c r="H160" s="15">
        <f t="shared" si="27"/>
        <v>246649.05</v>
      </c>
      <c r="I160" s="15">
        <f t="shared" si="26"/>
        <v>82216.350000000035</v>
      </c>
      <c r="J160" s="15">
        <f t="shared" si="28"/>
        <v>107.96631648063034</v>
      </c>
      <c r="K160" s="15">
        <f t="shared" si="29"/>
        <v>533.98876304500311</v>
      </c>
      <c r="L160" s="15">
        <f t="shared" si="30"/>
        <v>1114663.4904040899</v>
      </c>
      <c r="M160" s="15"/>
      <c r="N160" s="15">
        <f t="shared" si="31"/>
        <v>1114663.4904040899</v>
      </c>
      <c r="O160" s="38">
        <f t="shared" si="32"/>
        <v>1114.66349040409</v>
      </c>
      <c r="P160" s="38">
        <v>1015.8646840357083</v>
      </c>
      <c r="Q160" s="38">
        <f t="shared" si="33"/>
        <v>1015.9</v>
      </c>
      <c r="R160" s="191"/>
      <c r="S160" s="195"/>
      <c r="T160" s="191"/>
      <c r="U160" s="195"/>
      <c r="V160" s="178"/>
      <c r="W160" s="38"/>
    </row>
    <row r="161" spans="1:23" x14ac:dyDescent="0.25">
      <c r="A161" s="5"/>
      <c r="B161" s="71" t="s">
        <v>103</v>
      </c>
      <c r="C161" s="53">
        <v>4</v>
      </c>
      <c r="D161" s="75">
        <v>35.459099999999999</v>
      </c>
      <c r="E161" s="179">
        <v>2145</v>
      </c>
      <c r="F161" s="91">
        <v>693904.7</v>
      </c>
      <c r="G161" s="61">
        <v>75</v>
      </c>
      <c r="H161" s="15">
        <f t="shared" si="27"/>
        <v>520428.52500000002</v>
      </c>
      <c r="I161" s="15">
        <f t="shared" si="26"/>
        <v>173476.17499999993</v>
      </c>
      <c r="J161" s="15">
        <f t="shared" si="28"/>
        <v>323.49869463869464</v>
      </c>
      <c r="K161" s="15">
        <f t="shared" si="29"/>
        <v>318.45638488693879</v>
      </c>
      <c r="L161" s="15">
        <f t="shared" si="30"/>
        <v>712184.50266181631</v>
      </c>
      <c r="M161" s="15"/>
      <c r="N161" s="15">
        <f t="shared" si="31"/>
        <v>712184.50266181631</v>
      </c>
      <c r="O161" s="38">
        <f t="shared" si="32"/>
        <v>712.18450266181628</v>
      </c>
      <c r="P161" s="38">
        <v>561.13787384428406</v>
      </c>
      <c r="Q161" s="38">
        <f t="shared" si="33"/>
        <v>561.1</v>
      </c>
      <c r="R161" s="191"/>
      <c r="S161" s="195"/>
      <c r="T161" s="191"/>
      <c r="U161" s="195"/>
      <c r="V161" s="178"/>
      <c r="W161" s="38"/>
    </row>
    <row r="162" spans="1:23" x14ac:dyDescent="0.25">
      <c r="A162" s="5"/>
      <c r="B162" s="71"/>
      <c r="C162" s="53"/>
      <c r="D162" s="75">
        <v>0</v>
      </c>
      <c r="E162" s="181"/>
      <c r="F162" s="50"/>
      <c r="G162" s="61"/>
      <c r="H162" s="39"/>
      <c r="I162" s="13"/>
      <c r="K162" s="15"/>
      <c r="L162" s="15"/>
      <c r="M162" s="15"/>
      <c r="N162" s="15"/>
      <c r="O162" s="38">
        <f t="shared" si="32"/>
        <v>0</v>
      </c>
      <c r="P162" s="38">
        <v>0</v>
      </c>
      <c r="Q162" s="38">
        <f t="shared" si="33"/>
        <v>0</v>
      </c>
      <c r="R162" s="191"/>
      <c r="S162" s="195"/>
      <c r="T162" s="191"/>
      <c r="U162" s="195"/>
      <c r="V162" s="178"/>
      <c r="W162" s="38"/>
    </row>
    <row r="163" spans="1:23" x14ac:dyDescent="0.25">
      <c r="A163" s="32" t="s">
        <v>104</v>
      </c>
      <c r="B163" s="63" t="s">
        <v>2</v>
      </c>
      <c r="C163" s="64"/>
      <c r="D163" s="7">
        <v>867.85669999999993</v>
      </c>
      <c r="E163" s="182">
        <f>E164</f>
        <v>57638</v>
      </c>
      <c r="F163" s="55"/>
      <c r="G163" s="61"/>
      <c r="H163" s="12">
        <f>H165</f>
        <v>4778475.3500000024</v>
      </c>
      <c r="I163" s="12">
        <f>I165</f>
        <v>-4778475.3500000024</v>
      </c>
      <c r="J163" s="12"/>
      <c r="K163" s="15"/>
      <c r="L163" s="15"/>
      <c r="M163" s="14">
        <f>M165</f>
        <v>26110755.432510778</v>
      </c>
      <c r="N163" s="12">
        <f t="shared" si="31"/>
        <v>26110755.432510778</v>
      </c>
      <c r="O163" s="38"/>
      <c r="P163" s="38"/>
      <c r="Q163" s="38">
        <f t="shared" si="33"/>
        <v>0</v>
      </c>
      <c r="R163" s="191"/>
      <c r="S163" s="195"/>
      <c r="T163" s="191"/>
      <c r="U163" s="195"/>
      <c r="V163" s="178"/>
      <c r="W163" s="38"/>
    </row>
    <row r="164" spans="1:23" x14ac:dyDescent="0.25">
      <c r="A164" s="32" t="s">
        <v>104</v>
      </c>
      <c r="B164" s="63" t="s">
        <v>3</v>
      </c>
      <c r="C164" s="64"/>
      <c r="D164" s="7">
        <v>867.85669999999993</v>
      </c>
      <c r="E164" s="182">
        <f>SUM(E166:E192)</f>
        <v>57638</v>
      </c>
      <c r="F164" s="55">
        <f>SUM(F166:F192)</f>
        <v>19113901.40000001</v>
      </c>
      <c r="G164" s="61"/>
      <c r="H164" s="12">
        <f>SUM(H166:H192)</f>
        <v>10011478.014999995</v>
      </c>
      <c r="I164" s="12">
        <f>SUM(I166:I192)</f>
        <v>9102423.3849999979</v>
      </c>
      <c r="J164" s="12"/>
      <c r="K164" s="15"/>
      <c r="L164" s="12">
        <f>SUM(L166:L192)</f>
        <v>22833784.249530442</v>
      </c>
      <c r="M164" s="15"/>
      <c r="N164" s="12">
        <f t="shared" si="31"/>
        <v>22833784.249530442</v>
      </c>
      <c r="O164" s="38"/>
      <c r="P164" s="38"/>
      <c r="Q164" s="38">
        <f t="shared" si="33"/>
        <v>0</v>
      </c>
      <c r="R164" s="191"/>
      <c r="S164" s="195"/>
      <c r="T164" s="191"/>
      <c r="U164" s="195"/>
      <c r="V164" s="178"/>
      <c r="W164" s="38"/>
    </row>
    <row r="165" spans="1:23" x14ac:dyDescent="0.25">
      <c r="A165" s="5"/>
      <c r="B165" s="71" t="s">
        <v>26</v>
      </c>
      <c r="C165" s="53">
        <v>2</v>
      </c>
      <c r="D165" s="75">
        <v>0</v>
      </c>
      <c r="E165" s="183"/>
      <c r="F165" s="70"/>
      <c r="G165" s="61">
        <v>25</v>
      </c>
      <c r="H165" s="15">
        <f>F164*G165/100</f>
        <v>4778475.3500000024</v>
      </c>
      <c r="I165" s="15">
        <f t="shared" ref="I165:I192" si="34">F165-H165</f>
        <v>-4778475.3500000024</v>
      </c>
      <c r="J165" s="15"/>
      <c r="K165" s="15"/>
      <c r="L165" s="15"/>
      <c r="M165" s="15">
        <f>($L$7*$L$8*E163/$L$10)+($L$7*$L$9*D163/$L$11)</f>
        <v>26110755.432510778</v>
      </c>
      <c r="N165" s="15">
        <f t="shared" si="31"/>
        <v>26110755.432510778</v>
      </c>
      <c r="O165" s="38">
        <f t="shared" si="32"/>
        <v>26110.755432510778</v>
      </c>
      <c r="P165" s="38">
        <v>23955.674363870268</v>
      </c>
      <c r="Q165" s="38">
        <f t="shared" si="33"/>
        <v>23955.7</v>
      </c>
      <c r="R165" s="191"/>
      <c r="S165" s="195"/>
      <c r="T165" s="191"/>
      <c r="U165" s="195"/>
      <c r="V165" s="178"/>
      <c r="W165" s="38"/>
    </row>
    <row r="166" spans="1:23" x14ac:dyDescent="0.25">
      <c r="A166" s="5"/>
      <c r="B166" s="71" t="s">
        <v>105</v>
      </c>
      <c r="C166" s="53">
        <v>4</v>
      </c>
      <c r="D166" s="75">
        <v>26.908499999999997</v>
      </c>
      <c r="E166" s="179">
        <v>1520</v>
      </c>
      <c r="F166" s="92">
        <v>247224</v>
      </c>
      <c r="G166" s="61">
        <v>75</v>
      </c>
      <c r="H166" s="15">
        <f t="shared" ref="H166:H192" si="35">F166*G166/100</f>
        <v>185418</v>
      </c>
      <c r="I166" s="15">
        <f t="shared" si="34"/>
        <v>61806</v>
      </c>
      <c r="J166" s="15">
        <f t="shared" ref="J166:J192" si="36">F166/E166</f>
        <v>162.64736842105262</v>
      </c>
      <c r="K166" s="15">
        <f t="shared" ref="K166:K192" si="37">$J$11*$J$19-J166</f>
        <v>479.30771110458079</v>
      </c>
      <c r="L166" s="15">
        <f t="shared" ref="L166:L192" si="38">IF(K166&gt;0,$J$7*$J$8*(K166/$K$19),0)+$J$7*$J$9*(E166/$E$19)+$J$7*$J$10*(D166/$D$19)</f>
        <v>836253.76212261477</v>
      </c>
      <c r="M166" s="15"/>
      <c r="N166" s="15">
        <f t="shared" si="31"/>
        <v>836253.76212261477</v>
      </c>
      <c r="O166" s="38">
        <f t="shared" si="32"/>
        <v>836.25376212261483</v>
      </c>
      <c r="P166" s="38">
        <v>791.80376841985196</v>
      </c>
      <c r="Q166" s="38">
        <f t="shared" si="33"/>
        <v>791.8</v>
      </c>
      <c r="R166" s="191"/>
      <c r="S166" s="195"/>
      <c r="T166" s="191"/>
      <c r="U166" s="195"/>
      <c r="V166" s="178"/>
      <c r="W166" s="38"/>
    </row>
    <row r="167" spans="1:23" x14ac:dyDescent="0.25">
      <c r="A167" s="5"/>
      <c r="B167" s="71" t="s">
        <v>149</v>
      </c>
      <c r="C167" s="53">
        <v>4</v>
      </c>
      <c r="D167" s="75">
        <v>43.430900000000001</v>
      </c>
      <c r="E167" s="179">
        <v>3141</v>
      </c>
      <c r="F167" s="92">
        <v>927870.8</v>
      </c>
      <c r="G167" s="61">
        <v>75</v>
      </c>
      <c r="H167" s="15">
        <f t="shared" si="35"/>
        <v>695903.1</v>
      </c>
      <c r="I167" s="15">
        <f t="shared" si="34"/>
        <v>231967.70000000007</v>
      </c>
      <c r="J167" s="15">
        <f t="shared" si="36"/>
        <v>295.40617637695004</v>
      </c>
      <c r="K167" s="15">
        <f t="shared" si="37"/>
        <v>346.54890314868339</v>
      </c>
      <c r="L167" s="15">
        <f t="shared" si="38"/>
        <v>865445.49929976149</v>
      </c>
      <c r="M167" s="15"/>
      <c r="N167" s="15">
        <f t="shared" si="31"/>
        <v>865445.49929976149</v>
      </c>
      <c r="O167" s="38">
        <f t="shared" si="32"/>
        <v>865.44549929976154</v>
      </c>
      <c r="P167" s="38">
        <v>798.58794061115771</v>
      </c>
      <c r="Q167" s="38">
        <f t="shared" si="33"/>
        <v>798.6</v>
      </c>
      <c r="R167" s="191"/>
      <c r="S167" s="195"/>
      <c r="T167" s="191"/>
      <c r="U167" s="195"/>
      <c r="V167" s="178"/>
      <c r="W167" s="38"/>
    </row>
    <row r="168" spans="1:23" x14ac:dyDescent="0.25">
      <c r="A168" s="5"/>
      <c r="B168" s="71" t="s">
        <v>106</v>
      </c>
      <c r="C168" s="53">
        <v>4</v>
      </c>
      <c r="D168" s="75">
        <v>26.584299999999995</v>
      </c>
      <c r="E168" s="179">
        <v>3388</v>
      </c>
      <c r="F168" s="92">
        <v>817732.5</v>
      </c>
      <c r="G168" s="61">
        <v>75</v>
      </c>
      <c r="H168" s="15">
        <f t="shared" si="35"/>
        <v>613299.375</v>
      </c>
      <c r="I168" s="15">
        <f t="shared" si="34"/>
        <v>204433.125</v>
      </c>
      <c r="J168" s="15">
        <f t="shared" si="36"/>
        <v>241.36142266824086</v>
      </c>
      <c r="K168" s="15">
        <f t="shared" si="37"/>
        <v>400.5936568573926</v>
      </c>
      <c r="L168" s="15">
        <f t="shared" si="38"/>
        <v>912812.75579297054</v>
      </c>
      <c r="M168" s="15"/>
      <c r="N168" s="15">
        <f t="shared" si="31"/>
        <v>912812.75579297054</v>
      </c>
      <c r="O168" s="38">
        <f t="shared" si="32"/>
        <v>912.81275579297051</v>
      </c>
      <c r="P168" s="38">
        <v>806.32899737193179</v>
      </c>
      <c r="Q168" s="38">
        <f t="shared" si="33"/>
        <v>806.3</v>
      </c>
      <c r="R168" s="191"/>
      <c r="S168" s="195"/>
      <c r="T168" s="191"/>
      <c r="U168" s="195"/>
      <c r="V168" s="178"/>
      <c r="W168" s="38"/>
    </row>
    <row r="169" spans="1:23" x14ac:dyDescent="0.25">
      <c r="A169" s="5"/>
      <c r="B169" s="71" t="s">
        <v>859</v>
      </c>
      <c r="C169" s="53">
        <v>3</v>
      </c>
      <c r="D169" s="75">
        <v>2.4799000000000002</v>
      </c>
      <c r="E169" s="179">
        <v>4948</v>
      </c>
      <c r="F169" s="92">
        <v>7861723.7000000002</v>
      </c>
      <c r="G169" s="61">
        <v>20</v>
      </c>
      <c r="H169" s="15">
        <f t="shared" si="35"/>
        <v>1572344.74</v>
      </c>
      <c r="I169" s="15">
        <f t="shared" si="34"/>
        <v>6289378.96</v>
      </c>
      <c r="J169" s="15">
        <f t="shared" si="36"/>
        <v>1588.8689773645917</v>
      </c>
      <c r="K169" s="15">
        <f t="shared" si="37"/>
        <v>-946.91389783895829</v>
      </c>
      <c r="L169" s="15">
        <f t="shared" si="38"/>
        <v>480466.38463058253</v>
      </c>
      <c r="M169" s="15"/>
      <c r="N169" s="15">
        <f t="shared" si="31"/>
        <v>480466.38463058253</v>
      </c>
      <c r="O169" s="38">
        <f t="shared" si="32"/>
        <v>480.46638463058252</v>
      </c>
      <c r="P169" s="38">
        <v>436.196954681303</v>
      </c>
      <c r="Q169" s="38">
        <f t="shared" si="33"/>
        <v>436.2</v>
      </c>
      <c r="R169" s="191"/>
      <c r="S169" s="195"/>
      <c r="T169" s="191"/>
      <c r="U169" s="195"/>
      <c r="V169" s="178"/>
      <c r="W169" s="38"/>
    </row>
    <row r="170" spans="1:23" x14ac:dyDescent="0.25">
      <c r="A170" s="5"/>
      <c r="B170" s="71" t="s">
        <v>107</v>
      </c>
      <c r="C170" s="53">
        <v>4</v>
      </c>
      <c r="D170" s="75">
        <v>32.512800000000006</v>
      </c>
      <c r="E170" s="179">
        <v>1897</v>
      </c>
      <c r="F170" s="92">
        <v>186053.4</v>
      </c>
      <c r="G170" s="61">
        <v>75</v>
      </c>
      <c r="H170" s="15">
        <f t="shared" si="35"/>
        <v>139540.04999999999</v>
      </c>
      <c r="I170" s="15">
        <f t="shared" si="34"/>
        <v>46513.350000000006</v>
      </c>
      <c r="J170" s="15">
        <f t="shared" si="36"/>
        <v>98.077701634159197</v>
      </c>
      <c r="K170" s="15">
        <f t="shared" si="37"/>
        <v>543.87737789147423</v>
      </c>
      <c r="L170" s="15">
        <f t="shared" si="38"/>
        <v>970791.11959392589</v>
      </c>
      <c r="M170" s="15"/>
      <c r="N170" s="15">
        <f t="shared" si="31"/>
        <v>970791.11959392589</v>
      </c>
      <c r="O170" s="38">
        <f t="shared" si="32"/>
        <v>970.79111959392594</v>
      </c>
      <c r="P170" s="38">
        <v>850.79925542326316</v>
      </c>
      <c r="Q170" s="38">
        <f t="shared" si="33"/>
        <v>850.8</v>
      </c>
      <c r="R170" s="191"/>
      <c r="S170" s="195"/>
      <c r="T170" s="191"/>
      <c r="U170" s="195"/>
      <c r="V170" s="178"/>
      <c r="W170" s="38"/>
    </row>
    <row r="171" spans="1:23" x14ac:dyDescent="0.25">
      <c r="A171" s="5"/>
      <c r="B171" s="71" t="s">
        <v>747</v>
      </c>
      <c r="C171" s="53">
        <v>4</v>
      </c>
      <c r="D171" s="75">
        <v>24.204699999999999</v>
      </c>
      <c r="E171" s="179">
        <v>1240</v>
      </c>
      <c r="F171" s="92">
        <v>159061.5</v>
      </c>
      <c r="G171" s="61">
        <v>75</v>
      </c>
      <c r="H171" s="15">
        <f t="shared" si="35"/>
        <v>119296.125</v>
      </c>
      <c r="I171" s="15">
        <f t="shared" si="34"/>
        <v>39765.375</v>
      </c>
      <c r="J171" s="15">
        <f t="shared" si="36"/>
        <v>128.27540322580646</v>
      </c>
      <c r="K171" s="15">
        <f t="shared" si="37"/>
        <v>513.67967629982695</v>
      </c>
      <c r="L171" s="15">
        <f t="shared" si="38"/>
        <v>846357.16182006139</v>
      </c>
      <c r="M171" s="15"/>
      <c r="N171" s="15">
        <f t="shared" si="31"/>
        <v>846357.16182006139</v>
      </c>
      <c r="O171" s="38">
        <f t="shared" si="32"/>
        <v>846.35716182006138</v>
      </c>
      <c r="P171" s="38">
        <v>778.18528051485578</v>
      </c>
      <c r="Q171" s="38">
        <f t="shared" si="33"/>
        <v>778.2</v>
      </c>
      <c r="R171" s="191"/>
      <c r="S171" s="195"/>
      <c r="T171" s="191"/>
      <c r="U171" s="195"/>
      <c r="V171" s="178"/>
      <c r="W171" s="38"/>
    </row>
    <row r="172" spans="1:23" x14ac:dyDescent="0.25">
      <c r="A172" s="5"/>
      <c r="B172" s="71" t="s">
        <v>108</v>
      </c>
      <c r="C172" s="53">
        <v>4</v>
      </c>
      <c r="D172" s="75">
        <v>34.141199999999998</v>
      </c>
      <c r="E172" s="179">
        <v>2151</v>
      </c>
      <c r="F172" s="92">
        <v>377775.6</v>
      </c>
      <c r="G172" s="61">
        <v>75</v>
      </c>
      <c r="H172" s="15">
        <f t="shared" si="35"/>
        <v>283331.7</v>
      </c>
      <c r="I172" s="15">
        <f t="shared" si="34"/>
        <v>94443.899999999965</v>
      </c>
      <c r="J172" s="15">
        <f t="shared" si="36"/>
        <v>175.62789400278939</v>
      </c>
      <c r="K172" s="15">
        <f t="shared" si="37"/>
        <v>466.32718552284405</v>
      </c>
      <c r="L172" s="15">
        <f t="shared" si="38"/>
        <v>899648.51595949195</v>
      </c>
      <c r="M172" s="15"/>
      <c r="N172" s="15">
        <f t="shared" si="31"/>
        <v>899648.51595949195</v>
      </c>
      <c r="O172" s="38">
        <f t="shared" si="32"/>
        <v>899.64851595949199</v>
      </c>
      <c r="P172" s="38">
        <v>832.38920699724031</v>
      </c>
      <c r="Q172" s="38">
        <f t="shared" si="33"/>
        <v>832.4</v>
      </c>
      <c r="R172" s="191"/>
      <c r="S172" s="195"/>
      <c r="T172" s="191"/>
      <c r="U172" s="195"/>
      <c r="V172" s="178"/>
      <c r="W172" s="38"/>
    </row>
    <row r="173" spans="1:23" x14ac:dyDescent="0.25">
      <c r="A173" s="5"/>
      <c r="B173" s="71" t="s">
        <v>748</v>
      </c>
      <c r="C173" s="53">
        <v>4</v>
      </c>
      <c r="D173" s="75">
        <v>13.6663</v>
      </c>
      <c r="E173" s="179">
        <v>655</v>
      </c>
      <c r="F173" s="92">
        <v>141091.20000000001</v>
      </c>
      <c r="G173" s="61">
        <v>75</v>
      </c>
      <c r="H173" s="15">
        <f t="shared" si="35"/>
        <v>105818.4</v>
      </c>
      <c r="I173" s="15">
        <f t="shared" si="34"/>
        <v>35272.800000000017</v>
      </c>
      <c r="J173" s="15">
        <f t="shared" si="36"/>
        <v>215.40641221374048</v>
      </c>
      <c r="K173" s="15">
        <f t="shared" si="37"/>
        <v>426.54866731189293</v>
      </c>
      <c r="L173" s="15">
        <f t="shared" si="38"/>
        <v>649401.17504562065</v>
      </c>
      <c r="M173" s="15"/>
      <c r="N173" s="15">
        <f t="shared" si="31"/>
        <v>649401.17504562065</v>
      </c>
      <c r="O173" s="38">
        <f t="shared" si="32"/>
        <v>649.40117504562068</v>
      </c>
      <c r="P173" s="38">
        <v>569.46925300208875</v>
      </c>
      <c r="Q173" s="38">
        <f t="shared" si="33"/>
        <v>569.5</v>
      </c>
      <c r="R173" s="191"/>
      <c r="S173" s="195"/>
      <c r="T173" s="191"/>
      <c r="U173" s="195"/>
      <c r="V173" s="178"/>
      <c r="W173" s="38"/>
    </row>
    <row r="174" spans="1:23" x14ac:dyDescent="0.25">
      <c r="A174" s="5"/>
      <c r="B174" s="71" t="s">
        <v>109</v>
      </c>
      <c r="C174" s="53">
        <v>4</v>
      </c>
      <c r="D174" s="75">
        <v>47.553799999999995</v>
      </c>
      <c r="E174" s="179">
        <v>3030</v>
      </c>
      <c r="F174" s="92">
        <v>976477.4</v>
      </c>
      <c r="G174" s="61">
        <v>75</v>
      </c>
      <c r="H174" s="15">
        <f t="shared" si="35"/>
        <v>732358.05</v>
      </c>
      <c r="I174" s="15">
        <f t="shared" si="34"/>
        <v>244119.34999999998</v>
      </c>
      <c r="J174" s="15">
        <f t="shared" si="36"/>
        <v>322.26976897689769</v>
      </c>
      <c r="K174" s="15">
        <f t="shared" si="37"/>
        <v>319.68531054873574</v>
      </c>
      <c r="L174" s="15">
        <f t="shared" si="38"/>
        <v>831446.8757546714</v>
      </c>
      <c r="M174" s="15"/>
      <c r="N174" s="15">
        <f t="shared" si="31"/>
        <v>831446.8757546714</v>
      </c>
      <c r="O174" s="38">
        <f t="shared" si="32"/>
        <v>831.4468757546714</v>
      </c>
      <c r="P174" s="38">
        <v>766.10855909039526</v>
      </c>
      <c r="Q174" s="38">
        <f t="shared" si="33"/>
        <v>766.1</v>
      </c>
      <c r="R174" s="191"/>
      <c r="S174" s="195"/>
      <c r="T174" s="191"/>
      <c r="U174" s="195"/>
      <c r="V174" s="178"/>
      <c r="W174" s="38"/>
    </row>
    <row r="175" spans="1:23" x14ac:dyDescent="0.25">
      <c r="A175" s="5"/>
      <c r="B175" s="71" t="s">
        <v>110</v>
      </c>
      <c r="C175" s="53">
        <v>4</v>
      </c>
      <c r="D175" s="75">
        <v>45.8063</v>
      </c>
      <c r="E175" s="179">
        <v>2334</v>
      </c>
      <c r="F175" s="92">
        <v>217990.9</v>
      </c>
      <c r="G175" s="61">
        <v>75</v>
      </c>
      <c r="H175" s="15">
        <f t="shared" si="35"/>
        <v>163493.17499999999</v>
      </c>
      <c r="I175" s="15">
        <f t="shared" si="34"/>
        <v>54497.725000000006</v>
      </c>
      <c r="J175" s="15">
        <f t="shared" si="36"/>
        <v>93.397986289631532</v>
      </c>
      <c r="K175" s="15">
        <f t="shared" si="37"/>
        <v>548.55709323600195</v>
      </c>
      <c r="L175" s="15">
        <f t="shared" si="38"/>
        <v>1054874.237863082</v>
      </c>
      <c r="M175" s="15"/>
      <c r="N175" s="15">
        <f t="shared" si="31"/>
        <v>1054874.237863082</v>
      </c>
      <c r="O175" s="38">
        <f t="shared" si="32"/>
        <v>1054.874237863082</v>
      </c>
      <c r="P175" s="38">
        <v>964.58159961685237</v>
      </c>
      <c r="Q175" s="38">
        <f t="shared" si="33"/>
        <v>964.6</v>
      </c>
      <c r="R175" s="191"/>
      <c r="S175" s="195"/>
      <c r="T175" s="191"/>
      <c r="U175" s="195"/>
      <c r="V175" s="178"/>
      <c r="W175" s="38"/>
    </row>
    <row r="176" spans="1:23" x14ac:dyDescent="0.25">
      <c r="A176" s="5"/>
      <c r="B176" s="71" t="s">
        <v>111</v>
      </c>
      <c r="C176" s="53">
        <v>4</v>
      </c>
      <c r="D176" s="75">
        <v>48.502000000000002</v>
      </c>
      <c r="E176" s="179">
        <v>3317</v>
      </c>
      <c r="F176" s="92">
        <v>629915.9</v>
      </c>
      <c r="G176" s="61">
        <v>75</v>
      </c>
      <c r="H176" s="15">
        <f t="shared" si="35"/>
        <v>472436.92499999999</v>
      </c>
      <c r="I176" s="15">
        <f t="shared" si="34"/>
        <v>157478.97500000003</v>
      </c>
      <c r="J176" s="15">
        <f t="shared" si="36"/>
        <v>189.90530599939706</v>
      </c>
      <c r="K176" s="15">
        <f t="shared" si="37"/>
        <v>452.04977352623638</v>
      </c>
      <c r="L176" s="15">
        <f t="shared" si="38"/>
        <v>1032012.5384681982</v>
      </c>
      <c r="M176" s="15"/>
      <c r="N176" s="15">
        <f t="shared" si="31"/>
        <v>1032012.5384681982</v>
      </c>
      <c r="O176" s="38">
        <f t="shared" si="32"/>
        <v>1032.012538468198</v>
      </c>
      <c r="P176" s="38">
        <v>946.07200385849524</v>
      </c>
      <c r="Q176" s="38">
        <f t="shared" si="33"/>
        <v>946.1</v>
      </c>
      <c r="R176" s="191"/>
      <c r="S176" s="195"/>
      <c r="T176" s="191"/>
      <c r="U176" s="195"/>
      <c r="V176" s="178"/>
      <c r="W176" s="38"/>
    </row>
    <row r="177" spans="1:23" x14ac:dyDescent="0.25">
      <c r="A177" s="5"/>
      <c r="B177" s="71" t="s">
        <v>749</v>
      </c>
      <c r="C177" s="53">
        <v>4</v>
      </c>
      <c r="D177" s="75">
        <v>18.323800000000002</v>
      </c>
      <c r="E177" s="179">
        <v>964</v>
      </c>
      <c r="F177" s="92">
        <v>183263.5</v>
      </c>
      <c r="G177" s="61">
        <v>75</v>
      </c>
      <c r="H177" s="15">
        <f t="shared" si="35"/>
        <v>137447.625</v>
      </c>
      <c r="I177" s="15">
        <f t="shared" si="34"/>
        <v>45815.875</v>
      </c>
      <c r="J177" s="15">
        <f t="shared" si="36"/>
        <v>190.10736514522821</v>
      </c>
      <c r="K177" s="15">
        <f t="shared" si="37"/>
        <v>451.84771438040525</v>
      </c>
      <c r="L177" s="15">
        <f t="shared" si="38"/>
        <v>724262.306002917</v>
      </c>
      <c r="M177" s="15"/>
      <c r="N177" s="15">
        <f t="shared" si="31"/>
        <v>724262.306002917</v>
      </c>
      <c r="O177" s="38">
        <f t="shared" si="32"/>
        <v>724.26230600291706</v>
      </c>
      <c r="P177" s="38">
        <v>463.21353753431868</v>
      </c>
      <c r="Q177" s="38">
        <f t="shared" si="33"/>
        <v>463.2</v>
      </c>
      <c r="R177" s="191"/>
      <c r="S177" s="195"/>
      <c r="T177" s="191"/>
      <c r="U177" s="195"/>
      <c r="V177" s="178"/>
      <c r="W177" s="38"/>
    </row>
    <row r="178" spans="1:23" x14ac:dyDescent="0.25">
      <c r="A178" s="5"/>
      <c r="B178" s="71" t="s">
        <v>112</v>
      </c>
      <c r="C178" s="53">
        <v>4</v>
      </c>
      <c r="D178" s="75">
        <v>37.853900000000003</v>
      </c>
      <c r="E178" s="179">
        <v>1800</v>
      </c>
      <c r="F178" s="92">
        <v>469885</v>
      </c>
      <c r="G178" s="61">
        <v>75</v>
      </c>
      <c r="H178" s="15">
        <f t="shared" si="35"/>
        <v>352413.75</v>
      </c>
      <c r="I178" s="15">
        <f t="shared" si="34"/>
        <v>117471.25</v>
      </c>
      <c r="J178" s="15">
        <f t="shared" si="36"/>
        <v>261.04722222222222</v>
      </c>
      <c r="K178" s="15">
        <f t="shared" si="37"/>
        <v>380.90785730341122</v>
      </c>
      <c r="L178" s="15">
        <f t="shared" si="38"/>
        <v>766126.55855959246</v>
      </c>
      <c r="M178" s="15"/>
      <c r="N178" s="15">
        <f t="shared" si="31"/>
        <v>766126.55855959246</v>
      </c>
      <c r="O178" s="38">
        <f t="shared" si="32"/>
        <v>766.12655855959247</v>
      </c>
      <c r="P178" s="38">
        <v>738.96889198056044</v>
      </c>
      <c r="Q178" s="38">
        <f t="shared" si="33"/>
        <v>739</v>
      </c>
      <c r="R178" s="191"/>
      <c r="S178" s="195"/>
      <c r="T178" s="191"/>
      <c r="U178" s="195"/>
      <c r="V178" s="178"/>
      <c r="W178" s="38"/>
    </row>
    <row r="179" spans="1:23" x14ac:dyDescent="0.25">
      <c r="A179" s="5"/>
      <c r="B179" s="71" t="s">
        <v>113</v>
      </c>
      <c r="C179" s="53">
        <v>4</v>
      </c>
      <c r="D179" s="75">
        <v>68.959999999999994</v>
      </c>
      <c r="E179" s="179">
        <v>4338</v>
      </c>
      <c r="F179" s="92">
        <v>748799.3</v>
      </c>
      <c r="G179" s="61">
        <v>75</v>
      </c>
      <c r="H179" s="15">
        <f t="shared" si="35"/>
        <v>561599.47499999998</v>
      </c>
      <c r="I179" s="15">
        <f t="shared" si="34"/>
        <v>187199.82500000007</v>
      </c>
      <c r="J179" s="15">
        <f t="shared" si="36"/>
        <v>172.61394651913326</v>
      </c>
      <c r="K179" s="15">
        <f t="shared" si="37"/>
        <v>469.34113300650017</v>
      </c>
      <c r="L179" s="15">
        <f t="shared" si="38"/>
        <v>1207771.5507051744</v>
      </c>
      <c r="M179" s="15"/>
      <c r="N179" s="15">
        <f t="shared" si="31"/>
        <v>1207771.5507051744</v>
      </c>
      <c r="O179" s="38">
        <f t="shared" si="32"/>
        <v>1207.7715507051744</v>
      </c>
      <c r="P179" s="38">
        <v>1067.5284817084839</v>
      </c>
      <c r="Q179" s="38">
        <f t="shared" si="33"/>
        <v>1067.5</v>
      </c>
      <c r="R179" s="191"/>
      <c r="S179" s="195"/>
      <c r="T179" s="191"/>
      <c r="U179" s="195"/>
      <c r="V179" s="178"/>
      <c r="W179" s="38"/>
    </row>
    <row r="180" spans="1:23" x14ac:dyDescent="0.25">
      <c r="A180" s="5"/>
      <c r="B180" s="71" t="s">
        <v>750</v>
      </c>
      <c r="C180" s="53">
        <v>4</v>
      </c>
      <c r="D180" s="75">
        <v>23.719200000000001</v>
      </c>
      <c r="E180" s="179">
        <v>1003</v>
      </c>
      <c r="F180" s="92">
        <v>126792.3</v>
      </c>
      <c r="G180" s="61">
        <v>75</v>
      </c>
      <c r="H180" s="15">
        <f t="shared" si="35"/>
        <v>95094.225000000006</v>
      </c>
      <c r="I180" s="15">
        <f t="shared" si="34"/>
        <v>31698.074999999997</v>
      </c>
      <c r="J180" s="15">
        <f t="shared" si="36"/>
        <v>126.41306081754736</v>
      </c>
      <c r="K180" s="15">
        <f t="shared" si="37"/>
        <v>515.54201870808606</v>
      </c>
      <c r="L180" s="15">
        <f t="shared" si="38"/>
        <v>824743.59070749744</v>
      </c>
      <c r="M180" s="15"/>
      <c r="N180" s="15">
        <f t="shared" si="31"/>
        <v>824743.59070749744</v>
      </c>
      <c r="O180" s="38">
        <f t="shared" si="32"/>
        <v>824.74359070749745</v>
      </c>
      <c r="P180" s="38">
        <v>730.86026134984127</v>
      </c>
      <c r="Q180" s="38">
        <f t="shared" si="33"/>
        <v>730.9</v>
      </c>
      <c r="R180" s="191"/>
      <c r="S180" s="195"/>
      <c r="T180" s="191"/>
      <c r="U180" s="195"/>
      <c r="V180" s="178"/>
      <c r="W180" s="38"/>
    </row>
    <row r="181" spans="1:23" x14ac:dyDescent="0.25">
      <c r="A181" s="5"/>
      <c r="B181" s="71" t="s">
        <v>114</v>
      </c>
      <c r="C181" s="53">
        <v>4</v>
      </c>
      <c r="D181" s="75">
        <v>39.612299999999998</v>
      </c>
      <c r="E181" s="179">
        <v>2733</v>
      </c>
      <c r="F181" s="92">
        <v>370445.7</v>
      </c>
      <c r="G181" s="61">
        <v>75</v>
      </c>
      <c r="H181" s="15">
        <f t="shared" si="35"/>
        <v>277834.27500000002</v>
      </c>
      <c r="I181" s="15">
        <f t="shared" si="34"/>
        <v>92611.424999999988</v>
      </c>
      <c r="J181" s="15">
        <f t="shared" si="36"/>
        <v>135.54544456641054</v>
      </c>
      <c r="K181" s="15">
        <f t="shared" si="37"/>
        <v>506.4096349592229</v>
      </c>
      <c r="L181" s="15">
        <f t="shared" si="38"/>
        <v>1021905.9271529492</v>
      </c>
      <c r="M181" s="15"/>
      <c r="N181" s="15">
        <f t="shared" si="31"/>
        <v>1021905.9271529492</v>
      </c>
      <c r="O181" s="38">
        <f t="shared" si="32"/>
        <v>1021.9059271529492</v>
      </c>
      <c r="P181" s="38">
        <v>945.91917756234113</v>
      </c>
      <c r="Q181" s="38">
        <f t="shared" si="33"/>
        <v>945.9</v>
      </c>
      <c r="R181" s="191"/>
      <c r="S181" s="195"/>
      <c r="T181" s="191"/>
      <c r="U181" s="195"/>
      <c r="V181" s="178"/>
      <c r="W181" s="38"/>
    </row>
    <row r="182" spans="1:23" x14ac:dyDescent="0.25">
      <c r="A182" s="5"/>
      <c r="B182" s="71" t="s">
        <v>115</v>
      </c>
      <c r="C182" s="53">
        <v>4</v>
      </c>
      <c r="D182" s="75">
        <v>14.54</v>
      </c>
      <c r="E182" s="179">
        <v>1569</v>
      </c>
      <c r="F182" s="92">
        <v>206049.3</v>
      </c>
      <c r="G182" s="61">
        <v>75</v>
      </c>
      <c r="H182" s="15">
        <f t="shared" si="35"/>
        <v>154536.97500000001</v>
      </c>
      <c r="I182" s="15">
        <f t="shared" si="34"/>
        <v>51512.324999999983</v>
      </c>
      <c r="J182" s="15">
        <f t="shared" si="36"/>
        <v>131.32523900573614</v>
      </c>
      <c r="K182" s="15">
        <f t="shared" si="37"/>
        <v>510.6298405198973</v>
      </c>
      <c r="L182" s="15">
        <f t="shared" si="38"/>
        <v>847595.14354252024</v>
      </c>
      <c r="M182" s="15"/>
      <c r="N182" s="15">
        <f t="shared" si="31"/>
        <v>847595.14354252024</v>
      </c>
      <c r="O182" s="38">
        <f t="shared" si="32"/>
        <v>847.59514354252019</v>
      </c>
      <c r="P182" s="38">
        <v>767.87443867357877</v>
      </c>
      <c r="Q182" s="38">
        <f t="shared" si="33"/>
        <v>767.9</v>
      </c>
      <c r="R182" s="191"/>
      <c r="S182" s="195"/>
      <c r="T182" s="191"/>
      <c r="U182" s="195"/>
      <c r="V182" s="178"/>
      <c r="W182" s="38"/>
    </row>
    <row r="183" spans="1:23" x14ac:dyDescent="0.25">
      <c r="A183" s="5"/>
      <c r="B183" s="71" t="s">
        <v>116</v>
      </c>
      <c r="C183" s="53">
        <v>4</v>
      </c>
      <c r="D183" s="75">
        <v>48.664899999999996</v>
      </c>
      <c r="E183" s="179">
        <v>3002</v>
      </c>
      <c r="F183" s="92">
        <v>2038109.4</v>
      </c>
      <c r="G183" s="61">
        <v>75</v>
      </c>
      <c r="H183" s="15">
        <f t="shared" si="35"/>
        <v>1528582.05</v>
      </c>
      <c r="I183" s="15">
        <f t="shared" si="34"/>
        <v>509527.34999999986</v>
      </c>
      <c r="J183" s="15">
        <f t="shared" si="36"/>
        <v>678.91718854097269</v>
      </c>
      <c r="K183" s="15">
        <f t="shared" si="37"/>
        <v>-36.962109015339252</v>
      </c>
      <c r="L183" s="15">
        <f t="shared" si="38"/>
        <v>419989.91674625955</v>
      </c>
      <c r="M183" s="15"/>
      <c r="N183" s="15">
        <f t="shared" si="31"/>
        <v>419989.91674625955</v>
      </c>
      <c r="O183" s="38">
        <f t="shared" si="32"/>
        <v>419.98991674625955</v>
      </c>
      <c r="P183" s="38">
        <v>381.67371472295787</v>
      </c>
      <c r="Q183" s="38">
        <f t="shared" si="33"/>
        <v>381.7</v>
      </c>
      <c r="R183" s="191"/>
      <c r="S183" s="195"/>
      <c r="T183" s="191"/>
      <c r="U183" s="195"/>
      <c r="V183" s="178"/>
      <c r="W183" s="38"/>
    </row>
    <row r="184" spans="1:23" x14ac:dyDescent="0.25">
      <c r="A184" s="5"/>
      <c r="B184" s="71" t="s">
        <v>117</v>
      </c>
      <c r="C184" s="53">
        <v>4</v>
      </c>
      <c r="D184" s="75">
        <v>32.5428</v>
      </c>
      <c r="E184" s="179">
        <v>1502</v>
      </c>
      <c r="F184" s="92">
        <v>244463.3</v>
      </c>
      <c r="G184" s="61">
        <v>75</v>
      </c>
      <c r="H184" s="15">
        <f t="shared" si="35"/>
        <v>183347.47500000001</v>
      </c>
      <c r="I184" s="15">
        <f t="shared" si="34"/>
        <v>61115.824999999983</v>
      </c>
      <c r="J184" s="15">
        <f t="shared" si="36"/>
        <v>162.75852197070571</v>
      </c>
      <c r="K184" s="15">
        <f t="shared" si="37"/>
        <v>479.19655755492772</v>
      </c>
      <c r="L184" s="15">
        <f t="shared" si="38"/>
        <v>849737.7089242239</v>
      </c>
      <c r="M184" s="15"/>
      <c r="N184" s="15">
        <f t="shared" si="31"/>
        <v>849737.7089242239</v>
      </c>
      <c r="O184" s="38">
        <f t="shared" si="32"/>
        <v>849.73770892422385</v>
      </c>
      <c r="P184" s="38">
        <v>792.47659415252576</v>
      </c>
      <c r="Q184" s="38">
        <f t="shared" si="33"/>
        <v>792.5</v>
      </c>
      <c r="R184" s="191"/>
      <c r="S184" s="195"/>
      <c r="T184" s="191"/>
      <c r="U184" s="195"/>
      <c r="V184" s="178"/>
      <c r="W184" s="38"/>
    </row>
    <row r="185" spans="1:23" x14ac:dyDescent="0.25">
      <c r="A185" s="5"/>
      <c r="B185" s="71" t="s">
        <v>118</v>
      </c>
      <c r="C185" s="53">
        <v>4</v>
      </c>
      <c r="D185" s="75">
        <v>18.128499999999999</v>
      </c>
      <c r="E185" s="179">
        <v>1521</v>
      </c>
      <c r="F185" s="92">
        <v>246299.1</v>
      </c>
      <c r="G185" s="61">
        <v>75</v>
      </c>
      <c r="H185" s="15">
        <f t="shared" si="35"/>
        <v>184724.32500000001</v>
      </c>
      <c r="I185" s="15">
        <f t="shared" si="34"/>
        <v>61574.774999999994</v>
      </c>
      <c r="J185" s="15">
        <f t="shared" si="36"/>
        <v>161.93234714003944</v>
      </c>
      <c r="K185" s="15">
        <f t="shared" si="37"/>
        <v>480.022732385594</v>
      </c>
      <c r="L185" s="15">
        <f t="shared" si="38"/>
        <v>813349.82450571656</v>
      </c>
      <c r="M185" s="15"/>
      <c r="N185" s="15">
        <f t="shared" si="31"/>
        <v>813349.82450571656</v>
      </c>
      <c r="O185" s="38">
        <f t="shared" si="32"/>
        <v>813.34982450571658</v>
      </c>
      <c r="P185" s="38">
        <v>754.59418194488114</v>
      </c>
      <c r="Q185" s="38">
        <f t="shared" si="33"/>
        <v>754.6</v>
      </c>
      <c r="R185" s="191"/>
      <c r="S185" s="195"/>
      <c r="T185" s="191"/>
      <c r="U185" s="195"/>
      <c r="V185" s="178"/>
      <c r="W185" s="38"/>
    </row>
    <row r="186" spans="1:23" x14ac:dyDescent="0.25">
      <c r="A186" s="5"/>
      <c r="B186" s="71" t="s">
        <v>751</v>
      </c>
      <c r="C186" s="53">
        <v>4</v>
      </c>
      <c r="D186" s="75">
        <v>44.192900000000002</v>
      </c>
      <c r="E186" s="179">
        <v>2149</v>
      </c>
      <c r="F186" s="92">
        <v>178246.3</v>
      </c>
      <c r="G186" s="61">
        <v>75</v>
      </c>
      <c r="H186" s="15">
        <f t="shared" si="35"/>
        <v>133684.72500000001</v>
      </c>
      <c r="I186" s="15">
        <f t="shared" si="34"/>
        <v>44561.574999999983</v>
      </c>
      <c r="J186" s="15">
        <f t="shared" si="36"/>
        <v>82.943834341554208</v>
      </c>
      <c r="K186" s="15">
        <f t="shared" si="37"/>
        <v>559.01124518407926</v>
      </c>
      <c r="L186" s="15">
        <f t="shared" si="38"/>
        <v>1046233.6721374014</v>
      </c>
      <c r="M186" s="15"/>
      <c r="N186" s="15">
        <f t="shared" si="31"/>
        <v>1046233.6721374014</v>
      </c>
      <c r="O186" s="38">
        <f t="shared" si="32"/>
        <v>1046.2336721374015</v>
      </c>
      <c r="P186" s="38">
        <v>951.56828503225665</v>
      </c>
      <c r="Q186" s="38">
        <f t="shared" si="33"/>
        <v>951.6</v>
      </c>
      <c r="R186" s="191"/>
      <c r="S186" s="195"/>
      <c r="T186" s="191"/>
      <c r="U186" s="195"/>
      <c r="V186" s="178"/>
      <c r="W186" s="38"/>
    </row>
    <row r="187" spans="1:23" x14ac:dyDescent="0.25">
      <c r="A187" s="5"/>
      <c r="B187" s="71" t="s">
        <v>752</v>
      </c>
      <c r="C187" s="53">
        <v>4</v>
      </c>
      <c r="D187" s="75">
        <v>23.693400000000004</v>
      </c>
      <c r="E187" s="179">
        <v>954</v>
      </c>
      <c r="F187" s="92">
        <v>177047.1</v>
      </c>
      <c r="G187" s="61">
        <v>75</v>
      </c>
      <c r="H187" s="15">
        <f t="shared" si="35"/>
        <v>132785.32500000001</v>
      </c>
      <c r="I187" s="15">
        <f t="shared" si="34"/>
        <v>44261.774999999994</v>
      </c>
      <c r="J187" s="15">
        <f t="shared" si="36"/>
        <v>185.58396226415095</v>
      </c>
      <c r="K187" s="15">
        <f t="shared" si="37"/>
        <v>456.37111726148248</v>
      </c>
      <c r="L187" s="15">
        <f t="shared" si="38"/>
        <v>743761.00612629054</v>
      </c>
      <c r="M187" s="15"/>
      <c r="N187" s="15">
        <f t="shared" si="31"/>
        <v>743761.00612629054</v>
      </c>
      <c r="O187" s="38">
        <f t="shared" si="32"/>
        <v>743.76100612629057</v>
      </c>
      <c r="P187" s="38">
        <v>691.25525647177278</v>
      </c>
      <c r="Q187" s="38">
        <f t="shared" si="33"/>
        <v>691.3</v>
      </c>
      <c r="R187" s="191"/>
      <c r="S187" s="195"/>
      <c r="T187" s="191"/>
      <c r="U187" s="195"/>
      <c r="V187" s="178"/>
      <c r="W187" s="38"/>
    </row>
    <row r="188" spans="1:23" x14ac:dyDescent="0.25">
      <c r="A188" s="5"/>
      <c r="B188" s="71" t="s">
        <v>119</v>
      </c>
      <c r="C188" s="53">
        <v>4</v>
      </c>
      <c r="D188" s="75">
        <v>21.2636</v>
      </c>
      <c r="E188" s="179">
        <v>1244</v>
      </c>
      <c r="F188" s="92">
        <v>211210.6</v>
      </c>
      <c r="G188" s="61">
        <v>75</v>
      </c>
      <c r="H188" s="15">
        <f t="shared" si="35"/>
        <v>158407.95000000001</v>
      </c>
      <c r="I188" s="15">
        <f t="shared" si="34"/>
        <v>52802.649999999994</v>
      </c>
      <c r="J188" s="15">
        <f t="shared" si="36"/>
        <v>169.78344051446945</v>
      </c>
      <c r="K188" s="15">
        <f t="shared" si="37"/>
        <v>472.17163901116396</v>
      </c>
      <c r="L188" s="15">
        <f t="shared" si="38"/>
        <v>785258.52814116294</v>
      </c>
      <c r="M188" s="15"/>
      <c r="N188" s="15">
        <f t="shared" si="31"/>
        <v>785258.52814116294</v>
      </c>
      <c r="O188" s="38">
        <f t="shared" si="32"/>
        <v>785.25852814116297</v>
      </c>
      <c r="P188" s="38">
        <v>717.21270704280596</v>
      </c>
      <c r="Q188" s="38">
        <f t="shared" si="33"/>
        <v>717.2</v>
      </c>
      <c r="R188" s="191"/>
      <c r="S188" s="195"/>
      <c r="T188" s="191"/>
      <c r="U188" s="195"/>
      <c r="V188" s="178"/>
      <c r="W188" s="38"/>
    </row>
    <row r="189" spans="1:23" x14ac:dyDescent="0.25">
      <c r="A189" s="5"/>
      <c r="B189" s="71" t="s">
        <v>120</v>
      </c>
      <c r="C189" s="53">
        <v>4</v>
      </c>
      <c r="D189" s="75">
        <v>25.954899999999999</v>
      </c>
      <c r="E189" s="179">
        <v>1872</v>
      </c>
      <c r="F189" s="92">
        <v>291536.8</v>
      </c>
      <c r="G189" s="61">
        <v>75</v>
      </c>
      <c r="H189" s="15">
        <f t="shared" si="35"/>
        <v>218652.6</v>
      </c>
      <c r="I189" s="15">
        <f t="shared" si="34"/>
        <v>72884.199999999983</v>
      </c>
      <c r="J189" s="15">
        <f t="shared" si="36"/>
        <v>155.73547008547007</v>
      </c>
      <c r="K189" s="15">
        <f t="shared" si="37"/>
        <v>486.21960944016337</v>
      </c>
      <c r="L189" s="15">
        <f t="shared" si="38"/>
        <v>876258.96022103948</v>
      </c>
      <c r="M189" s="15"/>
      <c r="N189" s="15">
        <f t="shared" si="31"/>
        <v>876258.96022103948</v>
      </c>
      <c r="O189" s="38">
        <f t="shared" si="32"/>
        <v>876.2589602210395</v>
      </c>
      <c r="P189" s="38">
        <v>806.17847602511972</v>
      </c>
      <c r="Q189" s="38">
        <f t="shared" si="33"/>
        <v>806.2</v>
      </c>
      <c r="R189" s="191"/>
      <c r="S189" s="195"/>
      <c r="T189" s="191"/>
      <c r="U189" s="195"/>
      <c r="V189" s="178"/>
      <c r="W189" s="38"/>
    </row>
    <row r="190" spans="1:23" x14ac:dyDescent="0.25">
      <c r="A190" s="5"/>
      <c r="B190" s="71" t="s">
        <v>121</v>
      </c>
      <c r="C190" s="53">
        <v>4</v>
      </c>
      <c r="D190" s="75">
        <v>44.142299999999999</v>
      </c>
      <c r="E190" s="179">
        <v>2701</v>
      </c>
      <c r="F190" s="92">
        <v>590908.80000000005</v>
      </c>
      <c r="G190" s="61">
        <v>75</v>
      </c>
      <c r="H190" s="15">
        <f t="shared" si="35"/>
        <v>443181.6</v>
      </c>
      <c r="I190" s="15">
        <f t="shared" si="34"/>
        <v>147727.20000000007</v>
      </c>
      <c r="J190" s="15">
        <f t="shared" si="36"/>
        <v>218.77408367271383</v>
      </c>
      <c r="K190" s="15">
        <f t="shared" si="37"/>
        <v>423.18099585291964</v>
      </c>
      <c r="L190" s="15">
        <f t="shared" si="38"/>
        <v>923972.92771674925</v>
      </c>
      <c r="M190" s="15"/>
      <c r="N190" s="15">
        <f t="shared" si="31"/>
        <v>923972.92771674925</v>
      </c>
      <c r="O190" s="38">
        <f t="shared" si="32"/>
        <v>923.97292771674927</v>
      </c>
      <c r="P190" s="38">
        <v>882.79864229244754</v>
      </c>
      <c r="Q190" s="38">
        <f t="shared" si="33"/>
        <v>882.8</v>
      </c>
      <c r="R190" s="191"/>
      <c r="S190" s="195"/>
      <c r="T190" s="191"/>
      <c r="U190" s="195"/>
      <c r="V190" s="178"/>
      <c r="W190" s="38"/>
    </row>
    <row r="191" spans="1:23" x14ac:dyDescent="0.25">
      <c r="A191" s="5"/>
      <c r="B191" s="71" t="s">
        <v>122</v>
      </c>
      <c r="C191" s="53">
        <v>4</v>
      </c>
      <c r="D191" s="75">
        <v>25.907800000000002</v>
      </c>
      <c r="E191" s="179">
        <v>1157</v>
      </c>
      <c r="F191" s="92">
        <v>207104.3</v>
      </c>
      <c r="G191" s="61">
        <v>75</v>
      </c>
      <c r="H191" s="15">
        <f t="shared" si="35"/>
        <v>155328.22500000001</v>
      </c>
      <c r="I191" s="15">
        <f t="shared" si="34"/>
        <v>51776.074999999983</v>
      </c>
      <c r="J191" s="15">
        <f t="shared" si="36"/>
        <v>179.00112359550562</v>
      </c>
      <c r="K191" s="15">
        <f t="shared" si="37"/>
        <v>462.95395593012779</v>
      </c>
      <c r="L191" s="15">
        <f t="shared" si="38"/>
        <v>777708.49149083148</v>
      </c>
      <c r="M191" s="15"/>
      <c r="N191" s="15">
        <f t="shared" si="31"/>
        <v>777708.49149083148</v>
      </c>
      <c r="O191" s="38">
        <f t="shared" si="32"/>
        <v>777.70849149083153</v>
      </c>
      <c r="P191" s="38">
        <v>667.40911698713569</v>
      </c>
      <c r="Q191" s="38">
        <f t="shared" si="33"/>
        <v>667.4</v>
      </c>
      <c r="R191" s="191"/>
      <c r="S191" s="195"/>
      <c r="T191" s="191"/>
      <c r="U191" s="195"/>
      <c r="V191" s="178"/>
      <c r="W191" s="38"/>
    </row>
    <row r="192" spans="1:23" x14ac:dyDescent="0.25">
      <c r="A192" s="5"/>
      <c r="B192" s="71" t="s">
        <v>753</v>
      </c>
      <c r="C192" s="53">
        <v>4</v>
      </c>
      <c r="D192" s="75">
        <v>34.5657</v>
      </c>
      <c r="E192" s="179">
        <v>1508</v>
      </c>
      <c r="F192" s="92">
        <v>280823.7</v>
      </c>
      <c r="G192" s="61">
        <v>75</v>
      </c>
      <c r="H192" s="15">
        <f t="shared" si="35"/>
        <v>210617.77499999999</v>
      </c>
      <c r="I192" s="15">
        <f t="shared" si="34"/>
        <v>70205.925000000017</v>
      </c>
      <c r="J192" s="15">
        <f t="shared" si="36"/>
        <v>186.22261273209548</v>
      </c>
      <c r="K192" s="15">
        <f t="shared" si="37"/>
        <v>455.73246679353792</v>
      </c>
      <c r="L192" s="15">
        <f t="shared" si="38"/>
        <v>825598.11049913417</v>
      </c>
      <c r="M192" s="15"/>
      <c r="N192" s="15">
        <f t="shared" si="31"/>
        <v>825598.11049913417</v>
      </c>
      <c r="O192" s="38">
        <f t="shared" si="32"/>
        <v>825.59811049913412</v>
      </c>
      <c r="P192" s="38">
        <v>760.21285826764165</v>
      </c>
      <c r="Q192" s="38">
        <f t="shared" si="33"/>
        <v>760.2</v>
      </c>
      <c r="R192" s="191"/>
      <c r="S192" s="195"/>
      <c r="T192" s="191"/>
      <c r="U192" s="195"/>
      <c r="V192" s="178"/>
      <c r="W192" s="38"/>
    </row>
    <row r="193" spans="1:23" x14ac:dyDescent="0.25">
      <c r="A193" s="5"/>
      <c r="B193" s="71"/>
      <c r="C193" s="53"/>
      <c r="D193" s="75">
        <v>0</v>
      </c>
      <c r="E193" s="181"/>
      <c r="F193" s="50"/>
      <c r="G193" s="61"/>
      <c r="H193" s="39"/>
      <c r="I193" s="13"/>
      <c r="K193" s="15"/>
      <c r="L193" s="15"/>
      <c r="M193" s="15"/>
      <c r="N193" s="15"/>
      <c r="O193" s="38">
        <f t="shared" si="32"/>
        <v>0</v>
      </c>
      <c r="P193" s="38">
        <v>0</v>
      </c>
      <c r="Q193" s="38">
        <f t="shared" si="33"/>
        <v>0</v>
      </c>
      <c r="R193" s="191"/>
      <c r="S193" s="195"/>
      <c r="T193" s="191"/>
      <c r="U193" s="195"/>
      <c r="V193" s="178"/>
      <c r="W193" s="38"/>
    </row>
    <row r="194" spans="1:23" x14ac:dyDescent="0.25">
      <c r="A194" s="32" t="s">
        <v>123</v>
      </c>
      <c r="B194" s="63" t="s">
        <v>2</v>
      </c>
      <c r="C194" s="64"/>
      <c r="D194" s="7">
        <v>753.54510000000005</v>
      </c>
      <c r="E194" s="182">
        <f>E195</f>
        <v>71493</v>
      </c>
      <c r="F194" s="55"/>
      <c r="G194" s="61"/>
      <c r="H194" s="12">
        <f>H196</f>
        <v>7671232.4000000004</v>
      </c>
      <c r="I194" s="12">
        <f>I196</f>
        <v>-7671232.4000000004</v>
      </c>
      <c r="J194" s="12"/>
      <c r="K194" s="15"/>
      <c r="L194" s="15"/>
      <c r="M194" s="14">
        <f>M196</f>
        <v>28011042.28660319</v>
      </c>
      <c r="N194" s="12">
        <f t="shared" si="31"/>
        <v>28011042.28660319</v>
      </c>
      <c r="O194" s="38"/>
      <c r="P194" s="38"/>
      <c r="Q194" s="38">
        <f t="shared" si="33"/>
        <v>0</v>
      </c>
      <c r="R194" s="191"/>
      <c r="S194" s="195"/>
      <c r="T194" s="191"/>
      <c r="U194" s="195"/>
      <c r="V194" s="178"/>
      <c r="W194" s="38"/>
    </row>
    <row r="195" spans="1:23" x14ac:dyDescent="0.25">
      <c r="A195" s="32" t="s">
        <v>123</v>
      </c>
      <c r="B195" s="63" t="s">
        <v>3</v>
      </c>
      <c r="C195" s="64"/>
      <c r="D195" s="7">
        <v>753.54510000000005</v>
      </c>
      <c r="E195" s="182">
        <f>SUM(E197:E224)</f>
        <v>71493</v>
      </c>
      <c r="F195" s="55">
        <f>SUM(F197:F224)</f>
        <v>30684929.600000001</v>
      </c>
      <c r="G195" s="61"/>
      <c r="H195" s="12">
        <f>SUM(H197:H224)</f>
        <v>12074682.409999996</v>
      </c>
      <c r="I195" s="12">
        <f>SUM(I197:I224)</f>
        <v>18610247.189999998</v>
      </c>
      <c r="J195" s="12"/>
      <c r="K195" s="15"/>
      <c r="L195" s="12">
        <f>SUM(L197:L224)</f>
        <v>25092383.466577794</v>
      </c>
      <c r="M195" s="15"/>
      <c r="N195" s="12">
        <f t="shared" si="31"/>
        <v>25092383.466577794</v>
      </c>
      <c r="O195" s="38"/>
      <c r="P195" s="38"/>
      <c r="Q195" s="38">
        <f t="shared" si="33"/>
        <v>0</v>
      </c>
      <c r="R195" s="191"/>
      <c r="S195" s="195"/>
      <c r="T195" s="191"/>
      <c r="U195" s="195"/>
      <c r="V195" s="178"/>
      <c r="W195" s="38"/>
    </row>
    <row r="196" spans="1:23" x14ac:dyDescent="0.25">
      <c r="A196" s="5"/>
      <c r="B196" s="71" t="s">
        <v>26</v>
      </c>
      <c r="C196" s="53">
        <v>2</v>
      </c>
      <c r="D196" s="75">
        <v>0</v>
      </c>
      <c r="E196" s="183"/>
      <c r="F196" s="70"/>
      <c r="G196" s="61">
        <v>25</v>
      </c>
      <c r="H196" s="15">
        <f>F195*G196/100</f>
        <v>7671232.4000000004</v>
      </c>
      <c r="I196" s="15">
        <f t="shared" ref="I196:I224" si="39">F196-H196</f>
        <v>-7671232.4000000004</v>
      </c>
      <c r="J196" s="15"/>
      <c r="K196" s="15"/>
      <c r="L196" s="15"/>
      <c r="M196" s="15">
        <f>($L$7*$L$8*E194/$L$10)+($L$7*$L$9*D194/$L$11)</f>
        <v>28011042.28660319</v>
      </c>
      <c r="N196" s="15">
        <f t="shared" si="31"/>
        <v>28011042.28660319</v>
      </c>
      <c r="O196" s="38">
        <f t="shared" si="32"/>
        <v>28011.042286603191</v>
      </c>
      <c r="P196" s="38">
        <v>25594.915417806715</v>
      </c>
      <c r="Q196" s="38">
        <f t="shared" si="33"/>
        <v>25594.9</v>
      </c>
      <c r="R196" s="191"/>
      <c r="S196" s="195"/>
      <c r="T196" s="191"/>
      <c r="U196" s="195"/>
      <c r="V196" s="178"/>
      <c r="W196" s="38"/>
    </row>
    <row r="197" spans="1:23" x14ac:dyDescent="0.25">
      <c r="A197" s="5"/>
      <c r="B197" s="71" t="s">
        <v>124</v>
      </c>
      <c r="C197" s="53">
        <v>4</v>
      </c>
      <c r="D197" s="75">
        <v>15.2896</v>
      </c>
      <c r="E197" s="179">
        <v>1803</v>
      </c>
      <c r="F197" s="93">
        <v>260944.9</v>
      </c>
      <c r="G197" s="61">
        <v>75</v>
      </c>
      <c r="H197" s="15">
        <f t="shared" ref="H197:H224" si="40">F197*G197/100</f>
        <v>195708.67499999999</v>
      </c>
      <c r="I197" s="15">
        <f t="shared" si="39"/>
        <v>65236.225000000006</v>
      </c>
      <c r="J197" s="15">
        <f t="shared" ref="J197:J224" si="41">F197/E197</f>
        <v>144.7281752634498</v>
      </c>
      <c r="K197" s="15">
        <f t="shared" ref="K197:K224" si="42">$J$11*$J$19-J197</f>
        <v>497.22690426218367</v>
      </c>
      <c r="L197" s="15">
        <f t="shared" ref="L197:L224" si="43">IF(K197&gt;0,$J$7*$J$8*(K197/$K$19),0)+$J$7*$J$9*(E197/$E$19)+$J$7*$J$10*(D197/$D$19)</f>
        <v>854774.985304642</v>
      </c>
      <c r="M197" s="15"/>
      <c r="N197" s="15">
        <f t="shared" si="31"/>
        <v>854774.985304642</v>
      </c>
      <c r="O197" s="38">
        <f t="shared" si="32"/>
        <v>854.77498530464197</v>
      </c>
      <c r="P197" s="38">
        <v>771.10847453457018</v>
      </c>
      <c r="Q197" s="38">
        <f t="shared" si="33"/>
        <v>771.1</v>
      </c>
      <c r="R197" s="191"/>
      <c r="S197" s="195"/>
      <c r="T197" s="191"/>
      <c r="U197" s="195"/>
      <c r="V197" s="178"/>
      <c r="W197" s="38"/>
    </row>
    <row r="198" spans="1:23" x14ac:dyDescent="0.25">
      <c r="A198" s="5"/>
      <c r="B198" s="71" t="s">
        <v>125</v>
      </c>
      <c r="C198" s="53">
        <v>4</v>
      </c>
      <c r="D198" s="75">
        <v>59.804700000000004</v>
      </c>
      <c r="E198" s="179">
        <v>3195</v>
      </c>
      <c r="F198" s="93">
        <v>624377.30000000005</v>
      </c>
      <c r="G198" s="61">
        <v>75</v>
      </c>
      <c r="H198" s="15">
        <f t="shared" si="40"/>
        <v>468282.97499999998</v>
      </c>
      <c r="I198" s="15">
        <f t="shared" si="39"/>
        <v>156094.32500000007</v>
      </c>
      <c r="J198" s="15">
        <f t="shared" si="41"/>
        <v>195.423255086072</v>
      </c>
      <c r="K198" s="15">
        <f t="shared" si="42"/>
        <v>446.53182443956143</v>
      </c>
      <c r="L198" s="15">
        <f t="shared" si="43"/>
        <v>1044018.3014762886</v>
      </c>
      <c r="M198" s="15"/>
      <c r="N198" s="15">
        <f t="shared" si="31"/>
        <v>1044018.3014762886</v>
      </c>
      <c r="O198" s="38">
        <f t="shared" si="32"/>
        <v>1044.0183014762886</v>
      </c>
      <c r="P198" s="38">
        <v>955.08708011927502</v>
      </c>
      <c r="Q198" s="38">
        <f t="shared" si="33"/>
        <v>955.1</v>
      </c>
      <c r="R198" s="191"/>
      <c r="S198" s="195"/>
      <c r="T198" s="191"/>
      <c r="U198" s="195"/>
      <c r="V198" s="178"/>
      <c r="W198" s="38"/>
    </row>
    <row r="199" spans="1:23" x14ac:dyDescent="0.25">
      <c r="A199" s="5"/>
      <c r="B199" s="71" t="s">
        <v>126</v>
      </c>
      <c r="C199" s="53">
        <v>4</v>
      </c>
      <c r="D199" s="75">
        <v>15.4596</v>
      </c>
      <c r="E199" s="179">
        <v>1012</v>
      </c>
      <c r="F199" s="93">
        <v>112364.4</v>
      </c>
      <c r="G199" s="61">
        <v>75</v>
      </c>
      <c r="H199" s="15">
        <f t="shared" si="40"/>
        <v>84273.3</v>
      </c>
      <c r="I199" s="15">
        <f t="shared" si="39"/>
        <v>28091.099999999991</v>
      </c>
      <c r="J199" s="15">
        <f t="shared" si="41"/>
        <v>111.03201581027668</v>
      </c>
      <c r="K199" s="15">
        <f t="shared" si="42"/>
        <v>530.92306371535676</v>
      </c>
      <c r="L199" s="15">
        <f t="shared" si="43"/>
        <v>822915.43772776041</v>
      </c>
      <c r="M199" s="15"/>
      <c r="N199" s="15">
        <f t="shared" si="31"/>
        <v>822915.43772776041</v>
      </c>
      <c r="O199" s="38">
        <f t="shared" si="32"/>
        <v>822.91543772776038</v>
      </c>
      <c r="P199" s="38">
        <v>758.40278114632099</v>
      </c>
      <c r="Q199" s="38">
        <f t="shared" si="33"/>
        <v>758.4</v>
      </c>
      <c r="R199" s="191"/>
      <c r="S199" s="195"/>
      <c r="T199" s="191"/>
      <c r="U199" s="195"/>
      <c r="V199" s="178"/>
      <c r="W199" s="38"/>
    </row>
    <row r="200" spans="1:23" x14ac:dyDescent="0.25">
      <c r="A200" s="5"/>
      <c r="B200" s="71" t="s">
        <v>127</v>
      </c>
      <c r="C200" s="53">
        <v>4</v>
      </c>
      <c r="D200" s="75">
        <v>11.678699999999999</v>
      </c>
      <c r="E200" s="179">
        <v>986</v>
      </c>
      <c r="F200" s="93">
        <v>100912.9</v>
      </c>
      <c r="G200" s="61">
        <v>75</v>
      </c>
      <c r="H200" s="15">
        <f t="shared" si="40"/>
        <v>75684.675000000003</v>
      </c>
      <c r="I200" s="15">
        <f t="shared" si="39"/>
        <v>25228.224999999991</v>
      </c>
      <c r="J200" s="15">
        <f t="shared" si="41"/>
        <v>102.34574036511155</v>
      </c>
      <c r="K200" s="15">
        <f t="shared" si="42"/>
        <v>539.60933916052193</v>
      </c>
      <c r="L200" s="15">
        <f t="shared" si="43"/>
        <v>821314.60693612322</v>
      </c>
      <c r="M200" s="15"/>
      <c r="N200" s="15">
        <f t="shared" si="31"/>
        <v>821314.60693612322</v>
      </c>
      <c r="O200" s="38">
        <f t="shared" si="32"/>
        <v>821.31460693612325</v>
      </c>
      <c r="P200" s="38">
        <v>727.04083621031225</v>
      </c>
      <c r="Q200" s="38">
        <f t="shared" si="33"/>
        <v>727</v>
      </c>
      <c r="R200" s="191"/>
      <c r="S200" s="195"/>
      <c r="T200" s="191"/>
      <c r="U200" s="195"/>
      <c r="V200" s="178"/>
      <c r="W200" s="38"/>
    </row>
    <row r="201" spans="1:23" x14ac:dyDescent="0.25">
      <c r="A201" s="5"/>
      <c r="B201" s="71" t="s">
        <v>123</v>
      </c>
      <c r="C201" s="53">
        <v>3</v>
      </c>
      <c r="D201" s="75">
        <v>42.328599999999994</v>
      </c>
      <c r="E201" s="179">
        <v>14574</v>
      </c>
      <c r="F201" s="93">
        <v>19889117.800000001</v>
      </c>
      <c r="G201" s="61">
        <v>20</v>
      </c>
      <c r="H201" s="15">
        <f t="shared" si="40"/>
        <v>3977823.56</v>
      </c>
      <c r="I201" s="15">
        <f t="shared" si="39"/>
        <v>15911294.24</v>
      </c>
      <c r="J201" s="15">
        <f t="shared" si="41"/>
        <v>1364.6986276931523</v>
      </c>
      <c r="K201" s="15">
        <f t="shared" si="42"/>
        <v>-722.74354816751884</v>
      </c>
      <c r="L201" s="15">
        <f t="shared" si="43"/>
        <v>1510603.2874075226</v>
      </c>
      <c r="M201" s="15"/>
      <c r="N201" s="15">
        <f t="shared" si="31"/>
        <v>1510603.2874075226</v>
      </c>
      <c r="O201" s="38">
        <f t="shared" si="32"/>
        <v>1510.6032874075227</v>
      </c>
      <c r="P201" s="38">
        <v>1371.4308798466841</v>
      </c>
      <c r="Q201" s="38">
        <f t="shared" si="33"/>
        <v>1371.4</v>
      </c>
      <c r="R201" s="191"/>
      <c r="S201" s="195"/>
      <c r="T201" s="191"/>
      <c r="U201" s="195"/>
      <c r="V201" s="178"/>
      <c r="W201" s="38"/>
    </row>
    <row r="202" spans="1:23" x14ac:dyDescent="0.25">
      <c r="A202" s="5"/>
      <c r="B202" s="71" t="s">
        <v>128</v>
      </c>
      <c r="C202" s="53">
        <v>4</v>
      </c>
      <c r="D202" s="75">
        <v>31.614599999999999</v>
      </c>
      <c r="E202" s="179">
        <v>1325</v>
      </c>
      <c r="F202" s="93">
        <v>128556.5</v>
      </c>
      <c r="G202" s="61">
        <v>75</v>
      </c>
      <c r="H202" s="15">
        <f t="shared" si="40"/>
        <v>96417.375</v>
      </c>
      <c r="I202" s="15">
        <f t="shared" si="39"/>
        <v>32139.125</v>
      </c>
      <c r="J202" s="15">
        <f t="shared" si="41"/>
        <v>97.023773584905655</v>
      </c>
      <c r="K202" s="15">
        <f t="shared" si="42"/>
        <v>544.93130594072773</v>
      </c>
      <c r="L202" s="15">
        <f t="shared" si="43"/>
        <v>914939.68377768376</v>
      </c>
      <c r="M202" s="15"/>
      <c r="N202" s="15">
        <f t="shared" si="31"/>
        <v>914939.68377768376</v>
      </c>
      <c r="O202" s="38">
        <f t="shared" si="32"/>
        <v>914.93968377768374</v>
      </c>
      <c r="P202" s="38">
        <v>818.73902819751754</v>
      </c>
      <c r="Q202" s="38">
        <f t="shared" si="33"/>
        <v>818.7</v>
      </c>
      <c r="R202" s="191"/>
      <c r="S202" s="195"/>
      <c r="T202" s="191"/>
      <c r="U202" s="195"/>
      <c r="V202" s="178"/>
      <c r="W202" s="38"/>
    </row>
    <row r="203" spans="1:23" x14ac:dyDescent="0.25">
      <c r="A203" s="5"/>
      <c r="B203" s="71" t="s">
        <v>129</v>
      </c>
      <c r="C203" s="53">
        <v>4</v>
      </c>
      <c r="D203" s="75">
        <v>10.417100000000001</v>
      </c>
      <c r="E203" s="179">
        <v>693</v>
      </c>
      <c r="F203" s="93">
        <v>56254.3</v>
      </c>
      <c r="G203" s="61">
        <v>75</v>
      </c>
      <c r="H203" s="15">
        <f t="shared" si="40"/>
        <v>42190.724999999999</v>
      </c>
      <c r="I203" s="15">
        <f t="shared" si="39"/>
        <v>14063.575000000004</v>
      </c>
      <c r="J203" s="15">
        <f t="shared" si="41"/>
        <v>81.175036075036076</v>
      </c>
      <c r="K203" s="15">
        <f t="shared" si="42"/>
        <v>560.7800434505973</v>
      </c>
      <c r="L203" s="15">
        <f t="shared" si="43"/>
        <v>817097.39075337071</v>
      </c>
      <c r="M203" s="15"/>
      <c r="N203" s="15">
        <f t="shared" si="31"/>
        <v>817097.39075337071</v>
      </c>
      <c r="O203" s="38">
        <f t="shared" si="32"/>
        <v>817.09739075337075</v>
      </c>
      <c r="P203" s="38">
        <v>727.33000372522145</v>
      </c>
      <c r="Q203" s="38">
        <f t="shared" si="33"/>
        <v>727.3</v>
      </c>
      <c r="R203" s="191"/>
      <c r="S203" s="195"/>
      <c r="T203" s="191"/>
      <c r="U203" s="195"/>
      <c r="V203" s="178"/>
      <c r="W203" s="38"/>
    </row>
    <row r="204" spans="1:23" x14ac:dyDescent="0.25">
      <c r="A204" s="5"/>
      <c r="B204" s="71" t="s">
        <v>754</v>
      </c>
      <c r="C204" s="53">
        <v>4</v>
      </c>
      <c r="D204" s="75">
        <v>38.0578</v>
      </c>
      <c r="E204" s="179">
        <v>2565</v>
      </c>
      <c r="F204" s="93">
        <v>2148406</v>
      </c>
      <c r="G204" s="61">
        <v>75</v>
      </c>
      <c r="H204" s="15">
        <f t="shared" si="40"/>
        <v>1611304.5</v>
      </c>
      <c r="I204" s="15">
        <f t="shared" si="39"/>
        <v>537101.5</v>
      </c>
      <c r="J204" s="15">
        <f t="shared" si="41"/>
        <v>837.5851851851852</v>
      </c>
      <c r="K204" s="15">
        <f t="shared" si="42"/>
        <v>-195.63010565955176</v>
      </c>
      <c r="L204" s="15">
        <f t="shared" si="43"/>
        <v>349253.96681123757</v>
      </c>
      <c r="M204" s="15"/>
      <c r="N204" s="15">
        <f t="shared" si="31"/>
        <v>349253.96681123757</v>
      </c>
      <c r="O204" s="38">
        <f t="shared" si="32"/>
        <v>349.25396681123755</v>
      </c>
      <c r="P204" s="38">
        <v>318.69914594875939</v>
      </c>
      <c r="Q204" s="38">
        <f t="shared" si="33"/>
        <v>318.7</v>
      </c>
      <c r="R204" s="191"/>
      <c r="S204" s="195"/>
      <c r="T204" s="191"/>
      <c r="U204" s="195"/>
      <c r="V204" s="178"/>
      <c r="W204" s="38"/>
    </row>
    <row r="205" spans="1:23" x14ac:dyDescent="0.25">
      <c r="A205" s="5"/>
      <c r="B205" s="71" t="s">
        <v>130</v>
      </c>
      <c r="C205" s="53">
        <v>4</v>
      </c>
      <c r="D205" s="75">
        <v>16.581199999999999</v>
      </c>
      <c r="E205" s="179">
        <v>1383</v>
      </c>
      <c r="F205" s="93">
        <v>159220.9</v>
      </c>
      <c r="G205" s="61">
        <v>75</v>
      </c>
      <c r="H205" s="15">
        <f t="shared" si="40"/>
        <v>119415.675</v>
      </c>
      <c r="I205" s="15">
        <f t="shared" si="39"/>
        <v>39805.224999999991</v>
      </c>
      <c r="J205" s="15">
        <f t="shared" si="41"/>
        <v>115.12718727404193</v>
      </c>
      <c r="K205" s="15">
        <f t="shared" si="42"/>
        <v>526.82789225159149</v>
      </c>
      <c r="L205" s="15">
        <f t="shared" si="43"/>
        <v>856214.65957025078</v>
      </c>
      <c r="M205" s="15"/>
      <c r="N205" s="15">
        <f t="shared" si="31"/>
        <v>856214.65957025078</v>
      </c>
      <c r="O205" s="38">
        <f t="shared" si="32"/>
        <v>856.21465957025077</v>
      </c>
      <c r="P205" s="38">
        <v>770.97244794710889</v>
      </c>
      <c r="Q205" s="38">
        <f t="shared" si="33"/>
        <v>771</v>
      </c>
      <c r="R205" s="191"/>
      <c r="S205" s="195"/>
      <c r="T205" s="191"/>
      <c r="U205" s="195"/>
      <c r="V205" s="178"/>
      <c r="W205" s="38"/>
    </row>
    <row r="206" spans="1:23" x14ac:dyDescent="0.25">
      <c r="A206" s="5"/>
      <c r="B206" s="71" t="s">
        <v>131</v>
      </c>
      <c r="C206" s="53">
        <v>4</v>
      </c>
      <c r="D206" s="75">
        <v>25.100100000000005</v>
      </c>
      <c r="E206" s="179">
        <v>1698</v>
      </c>
      <c r="F206" s="93">
        <v>230322.8</v>
      </c>
      <c r="G206" s="61">
        <v>75</v>
      </c>
      <c r="H206" s="15">
        <f t="shared" si="40"/>
        <v>172742.1</v>
      </c>
      <c r="I206" s="15">
        <f t="shared" si="39"/>
        <v>57580.699999999983</v>
      </c>
      <c r="J206" s="15">
        <f t="shared" si="41"/>
        <v>135.64358068315664</v>
      </c>
      <c r="K206" s="15">
        <f t="shared" si="42"/>
        <v>506.31149884247679</v>
      </c>
      <c r="L206" s="15">
        <f t="shared" si="43"/>
        <v>883153.15800124477</v>
      </c>
      <c r="M206" s="15"/>
      <c r="N206" s="15">
        <f t="shared" si="31"/>
        <v>883153.15800124477</v>
      </c>
      <c r="O206" s="38">
        <f t="shared" si="32"/>
        <v>883.15315800124472</v>
      </c>
      <c r="P206" s="38">
        <v>800.65401267836182</v>
      </c>
      <c r="Q206" s="38">
        <f t="shared" si="33"/>
        <v>800.7</v>
      </c>
      <c r="R206" s="191"/>
      <c r="S206" s="195"/>
      <c r="T206" s="191"/>
      <c r="U206" s="195"/>
      <c r="V206" s="178"/>
      <c r="W206" s="38"/>
    </row>
    <row r="207" spans="1:23" x14ac:dyDescent="0.25">
      <c r="A207" s="5"/>
      <c r="B207" s="71" t="s">
        <v>132</v>
      </c>
      <c r="C207" s="53">
        <v>4</v>
      </c>
      <c r="D207" s="75">
        <v>26.023400000000002</v>
      </c>
      <c r="E207" s="179">
        <v>2505</v>
      </c>
      <c r="F207" s="93">
        <v>349829.6</v>
      </c>
      <c r="G207" s="61">
        <v>75</v>
      </c>
      <c r="H207" s="15">
        <f t="shared" si="40"/>
        <v>262372.2</v>
      </c>
      <c r="I207" s="15">
        <f t="shared" si="39"/>
        <v>87457.399999999965</v>
      </c>
      <c r="J207" s="15">
        <f t="shared" si="41"/>
        <v>139.65253493013972</v>
      </c>
      <c r="K207" s="15">
        <f t="shared" si="42"/>
        <v>502.30254459549371</v>
      </c>
      <c r="L207" s="15">
        <f t="shared" si="43"/>
        <v>957764.80620722356</v>
      </c>
      <c r="M207" s="15"/>
      <c r="N207" s="15">
        <f t="shared" si="31"/>
        <v>957764.80620722356</v>
      </c>
      <c r="O207" s="38">
        <f t="shared" si="32"/>
        <v>957.76480620722361</v>
      </c>
      <c r="P207" s="38">
        <v>894.05263824721703</v>
      </c>
      <c r="Q207" s="38">
        <f t="shared" si="33"/>
        <v>894.1</v>
      </c>
      <c r="R207" s="191"/>
      <c r="S207" s="195"/>
      <c r="T207" s="191"/>
      <c r="U207" s="195"/>
      <c r="V207" s="178"/>
      <c r="W207" s="38"/>
    </row>
    <row r="208" spans="1:23" x14ac:dyDescent="0.25">
      <c r="A208" s="5"/>
      <c r="B208" s="71" t="s">
        <v>133</v>
      </c>
      <c r="C208" s="53">
        <v>4</v>
      </c>
      <c r="D208" s="75">
        <v>18.456199999999999</v>
      </c>
      <c r="E208" s="179">
        <v>1569</v>
      </c>
      <c r="F208" s="93">
        <v>257806.9</v>
      </c>
      <c r="G208" s="61">
        <v>75</v>
      </c>
      <c r="H208" s="15">
        <f t="shared" si="40"/>
        <v>193355.17499999999</v>
      </c>
      <c r="I208" s="15">
        <f t="shared" si="39"/>
        <v>64451.725000000006</v>
      </c>
      <c r="J208" s="15">
        <f t="shared" si="41"/>
        <v>164.31287444231995</v>
      </c>
      <c r="K208" s="15">
        <f t="shared" si="42"/>
        <v>477.64220508331346</v>
      </c>
      <c r="L208" s="15">
        <f t="shared" si="43"/>
        <v>815771.55500591348</v>
      </c>
      <c r="M208" s="15"/>
      <c r="N208" s="15">
        <f t="shared" si="31"/>
        <v>815771.55500591348</v>
      </c>
      <c r="O208" s="38">
        <f t="shared" si="32"/>
        <v>815.77155500591346</v>
      </c>
      <c r="P208" s="38">
        <v>708.15959256677218</v>
      </c>
      <c r="Q208" s="38">
        <f t="shared" si="33"/>
        <v>708.2</v>
      </c>
      <c r="R208" s="191"/>
      <c r="S208" s="195"/>
      <c r="T208" s="191"/>
      <c r="U208" s="195"/>
      <c r="V208" s="178"/>
      <c r="W208" s="38"/>
    </row>
    <row r="209" spans="1:23" x14ac:dyDescent="0.25">
      <c r="A209" s="5"/>
      <c r="B209" s="71" t="s">
        <v>134</v>
      </c>
      <c r="C209" s="53">
        <v>4</v>
      </c>
      <c r="D209" s="75">
        <v>18.093399999999999</v>
      </c>
      <c r="E209" s="179">
        <v>1603</v>
      </c>
      <c r="F209" s="93">
        <v>658425.9</v>
      </c>
      <c r="G209" s="61">
        <v>75</v>
      </c>
      <c r="H209" s="15">
        <f t="shared" si="40"/>
        <v>493819.42499999999</v>
      </c>
      <c r="I209" s="15">
        <f t="shared" si="39"/>
        <v>164606.47500000003</v>
      </c>
      <c r="J209" s="15">
        <f t="shared" si="41"/>
        <v>410.74603867747976</v>
      </c>
      <c r="K209" s="15">
        <f t="shared" si="42"/>
        <v>231.20904084815368</v>
      </c>
      <c r="L209" s="15">
        <f t="shared" si="43"/>
        <v>500594.69377101271</v>
      </c>
      <c r="M209" s="15"/>
      <c r="N209" s="15">
        <f t="shared" si="31"/>
        <v>500594.69377101271</v>
      </c>
      <c r="O209" s="38">
        <f t="shared" si="32"/>
        <v>500.59469377101271</v>
      </c>
      <c r="P209" s="38">
        <v>461.90710877207459</v>
      </c>
      <c r="Q209" s="38">
        <f t="shared" si="33"/>
        <v>461.9</v>
      </c>
      <c r="R209" s="191"/>
      <c r="S209" s="195"/>
      <c r="T209" s="191"/>
      <c r="U209" s="195"/>
      <c r="V209" s="178"/>
      <c r="W209" s="38"/>
    </row>
    <row r="210" spans="1:23" x14ac:dyDescent="0.25">
      <c r="A210" s="5"/>
      <c r="B210" s="71" t="s">
        <v>135</v>
      </c>
      <c r="C210" s="53">
        <v>4</v>
      </c>
      <c r="D210" s="75">
        <v>32.839999999999996</v>
      </c>
      <c r="E210" s="179">
        <v>1956</v>
      </c>
      <c r="F210" s="93">
        <v>408830.4</v>
      </c>
      <c r="G210" s="61">
        <v>75</v>
      </c>
      <c r="H210" s="15">
        <f t="shared" si="40"/>
        <v>306622.8</v>
      </c>
      <c r="I210" s="15">
        <f t="shared" si="39"/>
        <v>102207.60000000003</v>
      </c>
      <c r="J210" s="15">
        <f t="shared" si="41"/>
        <v>209.01349693251535</v>
      </c>
      <c r="K210" s="15">
        <f t="shared" si="42"/>
        <v>432.94158259311808</v>
      </c>
      <c r="L210" s="15">
        <f t="shared" si="43"/>
        <v>834428.85688331106</v>
      </c>
      <c r="M210" s="15"/>
      <c r="N210" s="15">
        <f t="shared" si="31"/>
        <v>834428.85688331106</v>
      </c>
      <c r="O210" s="38">
        <f t="shared" si="32"/>
        <v>834.42885688331103</v>
      </c>
      <c r="P210" s="38">
        <v>692.10687584563334</v>
      </c>
      <c r="Q210" s="38">
        <f t="shared" si="33"/>
        <v>692.1</v>
      </c>
      <c r="R210" s="191"/>
      <c r="S210" s="195"/>
      <c r="T210" s="191"/>
      <c r="U210" s="195"/>
      <c r="V210" s="178"/>
      <c r="W210" s="38"/>
    </row>
    <row r="211" spans="1:23" x14ac:dyDescent="0.25">
      <c r="A211" s="5"/>
      <c r="B211" s="71" t="s">
        <v>136</v>
      </c>
      <c r="C211" s="53">
        <v>4</v>
      </c>
      <c r="D211" s="75">
        <v>12.6798</v>
      </c>
      <c r="E211" s="179">
        <v>907</v>
      </c>
      <c r="F211" s="93">
        <v>186488.2</v>
      </c>
      <c r="G211" s="61">
        <v>75</v>
      </c>
      <c r="H211" s="15">
        <f t="shared" si="40"/>
        <v>139866.15</v>
      </c>
      <c r="I211" s="15">
        <f t="shared" si="39"/>
        <v>46622.050000000017</v>
      </c>
      <c r="J211" s="15">
        <f t="shared" si="41"/>
        <v>205.60992282249174</v>
      </c>
      <c r="K211" s="15">
        <f t="shared" si="42"/>
        <v>436.3451567031417</v>
      </c>
      <c r="L211" s="15">
        <f t="shared" si="43"/>
        <v>683458.76458024443</v>
      </c>
      <c r="M211" s="15"/>
      <c r="N211" s="15">
        <f t="shared" ref="N211:N255" si="44">L211+M211</f>
        <v>683458.76458024443</v>
      </c>
      <c r="O211" s="38">
        <f t="shared" si="32"/>
        <v>683.45876458024441</v>
      </c>
      <c r="P211" s="38">
        <v>621.21692960549888</v>
      </c>
      <c r="Q211" s="38">
        <f t="shared" si="33"/>
        <v>621.20000000000005</v>
      </c>
      <c r="R211" s="191"/>
      <c r="S211" s="195"/>
      <c r="T211" s="191"/>
      <c r="U211" s="195"/>
      <c r="V211" s="178"/>
      <c r="W211" s="38"/>
    </row>
    <row r="212" spans="1:23" x14ac:dyDescent="0.25">
      <c r="A212" s="5"/>
      <c r="B212" s="71" t="s">
        <v>137</v>
      </c>
      <c r="C212" s="53">
        <v>4</v>
      </c>
      <c r="D212" s="75">
        <v>7.3449</v>
      </c>
      <c r="E212" s="179">
        <v>1175</v>
      </c>
      <c r="F212" s="93">
        <v>203736.4</v>
      </c>
      <c r="G212" s="61">
        <v>75</v>
      </c>
      <c r="H212" s="15">
        <f t="shared" si="40"/>
        <v>152802.29999999999</v>
      </c>
      <c r="I212" s="15">
        <f t="shared" si="39"/>
        <v>50934.100000000006</v>
      </c>
      <c r="J212" s="15">
        <f t="shared" si="41"/>
        <v>173.39268085106383</v>
      </c>
      <c r="K212" s="15">
        <f t="shared" si="42"/>
        <v>468.56239867456964</v>
      </c>
      <c r="L212" s="15">
        <f t="shared" si="43"/>
        <v>736082.4780246088</v>
      </c>
      <c r="M212" s="15"/>
      <c r="N212" s="15">
        <f t="shared" si="44"/>
        <v>736082.4780246088</v>
      </c>
      <c r="O212" s="38">
        <f t="shared" si="32"/>
        <v>736.0824780246088</v>
      </c>
      <c r="P212" s="38">
        <v>590.47689133870256</v>
      </c>
      <c r="Q212" s="38">
        <f t="shared" si="33"/>
        <v>590.5</v>
      </c>
      <c r="R212" s="191"/>
      <c r="S212" s="195"/>
      <c r="T212" s="191"/>
      <c r="U212" s="195"/>
      <c r="V212" s="178"/>
      <c r="W212" s="38"/>
    </row>
    <row r="213" spans="1:23" x14ac:dyDescent="0.25">
      <c r="A213" s="5"/>
      <c r="B213" s="71" t="s">
        <v>138</v>
      </c>
      <c r="C213" s="53">
        <v>4</v>
      </c>
      <c r="D213" s="75">
        <v>45.099099999999993</v>
      </c>
      <c r="E213" s="179">
        <v>3032</v>
      </c>
      <c r="F213" s="93">
        <v>713407.2</v>
      </c>
      <c r="G213" s="61">
        <v>75</v>
      </c>
      <c r="H213" s="15">
        <f t="shared" si="40"/>
        <v>535055.4</v>
      </c>
      <c r="I213" s="15">
        <f t="shared" si="39"/>
        <v>178351.79999999993</v>
      </c>
      <c r="J213" s="15">
        <f t="shared" si="41"/>
        <v>235.29261213720315</v>
      </c>
      <c r="K213" s="15">
        <f t="shared" si="42"/>
        <v>406.66246738843029</v>
      </c>
      <c r="L213" s="15">
        <f t="shared" si="43"/>
        <v>936990.47314441588</v>
      </c>
      <c r="M213" s="15"/>
      <c r="N213" s="15">
        <f t="shared" si="44"/>
        <v>936990.47314441588</v>
      </c>
      <c r="O213" s="38">
        <f t="shared" si="32"/>
        <v>936.99047314441589</v>
      </c>
      <c r="P213" s="38">
        <v>817.26596008077399</v>
      </c>
      <c r="Q213" s="38">
        <f t="shared" si="33"/>
        <v>817.3</v>
      </c>
      <c r="R213" s="191"/>
      <c r="S213" s="195"/>
      <c r="T213" s="191"/>
      <c r="U213" s="195"/>
      <c r="V213" s="178"/>
      <c r="W213" s="38"/>
    </row>
    <row r="214" spans="1:23" x14ac:dyDescent="0.25">
      <c r="A214" s="5"/>
      <c r="B214" s="71" t="s">
        <v>139</v>
      </c>
      <c r="C214" s="53">
        <v>4</v>
      </c>
      <c r="D214" s="75">
        <v>16.179600000000001</v>
      </c>
      <c r="E214" s="179">
        <v>1657</v>
      </c>
      <c r="F214" s="93">
        <v>377558.8</v>
      </c>
      <c r="G214" s="61">
        <v>75</v>
      </c>
      <c r="H214" s="15">
        <f t="shared" si="40"/>
        <v>283169.09999999998</v>
      </c>
      <c r="I214" s="15">
        <f t="shared" si="39"/>
        <v>94389.700000000012</v>
      </c>
      <c r="J214" s="15">
        <f t="shared" si="41"/>
        <v>227.85684972842486</v>
      </c>
      <c r="K214" s="15">
        <f t="shared" si="42"/>
        <v>414.09822979720855</v>
      </c>
      <c r="L214" s="15">
        <f t="shared" si="43"/>
        <v>736139.63770577253</v>
      </c>
      <c r="M214" s="15"/>
      <c r="N214" s="15">
        <f t="shared" si="44"/>
        <v>736139.63770577253</v>
      </c>
      <c r="O214" s="38">
        <f t="shared" si="32"/>
        <v>736.13963770577254</v>
      </c>
      <c r="P214" s="38">
        <v>661.68140298416233</v>
      </c>
      <c r="Q214" s="38">
        <f t="shared" si="33"/>
        <v>661.7</v>
      </c>
      <c r="R214" s="191"/>
      <c r="S214" s="195"/>
      <c r="T214" s="191"/>
      <c r="U214" s="195"/>
      <c r="V214" s="178"/>
      <c r="W214" s="38"/>
    </row>
    <row r="215" spans="1:23" x14ac:dyDescent="0.25">
      <c r="A215" s="5"/>
      <c r="B215" s="71" t="s">
        <v>755</v>
      </c>
      <c r="C215" s="53">
        <v>4</v>
      </c>
      <c r="D215" s="75">
        <v>32.394000000000005</v>
      </c>
      <c r="E215" s="179">
        <v>2531</v>
      </c>
      <c r="F215" s="93">
        <v>357520.6</v>
      </c>
      <c r="G215" s="61">
        <v>75</v>
      </c>
      <c r="H215" s="15">
        <f t="shared" si="40"/>
        <v>268140.45</v>
      </c>
      <c r="I215" s="15">
        <f t="shared" si="39"/>
        <v>89380.149999999965</v>
      </c>
      <c r="J215" s="15">
        <f t="shared" si="41"/>
        <v>141.25665744764913</v>
      </c>
      <c r="K215" s="15">
        <f t="shared" si="42"/>
        <v>500.69842207798433</v>
      </c>
      <c r="L215" s="15">
        <f t="shared" si="43"/>
        <v>975544.0564496608</v>
      </c>
      <c r="M215" s="15"/>
      <c r="N215" s="15">
        <f t="shared" si="44"/>
        <v>975544.0564496608</v>
      </c>
      <c r="O215" s="38">
        <f t="shared" ref="O215:O278" si="45">N215/1000</f>
        <v>975.54405644966084</v>
      </c>
      <c r="P215" s="38">
        <v>894.83150009743269</v>
      </c>
      <c r="Q215" s="38">
        <f t="shared" si="33"/>
        <v>894.8</v>
      </c>
      <c r="R215" s="191"/>
      <c r="S215" s="195"/>
      <c r="T215" s="191"/>
      <c r="U215" s="195"/>
      <c r="V215" s="178"/>
      <c r="W215" s="38"/>
    </row>
    <row r="216" spans="1:23" x14ac:dyDescent="0.25">
      <c r="A216" s="5"/>
      <c r="B216" s="71" t="s">
        <v>140</v>
      </c>
      <c r="C216" s="53">
        <v>4</v>
      </c>
      <c r="D216" s="75">
        <v>25.742600000000003</v>
      </c>
      <c r="E216" s="179">
        <v>1615</v>
      </c>
      <c r="F216" s="93">
        <v>169182.5</v>
      </c>
      <c r="G216" s="61">
        <v>75</v>
      </c>
      <c r="H216" s="15">
        <f t="shared" si="40"/>
        <v>126886.875</v>
      </c>
      <c r="I216" s="15">
        <f t="shared" si="39"/>
        <v>42295.625</v>
      </c>
      <c r="J216" s="15">
        <f t="shared" si="41"/>
        <v>104.75696594427245</v>
      </c>
      <c r="K216" s="15">
        <f t="shared" si="42"/>
        <v>537.19811358136099</v>
      </c>
      <c r="L216" s="15">
        <f t="shared" si="43"/>
        <v>916744.0663138344</v>
      </c>
      <c r="M216" s="15"/>
      <c r="N216" s="15">
        <f t="shared" si="44"/>
        <v>916744.0663138344</v>
      </c>
      <c r="O216" s="38">
        <f t="shared" si="45"/>
        <v>916.74406631383442</v>
      </c>
      <c r="P216" s="38">
        <v>835.51896101767352</v>
      </c>
      <c r="Q216" s="38">
        <f t="shared" si="33"/>
        <v>835.5</v>
      </c>
      <c r="R216" s="191"/>
      <c r="S216" s="195"/>
      <c r="T216" s="191"/>
      <c r="U216" s="195"/>
      <c r="V216" s="178"/>
      <c r="W216" s="38"/>
    </row>
    <row r="217" spans="1:23" x14ac:dyDescent="0.25">
      <c r="A217" s="5"/>
      <c r="B217" s="71" t="s">
        <v>141</v>
      </c>
      <c r="C217" s="53">
        <v>4</v>
      </c>
      <c r="D217" s="75">
        <v>45.363399999999999</v>
      </c>
      <c r="E217" s="179">
        <v>2467</v>
      </c>
      <c r="F217" s="93">
        <v>349424</v>
      </c>
      <c r="G217" s="61">
        <v>75</v>
      </c>
      <c r="H217" s="15">
        <f t="shared" si="40"/>
        <v>262068</v>
      </c>
      <c r="I217" s="15">
        <f t="shared" si="39"/>
        <v>87356</v>
      </c>
      <c r="J217" s="15">
        <f t="shared" si="41"/>
        <v>141.63923794081882</v>
      </c>
      <c r="K217" s="15">
        <f t="shared" si="42"/>
        <v>500.31584158481462</v>
      </c>
      <c r="L217" s="15">
        <f t="shared" si="43"/>
        <v>1004258.5949727949</v>
      </c>
      <c r="M217" s="15"/>
      <c r="N217" s="15">
        <f t="shared" si="44"/>
        <v>1004258.5949727949</v>
      </c>
      <c r="O217" s="38">
        <f t="shared" si="45"/>
        <v>1004.2585949727949</v>
      </c>
      <c r="P217" s="38">
        <v>912.36073320306855</v>
      </c>
      <c r="Q217" s="38">
        <f t="shared" ref="Q217:Q280" si="46">(ROUND(P217,1))</f>
        <v>912.4</v>
      </c>
      <c r="R217" s="191"/>
      <c r="S217" s="195"/>
      <c r="T217" s="191"/>
      <c r="U217" s="195"/>
      <c r="V217" s="178"/>
      <c r="W217" s="38"/>
    </row>
    <row r="218" spans="1:23" x14ac:dyDescent="0.25">
      <c r="A218" s="5"/>
      <c r="B218" s="71" t="s">
        <v>756</v>
      </c>
      <c r="C218" s="53">
        <v>4</v>
      </c>
      <c r="D218" s="75">
        <v>39.507899999999999</v>
      </c>
      <c r="E218" s="179">
        <v>2272</v>
      </c>
      <c r="F218" s="93">
        <v>409553.7</v>
      </c>
      <c r="G218" s="61">
        <v>75</v>
      </c>
      <c r="H218" s="15">
        <f t="shared" si="40"/>
        <v>307165.27500000002</v>
      </c>
      <c r="I218" s="15">
        <f t="shared" si="39"/>
        <v>102388.42499999999</v>
      </c>
      <c r="J218" s="15">
        <f t="shared" si="41"/>
        <v>180.26131161971833</v>
      </c>
      <c r="K218" s="15">
        <f t="shared" si="42"/>
        <v>461.69376790591514</v>
      </c>
      <c r="L218" s="15">
        <f t="shared" si="43"/>
        <v>919885.56858286972</v>
      </c>
      <c r="M218" s="15"/>
      <c r="N218" s="15">
        <f t="shared" si="44"/>
        <v>919885.56858286972</v>
      </c>
      <c r="O218" s="38">
        <f t="shared" si="45"/>
        <v>919.88556858286972</v>
      </c>
      <c r="P218" s="38">
        <v>837.18678943683994</v>
      </c>
      <c r="Q218" s="38">
        <f t="shared" si="46"/>
        <v>837.2</v>
      </c>
      <c r="R218" s="191"/>
      <c r="S218" s="195"/>
      <c r="T218" s="191"/>
      <c r="U218" s="195"/>
      <c r="V218" s="178"/>
      <c r="W218" s="38"/>
    </row>
    <row r="219" spans="1:23" x14ac:dyDescent="0.25">
      <c r="A219" s="5"/>
      <c r="B219" s="71" t="s">
        <v>757</v>
      </c>
      <c r="C219" s="53">
        <v>4</v>
      </c>
      <c r="D219" s="75">
        <v>49.061099999999996</v>
      </c>
      <c r="E219" s="179">
        <v>7144</v>
      </c>
      <c r="F219" s="93">
        <v>896453.8</v>
      </c>
      <c r="G219" s="61">
        <v>75</v>
      </c>
      <c r="H219" s="15">
        <f t="shared" si="40"/>
        <v>672340.35</v>
      </c>
      <c r="I219" s="15">
        <f t="shared" si="39"/>
        <v>224113.45000000007</v>
      </c>
      <c r="J219" s="15">
        <f t="shared" si="41"/>
        <v>125.48345464725645</v>
      </c>
      <c r="K219" s="15">
        <f t="shared" si="42"/>
        <v>516.47162487837704</v>
      </c>
      <c r="L219" s="15">
        <f t="shared" si="43"/>
        <v>1482909.0274359859</v>
      </c>
      <c r="M219" s="15"/>
      <c r="N219" s="15">
        <f t="shared" si="44"/>
        <v>1482909.0274359859</v>
      </c>
      <c r="O219" s="38">
        <f t="shared" si="45"/>
        <v>1482.9090274359858</v>
      </c>
      <c r="P219" s="38">
        <v>1350.9510459684077</v>
      </c>
      <c r="Q219" s="38">
        <f t="shared" si="46"/>
        <v>1351</v>
      </c>
      <c r="R219" s="191"/>
      <c r="S219" s="195"/>
      <c r="T219" s="191"/>
      <c r="U219" s="195"/>
      <c r="V219" s="178"/>
      <c r="W219" s="38"/>
    </row>
    <row r="220" spans="1:23" x14ac:dyDescent="0.25">
      <c r="A220" s="5"/>
      <c r="B220" s="71" t="s">
        <v>143</v>
      </c>
      <c r="C220" s="53">
        <v>4</v>
      </c>
      <c r="D220" s="75">
        <v>15.988299999999999</v>
      </c>
      <c r="E220" s="179">
        <v>1401</v>
      </c>
      <c r="F220" s="93">
        <v>168257.6</v>
      </c>
      <c r="G220" s="61">
        <v>75</v>
      </c>
      <c r="H220" s="15">
        <f t="shared" si="40"/>
        <v>126193.2</v>
      </c>
      <c r="I220" s="15">
        <f t="shared" si="39"/>
        <v>42064.400000000009</v>
      </c>
      <c r="J220" s="15">
        <f t="shared" si="41"/>
        <v>120.09821556031406</v>
      </c>
      <c r="K220" s="15">
        <f t="shared" si="42"/>
        <v>521.85686396531935</v>
      </c>
      <c r="L220" s="15">
        <f t="shared" si="43"/>
        <v>849919.1644000212</v>
      </c>
      <c r="M220" s="15"/>
      <c r="N220" s="15">
        <f t="shared" si="44"/>
        <v>849919.1644000212</v>
      </c>
      <c r="O220" s="38">
        <f t="shared" si="45"/>
        <v>849.91916440002115</v>
      </c>
      <c r="P220" s="38">
        <v>766.88183171825358</v>
      </c>
      <c r="Q220" s="38">
        <f t="shared" si="46"/>
        <v>766.9</v>
      </c>
      <c r="R220" s="191"/>
      <c r="S220" s="195"/>
      <c r="T220" s="191"/>
      <c r="U220" s="195"/>
      <c r="V220" s="178"/>
      <c r="W220" s="38"/>
    </row>
    <row r="221" spans="1:23" x14ac:dyDescent="0.25">
      <c r="A221" s="5"/>
      <c r="B221" s="71" t="s">
        <v>758</v>
      </c>
      <c r="C221" s="53">
        <v>4</v>
      </c>
      <c r="D221" s="75">
        <v>22.875599999999999</v>
      </c>
      <c r="E221" s="179">
        <v>2272</v>
      </c>
      <c r="F221" s="93">
        <v>341762.3</v>
      </c>
      <c r="G221" s="61">
        <v>75</v>
      </c>
      <c r="H221" s="15">
        <f t="shared" si="40"/>
        <v>256321.72500000001</v>
      </c>
      <c r="I221" s="15">
        <f t="shared" si="39"/>
        <v>85440.574999999983</v>
      </c>
      <c r="J221" s="15">
        <f t="shared" si="41"/>
        <v>150.42354753521127</v>
      </c>
      <c r="K221" s="15">
        <f t="shared" si="42"/>
        <v>491.5315319904222</v>
      </c>
      <c r="L221" s="15">
        <f t="shared" si="43"/>
        <v>913007.17563450069</v>
      </c>
      <c r="M221" s="15"/>
      <c r="N221" s="15">
        <f t="shared" si="44"/>
        <v>913007.17563450069</v>
      </c>
      <c r="O221" s="38">
        <f t="shared" si="45"/>
        <v>913.00717563450064</v>
      </c>
      <c r="P221" s="38">
        <v>828.98984263015109</v>
      </c>
      <c r="Q221" s="38">
        <f t="shared" si="46"/>
        <v>829</v>
      </c>
      <c r="R221" s="191"/>
      <c r="S221" s="195"/>
      <c r="T221" s="191"/>
      <c r="U221" s="195"/>
      <c r="V221" s="178"/>
      <c r="W221" s="38"/>
    </row>
    <row r="222" spans="1:23" x14ac:dyDescent="0.25">
      <c r="A222" s="5"/>
      <c r="B222" s="71" t="s">
        <v>144</v>
      </c>
      <c r="C222" s="53">
        <v>4</v>
      </c>
      <c r="D222" s="75">
        <v>21.118200000000002</v>
      </c>
      <c r="E222" s="179">
        <v>2700</v>
      </c>
      <c r="F222" s="93">
        <v>390888.3</v>
      </c>
      <c r="G222" s="61">
        <v>75</v>
      </c>
      <c r="H222" s="15">
        <f t="shared" si="40"/>
        <v>293166.22499999998</v>
      </c>
      <c r="I222" s="15">
        <f t="shared" si="39"/>
        <v>97722.075000000012</v>
      </c>
      <c r="J222" s="15">
        <f t="shared" si="41"/>
        <v>144.77344444444444</v>
      </c>
      <c r="K222" s="15">
        <f t="shared" si="42"/>
        <v>497.18163508118903</v>
      </c>
      <c r="L222" s="15">
        <f t="shared" si="43"/>
        <v>956473.13361142261</v>
      </c>
      <c r="M222" s="15"/>
      <c r="N222" s="15">
        <f t="shared" si="44"/>
        <v>956473.13361142261</v>
      </c>
      <c r="O222" s="38">
        <f t="shared" si="45"/>
        <v>956.47313361142267</v>
      </c>
      <c r="P222" s="38">
        <v>880.02866686664117</v>
      </c>
      <c r="Q222" s="38">
        <f t="shared" si="46"/>
        <v>880</v>
      </c>
      <c r="R222" s="191"/>
      <c r="S222" s="195"/>
      <c r="T222" s="191"/>
      <c r="U222" s="195"/>
      <c r="V222" s="178"/>
      <c r="W222" s="38"/>
    </row>
    <row r="223" spans="1:23" x14ac:dyDescent="0.25">
      <c r="A223" s="5"/>
      <c r="B223" s="71" t="s">
        <v>145</v>
      </c>
      <c r="C223" s="53">
        <v>4</v>
      </c>
      <c r="D223" s="75">
        <v>37.408799999999999</v>
      </c>
      <c r="E223" s="179">
        <v>4074</v>
      </c>
      <c r="F223" s="93">
        <v>566157.1</v>
      </c>
      <c r="G223" s="61">
        <v>75</v>
      </c>
      <c r="H223" s="15">
        <f t="shared" si="40"/>
        <v>424617.82500000001</v>
      </c>
      <c r="I223" s="15">
        <f t="shared" si="39"/>
        <v>141539.27499999997</v>
      </c>
      <c r="J223" s="15">
        <f t="shared" si="41"/>
        <v>138.96836033382425</v>
      </c>
      <c r="K223" s="15">
        <f t="shared" si="42"/>
        <v>502.98671919180919</v>
      </c>
      <c r="L223" s="15">
        <f t="shared" si="43"/>
        <v>1139877.567573034</v>
      </c>
      <c r="M223" s="15"/>
      <c r="N223" s="15">
        <f t="shared" si="44"/>
        <v>1139877.567573034</v>
      </c>
      <c r="O223" s="38">
        <f t="shared" si="45"/>
        <v>1139.877567573034</v>
      </c>
      <c r="P223" s="38">
        <v>1042.8734384431418</v>
      </c>
      <c r="Q223" s="38">
        <f t="shared" si="46"/>
        <v>1042.9000000000001</v>
      </c>
      <c r="R223" s="191"/>
      <c r="S223" s="195"/>
      <c r="T223" s="191"/>
      <c r="U223" s="195"/>
      <c r="V223" s="178"/>
      <c r="W223" s="38"/>
    </row>
    <row r="224" spans="1:23" x14ac:dyDescent="0.25">
      <c r="A224" s="5"/>
      <c r="B224" s="71" t="s">
        <v>146</v>
      </c>
      <c r="C224" s="53">
        <v>4</v>
      </c>
      <c r="D224" s="75">
        <v>21.036799999999999</v>
      </c>
      <c r="E224" s="179">
        <v>1379</v>
      </c>
      <c r="F224" s="93">
        <v>169168.5</v>
      </c>
      <c r="G224" s="61">
        <v>75</v>
      </c>
      <c r="H224" s="15">
        <f t="shared" si="40"/>
        <v>126876.375</v>
      </c>
      <c r="I224" s="15">
        <f t="shared" si="39"/>
        <v>42292.125</v>
      </c>
      <c r="J224" s="15">
        <f t="shared" si="41"/>
        <v>122.67476432197245</v>
      </c>
      <c r="K224" s="15">
        <f t="shared" si="42"/>
        <v>519.28031520366096</v>
      </c>
      <c r="L224" s="15">
        <f t="shared" si="43"/>
        <v>858248.36851504957</v>
      </c>
      <c r="M224" s="15"/>
      <c r="N224" s="15">
        <f t="shared" si="44"/>
        <v>858248.36851504957</v>
      </c>
      <c r="O224" s="38">
        <f t="shared" si="45"/>
        <v>858.24836851504961</v>
      </c>
      <c r="P224" s="38">
        <v>760.787205287093</v>
      </c>
      <c r="Q224" s="38">
        <f t="shared" si="46"/>
        <v>760.8</v>
      </c>
      <c r="R224" s="191"/>
      <c r="S224" s="195"/>
      <c r="T224" s="191"/>
      <c r="U224" s="195"/>
      <c r="V224" s="178"/>
      <c r="W224" s="38"/>
    </row>
    <row r="225" spans="1:23" x14ac:dyDescent="0.25">
      <c r="A225" s="5"/>
      <c r="B225" s="71"/>
      <c r="C225" s="53"/>
      <c r="D225" s="75">
        <v>0</v>
      </c>
      <c r="E225" s="181"/>
      <c r="F225" s="62"/>
      <c r="G225" s="62">
        <f>G226+G227</f>
        <v>0</v>
      </c>
      <c r="H225" s="39"/>
      <c r="I225" s="13"/>
      <c r="K225" s="15"/>
      <c r="L225" s="15"/>
      <c r="M225" s="15"/>
      <c r="N225" s="15"/>
      <c r="O225" s="38">
        <f t="shared" si="45"/>
        <v>0</v>
      </c>
      <c r="P225" s="38">
        <v>0</v>
      </c>
      <c r="Q225" s="38">
        <f t="shared" si="46"/>
        <v>0</v>
      </c>
      <c r="R225" s="191"/>
      <c r="S225" s="195"/>
      <c r="T225" s="191"/>
      <c r="U225" s="195"/>
      <c r="V225" s="178"/>
      <c r="W225" s="38"/>
    </row>
    <row r="226" spans="1:23" x14ac:dyDescent="0.25">
      <c r="A226" s="32" t="s">
        <v>147</v>
      </c>
      <c r="B226" s="63" t="s">
        <v>2</v>
      </c>
      <c r="C226" s="64"/>
      <c r="D226" s="77">
        <f>D227</f>
        <v>1185.1591000000001</v>
      </c>
      <c r="E226" s="182">
        <f>E227</f>
        <v>86000</v>
      </c>
      <c r="F226" s="55"/>
      <c r="G226" s="56"/>
      <c r="H226" s="12">
        <f>H228</f>
        <v>8999094.2999999989</v>
      </c>
      <c r="I226" s="12">
        <f>I228</f>
        <v>-8999094.2999999989</v>
      </c>
      <c r="J226" s="12"/>
      <c r="K226" s="15"/>
      <c r="L226" s="15"/>
      <c r="M226" s="14">
        <f>M228</f>
        <v>37471876.026807085</v>
      </c>
      <c r="N226" s="12">
        <f t="shared" si="44"/>
        <v>37471876.026807085</v>
      </c>
      <c r="O226" s="38"/>
      <c r="P226" s="38"/>
      <c r="Q226" s="38">
        <f t="shared" si="46"/>
        <v>0</v>
      </c>
      <c r="R226" s="191"/>
      <c r="S226" s="195"/>
      <c r="T226" s="191"/>
      <c r="U226" s="195"/>
      <c r="V226" s="178"/>
      <c r="W226" s="38"/>
    </row>
    <row r="227" spans="1:23" x14ac:dyDescent="0.25">
      <c r="A227" s="32" t="s">
        <v>147</v>
      </c>
      <c r="B227" s="63" t="s">
        <v>3</v>
      </c>
      <c r="C227" s="64"/>
      <c r="D227" s="77">
        <f>SUM(D229:D255)</f>
        <v>1185.1591000000001</v>
      </c>
      <c r="E227" s="182">
        <f>SUM(E229:E255)</f>
        <v>86000</v>
      </c>
      <c r="F227" s="55">
        <f>SUM(F229:F255)</f>
        <v>35996377.199999996</v>
      </c>
      <c r="G227" s="61"/>
      <c r="H227" s="12">
        <f>SUM(H229:H255)</f>
        <v>15112956.16</v>
      </c>
      <c r="I227" s="12">
        <f>SUM(I229:I255)</f>
        <v>20883421.040000007</v>
      </c>
      <c r="J227" s="12"/>
      <c r="K227" s="15"/>
      <c r="L227" s="12">
        <f>SUM(L229:L255)</f>
        <v>26110625.519293148</v>
      </c>
      <c r="M227" s="15"/>
      <c r="N227" s="12">
        <f t="shared" si="44"/>
        <v>26110625.519293148</v>
      </c>
      <c r="O227" s="38"/>
      <c r="P227" s="38"/>
      <c r="Q227" s="38">
        <f t="shared" si="46"/>
        <v>0</v>
      </c>
      <c r="R227" s="191"/>
      <c r="S227" s="195"/>
      <c r="T227" s="191"/>
      <c r="U227" s="195"/>
      <c r="V227" s="178"/>
      <c r="W227" s="38"/>
    </row>
    <row r="228" spans="1:23" x14ac:dyDescent="0.25">
      <c r="A228" s="5"/>
      <c r="B228" s="71" t="s">
        <v>26</v>
      </c>
      <c r="C228" s="53">
        <v>2</v>
      </c>
      <c r="D228" s="75">
        <v>0</v>
      </c>
      <c r="E228" s="183"/>
      <c r="F228" s="94"/>
      <c r="G228" s="61">
        <v>25</v>
      </c>
      <c r="H228" s="15">
        <f>F227*G228/100+F228</f>
        <v>8999094.2999999989</v>
      </c>
      <c r="I228" s="15">
        <f t="shared" ref="I228:I255" si="47">F228-H228</f>
        <v>-8999094.2999999989</v>
      </c>
      <c r="J228" s="15"/>
      <c r="K228" s="15"/>
      <c r="L228" s="15"/>
      <c r="M228" s="15">
        <f>($L$7*$L$8*E226/$L$10)+($L$7*$L$9*D226/$L$11)</f>
        <v>37471876.026807085</v>
      </c>
      <c r="N228" s="15">
        <f t="shared" si="44"/>
        <v>37471876.026807085</v>
      </c>
      <c r="O228" s="38">
        <f t="shared" si="45"/>
        <v>37471.876026807084</v>
      </c>
      <c r="P228" s="38">
        <v>34277.609923930773</v>
      </c>
      <c r="Q228" s="38">
        <f t="shared" si="46"/>
        <v>34277.599999999999</v>
      </c>
      <c r="R228" s="191"/>
      <c r="S228" s="195"/>
      <c r="T228" s="191"/>
      <c r="U228" s="195"/>
      <c r="V228" s="178"/>
      <c r="W228" s="38"/>
    </row>
    <row r="229" spans="1:23" x14ac:dyDescent="0.25">
      <c r="A229" s="5"/>
      <c r="B229" s="71" t="s">
        <v>148</v>
      </c>
      <c r="C229" s="53">
        <v>4</v>
      </c>
      <c r="D229" s="75">
        <f>40.607+12.97</f>
        <v>53.576999999999998</v>
      </c>
      <c r="E229" s="179">
        <v>2123</v>
      </c>
      <c r="F229" s="94">
        <v>438454</v>
      </c>
      <c r="G229" s="61">
        <v>75</v>
      </c>
      <c r="H229" s="15">
        <f t="shared" ref="H229:H255" si="48">F229*G229/100</f>
        <v>328840.5</v>
      </c>
      <c r="I229" s="15">
        <f t="shared" si="47"/>
        <v>109613.5</v>
      </c>
      <c r="J229" s="15">
        <f t="shared" ref="J229:J255" si="49">F229/E229</f>
        <v>206.52567121997174</v>
      </c>
      <c r="K229" s="15">
        <f t="shared" ref="K229:K255" si="50">$J$11*$J$19-J229</f>
        <v>435.4294083056617</v>
      </c>
      <c r="L229" s="15">
        <f t="shared" ref="L229:L255" si="51">IF(K229&gt;0,$J$7*$J$8*(K229/$K$19),0)+$J$7*$J$9*(E229/$E$19)+$J$7*$J$10*(D229/$D$19)</f>
        <v>910118.81043616112</v>
      </c>
      <c r="M229" s="15"/>
      <c r="N229" s="15">
        <f t="shared" si="44"/>
        <v>910118.81043616112</v>
      </c>
      <c r="O229" s="38">
        <f t="shared" si="45"/>
        <v>910.11881043616108</v>
      </c>
      <c r="P229" s="38">
        <v>803.40436900440216</v>
      </c>
      <c r="Q229" s="38">
        <f t="shared" si="46"/>
        <v>803.4</v>
      </c>
      <c r="R229" s="191"/>
      <c r="S229" s="195"/>
      <c r="T229" s="191"/>
      <c r="U229" s="195"/>
      <c r="V229" s="178"/>
      <c r="W229" s="38"/>
    </row>
    <row r="230" spans="1:23" x14ac:dyDescent="0.25">
      <c r="A230" s="5"/>
      <c r="B230" s="71" t="s">
        <v>149</v>
      </c>
      <c r="C230" s="53">
        <v>4</v>
      </c>
      <c r="D230" s="75">
        <f>32.3264+4.94</f>
        <v>37.266399999999997</v>
      </c>
      <c r="E230" s="179">
        <v>2340</v>
      </c>
      <c r="F230" s="94">
        <v>314524.2</v>
      </c>
      <c r="G230" s="61">
        <v>75</v>
      </c>
      <c r="H230" s="15">
        <f t="shared" si="48"/>
        <v>235893.15</v>
      </c>
      <c r="I230" s="15">
        <f t="shared" si="47"/>
        <v>78631.050000000017</v>
      </c>
      <c r="J230" s="15">
        <f t="shared" si="49"/>
        <v>134.41205128205129</v>
      </c>
      <c r="K230" s="15">
        <f t="shared" si="50"/>
        <v>507.54302824358217</v>
      </c>
      <c r="L230" s="15">
        <f t="shared" si="51"/>
        <v>979349.70178702963</v>
      </c>
      <c r="M230" s="15"/>
      <c r="N230" s="15">
        <f t="shared" si="44"/>
        <v>979349.70178702963</v>
      </c>
      <c r="O230" s="38">
        <f t="shared" si="45"/>
        <v>979.34970178702963</v>
      </c>
      <c r="P230" s="38">
        <v>945.87694250048526</v>
      </c>
      <c r="Q230" s="38">
        <f t="shared" si="46"/>
        <v>945.9</v>
      </c>
      <c r="R230" s="191"/>
      <c r="S230" s="195"/>
      <c r="T230" s="191"/>
      <c r="U230" s="195"/>
      <c r="V230" s="178"/>
      <c r="W230" s="38"/>
    </row>
    <row r="231" spans="1:23" x14ac:dyDescent="0.25">
      <c r="A231" s="5"/>
      <c r="B231" s="71" t="s">
        <v>150</v>
      </c>
      <c r="C231" s="53">
        <v>4</v>
      </c>
      <c r="D231" s="75">
        <v>42.942499999999995</v>
      </c>
      <c r="E231" s="179">
        <v>4269</v>
      </c>
      <c r="F231" s="94">
        <v>1589405.4</v>
      </c>
      <c r="G231" s="61">
        <v>75</v>
      </c>
      <c r="H231" s="15">
        <f t="shared" si="48"/>
        <v>1192054.05</v>
      </c>
      <c r="I231" s="15">
        <f t="shared" si="47"/>
        <v>397351.34999999986</v>
      </c>
      <c r="J231" s="15">
        <f t="shared" si="49"/>
        <v>372.31328179901612</v>
      </c>
      <c r="K231" s="15">
        <f t="shared" si="50"/>
        <v>269.64179772661731</v>
      </c>
      <c r="L231" s="15">
        <f t="shared" si="51"/>
        <v>873038.88517516106</v>
      </c>
      <c r="M231" s="15"/>
      <c r="N231" s="15">
        <f t="shared" si="44"/>
        <v>873038.88517516106</v>
      </c>
      <c r="O231" s="38">
        <f t="shared" si="45"/>
        <v>873.03888517516111</v>
      </c>
      <c r="P231" s="38">
        <v>773.34486084158004</v>
      </c>
      <c r="Q231" s="38">
        <f t="shared" si="46"/>
        <v>773.3</v>
      </c>
      <c r="R231" s="191"/>
      <c r="S231" s="195"/>
      <c r="T231" s="191"/>
      <c r="U231" s="195"/>
      <c r="V231" s="178"/>
      <c r="W231" s="38"/>
    </row>
    <row r="232" spans="1:23" x14ac:dyDescent="0.25">
      <c r="A232" s="5"/>
      <c r="B232" s="71" t="s">
        <v>147</v>
      </c>
      <c r="C232" s="53">
        <v>3</v>
      </c>
      <c r="D232" s="74">
        <v>83.171599999999998</v>
      </c>
      <c r="E232" s="179">
        <v>17576</v>
      </c>
      <c r="F232" s="94">
        <v>21607866.800000001</v>
      </c>
      <c r="G232" s="61">
        <v>20</v>
      </c>
      <c r="H232" s="15">
        <f t="shared" si="48"/>
        <v>4321573.3600000003</v>
      </c>
      <c r="I232" s="15">
        <f t="shared" si="47"/>
        <v>17286293.440000001</v>
      </c>
      <c r="J232" s="15">
        <f t="shared" si="49"/>
        <v>1229.396153846154</v>
      </c>
      <c r="K232" s="15">
        <f t="shared" si="50"/>
        <v>-587.44107432052056</v>
      </c>
      <c r="L232" s="15">
        <f t="shared" si="51"/>
        <v>1909282.7745543553</v>
      </c>
      <c r="M232" s="15"/>
      <c r="N232" s="15">
        <f t="shared" si="44"/>
        <v>1909282.7745543553</v>
      </c>
      <c r="O232" s="38">
        <f t="shared" si="45"/>
        <v>1909.2827745543552</v>
      </c>
      <c r="P232" s="38">
        <v>1734.3110240865528</v>
      </c>
      <c r="Q232" s="38">
        <f t="shared" si="46"/>
        <v>1734.3</v>
      </c>
      <c r="R232" s="191"/>
      <c r="S232" s="195"/>
      <c r="T232" s="191"/>
      <c r="U232" s="195"/>
      <c r="V232" s="178"/>
      <c r="W232" s="38"/>
    </row>
    <row r="233" spans="1:23" x14ac:dyDescent="0.25">
      <c r="A233" s="5"/>
      <c r="B233" s="71" t="s">
        <v>151</v>
      </c>
      <c r="C233" s="53">
        <v>4</v>
      </c>
      <c r="D233" s="75">
        <v>49.081599999999995</v>
      </c>
      <c r="E233" s="179">
        <v>3302</v>
      </c>
      <c r="F233" s="94">
        <v>402714.9</v>
      </c>
      <c r="G233" s="61">
        <v>75</v>
      </c>
      <c r="H233" s="15">
        <f t="shared" si="48"/>
        <v>302036.17499999999</v>
      </c>
      <c r="I233" s="15">
        <f t="shared" si="47"/>
        <v>100678.72500000003</v>
      </c>
      <c r="J233" s="15">
        <f t="shared" si="49"/>
        <v>121.96090248334343</v>
      </c>
      <c r="K233" s="15">
        <f t="shared" si="50"/>
        <v>519.99417704228995</v>
      </c>
      <c r="L233" s="15">
        <f t="shared" si="51"/>
        <v>1119678.3253189097</v>
      </c>
      <c r="M233" s="15"/>
      <c r="N233" s="15">
        <f t="shared" si="44"/>
        <v>1119678.3253189097</v>
      </c>
      <c r="O233" s="38">
        <f t="shared" si="45"/>
        <v>1119.6783253189096</v>
      </c>
      <c r="P233" s="38">
        <v>1024.3754947178302</v>
      </c>
      <c r="Q233" s="38">
        <f t="shared" si="46"/>
        <v>1024.4000000000001</v>
      </c>
      <c r="R233" s="191"/>
      <c r="S233" s="195"/>
      <c r="T233" s="191"/>
      <c r="U233" s="195"/>
      <c r="V233" s="178"/>
      <c r="W233" s="38"/>
    </row>
    <row r="234" spans="1:23" x14ac:dyDescent="0.25">
      <c r="A234" s="5"/>
      <c r="B234" s="71" t="s">
        <v>152</v>
      </c>
      <c r="C234" s="53">
        <v>4</v>
      </c>
      <c r="D234" s="75">
        <v>28.877700000000001</v>
      </c>
      <c r="E234" s="179">
        <v>1586</v>
      </c>
      <c r="F234" s="94">
        <v>163702.39999999999</v>
      </c>
      <c r="G234" s="61">
        <v>75</v>
      </c>
      <c r="H234" s="15">
        <f t="shared" si="48"/>
        <v>122776.8</v>
      </c>
      <c r="I234" s="15">
        <f t="shared" si="47"/>
        <v>40925.599999999991</v>
      </c>
      <c r="J234" s="15">
        <f t="shared" si="49"/>
        <v>103.2171500630517</v>
      </c>
      <c r="K234" s="15">
        <f t="shared" si="50"/>
        <v>538.73792946258175</v>
      </c>
      <c r="L234" s="15">
        <f t="shared" si="51"/>
        <v>924492.63646104967</v>
      </c>
      <c r="M234" s="15"/>
      <c r="N234" s="15">
        <f t="shared" si="44"/>
        <v>924492.63646104967</v>
      </c>
      <c r="O234" s="38">
        <f t="shared" si="45"/>
        <v>924.49263646104964</v>
      </c>
      <c r="P234" s="38">
        <v>836.23061203337033</v>
      </c>
      <c r="Q234" s="38">
        <f t="shared" si="46"/>
        <v>836.2</v>
      </c>
      <c r="R234" s="191"/>
      <c r="S234" s="195"/>
      <c r="T234" s="191"/>
      <c r="U234" s="195"/>
      <c r="V234" s="178"/>
      <c r="W234" s="38"/>
    </row>
    <row r="235" spans="1:23" x14ac:dyDescent="0.25">
      <c r="A235" s="5"/>
      <c r="B235" s="71" t="s">
        <v>153</v>
      </c>
      <c r="C235" s="53">
        <v>4</v>
      </c>
      <c r="D235" s="75">
        <v>23.430599999999998</v>
      </c>
      <c r="E235" s="179">
        <v>1110</v>
      </c>
      <c r="F235" s="94">
        <v>250940</v>
      </c>
      <c r="G235" s="61">
        <v>75</v>
      </c>
      <c r="H235" s="15">
        <f t="shared" si="48"/>
        <v>188205</v>
      </c>
      <c r="I235" s="15">
        <f t="shared" si="47"/>
        <v>62735</v>
      </c>
      <c r="J235" s="15">
        <f t="shared" si="49"/>
        <v>226.07207207207207</v>
      </c>
      <c r="K235" s="15">
        <f t="shared" si="50"/>
        <v>415.88300745356139</v>
      </c>
      <c r="L235" s="15">
        <f t="shared" si="51"/>
        <v>705825.23383969103</v>
      </c>
      <c r="M235" s="15"/>
      <c r="N235" s="15">
        <f t="shared" si="44"/>
        <v>705825.23383969103</v>
      </c>
      <c r="O235" s="38">
        <f t="shared" si="45"/>
        <v>705.82523383969101</v>
      </c>
      <c r="P235" s="38">
        <v>624.12587579704427</v>
      </c>
      <c r="Q235" s="38">
        <f t="shared" si="46"/>
        <v>624.1</v>
      </c>
      <c r="R235" s="191"/>
      <c r="S235" s="195"/>
      <c r="T235" s="191"/>
      <c r="U235" s="195"/>
      <c r="V235" s="178"/>
      <c r="W235" s="38"/>
    </row>
    <row r="236" spans="1:23" x14ac:dyDescent="0.25">
      <c r="A236" s="5"/>
      <c r="B236" s="71" t="s">
        <v>154</v>
      </c>
      <c r="C236" s="53">
        <v>4</v>
      </c>
      <c r="D236" s="75">
        <v>31.651100000000003</v>
      </c>
      <c r="E236" s="179">
        <v>2753</v>
      </c>
      <c r="F236" s="94">
        <v>486380.7</v>
      </c>
      <c r="G236" s="61">
        <v>75</v>
      </c>
      <c r="H236" s="15">
        <f t="shared" si="48"/>
        <v>364785.52500000002</v>
      </c>
      <c r="I236" s="15">
        <f t="shared" si="47"/>
        <v>121595.17499999999</v>
      </c>
      <c r="J236" s="15">
        <f t="shared" si="49"/>
        <v>176.67297493643298</v>
      </c>
      <c r="K236" s="15">
        <f t="shared" si="50"/>
        <v>465.28210458920046</v>
      </c>
      <c r="L236" s="15">
        <f t="shared" si="51"/>
        <v>949152.20099822734</v>
      </c>
      <c r="M236" s="15"/>
      <c r="N236" s="15">
        <f t="shared" si="44"/>
        <v>949152.20099822734</v>
      </c>
      <c r="O236" s="38">
        <f t="shared" si="45"/>
        <v>949.15220099822739</v>
      </c>
      <c r="P236" s="38">
        <v>871.79447231766051</v>
      </c>
      <c r="Q236" s="38">
        <f t="shared" si="46"/>
        <v>871.8</v>
      </c>
      <c r="R236" s="191"/>
      <c r="S236" s="195"/>
      <c r="T236" s="191"/>
      <c r="U236" s="195"/>
      <c r="V236" s="178"/>
      <c r="W236" s="38"/>
    </row>
    <row r="237" spans="1:23" x14ac:dyDescent="0.25">
      <c r="A237" s="5"/>
      <c r="B237" s="71" t="s">
        <v>155</v>
      </c>
      <c r="C237" s="53">
        <v>4</v>
      </c>
      <c r="D237" s="75">
        <v>33.021000000000001</v>
      </c>
      <c r="E237" s="179">
        <v>1555</v>
      </c>
      <c r="F237" s="94">
        <v>196275.3</v>
      </c>
      <c r="G237" s="61">
        <v>75</v>
      </c>
      <c r="H237" s="15">
        <f t="shared" si="48"/>
        <v>147206.47500000001</v>
      </c>
      <c r="I237" s="15">
        <f t="shared" si="47"/>
        <v>49068.824999999983</v>
      </c>
      <c r="J237" s="15">
        <f t="shared" si="49"/>
        <v>126.2220578778135</v>
      </c>
      <c r="K237" s="15">
        <f t="shared" si="50"/>
        <v>515.7330216478199</v>
      </c>
      <c r="L237" s="15">
        <f t="shared" si="51"/>
        <v>903179.18029238668</v>
      </c>
      <c r="M237" s="15"/>
      <c r="N237" s="15">
        <f t="shared" si="44"/>
        <v>903179.18029238668</v>
      </c>
      <c r="O237" s="38">
        <f t="shared" si="45"/>
        <v>903.17918029238672</v>
      </c>
      <c r="P237" s="38">
        <v>837.80478487164476</v>
      </c>
      <c r="Q237" s="38">
        <f t="shared" si="46"/>
        <v>837.8</v>
      </c>
      <c r="R237" s="191"/>
      <c r="S237" s="195"/>
      <c r="T237" s="191"/>
      <c r="U237" s="195"/>
      <c r="V237" s="178"/>
      <c r="W237" s="38"/>
    </row>
    <row r="238" spans="1:23" x14ac:dyDescent="0.25">
      <c r="A238" s="5"/>
      <c r="B238" s="71" t="s">
        <v>156</v>
      </c>
      <c r="C238" s="53">
        <v>4</v>
      </c>
      <c r="D238" s="75">
        <f>59.4718-12.97</f>
        <v>46.501800000000003</v>
      </c>
      <c r="E238" s="179">
        <v>2033</v>
      </c>
      <c r="F238" s="94">
        <v>272206.7</v>
      </c>
      <c r="G238" s="61">
        <v>75</v>
      </c>
      <c r="H238" s="15">
        <f t="shared" si="48"/>
        <v>204155.02499999999</v>
      </c>
      <c r="I238" s="15">
        <f t="shared" si="47"/>
        <v>68051.675000000017</v>
      </c>
      <c r="J238" s="15">
        <f t="shared" si="49"/>
        <v>133.89409739301524</v>
      </c>
      <c r="K238" s="15">
        <f t="shared" si="50"/>
        <v>508.06098213261816</v>
      </c>
      <c r="L238" s="15">
        <f t="shared" si="51"/>
        <v>975786.88938829151</v>
      </c>
      <c r="M238" s="15"/>
      <c r="N238" s="15">
        <f t="shared" si="44"/>
        <v>975786.88938829151</v>
      </c>
      <c r="O238" s="38">
        <f t="shared" si="45"/>
        <v>975.78688938829157</v>
      </c>
      <c r="P238" s="38">
        <v>901.81797726191382</v>
      </c>
      <c r="Q238" s="38">
        <f t="shared" si="46"/>
        <v>901.8</v>
      </c>
      <c r="R238" s="191"/>
      <c r="S238" s="195"/>
      <c r="T238" s="191"/>
      <c r="U238" s="195"/>
      <c r="V238" s="178"/>
      <c r="W238" s="38"/>
    </row>
    <row r="239" spans="1:23" x14ac:dyDescent="0.25">
      <c r="A239" s="5"/>
      <c r="B239" s="71" t="s">
        <v>157</v>
      </c>
      <c r="C239" s="53">
        <v>4</v>
      </c>
      <c r="D239" s="74">
        <v>36.563699999999997</v>
      </c>
      <c r="E239" s="179">
        <v>5005</v>
      </c>
      <c r="F239" s="94">
        <v>852357.9</v>
      </c>
      <c r="G239" s="61">
        <v>75</v>
      </c>
      <c r="H239" s="15">
        <f t="shared" si="48"/>
        <v>639268.42500000005</v>
      </c>
      <c r="I239" s="15">
        <f t="shared" si="47"/>
        <v>213089.47499999998</v>
      </c>
      <c r="J239" s="15">
        <f t="shared" si="49"/>
        <v>170.30127872127872</v>
      </c>
      <c r="K239" s="15">
        <f t="shared" si="50"/>
        <v>471.65380080435472</v>
      </c>
      <c r="L239" s="15">
        <f t="shared" si="51"/>
        <v>1186345.3234496512</v>
      </c>
      <c r="M239" s="15"/>
      <c r="N239" s="15">
        <f t="shared" si="44"/>
        <v>1186345.3234496512</v>
      </c>
      <c r="O239" s="38">
        <f t="shared" si="45"/>
        <v>1186.3453234496512</v>
      </c>
      <c r="P239" s="38">
        <v>1075.7192781418723</v>
      </c>
      <c r="Q239" s="38">
        <f t="shared" si="46"/>
        <v>1075.7</v>
      </c>
      <c r="R239" s="191"/>
      <c r="S239" s="195"/>
      <c r="T239" s="191"/>
      <c r="U239" s="195"/>
      <c r="V239" s="178"/>
      <c r="W239" s="38"/>
    </row>
    <row r="240" spans="1:23" x14ac:dyDescent="0.25">
      <c r="A240" s="5"/>
      <c r="B240" s="71" t="s">
        <v>158</v>
      </c>
      <c r="C240" s="53">
        <v>4</v>
      </c>
      <c r="D240" s="75">
        <v>52.251899999999992</v>
      </c>
      <c r="E240" s="179">
        <v>4449</v>
      </c>
      <c r="F240" s="94">
        <v>616180.9</v>
      </c>
      <c r="G240" s="61">
        <v>75</v>
      </c>
      <c r="H240" s="15">
        <f t="shared" si="48"/>
        <v>462135.67499999999</v>
      </c>
      <c r="I240" s="15">
        <f t="shared" si="47"/>
        <v>154045.22500000003</v>
      </c>
      <c r="J240" s="15">
        <f t="shared" si="49"/>
        <v>138.49874129017758</v>
      </c>
      <c r="K240" s="15">
        <f t="shared" si="50"/>
        <v>503.45633823545586</v>
      </c>
      <c r="L240" s="15">
        <f t="shared" si="51"/>
        <v>1216823.5222995793</v>
      </c>
      <c r="M240" s="15"/>
      <c r="N240" s="15">
        <f t="shared" si="44"/>
        <v>1216823.5222995793</v>
      </c>
      <c r="O240" s="38">
        <f t="shared" si="45"/>
        <v>1216.8235222995793</v>
      </c>
      <c r="P240" s="38">
        <v>1109.6594654502019</v>
      </c>
      <c r="Q240" s="38">
        <f t="shared" si="46"/>
        <v>1109.7</v>
      </c>
      <c r="R240" s="191"/>
      <c r="S240" s="195"/>
      <c r="T240" s="191"/>
      <c r="U240" s="195"/>
      <c r="V240" s="178"/>
      <c r="W240" s="38"/>
    </row>
    <row r="241" spans="1:23" x14ac:dyDescent="0.25">
      <c r="A241" s="5"/>
      <c r="B241" s="71" t="s">
        <v>159</v>
      </c>
      <c r="C241" s="53">
        <v>4</v>
      </c>
      <c r="D241" s="75">
        <v>24.103600000000004</v>
      </c>
      <c r="E241" s="179">
        <v>1114</v>
      </c>
      <c r="F241" s="94">
        <v>207046.9</v>
      </c>
      <c r="G241" s="61">
        <v>75</v>
      </c>
      <c r="H241" s="15">
        <f t="shared" si="48"/>
        <v>155285.17499999999</v>
      </c>
      <c r="I241" s="15">
        <f t="shared" si="47"/>
        <v>51761.725000000006</v>
      </c>
      <c r="J241" s="15">
        <f t="shared" si="49"/>
        <v>185.85897666068223</v>
      </c>
      <c r="K241" s="15">
        <f t="shared" si="50"/>
        <v>456.09610286495121</v>
      </c>
      <c r="L241" s="15">
        <f t="shared" si="51"/>
        <v>759842.34547160484</v>
      </c>
      <c r="M241" s="15"/>
      <c r="N241" s="15">
        <f t="shared" si="44"/>
        <v>759842.34547160484</v>
      </c>
      <c r="O241" s="38">
        <f t="shared" si="45"/>
        <v>759.84234547160486</v>
      </c>
      <c r="P241" s="38">
        <v>713.27917667927545</v>
      </c>
      <c r="Q241" s="38">
        <f t="shared" si="46"/>
        <v>713.3</v>
      </c>
      <c r="R241" s="191"/>
      <c r="S241" s="195"/>
      <c r="T241" s="191"/>
      <c r="U241" s="195"/>
      <c r="V241" s="178"/>
      <c r="W241" s="38"/>
    </row>
    <row r="242" spans="1:23" x14ac:dyDescent="0.25">
      <c r="A242" s="5"/>
      <c r="B242" s="71" t="s">
        <v>160</v>
      </c>
      <c r="C242" s="53">
        <v>4</v>
      </c>
      <c r="D242" s="75">
        <v>28.624899999999997</v>
      </c>
      <c r="E242" s="179">
        <v>1121</v>
      </c>
      <c r="F242" s="94">
        <v>300312.09999999998</v>
      </c>
      <c r="G242" s="61">
        <v>75</v>
      </c>
      <c r="H242" s="15">
        <f t="shared" si="48"/>
        <v>225234.07500000001</v>
      </c>
      <c r="I242" s="15">
        <f t="shared" si="47"/>
        <v>75078.024999999965</v>
      </c>
      <c r="J242" s="15">
        <f t="shared" si="49"/>
        <v>267.89661016949151</v>
      </c>
      <c r="K242" s="15">
        <f t="shared" si="50"/>
        <v>374.05846935614193</v>
      </c>
      <c r="L242" s="15">
        <f t="shared" si="51"/>
        <v>667153.60938919685</v>
      </c>
      <c r="M242" s="15"/>
      <c r="N242" s="15">
        <f t="shared" si="44"/>
        <v>667153.60938919685</v>
      </c>
      <c r="O242" s="38">
        <f t="shared" si="45"/>
        <v>667.15360938919684</v>
      </c>
      <c r="P242" s="38">
        <v>610.68885028329123</v>
      </c>
      <c r="Q242" s="38">
        <f t="shared" si="46"/>
        <v>610.70000000000005</v>
      </c>
      <c r="R242" s="191"/>
      <c r="S242" s="195"/>
      <c r="T242" s="191"/>
      <c r="U242" s="195"/>
      <c r="V242" s="178"/>
      <c r="W242" s="38"/>
    </row>
    <row r="243" spans="1:23" x14ac:dyDescent="0.25">
      <c r="A243" s="5"/>
      <c r="B243" s="71" t="s">
        <v>759</v>
      </c>
      <c r="C243" s="53">
        <v>4</v>
      </c>
      <c r="D243" s="75">
        <v>32.481199999999994</v>
      </c>
      <c r="E243" s="179">
        <v>2805</v>
      </c>
      <c r="F243" s="94">
        <v>499682</v>
      </c>
      <c r="G243" s="61">
        <v>75</v>
      </c>
      <c r="H243" s="15">
        <f t="shared" si="48"/>
        <v>374761.5</v>
      </c>
      <c r="I243" s="15">
        <f t="shared" si="47"/>
        <v>124920.5</v>
      </c>
      <c r="J243" s="15">
        <f t="shared" si="49"/>
        <v>178.13975044563279</v>
      </c>
      <c r="K243" s="15">
        <f t="shared" si="50"/>
        <v>463.81532908000065</v>
      </c>
      <c r="L243" s="15">
        <f t="shared" si="51"/>
        <v>954502.70104955183</v>
      </c>
      <c r="M243" s="15"/>
      <c r="N243" s="15">
        <f t="shared" si="44"/>
        <v>954502.70104955183</v>
      </c>
      <c r="O243" s="38">
        <f t="shared" si="45"/>
        <v>954.50270104955189</v>
      </c>
      <c r="P243" s="38">
        <v>852.24133874357119</v>
      </c>
      <c r="Q243" s="38">
        <f t="shared" si="46"/>
        <v>852.2</v>
      </c>
      <c r="R243" s="191"/>
      <c r="S243" s="195"/>
      <c r="T243" s="191"/>
      <c r="U243" s="195"/>
      <c r="V243" s="178"/>
      <c r="W243" s="38"/>
    </row>
    <row r="244" spans="1:23" x14ac:dyDescent="0.25">
      <c r="A244" s="5"/>
      <c r="B244" s="71" t="s">
        <v>161</v>
      </c>
      <c r="C244" s="53">
        <v>4</v>
      </c>
      <c r="D244" s="75">
        <v>58.170500000000004</v>
      </c>
      <c r="E244" s="179">
        <v>3305</v>
      </c>
      <c r="F244" s="94">
        <v>303780.8</v>
      </c>
      <c r="G244" s="61">
        <v>75</v>
      </c>
      <c r="H244" s="15">
        <f t="shared" si="48"/>
        <v>227835.6</v>
      </c>
      <c r="I244" s="15">
        <f t="shared" si="47"/>
        <v>75945.199999999983</v>
      </c>
      <c r="J244" s="15">
        <f t="shared" si="49"/>
        <v>91.915521936459911</v>
      </c>
      <c r="K244" s="15">
        <f t="shared" si="50"/>
        <v>550.03955758917357</v>
      </c>
      <c r="L244" s="15">
        <f t="shared" si="51"/>
        <v>1183430.8884500931</v>
      </c>
      <c r="M244" s="15"/>
      <c r="N244" s="15">
        <f t="shared" si="44"/>
        <v>1183430.8884500931</v>
      </c>
      <c r="O244" s="38">
        <f t="shared" si="45"/>
        <v>1183.4308884500931</v>
      </c>
      <c r="P244" s="38">
        <v>1078.587763407857</v>
      </c>
      <c r="Q244" s="38">
        <f t="shared" si="46"/>
        <v>1078.5999999999999</v>
      </c>
      <c r="R244" s="191"/>
      <c r="S244" s="195"/>
      <c r="T244" s="191"/>
      <c r="U244" s="195"/>
      <c r="V244" s="178"/>
      <c r="W244" s="38"/>
    </row>
    <row r="245" spans="1:23" x14ac:dyDescent="0.25">
      <c r="A245" s="5"/>
      <c r="B245" s="71" t="s">
        <v>162</v>
      </c>
      <c r="C245" s="53">
        <v>4</v>
      </c>
      <c r="D245" s="75">
        <v>36.376199999999997</v>
      </c>
      <c r="E245" s="179">
        <v>1351</v>
      </c>
      <c r="F245" s="94">
        <v>1292143.3999999999</v>
      </c>
      <c r="G245" s="61">
        <v>75</v>
      </c>
      <c r="H245" s="15">
        <f t="shared" si="48"/>
        <v>969107.55</v>
      </c>
      <c r="I245" s="15">
        <f t="shared" si="47"/>
        <v>323035.84999999986</v>
      </c>
      <c r="J245" s="15">
        <f t="shared" si="49"/>
        <v>956.43478904515166</v>
      </c>
      <c r="K245" s="15">
        <f t="shared" si="50"/>
        <v>-314.47970951951822</v>
      </c>
      <c r="L245" s="15">
        <f t="shared" si="51"/>
        <v>228446.98554286931</v>
      </c>
      <c r="M245" s="15"/>
      <c r="N245" s="15">
        <f t="shared" si="44"/>
        <v>228446.98554286931</v>
      </c>
      <c r="O245" s="38">
        <f t="shared" si="45"/>
        <v>228.4469855428693</v>
      </c>
      <c r="P245" s="38">
        <v>211.63821105591259</v>
      </c>
      <c r="Q245" s="38">
        <f t="shared" si="46"/>
        <v>211.6</v>
      </c>
      <c r="R245" s="191"/>
      <c r="S245" s="195"/>
      <c r="T245" s="191"/>
      <c r="U245" s="195"/>
      <c r="V245" s="178"/>
      <c r="W245" s="38"/>
    </row>
    <row r="246" spans="1:23" x14ac:dyDescent="0.25">
      <c r="A246" s="5"/>
      <c r="B246" s="71" t="s">
        <v>163</v>
      </c>
      <c r="C246" s="53">
        <v>4</v>
      </c>
      <c r="D246" s="75">
        <v>32.705100000000002</v>
      </c>
      <c r="E246" s="179">
        <v>1702</v>
      </c>
      <c r="F246" s="94">
        <v>194208.6</v>
      </c>
      <c r="G246" s="61">
        <v>75</v>
      </c>
      <c r="H246" s="15">
        <f t="shared" si="48"/>
        <v>145656.45000000001</v>
      </c>
      <c r="I246" s="15">
        <f t="shared" si="47"/>
        <v>48552.149999999994</v>
      </c>
      <c r="J246" s="15">
        <f t="shared" si="49"/>
        <v>114.10611045828438</v>
      </c>
      <c r="K246" s="15">
        <f t="shared" si="50"/>
        <v>527.84896906734912</v>
      </c>
      <c r="L246" s="15">
        <f t="shared" si="51"/>
        <v>931999.15079425066</v>
      </c>
      <c r="M246" s="15"/>
      <c r="N246" s="15">
        <f t="shared" si="44"/>
        <v>931999.15079425066</v>
      </c>
      <c r="O246" s="38">
        <f t="shared" si="45"/>
        <v>931.99915079425068</v>
      </c>
      <c r="P246" s="38">
        <v>851.36816015154773</v>
      </c>
      <c r="Q246" s="38">
        <f t="shared" si="46"/>
        <v>851.4</v>
      </c>
      <c r="R246" s="191"/>
      <c r="S246" s="195"/>
      <c r="T246" s="191"/>
      <c r="U246" s="195"/>
      <c r="V246" s="178"/>
      <c r="W246" s="38"/>
    </row>
    <row r="247" spans="1:23" x14ac:dyDescent="0.25">
      <c r="A247" s="5"/>
      <c r="B247" s="71" t="s">
        <v>164</v>
      </c>
      <c r="C247" s="53">
        <v>4</v>
      </c>
      <c r="D247" s="75">
        <v>35.991799999999998</v>
      </c>
      <c r="E247" s="179">
        <v>2073</v>
      </c>
      <c r="F247" s="94">
        <v>526427.80000000005</v>
      </c>
      <c r="G247" s="61">
        <v>75</v>
      </c>
      <c r="H247" s="15">
        <f t="shared" si="48"/>
        <v>394820.85</v>
      </c>
      <c r="I247" s="15">
        <f t="shared" si="47"/>
        <v>131606.95000000007</v>
      </c>
      <c r="J247" s="15">
        <f t="shared" si="49"/>
        <v>253.94491075735652</v>
      </c>
      <c r="K247" s="15">
        <f t="shared" si="50"/>
        <v>388.01016876827691</v>
      </c>
      <c r="L247" s="15">
        <f t="shared" si="51"/>
        <v>796338.59256888751</v>
      </c>
      <c r="M247" s="15"/>
      <c r="N247" s="15">
        <f t="shared" si="44"/>
        <v>796338.59256888751</v>
      </c>
      <c r="O247" s="38">
        <f t="shared" si="45"/>
        <v>796.33859256888752</v>
      </c>
      <c r="P247" s="38">
        <v>770.95674998229606</v>
      </c>
      <c r="Q247" s="38">
        <f t="shared" si="46"/>
        <v>771</v>
      </c>
      <c r="R247" s="191"/>
      <c r="S247" s="195"/>
      <c r="T247" s="191"/>
      <c r="U247" s="195"/>
      <c r="V247" s="178"/>
      <c r="W247" s="38"/>
    </row>
    <row r="248" spans="1:23" x14ac:dyDescent="0.25">
      <c r="A248" s="5"/>
      <c r="B248" s="71" t="s">
        <v>165</v>
      </c>
      <c r="C248" s="53">
        <v>4</v>
      </c>
      <c r="D248" s="75">
        <v>76.984499999999997</v>
      </c>
      <c r="E248" s="179">
        <v>4419</v>
      </c>
      <c r="F248" s="94">
        <v>797088.2</v>
      </c>
      <c r="G248" s="61">
        <v>75</v>
      </c>
      <c r="H248" s="15">
        <f t="shared" si="48"/>
        <v>597816.15</v>
      </c>
      <c r="I248" s="15">
        <f t="shared" si="47"/>
        <v>199272.04999999993</v>
      </c>
      <c r="J248" s="15">
        <f t="shared" si="49"/>
        <v>180.3775062231274</v>
      </c>
      <c r="K248" s="15">
        <f t="shared" si="50"/>
        <v>461.57757330250604</v>
      </c>
      <c r="L248" s="15">
        <f t="shared" si="51"/>
        <v>1227388.0575191246</v>
      </c>
      <c r="M248" s="15"/>
      <c r="N248" s="15">
        <f t="shared" si="44"/>
        <v>1227388.0575191246</v>
      </c>
      <c r="O248" s="38">
        <f t="shared" si="45"/>
        <v>1227.3880575191247</v>
      </c>
      <c r="P248" s="38">
        <v>1143.1345606342059</v>
      </c>
      <c r="Q248" s="38">
        <f t="shared" si="46"/>
        <v>1143.0999999999999</v>
      </c>
      <c r="R248" s="191"/>
      <c r="S248" s="195"/>
      <c r="T248" s="191"/>
      <c r="U248" s="195"/>
      <c r="V248" s="178"/>
      <c r="W248" s="38"/>
    </row>
    <row r="249" spans="1:23" x14ac:dyDescent="0.25">
      <c r="A249" s="5"/>
      <c r="B249" s="71" t="s">
        <v>760</v>
      </c>
      <c r="C249" s="53">
        <v>4</v>
      </c>
      <c r="D249" s="75">
        <v>37.795300000000005</v>
      </c>
      <c r="E249" s="179">
        <v>2619</v>
      </c>
      <c r="F249" s="94">
        <v>370763.4</v>
      </c>
      <c r="G249" s="61">
        <v>75</v>
      </c>
      <c r="H249" s="15">
        <f t="shared" si="48"/>
        <v>278072.55</v>
      </c>
      <c r="I249" s="15">
        <f t="shared" si="47"/>
        <v>92690.850000000035</v>
      </c>
      <c r="J249" s="15">
        <f t="shared" si="49"/>
        <v>141.5667812142039</v>
      </c>
      <c r="K249" s="15">
        <f t="shared" si="50"/>
        <v>500.38829831142954</v>
      </c>
      <c r="L249" s="15">
        <f t="shared" si="51"/>
        <v>998285.09408908198</v>
      </c>
      <c r="M249" s="15"/>
      <c r="N249" s="15">
        <f t="shared" si="44"/>
        <v>998285.09408908198</v>
      </c>
      <c r="O249" s="38">
        <f t="shared" si="45"/>
        <v>998.28509408908201</v>
      </c>
      <c r="P249" s="38">
        <v>895.62777937646024</v>
      </c>
      <c r="Q249" s="38">
        <f t="shared" si="46"/>
        <v>895.6</v>
      </c>
      <c r="R249" s="191"/>
      <c r="S249" s="195"/>
      <c r="T249" s="191"/>
      <c r="U249" s="195"/>
      <c r="V249" s="178"/>
      <c r="W249" s="38"/>
    </row>
    <row r="250" spans="1:23" x14ac:dyDescent="0.25">
      <c r="A250" s="5"/>
      <c r="B250" s="71" t="s">
        <v>761</v>
      </c>
      <c r="C250" s="53">
        <v>4</v>
      </c>
      <c r="D250" s="75">
        <v>12.696099999999999</v>
      </c>
      <c r="E250" s="179">
        <v>657</v>
      </c>
      <c r="F250" s="94">
        <v>102749.8</v>
      </c>
      <c r="G250" s="61">
        <v>75</v>
      </c>
      <c r="H250" s="15">
        <f t="shared" si="48"/>
        <v>77062.350000000006</v>
      </c>
      <c r="I250" s="15">
        <f t="shared" si="47"/>
        <v>25687.449999999997</v>
      </c>
      <c r="J250" s="15">
        <f t="shared" si="49"/>
        <v>156.3923896499239</v>
      </c>
      <c r="K250" s="15">
        <f t="shared" si="50"/>
        <v>485.56268987570957</v>
      </c>
      <c r="L250" s="15">
        <f t="shared" si="51"/>
        <v>722968.44598821388</v>
      </c>
      <c r="M250" s="15"/>
      <c r="N250" s="15">
        <f t="shared" si="44"/>
        <v>722968.44598821388</v>
      </c>
      <c r="O250" s="38">
        <f t="shared" si="45"/>
        <v>722.96844598821383</v>
      </c>
      <c r="P250" s="38">
        <v>662.4627687419902</v>
      </c>
      <c r="Q250" s="38">
        <f t="shared" si="46"/>
        <v>662.5</v>
      </c>
      <c r="R250" s="191"/>
      <c r="S250" s="195"/>
      <c r="T250" s="191"/>
      <c r="U250" s="195"/>
      <c r="V250" s="178"/>
      <c r="W250" s="38"/>
    </row>
    <row r="251" spans="1:23" x14ac:dyDescent="0.25">
      <c r="A251" s="5"/>
      <c r="B251" s="71" t="s">
        <v>166</v>
      </c>
      <c r="C251" s="53">
        <v>4</v>
      </c>
      <c r="D251" s="75">
        <v>65.192599999999999</v>
      </c>
      <c r="E251" s="179">
        <v>4019</v>
      </c>
      <c r="F251" s="94">
        <v>1780750.2</v>
      </c>
      <c r="G251" s="61">
        <v>75</v>
      </c>
      <c r="H251" s="15">
        <f t="shared" si="48"/>
        <v>1335562.6499999999</v>
      </c>
      <c r="I251" s="15">
        <f t="shared" si="47"/>
        <v>445187.55000000005</v>
      </c>
      <c r="J251" s="15">
        <f t="shared" si="49"/>
        <v>443.08290619557101</v>
      </c>
      <c r="K251" s="15">
        <f t="shared" si="50"/>
        <v>198.87217333006242</v>
      </c>
      <c r="L251" s="15">
        <f t="shared" si="51"/>
        <v>818561.83380340203</v>
      </c>
      <c r="M251" s="15"/>
      <c r="N251" s="15">
        <f t="shared" si="44"/>
        <v>818561.83380340203</v>
      </c>
      <c r="O251" s="38">
        <f t="shared" si="45"/>
        <v>818.56183380340201</v>
      </c>
      <c r="P251" s="38">
        <v>824.51225690095043</v>
      </c>
      <c r="Q251" s="38">
        <f t="shared" si="46"/>
        <v>824.5</v>
      </c>
      <c r="R251" s="191"/>
      <c r="S251" s="195"/>
      <c r="T251" s="191"/>
      <c r="U251" s="195"/>
      <c r="V251" s="178"/>
      <c r="W251" s="38"/>
    </row>
    <row r="252" spans="1:23" x14ac:dyDescent="0.25">
      <c r="A252" s="5"/>
      <c r="B252" s="71" t="s">
        <v>167</v>
      </c>
      <c r="C252" s="53">
        <v>4</v>
      </c>
      <c r="D252" s="75">
        <v>60.270100000000006</v>
      </c>
      <c r="E252" s="179">
        <v>4213</v>
      </c>
      <c r="F252" s="94">
        <v>1000722.7</v>
      </c>
      <c r="G252" s="61">
        <v>75</v>
      </c>
      <c r="H252" s="15">
        <f t="shared" si="48"/>
        <v>750542.02500000002</v>
      </c>
      <c r="I252" s="15">
        <f t="shared" si="47"/>
        <v>250180.67499999993</v>
      </c>
      <c r="J252" s="15">
        <f t="shared" si="49"/>
        <v>237.53209114645145</v>
      </c>
      <c r="K252" s="15">
        <f t="shared" si="50"/>
        <v>404.42298837918202</v>
      </c>
      <c r="L252" s="15">
        <f t="shared" si="51"/>
        <v>1088504.6098251033</v>
      </c>
      <c r="M252" s="15"/>
      <c r="N252" s="15">
        <f t="shared" si="44"/>
        <v>1088504.6098251033</v>
      </c>
      <c r="O252" s="38">
        <f t="shared" si="45"/>
        <v>1088.5046098251032</v>
      </c>
      <c r="P252" s="38">
        <v>984.20218208538415</v>
      </c>
      <c r="Q252" s="38">
        <f t="shared" si="46"/>
        <v>984.2</v>
      </c>
      <c r="R252" s="191"/>
      <c r="S252" s="195"/>
      <c r="T252" s="191"/>
      <c r="U252" s="195"/>
      <c r="V252" s="178"/>
      <c r="W252" s="38"/>
    </row>
    <row r="253" spans="1:23" x14ac:dyDescent="0.25">
      <c r="A253" s="5"/>
      <c r="B253" s="71" t="s">
        <v>168</v>
      </c>
      <c r="C253" s="53">
        <v>4</v>
      </c>
      <c r="D253" s="75">
        <v>65.196699999999993</v>
      </c>
      <c r="E253" s="179">
        <v>1603</v>
      </c>
      <c r="F253" s="94">
        <v>284307.59999999998</v>
      </c>
      <c r="G253" s="61">
        <v>75</v>
      </c>
      <c r="H253" s="15">
        <f t="shared" si="48"/>
        <v>213230.7</v>
      </c>
      <c r="I253" s="15">
        <f t="shared" si="47"/>
        <v>71076.899999999965</v>
      </c>
      <c r="J253" s="15">
        <f t="shared" si="49"/>
        <v>177.35970056144728</v>
      </c>
      <c r="K253" s="15">
        <f t="shared" si="50"/>
        <v>464.59537896418612</v>
      </c>
      <c r="L253" s="15">
        <f t="shared" si="51"/>
        <v>929562.81229738763</v>
      </c>
      <c r="M253" s="15"/>
      <c r="N253" s="15">
        <f t="shared" si="44"/>
        <v>929562.81229738763</v>
      </c>
      <c r="O253" s="38">
        <f t="shared" si="45"/>
        <v>929.56281229738761</v>
      </c>
      <c r="P253" s="38">
        <v>857.16177275671714</v>
      </c>
      <c r="Q253" s="38">
        <f t="shared" si="46"/>
        <v>857.2</v>
      </c>
      <c r="R253" s="191"/>
      <c r="S253" s="195"/>
      <c r="T253" s="191"/>
      <c r="U253" s="195"/>
      <c r="V253" s="178"/>
      <c r="W253" s="38"/>
    </row>
    <row r="254" spans="1:23" x14ac:dyDescent="0.25">
      <c r="A254" s="5"/>
      <c r="B254" s="71" t="s">
        <v>169</v>
      </c>
      <c r="C254" s="53">
        <v>4</v>
      </c>
      <c r="D254" s="75">
        <v>32.4041</v>
      </c>
      <c r="E254" s="179">
        <v>2514</v>
      </c>
      <c r="F254" s="94">
        <v>458622.2</v>
      </c>
      <c r="G254" s="61">
        <v>75</v>
      </c>
      <c r="H254" s="15">
        <f t="shared" si="48"/>
        <v>343966.65</v>
      </c>
      <c r="I254" s="15">
        <f t="shared" si="47"/>
        <v>114655.54999999999</v>
      </c>
      <c r="J254" s="15">
        <f t="shared" si="49"/>
        <v>182.42728719172635</v>
      </c>
      <c r="K254" s="15">
        <f t="shared" si="50"/>
        <v>459.52779233390709</v>
      </c>
      <c r="L254" s="15">
        <f t="shared" si="51"/>
        <v>920909.98130456917</v>
      </c>
      <c r="M254" s="15"/>
      <c r="N254" s="15">
        <f t="shared" si="44"/>
        <v>920909.98130456917</v>
      </c>
      <c r="O254" s="38">
        <f t="shared" si="45"/>
        <v>920.90998130456921</v>
      </c>
      <c r="P254" s="38">
        <v>829.45275056995604</v>
      </c>
      <c r="Q254" s="38">
        <f t="shared" si="46"/>
        <v>829.5</v>
      </c>
      <c r="R254" s="191"/>
      <c r="S254" s="195"/>
      <c r="T254" s="191"/>
      <c r="U254" s="195"/>
      <c r="V254" s="178"/>
      <c r="W254" s="38"/>
    </row>
    <row r="255" spans="1:23" x14ac:dyDescent="0.25">
      <c r="A255" s="5"/>
      <c r="B255" s="71" t="s">
        <v>170</v>
      </c>
      <c r="C255" s="53">
        <v>4</v>
      </c>
      <c r="D255" s="75">
        <v>67.829499999999996</v>
      </c>
      <c r="E255" s="179">
        <v>4384</v>
      </c>
      <c r="F255" s="94">
        <v>686762.3</v>
      </c>
      <c r="G255" s="61">
        <v>75</v>
      </c>
      <c r="H255" s="15">
        <f t="shared" si="48"/>
        <v>515071.72499999998</v>
      </c>
      <c r="I255" s="15">
        <f t="shared" si="47"/>
        <v>171690.57500000007</v>
      </c>
      <c r="J255" s="15">
        <f t="shared" si="49"/>
        <v>156.6519844890511</v>
      </c>
      <c r="K255" s="15">
        <f t="shared" si="50"/>
        <v>485.30309503658236</v>
      </c>
      <c r="L255" s="15">
        <f t="shared" si="51"/>
        <v>1229656.9271993141</v>
      </c>
      <c r="M255" s="15"/>
      <c r="N255" s="15">
        <f t="shared" si="44"/>
        <v>1229656.9271993141</v>
      </c>
      <c r="O255" s="38">
        <f t="shared" si="45"/>
        <v>1229.6569271993142</v>
      </c>
      <c r="P255" s="38">
        <v>1091.228271883504</v>
      </c>
      <c r="Q255" s="38">
        <f t="shared" si="46"/>
        <v>1091.2</v>
      </c>
      <c r="R255" s="191"/>
      <c r="S255" s="195"/>
      <c r="T255" s="191"/>
      <c r="U255" s="195"/>
      <c r="V255" s="178"/>
      <c r="W255" s="38"/>
    </row>
    <row r="256" spans="1:23" x14ac:dyDescent="0.25">
      <c r="A256" s="5"/>
      <c r="B256" s="71"/>
      <c r="C256" s="53"/>
      <c r="D256" s="75">
        <v>0</v>
      </c>
      <c r="E256" s="181"/>
      <c r="F256" s="50"/>
      <c r="G256" s="61"/>
      <c r="H256" s="39"/>
      <c r="I256" s="13"/>
      <c r="K256" s="15"/>
      <c r="L256" s="15"/>
      <c r="M256" s="15"/>
      <c r="N256" s="15"/>
      <c r="O256" s="38">
        <f t="shared" si="45"/>
        <v>0</v>
      </c>
      <c r="P256" s="38">
        <v>0</v>
      </c>
      <c r="Q256" s="38">
        <f t="shared" si="46"/>
        <v>0</v>
      </c>
      <c r="R256" s="191"/>
      <c r="S256" s="195"/>
      <c r="T256" s="191"/>
      <c r="U256" s="195"/>
      <c r="V256" s="178"/>
      <c r="W256" s="38"/>
    </row>
    <row r="257" spans="1:23" x14ac:dyDescent="0.25">
      <c r="A257" s="32" t="s">
        <v>173</v>
      </c>
      <c r="B257" s="63" t="s">
        <v>2</v>
      </c>
      <c r="C257" s="64"/>
      <c r="D257" s="7">
        <v>923.69960000000003</v>
      </c>
      <c r="E257" s="182">
        <f>E258</f>
        <v>55830</v>
      </c>
      <c r="F257" s="55"/>
      <c r="G257" s="61"/>
      <c r="H257" s="12">
        <f>H259</f>
        <v>5397361.0249999985</v>
      </c>
      <c r="I257" s="12">
        <f>I259</f>
        <v>-5397361.0249999985</v>
      </c>
      <c r="J257" s="12"/>
      <c r="K257" s="15"/>
      <c r="L257" s="15"/>
      <c r="M257" s="14">
        <f>M259</f>
        <v>26417393.969760858</v>
      </c>
      <c r="N257" s="12">
        <f t="shared" ref="N257:N320" si="52">L257+M257</f>
        <v>26417393.969760858</v>
      </c>
      <c r="O257" s="38"/>
      <c r="P257" s="38"/>
      <c r="Q257" s="38">
        <f t="shared" si="46"/>
        <v>0</v>
      </c>
      <c r="R257" s="191"/>
      <c r="S257" s="195"/>
      <c r="T257" s="191"/>
      <c r="U257" s="195"/>
      <c r="V257" s="178"/>
      <c r="W257" s="38"/>
    </row>
    <row r="258" spans="1:23" x14ac:dyDescent="0.25">
      <c r="A258" s="32" t="s">
        <v>173</v>
      </c>
      <c r="B258" s="63" t="s">
        <v>3</v>
      </c>
      <c r="C258" s="64"/>
      <c r="D258" s="7">
        <v>923.69960000000003</v>
      </c>
      <c r="E258" s="182">
        <f>SUM(E260:E282)</f>
        <v>55830</v>
      </c>
      <c r="F258" s="55">
        <f>SUM(F260:F282)</f>
        <v>21589444.099999994</v>
      </c>
      <c r="G258" s="61"/>
      <c r="H258" s="12">
        <f>SUM(H260:H282)</f>
        <v>7878215.9749999987</v>
      </c>
      <c r="I258" s="12">
        <f>SUM(I260:I282)</f>
        <v>13711228.125</v>
      </c>
      <c r="J258" s="12"/>
      <c r="K258" s="15"/>
      <c r="L258" s="12">
        <f>SUM(L260:L282)</f>
        <v>21100542.392978095</v>
      </c>
      <c r="M258" s="15"/>
      <c r="N258" s="12">
        <f t="shared" si="52"/>
        <v>21100542.392978095</v>
      </c>
      <c r="O258" s="38"/>
      <c r="P258" s="38"/>
      <c r="Q258" s="38">
        <f t="shared" si="46"/>
        <v>0</v>
      </c>
      <c r="R258" s="191"/>
      <c r="S258" s="195"/>
      <c r="T258" s="191"/>
      <c r="U258" s="195"/>
      <c r="V258" s="178"/>
      <c r="W258" s="38"/>
    </row>
    <row r="259" spans="1:23" x14ac:dyDescent="0.25">
      <c r="A259" s="5"/>
      <c r="B259" s="71" t="s">
        <v>26</v>
      </c>
      <c r="C259" s="53">
        <v>2</v>
      </c>
      <c r="D259" s="75">
        <v>0</v>
      </c>
      <c r="E259" s="183"/>
      <c r="F259" s="70"/>
      <c r="G259" s="61">
        <v>25</v>
      </c>
      <c r="H259" s="15">
        <f>F258*G259/100</f>
        <v>5397361.0249999985</v>
      </c>
      <c r="I259" s="15">
        <f t="shared" ref="I259:I282" si="53">F259-H259</f>
        <v>-5397361.0249999985</v>
      </c>
      <c r="J259" s="15"/>
      <c r="K259" s="15"/>
      <c r="L259" s="15"/>
      <c r="M259" s="15">
        <f>($L$7*$L$8*E257/$L$10)+($L$7*$L$9*D257/$L$11)</f>
        <v>26417393.969760858</v>
      </c>
      <c r="N259" s="15">
        <f t="shared" si="52"/>
        <v>26417393.969760858</v>
      </c>
      <c r="O259" s="38">
        <f t="shared" si="45"/>
        <v>26417.393969760858</v>
      </c>
      <c r="P259" s="38">
        <v>24226.05132872126</v>
      </c>
      <c r="Q259" s="38">
        <f t="shared" si="46"/>
        <v>24226.1</v>
      </c>
      <c r="R259" s="191"/>
      <c r="S259" s="195"/>
      <c r="T259" s="191"/>
      <c r="U259" s="195"/>
      <c r="V259" s="178"/>
      <c r="W259" s="38"/>
    </row>
    <row r="260" spans="1:23" x14ac:dyDescent="0.25">
      <c r="A260" s="5"/>
      <c r="B260" s="71" t="s">
        <v>174</v>
      </c>
      <c r="C260" s="53">
        <v>4</v>
      </c>
      <c r="D260" s="75">
        <v>31.286999999999999</v>
      </c>
      <c r="E260" s="179">
        <v>1933</v>
      </c>
      <c r="F260" s="95">
        <v>300818.5</v>
      </c>
      <c r="G260" s="61">
        <v>75</v>
      </c>
      <c r="H260" s="15">
        <f t="shared" ref="H260:H282" si="54">F260*G260/100</f>
        <v>225613.875</v>
      </c>
      <c r="I260" s="15">
        <f t="shared" si="53"/>
        <v>75204.625</v>
      </c>
      <c r="J260" s="15">
        <f t="shared" ref="J260:J282" si="55">F260/E260</f>
        <v>155.62260734609416</v>
      </c>
      <c r="K260" s="15">
        <f t="shared" ref="K260:K282" si="56">$J$11*$J$19-J260</f>
        <v>486.33247217953931</v>
      </c>
      <c r="L260" s="15">
        <f t="shared" ref="L260:L282" si="57">IF(K260&gt;0,$J$7*$J$8*(K260/$K$19),0)+$J$7*$J$9*(E260/$E$19)+$J$7*$J$10*(D260/$D$19)</f>
        <v>896771.41942848044</v>
      </c>
      <c r="M260" s="15"/>
      <c r="N260" s="15">
        <f t="shared" si="52"/>
        <v>896771.41942848044</v>
      </c>
      <c r="O260" s="38">
        <f t="shared" si="45"/>
        <v>896.77141942848039</v>
      </c>
      <c r="P260" s="38">
        <v>866.63383640167149</v>
      </c>
      <c r="Q260" s="38">
        <f t="shared" si="46"/>
        <v>866.6</v>
      </c>
      <c r="R260" s="191"/>
      <c r="S260" s="195"/>
      <c r="T260" s="191"/>
      <c r="U260" s="195"/>
      <c r="V260" s="178"/>
      <c r="W260" s="38"/>
    </row>
    <row r="261" spans="1:23" x14ac:dyDescent="0.25">
      <c r="A261" s="5"/>
      <c r="B261" s="71" t="s">
        <v>762</v>
      </c>
      <c r="C261" s="53">
        <v>4</v>
      </c>
      <c r="D261" s="75">
        <v>45.492799999999995</v>
      </c>
      <c r="E261" s="179">
        <v>2303</v>
      </c>
      <c r="F261" s="95">
        <v>277614.09999999998</v>
      </c>
      <c r="G261" s="61">
        <v>75</v>
      </c>
      <c r="H261" s="15">
        <f t="shared" si="54"/>
        <v>208210.57500000001</v>
      </c>
      <c r="I261" s="15">
        <f t="shared" si="53"/>
        <v>69403.524999999965</v>
      </c>
      <c r="J261" s="15">
        <f t="shared" si="55"/>
        <v>120.54455058619192</v>
      </c>
      <c r="K261" s="15">
        <f t="shared" si="56"/>
        <v>521.41052893944152</v>
      </c>
      <c r="L261" s="15">
        <f t="shared" si="57"/>
        <v>1016083.3367218451</v>
      </c>
      <c r="M261" s="15"/>
      <c r="N261" s="15">
        <f t="shared" si="52"/>
        <v>1016083.3367218451</v>
      </c>
      <c r="O261" s="38">
        <f t="shared" si="45"/>
        <v>1016.0833367218451</v>
      </c>
      <c r="P261" s="38">
        <v>924.216199619039</v>
      </c>
      <c r="Q261" s="38">
        <f t="shared" si="46"/>
        <v>924.2</v>
      </c>
      <c r="R261" s="191"/>
      <c r="S261" s="195"/>
      <c r="T261" s="191"/>
      <c r="U261" s="195"/>
      <c r="V261" s="178"/>
      <c r="W261" s="38"/>
    </row>
    <row r="262" spans="1:23" x14ac:dyDescent="0.25">
      <c r="A262" s="5"/>
      <c r="B262" s="71" t="s">
        <v>175</v>
      </c>
      <c r="C262" s="53">
        <v>4</v>
      </c>
      <c r="D262" s="75">
        <v>49.9925</v>
      </c>
      <c r="E262" s="179">
        <v>1911</v>
      </c>
      <c r="F262" s="95">
        <v>292229.59999999998</v>
      </c>
      <c r="G262" s="61">
        <v>75</v>
      </c>
      <c r="H262" s="15">
        <f t="shared" si="54"/>
        <v>219172.2</v>
      </c>
      <c r="I262" s="15">
        <f t="shared" si="53"/>
        <v>73057.399999999965</v>
      </c>
      <c r="J262" s="15">
        <f t="shared" si="55"/>
        <v>152.91972789115644</v>
      </c>
      <c r="K262" s="15">
        <f t="shared" si="56"/>
        <v>489.03535163447702</v>
      </c>
      <c r="L262" s="15">
        <f t="shared" si="57"/>
        <v>949109.24065381917</v>
      </c>
      <c r="M262" s="15"/>
      <c r="N262" s="15">
        <f t="shared" si="52"/>
        <v>949109.24065381917</v>
      </c>
      <c r="O262" s="38">
        <f t="shared" si="45"/>
        <v>949.10924065381914</v>
      </c>
      <c r="P262" s="38">
        <v>896.71316942626845</v>
      </c>
      <c r="Q262" s="38">
        <f t="shared" si="46"/>
        <v>896.7</v>
      </c>
      <c r="R262" s="191"/>
      <c r="S262" s="195"/>
      <c r="T262" s="191"/>
      <c r="U262" s="195"/>
      <c r="V262" s="178"/>
      <c r="W262" s="38"/>
    </row>
    <row r="263" spans="1:23" x14ac:dyDescent="0.25">
      <c r="A263" s="5"/>
      <c r="B263" s="71" t="s">
        <v>173</v>
      </c>
      <c r="C263" s="53">
        <v>3</v>
      </c>
      <c r="D263" s="75">
        <v>146.12969999999999</v>
      </c>
      <c r="E263" s="179">
        <v>14034</v>
      </c>
      <c r="F263" s="95">
        <v>15116122</v>
      </c>
      <c r="G263" s="61">
        <v>20</v>
      </c>
      <c r="H263" s="15">
        <f t="shared" si="54"/>
        <v>3023224.4</v>
      </c>
      <c r="I263" s="15">
        <f t="shared" si="53"/>
        <v>12092897.6</v>
      </c>
      <c r="J263" s="15">
        <f t="shared" si="55"/>
        <v>1077.1071683055436</v>
      </c>
      <c r="K263" s="15">
        <f t="shared" si="56"/>
        <v>-435.15208877991017</v>
      </c>
      <c r="L263" s="15">
        <f t="shared" si="57"/>
        <v>1741706.5696387261</v>
      </c>
      <c r="M263" s="15"/>
      <c r="N263" s="15">
        <f t="shared" si="52"/>
        <v>1741706.5696387261</v>
      </c>
      <c r="O263" s="38">
        <f t="shared" si="45"/>
        <v>1741.706569638726</v>
      </c>
      <c r="P263" s="38">
        <v>1584.9900386868765</v>
      </c>
      <c r="Q263" s="38">
        <f t="shared" si="46"/>
        <v>1585</v>
      </c>
      <c r="R263" s="191"/>
      <c r="S263" s="195"/>
      <c r="T263" s="191"/>
      <c r="U263" s="195"/>
      <c r="V263" s="178"/>
      <c r="W263" s="38"/>
    </row>
    <row r="264" spans="1:23" x14ac:dyDescent="0.25">
      <c r="A264" s="5"/>
      <c r="B264" s="71" t="s">
        <v>176</v>
      </c>
      <c r="C264" s="53">
        <v>4</v>
      </c>
      <c r="D264" s="75">
        <v>44.4619</v>
      </c>
      <c r="E264" s="179">
        <v>1671</v>
      </c>
      <c r="F264" s="95">
        <v>261595.5</v>
      </c>
      <c r="G264" s="61">
        <v>75</v>
      </c>
      <c r="H264" s="15">
        <f t="shared" si="54"/>
        <v>196196.625</v>
      </c>
      <c r="I264" s="15">
        <f t="shared" si="53"/>
        <v>65398.875</v>
      </c>
      <c r="J264" s="15">
        <f t="shared" si="55"/>
        <v>156.55026929982046</v>
      </c>
      <c r="K264" s="15">
        <f t="shared" si="56"/>
        <v>485.40481022581298</v>
      </c>
      <c r="L264" s="15">
        <f t="shared" si="57"/>
        <v>906387.62660508486</v>
      </c>
      <c r="M264" s="15"/>
      <c r="N264" s="15">
        <f t="shared" si="52"/>
        <v>906387.62660508486</v>
      </c>
      <c r="O264" s="38">
        <f t="shared" si="45"/>
        <v>906.38762660508485</v>
      </c>
      <c r="P264" s="38">
        <v>858.5840067942238</v>
      </c>
      <c r="Q264" s="38">
        <f t="shared" si="46"/>
        <v>858.6</v>
      </c>
      <c r="R264" s="191"/>
      <c r="S264" s="195"/>
      <c r="T264" s="191"/>
      <c r="U264" s="195"/>
      <c r="V264" s="178"/>
      <c r="W264" s="38"/>
    </row>
    <row r="265" spans="1:23" x14ac:dyDescent="0.25">
      <c r="A265" s="5"/>
      <c r="B265" s="71" t="s">
        <v>177</v>
      </c>
      <c r="C265" s="53">
        <v>4</v>
      </c>
      <c r="D265" s="75">
        <v>12.8087</v>
      </c>
      <c r="E265" s="179">
        <v>672</v>
      </c>
      <c r="F265" s="95">
        <v>336932.7</v>
      </c>
      <c r="G265" s="61">
        <v>75</v>
      </c>
      <c r="H265" s="15">
        <f t="shared" si="54"/>
        <v>252699.52499999999</v>
      </c>
      <c r="I265" s="15">
        <f t="shared" si="53"/>
        <v>84233.175000000017</v>
      </c>
      <c r="J265" s="15">
        <f t="shared" si="55"/>
        <v>501.38794642857147</v>
      </c>
      <c r="K265" s="15">
        <f t="shared" si="56"/>
        <v>140.56713309706197</v>
      </c>
      <c r="L265" s="15">
        <f t="shared" si="57"/>
        <v>280304.37841934175</v>
      </c>
      <c r="M265" s="15"/>
      <c r="N265" s="15">
        <f t="shared" si="52"/>
        <v>280304.37841934175</v>
      </c>
      <c r="O265" s="38">
        <f t="shared" si="45"/>
        <v>280.30437841934173</v>
      </c>
      <c r="P265" s="38">
        <v>285.36855298769495</v>
      </c>
      <c r="Q265" s="38">
        <f t="shared" si="46"/>
        <v>285.39999999999998</v>
      </c>
      <c r="R265" s="191"/>
      <c r="S265" s="195"/>
      <c r="T265" s="191"/>
      <c r="U265" s="195"/>
      <c r="V265" s="178"/>
      <c r="W265" s="38"/>
    </row>
    <row r="266" spans="1:23" x14ac:dyDescent="0.25">
      <c r="A266" s="5"/>
      <c r="B266" s="71" t="s">
        <v>178</v>
      </c>
      <c r="C266" s="53">
        <v>4</v>
      </c>
      <c r="D266" s="75">
        <v>40.336600000000004</v>
      </c>
      <c r="E266" s="179">
        <v>1637</v>
      </c>
      <c r="F266" s="95">
        <v>152035.20000000001</v>
      </c>
      <c r="G266" s="61">
        <v>75</v>
      </c>
      <c r="H266" s="15">
        <f t="shared" si="54"/>
        <v>114026.4</v>
      </c>
      <c r="I266" s="15">
        <f t="shared" si="53"/>
        <v>38008.800000000017</v>
      </c>
      <c r="J266" s="15">
        <f t="shared" si="55"/>
        <v>92.874282223579726</v>
      </c>
      <c r="K266" s="15">
        <f t="shared" si="56"/>
        <v>549.08079730205372</v>
      </c>
      <c r="L266" s="15">
        <f t="shared" si="57"/>
        <v>973917.72877861303</v>
      </c>
      <c r="M266" s="15"/>
      <c r="N266" s="15">
        <f t="shared" si="52"/>
        <v>973917.72877861303</v>
      </c>
      <c r="O266" s="38">
        <f t="shared" si="45"/>
        <v>973.91772877861308</v>
      </c>
      <c r="P266" s="38">
        <v>894.29267605067412</v>
      </c>
      <c r="Q266" s="38">
        <f t="shared" si="46"/>
        <v>894.3</v>
      </c>
      <c r="R266" s="191"/>
      <c r="S266" s="195"/>
      <c r="T266" s="191"/>
      <c r="U266" s="195"/>
      <c r="V266" s="178"/>
      <c r="W266" s="38"/>
    </row>
    <row r="267" spans="1:23" x14ac:dyDescent="0.25">
      <c r="A267" s="5"/>
      <c r="B267" s="71" t="s">
        <v>763</v>
      </c>
      <c r="C267" s="53">
        <v>4</v>
      </c>
      <c r="D267" s="75">
        <v>44.004200000000004</v>
      </c>
      <c r="E267" s="179">
        <v>2314</v>
      </c>
      <c r="F267" s="95">
        <v>339390.9</v>
      </c>
      <c r="G267" s="61">
        <v>75</v>
      </c>
      <c r="H267" s="15">
        <f t="shared" si="54"/>
        <v>254543.17499999999</v>
      </c>
      <c r="I267" s="15">
        <f t="shared" si="53"/>
        <v>84847.725000000035</v>
      </c>
      <c r="J267" s="15">
        <f t="shared" si="55"/>
        <v>146.66849611063094</v>
      </c>
      <c r="K267" s="15">
        <f t="shared" si="56"/>
        <v>495.2865834150025</v>
      </c>
      <c r="L267" s="15">
        <f t="shared" si="57"/>
        <v>979429.19747948693</v>
      </c>
      <c r="M267" s="15"/>
      <c r="N267" s="15">
        <f t="shared" si="52"/>
        <v>979429.19747948693</v>
      </c>
      <c r="O267" s="38">
        <f t="shared" si="45"/>
        <v>979.4291974794869</v>
      </c>
      <c r="P267" s="38">
        <v>881.4238498419453</v>
      </c>
      <c r="Q267" s="38">
        <f t="shared" si="46"/>
        <v>881.4</v>
      </c>
      <c r="R267" s="191"/>
      <c r="S267" s="195"/>
      <c r="T267" s="191"/>
      <c r="U267" s="195"/>
      <c r="V267" s="178"/>
      <c r="W267" s="38"/>
    </row>
    <row r="268" spans="1:23" x14ac:dyDescent="0.25">
      <c r="A268" s="5"/>
      <c r="B268" s="71" t="s">
        <v>179</v>
      </c>
      <c r="C268" s="53">
        <v>4</v>
      </c>
      <c r="D268" s="75">
        <v>55.929899999999996</v>
      </c>
      <c r="E268" s="179">
        <v>5128</v>
      </c>
      <c r="F268" s="95">
        <v>799820.7</v>
      </c>
      <c r="G268" s="61">
        <v>75</v>
      </c>
      <c r="H268" s="15">
        <f t="shared" si="54"/>
        <v>599865.52500000002</v>
      </c>
      <c r="I268" s="15">
        <f t="shared" si="53"/>
        <v>199955.17499999993</v>
      </c>
      <c r="J268" s="15">
        <f t="shared" si="55"/>
        <v>155.97127535101404</v>
      </c>
      <c r="K268" s="15">
        <f t="shared" si="56"/>
        <v>485.98380417461942</v>
      </c>
      <c r="L268" s="15">
        <f t="shared" si="57"/>
        <v>1269342.6652180115</v>
      </c>
      <c r="M268" s="15"/>
      <c r="N268" s="15">
        <f t="shared" si="52"/>
        <v>1269342.6652180115</v>
      </c>
      <c r="O268" s="38">
        <f t="shared" si="45"/>
        <v>1269.3426652180115</v>
      </c>
      <c r="P268" s="38">
        <v>1085.7653951754812</v>
      </c>
      <c r="Q268" s="38">
        <f t="shared" si="46"/>
        <v>1085.8</v>
      </c>
      <c r="R268" s="191"/>
      <c r="S268" s="195"/>
      <c r="T268" s="191"/>
      <c r="U268" s="195"/>
      <c r="V268" s="178"/>
      <c r="W268" s="38"/>
    </row>
    <row r="269" spans="1:23" x14ac:dyDescent="0.25">
      <c r="A269" s="5"/>
      <c r="B269" s="71" t="s">
        <v>180</v>
      </c>
      <c r="C269" s="53">
        <v>4</v>
      </c>
      <c r="D269" s="75">
        <v>46.283000000000001</v>
      </c>
      <c r="E269" s="179">
        <v>2149</v>
      </c>
      <c r="F269" s="95">
        <v>305083.09999999998</v>
      </c>
      <c r="G269" s="61">
        <v>75</v>
      </c>
      <c r="H269" s="15">
        <f t="shared" si="54"/>
        <v>228812.32500000001</v>
      </c>
      <c r="I269" s="15">
        <f t="shared" si="53"/>
        <v>76270.774999999965</v>
      </c>
      <c r="J269" s="15">
        <f t="shared" si="55"/>
        <v>141.96514657980455</v>
      </c>
      <c r="K269" s="15">
        <f t="shared" si="56"/>
        <v>499.98993294582885</v>
      </c>
      <c r="L269" s="15">
        <f t="shared" si="57"/>
        <v>975899.60563436907</v>
      </c>
      <c r="M269" s="15"/>
      <c r="N269" s="15">
        <f t="shared" si="52"/>
        <v>975899.60563436907</v>
      </c>
      <c r="O269" s="38">
        <f t="shared" si="45"/>
        <v>975.8996056343691</v>
      </c>
      <c r="P269" s="38">
        <v>835.71773803015753</v>
      </c>
      <c r="Q269" s="38">
        <f t="shared" si="46"/>
        <v>835.7</v>
      </c>
      <c r="R269" s="191"/>
      <c r="S269" s="195"/>
      <c r="T269" s="191"/>
      <c r="U269" s="195"/>
      <c r="V269" s="178"/>
      <c r="W269" s="38"/>
    </row>
    <row r="270" spans="1:23" x14ac:dyDescent="0.25">
      <c r="A270" s="5"/>
      <c r="B270" s="71" t="s">
        <v>181</v>
      </c>
      <c r="C270" s="53">
        <v>4</v>
      </c>
      <c r="D270" s="75">
        <v>40.415599999999998</v>
      </c>
      <c r="E270" s="179">
        <v>1602</v>
      </c>
      <c r="F270" s="95">
        <v>182555.4</v>
      </c>
      <c r="G270" s="61">
        <v>75</v>
      </c>
      <c r="H270" s="15">
        <f t="shared" si="54"/>
        <v>136916.54999999999</v>
      </c>
      <c r="I270" s="15">
        <f t="shared" si="53"/>
        <v>45638.850000000006</v>
      </c>
      <c r="J270" s="15">
        <f t="shared" si="55"/>
        <v>113.95468164794008</v>
      </c>
      <c r="K270" s="15">
        <f t="shared" si="56"/>
        <v>528.00039787769333</v>
      </c>
      <c r="L270" s="15">
        <f t="shared" si="57"/>
        <v>943627.37204320449</v>
      </c>
      <c r="M270" s="15"/>
      <c r="N270" s="15">
        <f t="shared" si="52"/>
        <v>943627.37204320449</v>
      </c>
      <c r="O270" s="38">
        <f t="shared" si="45"/>
        <v>943.62737204320445</v>
      </c>
      <c r="P270" s="38">
        <v>863.57451803407321</v>
      </c>
      <c r="Q270" s="38">
        <f t="shared" si="46"/>
        <v>863.6</v>
      </c>
      <c r="R270" s="191"/>
      <c r="S270" s="195"/>
      <c r="T270" s="191"/>
      <c r="U270" s="195"/>
      <c r="V270" s="178"/>
      <c r="W270" s="38"/>
    </row>
    <row r="271" spans="1:23" x14ac:dyDescent="0.25">
      <c r="A271" s="5"/>
      <c r="B271" s="71" t="s">
        <v>182</v>
      </c>
      <c r="C271" s="53">
        <v>4</v>
      </c>
      <c r="D271" s="75">
        <v>11.5463</v>
      </c>
      <c r="E271" s="179">
        <v>784</v>
      </c>
      <c r="F271" s="95">
        <v>40018.800000000003</v>
      </c>
      <c r="G271" s="61">
        <v>75</v>
      </c>
      <c r="H271" s="15">
        <f t="shared" si="54"/>
        <v>30014.1</v>
      </c>
      <c r="I271" s="15">
        <f t="shared" si="53"/>
        <v>10004.700000000004</v>
      </c>
      <c r="J271" s="15">
        <f t="shared" si="55"/>
        <v>51.044387755102044</v>
      </c>
      <c r="K271" s="15">
        <f t="shared" si="56"/>
        <v>590.91069177053134</v>
      </c>
      <c r="L271" s="15">
        <f t="shared" si="57"/>
        <v>867698.84720736288</v>
      </c>
      <c r="M271" s="15"/>
      <c r="N271" s="15">
        <f t="shared" si="52"/>
        <v>867698.84720736288</v>
      </c>
      <c r="O271" s="38">
        <f t="shared" si="45"/>
        <v>867.69884720736286</v>
      </c>
      <c r="P271" s="38">
        <v>769.71571322461739</v>
      </c>
      <c r="Q271" s="38">
        <f t="shared" si="46"/>
        <v>769.7</v>
      </c>
      <c r="R271" s="191"/>
      <c r="S271" s="195"/>
      <c r="T271" s="191"/>
      <c r="U271" s="195"/>
      <c r="V271" s="178"/>
      <c r="W271" s="38"/>
    </row>
    <row r="272" spans="1:23" x14ac:dyDescent="0.25">
      <c r="A272" s="5"/>
      <c r="B272" s="71" t="s">
        <v>183</v>
      </c>
      <c r="C272" s="53">
        <v>4</v>
      </c>
      <c r="D272" s="75">
        <v>52.649300000000004</v>
      </c>
      <c r="E272" s="179">
        <v>1840</v>
      </c>
      <c r="F272" s="95">
        <v>331829.90000000002</v>
      </c>
      <c r="G272" s="61">
        <v>75</v>
      </c>
      <c r="H272" s="15">
        <f t="shared" si="54"/>
        <v>248872.42499999999</v>
      </c>
      <c r="I272" s="15">
        <f t="shared" si="53"/>
        <v>82957.475000000035</v>
      </c>
      <c r="J272" s="15">
        <f t="shared" si="55"/>
        <v>180.34233695652176</v>
      </c>
      <c r="K272" s="15">
        <f t="shared" si="56"/>
        <v>461.61274256911167</v>
      </c>
      <c r="L272" s="15">
        <f t="shared" si="57"/>
        <v>914225.69923230784</v>
      </c>
      <c r="M272" s="15"/>
      <c r="N272" s="15">
        <f t="shared" si="52"/>
        <v>914225.69923230784</v>
      </c>
      <c r="O272" s="38">
        <f t="shared" si="45"/>
        <v>914.22569923230787</v>
      </c>
      <c r="P272" s="38">
        <v>864.04450618709143</v>
      </c>
      <c r="Q272" s="38">
        <f t="shared" si="46"/>
        <v>864</v>
      </c>
      <c r="R272" s="191"/>
      <c r="S272" s="195"/>
      <c r="T272" s="191"/>
      <c r="U272" s="195"/>
      <c r="V272" s="178"/>
      <c r="W272" s="38"/>
    </row>
    <row r="273" spans="1:23" x14ac:dyDescent="0.25">
      <c r="A273" s="5"/>
      <c r="B273" s="71" t="s">
        <v>184</v>
      </c>
      <c r="C273" s="53">
        <v>4</v>
      </c>
      <c r="D273" s="75">
        <v>21.676100000000002</v>
      </c>
      <c r="E273" s="179">
        <v>1892</v>
      </c>
      <c r="F273" s="95">
        <v>278105.3</v>
      </c>
      <c r="G273" s="61">
        <v>75</v>
      </c>
      <c r="H273" s="15">
        <f t="shared" si="54"/>
        <v>208578.97500000001</v>
      </c>
      <c r="I273" s="15">
        <f t="shared" si="53"/>
        <v>69526.324999999983</v>
      </c>
      <c r="J273" s="15">
        <f t="shared" si="55"/>
        <v>146.99011627906975</v>
      </c>
      <c r="K273" s="15">
        <f t="shared" si="56"/>
        <v>494.96496324656368</v>
      </c>
      <c r="L273" s="15">
        <f t="shared" si="57"/>
        <v>877781.65720811335</v>
      </c>
      <c r="M273" s="15"/>
      <c r="N273" s="15">
        <f t="shared" si="52"/>
        <v>877781.65720811335</v>
      </c>
      <c r="O273" s="38">
        <f t="shared" si="45"/>
        <v>877.7816572081133</v>
      </c>
      <c r="P273" s="38">
        <v>795.40523893916452</v>
      </c>
      <c r="Q273" s="38">
        <f t="shared" si="46"/>
        <v>795.4</v>
      </c>
      <c r="R273" s="191"/>
      <c r="S273" s="195"/>
      <c r="T273" s="191"/>
      <c r="U273" s="195"/>
      <c r="V273" s="178"/>
      <c r="W273" s="38"/>
    </row>
    <row r="274" spans="1:23" x14ac:dyDescent="0.25">
      <c r="A274" s="5"/>
      <c r="B274" s="71" t="s">
        <v>185</v>
      </c>
      <c r="C274" s="53">
        <v>4</v>
      </c>
      <c r="D274" s="75">
        <v>42.465600000000009</v>
      </c>
      <c r="E274" s="179">
        <v>3238</v>
      </c>
      <c r="F274" s="95">
        <v>753657</v>
      </c>
      <c r="G274" s="61">
        <v>75</v>
      </c>
      <c r="H274" s="15">
        <f t="shared" si="54"/>
        <v>565242.75</v>
      </c>
      <c r="I274" s="15">
        <f t="shared" si="53"/>
        <v>188414.25</v>
      </c>
      <c r="J274" s="15">
        <f t="shared" si="55"/>
        <v>232.75386040765906</v>
      </c>
      <c r="K274" s="15">
        <f t="shared" si="56"/>
        <v>409.20121911797435</v>
      </c>
      <c r="L274" s="15">
        <f t="shared" si="57"/>
        <v>952807.8759071707</v>
      </c>
      <c r="M274" s="15"/>
      <c r="N274" s="15">
        <f t="shared" si="52"/>
        <v>952807.8759071707</v>
      </c>
      <c r="O274" s="38">
        <f t="shared" si="45"/>
        <v>952.80787590717068</v>
      </c>
      <c r="P274" s="38">
        <v>811.64238018679623</v>
      </c>
      <c r="Q274" s="38">
        <f t="shared" si="46"/>
        <v>811.6</v>
      </c>
      <c r="R274" s="191"/>
      <c r="S274" s="195"/>
      <c r="T274" s="191"/>
      <c r="U274" s="195"/>
      <c r="V274" s="178"/>
      <c r="W274" s="38"/>
    </row>
    <row r="275" spans="1:23" x14ac:dyDescent="0.25">
      <c r="A275" s="5"/>
      <c r="B275" s="71" t="s">
        <v>186</v>
      </c>
      <c r="C275" s="53">
        <v>4</v>
      </c>
      <c r="D275" s="75">
        <v>18.5396</v>
      </c>
      <c r="E275" s="179">
        <v>1517</v>
      </c>
      <c r="F275" s="95">
        <v>167128.9</v>
      </c>
      <c r="G275" s="61">
        <v>75</v>
      </c>
      <c r="H275" s="15">
        <f t="shared" si="54"/>
        <v>125346.675</v>
      </c>
      <c r="I275" s="15">
        <f t="shared" si="53"/>
        <v>41782.224999999991</v>
      </c>
      <c r="J275" s="15">
        <f t="shared" si="55"/>
        <v>110.17066578773895</v>
      </c>
      <c r="K275" s="15">
        <f t="shared" si="56"/>
        <v>531.78441373789451</v>
      </c>
      <c r="L275" s="15">
        <f t="shared" si="57"/>
        <v>880763.83992795413</v>
      </c>
      <c r="M275" s="15"/>
      <c r="N275" s="15">
        <f t="shared" si="52"/>
        <v>880763.83992795413</v>
      </c>
      <c r="O275" s="38">
        <f t="shared" si="45"/>
        <v>880.76383992795411</v>
      </c>
      <c r="P275" s="38">
        <v>785.39438870251183</v>
      </c>
      <c r="Q275" s="38">
        <f t="shared" si="46"/>
        <v>785.4</v>
      </c>
      <c r="R275" s="191"/>
      <c r="S275" s="195"/>
      <c r="T275" s="191"/>
      <c r="U275" s="195"/>
      <c r="V275" s="178"/>
      <c r="W275" s="38"/>
    </row>
    <row r="276" spans="1:23" x14ac:dyDescent="0.25">
      <c r="A276" s="5"/>
      <c r="B276" s="71" t="s">
        <v>187</v>
      </c>
      <c r="C276" s="53">
        <v>4</v>
      </c>
      <c r="D276" s="75">
        <v>29.806500000000003</v>
      </c>
      <c r="E276" s="179">
        <v>2338</v>
      </c>
      <c r="F276" s="95">
        <v>174965.2</v>
      </c>
      <c r="G276" s="61">
        <v>75</v>
      </c>
      <c r="H276" s="15">
        <f t="shared" si="54"/>
        <v>131223.9</v>
      </c>
      <c r="I276" s="15">
        <f t="shared" si="53"/>
        <v>43741.300000000017</v>
      </c>
      <c r="J276" s="15">
        <f t="shared" si="55"/>
        <v>74.83541488451668</v>
      </c>
      <c r="K276" s="15">
        <f t="shared" si="56"/>
        <v>567.11966464111674</v>
      </c>
      <c r="L276" s="15">
        <f t="shared" si="57"/>
        <v>1035577.8463966527</v>
      </c>
      <c r="M276" s="15"/>
      <c r="N276" s="15">
        <f t="shared" si="52"/>
        <v>1035577.8463966527</v>
      </c>
      <c r="O276" s="38">
        <f t="shared" si="45"/>
        <v>1035.5778463966528</v>
      </c>
      <c r="P276" s="38">
        <v>936.64500644141697</v>
      </c>
      <c r="Q276" s="38">
        <f t="shared" si="46"/>
        <v>936.6</v>
      </c>
      <c r="R276" s="191"/>
      <c r="S276" s="195"/>
      <c r="T276" s="191"/>
      <c r="U276" s="195"/>
      <c r="V276" s="178"/>
      <c r="W276" s="38"/>
    </row>
    <row r="277" spans="1:23" x14ac:dyDescent="0.25">
      <c r="A277" s="5"/>
      <c r="B277" s="71" t="s">
        <v>188</v>
      </c>
      <c r="C277" s="53">
        <v>4</v>
      </c>
      <c r="D277" s="75">
        <v>30.100700000000003</v>
      </c>
      <c r="E277" s="179">
        <v>1983</v>
      </c>
      <c r="F277" s="95">
        <v>238332.6</v>
      </c>
      <c r="G277" s="61">
        <v>75</v>
      </c>
      <c r="H277" s="15">
        <f t="shared" si="54"/>
        <v>178749.45</v>
      </c>
      <c r="I277" s="15">
        <f t="shared" si="53"/>
        <v>59583.149999999994</v>
      </c>
      <c r="J277" s="15">
        <f t="shared" si="55"/>
        <v>120.18789712556733</v>
      </c>
      <c r="K277" s="15">
        <f t="shared" si="56"/>
        <v>521.76718240006608</v>
      </c>
      <c r="L277" s="15">
        <f t="shared" si="57"/>
        <v>943971.59217085107</v>
      </c>
      <c r="M277" s="15"/>
      <c r="N277" s="15">
        <f t="shared" si="52"/>
        <v>943971.59217085107</v>
      </c>
      <c r="O277" s="38">
        <f t="shared" si="45"/>
        <v>943.97159217085107</v>
      </c>
      <c r="P277" s="38">
        <v>847.53683527949238</v>
      </c>
      <c r="Q277" s="38">
        <f t="shared" si="46"/>
        <v>847.5</v>
      </c>
      <c r="R277" s="191"/>
      <c r="S277" s="195"/>
      <c r="T277" s="191"/>
      <c r="U277" s="195"/>
      <c r="V277" s="178"/>
      <c r="W277" s="38"/>
    </row>
    <row r="278" spans="1:23" x14ac:dyDescent="0.25">
      <c r="A278" s="5"/>
      <c r="B278" s="71" t="s">
        <v>764</v>
      </c>
      <c r="C278" s="53">
        <v>4</v>
      </c>
      <c r="D278" s="75">
        <v>61.915500000000002</v>
      </c>
      <c r="E278" s="179">
        <v>3570</v>
      </c>
      <c r="F278" s="95">
        <v>337366.4</v>
      </c>
      <c r="G278" s="61">
        <v>75</v>
      </c>
      <c r="H278" s="15">
        <f t="shared" si="54"/>
        <v>253024.8</v>
      </c>
      <c r="I278" s="15">
        <f t="shared" si="53"/>
        <v>84341.600000000035</v>
      </c>
      <c r="J278" s="15">
        <f t="shared" si="55"/>
        <v>94.500392156862745</v>
      </c>
      <c r="K278" s="15">
        <f t="shared" si="56"/>
        <v>547.45468736877069</v>
      </c>
      <c r="L278" s="15">
        <f t="shared" si="57"/>
        <v>1215674.755688282</v>
      </c>
      <c r="M278" s="15"/>
      <c r="N278" s="15">
        <f t="shared" si="52"/>
        <v>1215674.755688282</v>
      </c>
      <c r="O278" s="38">
        <f t="shared" si="45"/>
        <v>1215.6747556882819</v>
      </c>
      <c r="P278" s="38">
        <v>1095.9805033196292</v>
      </c>
      <c r="Q278" s="38">
        <f t="shared" si="46"/>
        <v>1096</v>
      </c>
      <c r="R278" s="191"/>
      <c r="S278" s="195"/>
      <c r="T278" s="191"/>
      <c r="U278" s="195"/>
      <c r="V278" s="178"/>
      <c r="W278" s="38"/>
    </row>
    <row r="279" spans="1:23" x14ac:dyDescent="0.25">
      <c r="A279" s="5"/>
      <c r="B279" s="71" t="s">
        <v>189</v>
      </c>
      <c r="C279" s="53">
        <v>4</v>
      </c>
      <c r="D279" s="75">
        <v>14.279399999999999</v>
      </c>
      <c r="E279" s="179">
        <v>803</v>
      </c>
      <c r="F279" s="95">
        <v>35392.1</v>
      </c>
      <c r="G279" s="61">
        <v>75</v>
      </c>
      <c r="H279" s="15">
        <f t="shared" si="54"/>
        <v>26544.075000000001</v>
      </c>
      <c r="I279" s="15">
        <f t="shared" si="53"/>
        <v>8848.0249999999978</v>
      </c>
      <c r="J279" s="15">
        <f t="shared" si="55"/>
        <v>44.074844333748445</v>
      </c>
      <c r="K279" s="15">
        <f t="shared" si="56"/>
        <v>597.88023519188505</v>
      </c>
      <c r="L279" s="15">
        <f t="shared" si="57"/>
        <v>885941.9113369605</v>
      </c>
      <c r="M279" s="15"/>
      <c r="N279" s="15">
        <f t="shared" si="52"/>
        <v>885941.9113369605</v>
      </c>
      <c r="O279" s="38">
        <f t="shared" ref="O279:O342" si="58">N279/1000</f>
        <v>885.94191133696052</v>
      </c>
      <c r="P279" s="38">
        <v>819.97370001143145</v>
      </c>
      <c r="Q279" s="38">
        <f t="shared" si="46"/>
        <v>820</v>
      </c>
      <c r="R279" s="191"/>
      <c r="S279" s="195"/>
      <c r="T279" s="191"/>
      <c r="U279" s="195"/>
      <c r="V279" s="178"/>
      <c r="W279" s="38"/>
    </row>
    <row r="280" spans="1:23" x14ac:dyDescent="0.25">
      <c r="A280" s="5"/>
      <c r="B280" s="71" t="s">
        <v>190</v>
      </c>
      <c r="C280" s="53">
        <v>4</v>
      </c>
      <c r="D280" s="75">
        <v>23.324099999999998</v>
      </c>
      <c r="E280" s="179">
        <v>740</v>
      </c>
      <c r="F280" s="95">
        <v>61155.4</v>
      </c>
      <c r="G280" s="61">
        <v>75</v>
      </c>
      <c r="H280" s="15">
        <f t="shared" si="54"/>
        <v>45866.55</v>
      </c>
      <c r="I280" s="15">
        <f t="shared" si="53"/>
        <v>15288.849999999999</v>
      </c>
      <c r="J280" s="15">
        <f t="shared" si="55"/>
        <v>82.642432432432429</v>
      </c>
      <c r="K280" s="15">
        <f t="shared" si="56"/>
        <v>559.31264709320101</v>
      </c>
      <c r="L280" s="15">
        <f t="shared" si="57"/>
        <v>854871.39649783215</v>
      </c>
      <c r="M280" s="15"/>
      <c r="N280" s="15">
        <f t="shared" si="52"/>
        <v>854871.39649783215</v>
      </c>
      <c r="O280" s="38">
        <f t="shared" si="58"/>
        <v>854.87139649783217</v>
      </c>
      <c r="P280" s="38">
        <v>746.52699309070681</v>
      </c>
      <c r="Q280" s="38">
        <f t="shared" si="46"/>
        <v>746.5</v>
      </c>
      <c r="R280" s="191"/>
      <c r="S280" s="195"/>
      <c r="T280" s="191"/>
      <c r="U280" s="195"/>
      <c r="V280" s="178"/>
      <c r="W280" s="38"/>
    </row>
    <row r="281" spans="1:23" x14ac:dyDescent="0.25">
      <c r="A281" s="5"/>
      <c r="B281" s="71" t="s">
        <v>765</v>
      </c>
      <c r="C281" s="53">
        <v>4</v>
      </c>
      <c r="D281" s="75">
        <v>42.843400000000003</v>
      </c>
      <c r="E281" s="179">
        <v>1057</v>
      </c>
      <c r="F281" s="95">
        <v>354484.5</v>
      </c>
      <c r="G281" s="61">
        <v>75</v>
      </c>
      <c r="H281" s="15">
        <f t="shared" si="54"/>
        <v>265863.375</v>
      </c>
      <c r="I281" s="15">
        <f t="shared" si="53"/>
        <v>88621.125</v>
      </c>
      <c r="J281" s="15">
        <f t="shared" si="55"/>
        <v>335.3684957426679</v>
      </c>
      <c r="K281" s="15">
        <f t="shared" si="56"/>
        <v>306.58658378296553</v>
      </c>
      <c r="L281" s="15">
        <f t="shared" si="57"/>
        <v>612850.00757816748</v>
      </c>
      <c r="M281" s="15"/>
      <c r="N281" s="15">
        <f t="shared" si="52"/>
        <v>612850.00757816748</v>
      </c>
      <c r="O281" s="38">
        <f t="shared" si="58"/>
        <v>612.85000757816749</v>
      </c>
      <c r="P281" s="38">
        <v>593.58358389246882</v>
      </c>
      <c r="Q281" s="38">
        <f t="shared" ref="Q281:Q344" si="59">(ROUND(P281,1))</f>
        <v>593.6</v>
      </c>
      <c r="R281" s="191"/>
      <c r="S281" s="195"/>
      <c r="T281" s="191"/>
      <c r="U281" s="195"/>
      <c r="V281" s="178"/>
      <c r="W281" s="38"/>
    </row>
    <row r="282" spans="1:23" x14ac:dyDescent="0.25">
      <c r="A282" s="5"/>
      <c r="B282" s="71" t="s">
        <v>191</v>
      </c>
      <c r="C282" s="53">
        <v>4</v>
      </c>
      <c r="D282" s="75">
        <v>17.411200000000001</v>
      </c>
      <c r="E282" s="179">
        <v>714</v>
      </c>
      <c r="F282" s="95">
        <v>452810.3</v>
      </c>
      <c r="G282" s="61">
        <v>75</v>
      </c>
      <c r="H282" s="15">
        <f t="shared" si="54"/>
        <v>339607.72499999998</v>
      </c>
      <c r="I282" s="15">
        <f t="shared" si="53"/>
        <v>113202.57500000001</v>
      </c>
      <c r="J282" s="15">
        <f t="shared" si="55"/>
        <v>634.18809523809523</v>
      </c>
      <c r="K282" s="15">
        <f t="shared" si="56"/>
        <v>7.7669842875382074</v>
      </c>
      <c r="L282" s="15">
        <f t="shared" si="57"/>
        <v>125797.82320545515</v>
      </c>
      <c r="M282" s="15"/>
      <c r="N282" s="15">
        <f t="shared" si="52"/>
        <v>125797.82320545515</v>
      </c>
      <c r="O282" s="38">
        <f t="shared" si="58"/>
        <v>125.79782320545515</v>
      </c>
      <c r="P282" s="38">
        <v>216.71441449440806</v>
      </c>
      <c r="Q282" s="38">
        <f t="shared" si="59"/>
        <v>216.7</v>
      </c>
      <c r="R282" s="191"/>
      <c r="S282" s="195"/>
      <c r="T282" s="191"/>
      <c r="U282" s="195"/>
      <c r="V282" s="178"/>
      <c r="W282" s="38"/>
    </row>
    <row r="283" spans="1:23" x14ac:dyDescent="0.25">
      <c r="A283" s="5"/>
      <c r="B283" s="71"/>
      <c r="C283" s="53"/>
      <c r="D283" s="75">
        <v>0</v>
      </c>
      <c r="E283" s="181"/>
      <c r="F283" s="50"/>
      <c r="G283" s="61"/>
      <c r="H283" s="39"/>
      <c r="I283" s="13"/>
      <c r="K283" s="15"/>
      <c r="L283" s="15"/>
      <c r="M283" s="15"/>
      <c r="N283" s="15"/>
      <c r="O283" s="38">
        <f t="shared" si="58"/>
        <v>0</v>
      </c>
      <c r="P283" s="38">
        <v>0</v>
      </c>
      <c r="Q283" s="38">
        <f t="shared" si="59"/>
        <v>0</v>
      </c>
      <c r="R283" s="191"/>
      <c r="S283" s="195"/>
      <c r="T283" s="191"/>
      <c r="U283" s="195"/>
      <c r="V283" s="178"/>
      <c r="W283" s="38"/>
    </row>
    <row r="284" spans="1:23" x14ac:dyDescent="0.25">
      <c r="A284" s="32" t="s">
        <v>192</v>
      </c>
      <c r="B284" s="63" t="s">
        <v>2</v>
      </c>
      <c r="C284" s="64"/>
      <c r="D284" s="7">
        <v>687.94550000000004</v>
      </c>
      <c r="E284" s="182">
        <f>E285</f>
        <v>73242</v>
      </c>
      <c r="F284" s="55"/>
      <c r="G284" s="61"/>
      <c r="H284" s="12">
        <f>H286</f>
        <v>9122872.75</v>
      </c>
      <c r="I284" s="12">
        <f>I286</f>
        <v>-9122872.75</v>
      </c>
      <c r="J284" s="12"/>
      <c r="K284" s="15"/>
      <c r="L284" s="15"/>
      <c r="M284" s="14">
        <f>M286</f>
        <v>27557494.933109984</v>
      </c>
      <c r="N284" s="12">
        <f t="shared" si="52"/>
        <v>27557494.933109984</v>
      </c>
      <c r="O284" s="38"/>
      <c r="P284" s="38"/>
      <c r="Q284" s="38">
        <f t="shared" si="59"/>
        <v>0</v>
      </c>
      <c r="R284" s="191"/>
      <c r="S284" s="195"/>
      <c r="T284" s="191"/>
      <c r="U284" s="195"/>
      <c r="V284" s="178"/>
      <c r="W284" s="38"/>
    </row>
    <row r="285" spans="1:23" x14ac:dyDescent="0.25">
      <c r="A285" s="32" t="s">
        <v>192</v>
      </c>
      <c r="B285" s="63" t="s">
        <v>3</v>
      </c>
      <c r="C285" s="64"/>
      <c r="D285" s="7">
        <v>687.94550000000004</v>
      </c>
      <c r="E285" s="182">
        <f>SUM(E287:E311)</f>
        <v>73242</v>
      </c>
      <c r="F285" s="55">
        <f>SUM(F287:F311)</f>
        <v>36491491</v>
      </c>
      <c r="G285" s="61"/>
      <c r="H285" s="12">
        <f>SUM(H287:H311)</f>
        <v>20489656.105</v>
      </c>
      <c r="I285" s="12">
        <f>SUM(I287:I311)</f>
        <v>16001834.895000007</v>
      </c>
      <c r="J285" s="12"/>
      <c r="K285" s="15"/>
      <c r="L285" s="12">
        <f>SUM(L287:L311)</f>
        <v>20641175.45190407</v>
      </c>
      <c r="M285" s="15"/>
      <c r="N285" s="12">
        <f t="shared" si="52"/>
        <v>20641175.45190407</v>
      </c>
      <c r="O285" s="38"/>
      <c r="P285" s="38"/>
      <c r="Q285" s="38">
        <f t="shared" si="59"/>
        <v>0</v>
      </c>
      <c r="R285" s="191"/>
      <c r="S285" s="195"/>
      <c r="T285" s="191"/>
      <c r="U285" s="195"/>
      <c r="V285" s="178"/>
      <c r="W285" s="38"/>
    </row>
    <row r="286" spans="1:23" x14ac:dyDescent="0.25">
      <c r="A286" s="5"/>
      <c r="B286" s="71" t="s">
        <v>26</v>
      </c>
      <c r="C286" s="53">
        <v>2</v>
      </c>
      <c r="D286" s="75">
        <v>0</v>
      </c>
      <c r="E286" s="183"/>
      <c r="F286" s="70"/>
      <c r="G286" s="61">
        <v>25</v>
      </c>
      <c r="H286" s="15">
        <f>F285*G286/100</f>
        <v>9122872.75</v>
      </c>
      <c r="I286" s="15">
        <f t="shared" ref="I286:I311" si="60">F286-H286</f>
        <v>-9122872.75</v>
      </c>
      <c r="J286" s="15"/>
      <c r="K286" s="15"/>
      <c r="L286" s="15"/>
      <c r="M286" s="15">
        <f>($L$7*$L$8*E284/$L$10)+($L$7*$L$9*D284/$L$11)</f>
        <v>27557494.933109984</v>
      </c>
      <c r="N286" s="15">
        <f t="shared" si="52"/>
        <v>27557494.933109984</v>
      </c>
      <c r="O286" s="38">
        <f t="shared" si="58"/>
        <v>27557.494933109985</v>
      </c>
      <c r="P286" s="38">
        <v>25030.756574906271</v>
      </c>
      <c r="Q286" s="38">
        <f t="shared" si="59"/>
        <v>25030.799999999999</v>
      </c>
      <c r="R286" s="191"/>
      <c r="S286" s="195"/>
      <c r="T286" s="191"/>
      <c r="U286" s="195"/>
      <c r="V286" s="178"/>
      <c r="W286" s="38"/>
    </row>
    <row r="287" spans="1:23" x14ac:dyDescent="0.25">
      <c r="A287" s="5"/>
      <c r="B287" s="71" t="s">
        <v>193</v>
      </c>
      <c r="C287" s="53">
        <v>4</v>
      </c>
      <c r="D287" s="75">
        <v>41.911499999999997</v>
      </c>
      <c r="E287" s="179">
        <v>3546</v>
      </c>
      <c r="F287" s="96">
        <v>881187.7</v>
      </c>
      <c r="G287" s="61">
        <v>75</v>
      </c>
      <c r="H287" s="15">
        <f t="shared" ref="H287:H311" si="61">F287*G287/100</f>
        <v>660890.77500000002</v>
      </c>
      <c r="I287" s="15">
        <f t="shared" si="60"/>
        <v>220296.92499999993</v>
      </c>
      <c r="J287" s="15">
        <f t="shared" ref="J287:J311" si="62">F287/E287</f>
        <v>248.50188945290466</v>
      </c>
      <c r="K287" s="15">
        <f t="shared" ref="K287:K311" si="63">$J$11*$J$19-J287</f>
        <v>393.45319007272877</v>
      </c>
      <c r="L287" s="15">
        <f t="shared" ref="L287:L311" si="64">IF(K287&gt;0,$J$7*$J$8*(K287/$K$19),0)+$J$7*$J$9*(E287/$E$19)+$J$7*$J$10*(D287/$D$19)</f>
        <v>960499.59369423694</v>
      </c>
      <c r="M287" s="15"/>
      <c r="N287" s="15">
        <f t="shared" si="52"/>
        <v>960499.59369423694</v>
      </c>
      <c r="O287" s="38">
        <f t="shared" si="58"/>
        <v>960.49959369423698</v>
      </c>
      <c r="P287" s="38">
        <v>894.63200155860272</v>
      </c>
      <c r="Q287" s="38">
        <f t="shared" si="59"/>
        <v>894.6</v>
      </c>
      <c r="R287" s="191"/>
      <c r="S287" s="195"/>
      <c r="T287" s="191"/>
      <c r="U287" s="195"/>
      <c r="V287" s="178"/>
      <c r="W287" s="38"/>
    </row>
    <row r="288" spans="1:23" x14ac:dyDescent="0.25">
      <c r="A288" s="5"/>
      <c r="B288" s="71" t="s">
        <v>194</v>
      </c>
      <c r="C288" s="53">
        <v>4</v>
      </c>
      <c r="D288" s="75">
        <v>29.248799999999999</v>
      </c>
      <c r="E288" s="179">
        <v>1766</v>
      </c>
      <c r="F288" s="96">
        <v>336701.8</v>
      </c>
      <c r="G288" s="61">
        <v>75</v>
      </c>
      <c r="H288" s="15">
        <f t="shared" si="61"/>
        <v>252526.35</v>
      </c>
      <c r="I288" s="15">
        <f t="shared" si="60"/>
        <v>84175.449999999983</v>
      </c>
      <c r="J288" s="15">
        <f t="shared" si="62"/>
        <v>190.65787089467722</v>
      </c>
      <c r="K288" s="15">
        <f t="shared" si="63"/>
        <v>451.29720863095622</v>
      </c>
      <c r="L288" s="15">
        <f t="shared" si="64"/>
        <v>830099.47589854721</v>
      </c>
      <c r="M288" s="15"/>
      <c r="N288" s="15">
        <f t="shared" si="52"/>
        <v>830099.47589854721</v>
      </c>
      <c r="O288" s="38">
        <f t="shared" si="58"/>
        <v>830.09947589854721</v>
      </c>
      <c r="P288" s="38">
        <v>762.82657199477228</v>
      </c>
      <c r="Q288" s="38">
        <f t="shared" si="59"/>
        <v>762.8</v>
      </c>
      <c r="R288" s="191"/>
      <c r="S288" s="195"/>
      <c r="T288" s="191"/>
      <c r="U288" s="195"/>
      <c r="V288" s="178"/>
      <c r="W288" s="38"/>
    </row>
    <row r="289" spans="1:23" x14ac:dyDescent="0.25">
      <c r="A289" s="5"/>
      <c r="B289" s="71" t="s">
        <v>766</v>
      </c>
      <c r="C289" s="53">
        <v>4</v>
      </c>
      <c r="D289" s="75">
        <v>30.7044</v>
      </c>
      <c r="E289" s="179">
        <v>3438</v>
      </c>
      <c r="F289" s="96">
        <v>283339.3</v>
      </c>
      <c r="G289" s="61">
        <v>75</v>
      </c>
      <c r="H289" s="15">
        <f t="shared" si="61"/>
        <v>212504.47500000001</v>
      </c>
      <c r="I289" s="15">
        <f t="shared" si="60"/>
        <v>70834.824999999983</v>
      </c>
      <c r="J289" s="15">
        <f t="shared" si="62"/>
        <v>82.413990692262942</v>
      </c>
      <c r="K289" s="15">
        <f t="shared" si="63"/>
        <v>559.54108883337051</v>
      </c>
      <c r="L289" s="15">
        <f t="shared" si="64"/>
        <v>1133573.2143425946</v>
      </c>
      <c r="M289" s="15"/>
      <c r="N289" s="15">
        <f t="shared" si="52"/>
        <v>1133573.2143425946</v>
      </c>
      <c r="O289" s="38">
        <f t="shared" si="58"/>
        <v>1133.5732143425946</v>
      </c>
      <c r="P289" s="38">
        <v>923.66948977272727</v>
      </c>
      <c r="Q289" s="38">
        <f t="shared" si="59"/>
        <v>923.7</v>
      </c>
      <c r="R289" s="191"/>
      <c r="S289" s="195"/>
      <c r="T289" s="191"/>
      <c r="U289" s="195"/>
      <c r="V289" s="178"/>
      <c r="W289" s="38"/>
    </row>
    <row r="290" spans="1:23" x14ac:dyDescent="0.25">
      <c r="A290" s="5"/>
      <c r="B290" s="71" t="s">
        <v>195</v>
      </c>
      <c r="C290" s="53">
        <v>4</v>
      </c>
      <c r="D290" s="75">
        <v>33.053800000000003</v>
      </c>
      <c r="E290" s="179">
        <v>2724</v>
      </c>
      <c r="F290" s="96">
        <v>1190737.1000000001</v>
      </c>
      <c r="G290" s="61">
        <v>75</v>
      </c>
      <c r="H290" s="15">
        <f t="shared" si="61"/>
        <v>893052.82499999995</v>
      </c>
      <c r="I290" s="15">
        <f t="shared" si="60"/>
        <v>297684.27500000014</v>
      </c>
      <c r="J290" s="15">
        <f t="shared" si="62"/>
        <v>437.12815712187961</v>
      </c>
      <c r="K290" s="15">
        <f t="shared" si="63"/>
        <v>204.82692240375383</v>
      </c>
      <c r="L290" s="15">
        <f t="shared" si="64"/>
        <v>614691.39689590817</v>
      </c>
      <c r="M290" s="15"/>
      <c r="N290" s="15">
        <f t="shared" si="52"/>
        <v>614691.39689590817</v>
      </c>
      <c r="O290" s="38">
        <f t="shared" si="58"/>
        <v>614.69139689590816</v>
      </c>
      <c r="P290" s="38">
        <v>577.2326677624726</v>
      </c>
      <c r="Q290" s="38">
        <f t="shared" si="59"/>
        <v>577.20000000000005</v>
      </c>
      <c r="R290" s="191"/>
      <c r="S290" s="195"/>
      <c r="T290" s="191"/>
      <c r="U290" s="195"/>
      <c r="V290" s="178"/>
      <c r="W290" s="38"/>
    </row>
    <row r="291" spans="1:23" x14ac:dyDescent="0.25">
      <c r="A291" s="5"/>
      <c r="B291" s="71" t="s">
        <v>196</v>
      </c>
      <c r="C291" s="53">
        <v>4</v>
      </c>
      <c r="D291" s="75">
        <v>24.868099999999998</v>
      </c>
      <c r="E291" s="179">
        <v>2529</v>
      </c>
      <c r="F291" s="96">
        <v>366960.7</v>
      </c>
      <c r="G291" s="61">
        <v>75</v>
      </c>
      <c r="H291" s="15">
        <f t="shared" si="61"/>
        <v>275220.52500000002</v>
      </c>
      <c r="I291" s="15">
        <f t="shared" si="60"/>
        <v>91740.174999999988</v>
      </c>
      <c r="J291" s="15">
        <f t="shared" si="62"/>
        <v>145.10110715697905</v>
      </c>
      <c r="K291" s="15">
        <f t="shared" si="63"/>
        <v>496.85397236865435</v>
      </c>
      <c r="L291" s="15">
        <f t="shared" si="64"/>
        <v>949896.35305423313</v>
      </c>
      <c r="M291" s="15"/>
      <c r="N291" s="15">
        <f t="shared" si="52"/>
        <v>949896.35305423313</v>
      </c>
      <c r="O291" s="38">
        <f t="shared" si="58"/>
        <v>949.89635305423315</v>
      </c>
      <c r="P291" s="38">
        <v>818.70736077908248</v>
      </c>
      <c r="Q291" s="38">
        <f t="shared" si="59"/>
        <v>818.7</v>
      </c>
      <c r="R291" s="191"/>
      <c r="S291" s="195"/>
      <c r="T291" s="191"/>
      <c r="U291" s="195"/>
      <c r="V291" s="178"/>
      <c r="W291" s="38"/>
    </row>
    <row r="292" spans="1:23" x14ac:dyDescent="0.25">
      <c r="A292" s="5"/>
      <c r="B292" s="71" t="s">
        <v>197</v>
      </c>
      <c r="C292" s="53">
        <v>4</v>
      </c>
      <c r="D292" s="75">
        <v>10.051699999999999</v>
      </c>
      <c r="E292" s="179">
        <v>1502</v>
      </c>
      <c r="F292" s="96">
        <v>267739.3</v>
      </c>
      <c r="G292" s="61">
        <v>75</v>
      </c>
      <c r="H292" s="15">
        <f t="shared" si="61"/>
        <v>200804.47500000001</v>
      </c>
      <c r="I292" s="15">
        <f t="shared" si="60"/>
        <v>66934.824999999983</v>
      </c>
      <c r="J292" s="15">
        <f t="shared" si="62"/>
        <v>178.2551930758988</v>
      </c>
      <c r="K292" s="15">
        <f t="shared" si="63"/>
        <v>463.69988644973466</v>
      </c>
      <c r="L292" s="15">
        <f t="shared" si="64"/>
        <v>768499.59942796384</v>
      </c>
      <c r="M292" s="15"/>
      <c r="N292" s="15">
        <f t="shared" si="52"/>
        <v>768499.59942796384</v>
      </c>
      <c r="O292" s="38">
        <f t="shared" si="58"/>
        <v>768.49959942796386</v>
      </c>
      <c r="P292" s="38">
        <v>726.26983482176149</v>
      </c>
      <c r="Q292" s="38">
        <f t="shared" si="59"/>
        <v>726.3</v>
      </c>
      <c r="R292" s="191"/>
      <c r="S292" s="195"/>
      <c r="T292" s="191"/>
      <c r="U292" s="195"/>
      <c r="V292" s="178"/>
      <c r="W292" s="38"/>
    </row>
    <row r="293" spans="1:23" x14ac:dyDescent="0.25">
      <c r="A293" s="5"/>
      <c r="B293" s="71" t="s">
        <v>192</v>
      </c>
      <c r="C293" s="53">
        <v>3</v>
      </c>
      <c r="D293" s="75">
        <v>43.259900000000002</v>
      </c>
      <c r="E293" s="179">
        <v>8260</v>
      </c>
      <c r="F293" s="96">
        <v>12507203.9</v>
      </c>
      <c r="G293" s="61">
        <v>20</v>
      </c>
      <c r="H293" s="15">
        <f t="shared" si="61"/>
        <v>2501440.7799999998</v>
      </c>
      <c r="I293" s="15">
        <f t="shared" si="60"/>
        <v>10005763.120000001</v>
      </c>
      <c r="J293" s="15">
        <f t="shared" si="62"/>
        <v>1514.1893341404359</v>
      </c>
      <c r="K293" s="15">
        <f t="shared" si="63"/>
        <v>-872.23425461480247</v>
      </c>
      <c r="L293" s="15">
        <f t="shared" si="64"/>
        <v>908652.90949008474</v>
      </c>
      <c r="M293" s="15"/>
      <c r="N293" s="15">
        <f t="shared" si="52"/>
        <v>908652.90949008474</v>
      </c>
      <c r="O293" s="38">
        <f t="shared" si="58"/>
        <v>908.65290949008477</v>
      </c>
      <c r="P293" s="38">
        <v>829.83993402614715</v>
      </c>
      <c r="Q293" s="38">
        <f t="shared" si="59"/>
        <v>829.8</v>
      </c>
      <c r="R293" s="191"/>
      <c r="S293" s="195"/>
      <c r="T293" s="191"/>
      <c r="U293" s="195"/>
      <c r="V293" s="178"/>
      <c r="W293" s="38"/>
    </row>
    <row r="294" spans="1:23" x14ac:dyDescent="0.25">
      <c r="A294" s="5"/>
      <c r="B294" s="71" t="s">
        <v>198</v>
      </c>
      <c r="C294" s="53">
        <v>4</v>
      </c>
      <c r="D294" s="75">
        <v>23.160100000000003</v>
      </c>
      <c r="E294" s="179">
        <v>2638</v>
      </c>
      <c r="F294" s="96">
        <v>476014.7</v>
      </c>
      <c r="G294" s="61">
        <v>75</v>
      </c>
      <c r="H294" s="15">
        <f t="shared" si="61"/>
        <v>357011.02500000002</v>
      </c>
      <c r="I294" s="15">
        <f t="shared" si="60"/>
        <v>119003.67499999999</v>
      </c>
      <c r="J294" s="15">
        <f t="shared" si="62"/>
        <v>180.44529946929492</v>
      </c>
      <c r="K294" s="15">
        <f t="shared" si="63"/>
        <v>461.50978005633851</v>
      </c>
      <c r="L294" s="15">
        <f t="shared" si="64"/>
        <v>910149.67545611248</v>
      </c>
      <c r="M294" s="15"/>
      <c r="N294" s="15">
        <f t="shared" si="52"/>
        <v>910149.67545611248</v>
      </c>
      <c r="O294" s="38">
        <f t="shared" si="58"/>
        <v>910.1496754561125</v>
      </c>
      <c r="P294" s="38">
        <v>828.84780287924991</v>
      </c>
      <c r="Q294" s="38">
        <f t="shared" si="59"/>
        <v>828.8</v>
      </c>
      <c r="R294" s="191"/>
      <c r="S294" s="195"/>
      <c r="T294" s="191"/>
      <c r="U294" s="195"/>
      <c r="V294" s="178"/>
      <c r="W294" s="38"/>
    </row>
    <row r="295" spans="1:23" x14ac:dyDescent="0.25">
      <c r="A295" s="5"/>
      <c r="B295" s="71" t="s">
        <v>199</v>
      </c>
      <c r="C295" s="53">
        <v>4</v>
      </c>
      <c r="D295" s="75">
        <v>15.7385</v>
      </c>
      <c r="E295" s="179">
        <v>1155</v>
      </c>
      <c r="F295" s="96">
        <v>654175.30000000005</v>
      </c>
      <c r="G295" s="61">
        <v>75</v>
      </c>
      <c r="H295" s="15">
        <f t="shared" si="61"/>
        <v>490631.47499999998</v>
      </c>
      <c r="I295" s="15">
        <f t="shared" si="60"/>
        <v>163543.82500000007</v>
      </c>
      <c r="J295" s="15">
        <f t="shared" si="62"/>
        <v>566.38554112554118</v>
      </c>
      <c r="K295" s="15">
        <f t="shared" si="63"/>
        <v>75.569538400092256</v>
      </c>
      <c r="L295" s="15">
        <f t="shared" si="64"/>
        <v>250800.97075438959</v>
      </c>
      <c r="M295" s="15"/>
      <c r="N295" s="15">
        <f t="shared" si="52"/>
        <v>250800.97075438959</v>
      </c>
      <c r="O295" s="38">
        <f t="shared" si="58"/>
        <v>250.8009707543896</v>
      </c>
      <c r="P295" s="38">
        <v>270.54760144068155</v>
      </c>
      <c r="Q295" s="38">
        <f t="shared" si="59"/>
        <v>270.5</v>
      </c>
      <c r="R295" s="191"/>
      <c r="S295" s="195"/>
      <c r="T295" s="191"/>
      <c r="U295" s="195"/>
      <c r="V295" s="178"/>
      <c r="W295" s="38"/>
    </row>
    <row r="296" spans="1:23" x14ac:dyDescent="0.25">
      <c r="A296" s="5"/>
      <c r="B296" s="71" t="s">
        <v>200</v>
      </c>
      <c r="C296" s="53">
        <v>4</v>
      </c>
      <c r="D296" s="75">
        <v>23.650700000000001</v>
      </c>
      <c r="E296" s="179">
        <v>3228</v>
      </c>
      <c r="F296" s="96">
        <v>1046697.7</v>
      </c>
      <c r="G296" s="61">
        <v>75</v>
      </c>
      <c r="H296" s="15">
        <f t="shared" si="61"/>
        <v>785023.27500000002</v>
      </c>
      <c r="I296" s="15">
        <f t="shared" si="60"/>
        <v>261674.42499999993</v>
      </c>
      <c r="J296" s="15">
        <f t="shared" si="62"/>
        <v>324.2557930607187</v>
      </c>
      <c r="K296" s="15">
        <f t="shared" si="63"/>
        <v>317.69928646491474</v>
      </c>
      <c r="L296" s="15">
        <f t="shared" si="64"/>
        <v>782721.66667913401</v>
      </c>
      <c r="M296" s="15"/>
      <c r="N296" s="15">
        <f t="shared" si="52"/>
        <v>782721.66667913401</v>
      </c>
      <c r="O296" s="38">
        <f t="shared" si="58"/>
        <v>782.72166667913405</v>
      </c>
      <c r="P296" s="38">
        <v>711.5589805311555</v>
      </c>
      <c r="Q296" s="38">
        <f t="shared" si="59"/>
        <v>711.6</v>
      </c>
      <c r="R296" s="191"/>
      <c r="S296" s="195"/>
      <c r="T296" s="191"/>
      <c r="U296" s="195"/>
      <c r="V296" s="178"/>
      <c r="W296" s="38"/>
    </row>
    <row r="297" spans="1:23" x14ac:dyDescent="0.25">
      <c r="A297" s="5"/>
      <c r="B297" s="71" t="s">
        <v>201</v>
      </c>
      <c r="C297" s="53">
        <v>4</v>
      </c>
      <c r="D297" s="75">
        <v>66.461000000000013</v>
      </c>
      <c r="E297" s="179">
        <v>6005</v>
      </c>
      <c r="F297" s="96">
        <v>1909782.7</v>
      </c>
      <c r="G297" s="61">
        <v>75</v>
      </c>
      <c r="H297" s="15">
        <f t="shared" si="61"/>
        <v>1432337.0249999999</v>
      </c>
      <c r="I297" s="15">
        <f t="shared" si="60"/>
        <v>477445.67500000005</v>
      </c>
      <c r="J297" s="15">
        <f t="shared" si="62"/>
        <v>318.03208992506245</v>
      </c>
      <c r="K297" s="15">
        <f t="shared" si="63"/>
        <v>323.92298960057099</v>
      </c>
      <c r="L297" s="15">
        <f t="shared" si="64"/>
        <v>1173237.0806692997</v>
      </c>
      <c r="M297" s="15"/>
      <c r="N297" s="15">
        <f t="shared" si="52"/>
        <v>1173237.0806692997</v>
      </c>
      <c r="O297" s="38">
        <f t="shared" si="58"/>
        <v>1173.2370806692998</v>
      </c>
      <c r="P297" s="38">
        <v>1038.3917761848534</v>
      </c>
      <c r="Q297" s="38">
        <f t="shared" si="59"/>
        <v>1038.4000000000001</v>
      </c>
      <c r="R297" s="191"/>
      <c r="S297" s="195"/>
      <c r="T297" s="191"/>
      <c r="U297" s="195"/>
      <c r="V297" s="178"/>
      <c r="W297" s="38"/>
    </row>
    <row r="298" spans="1:23" x14ac:dyDescent="0.25">
      <c r="A298" s="5"/>
      <c r="B298" s="71" t="s">
        <v>202</v>
      </c>
      <c r="C298" s="53">
        <v>4</v>
      </c>
      <c r="D298" s="75">
        <v>49.479700000000008</v>
      </c>
      <c r="E298" s="179">
        <v>4003</v>
      </c>
      <c r="F298" s="96">
        <v>810128.2</v>
      </c>
      <c r="G298" s="61">
        <v>75</v>
      </c>
      <c r="H298" s="15">
        <f t="shared" si="61"/>
        <v>607596.15</v>
      </c>
      <c r="I298" s="15">
        <f t="shared" si="60"/>
        <v>202532.04999999993</v>
      </c>
      <c r="J298" s="15">
        <f t="shared" si="62"/>
        <v>202.38026480139894</v>
      </c>
      <c r="K298" s="15">
        <f t="shared" si="63"/>
        <v>439.5748147242345</v>
      </c>
      <c r="L298" s="15">
        <f t="shared" si="64"/>
        <v>1084282.6333856503</v>
      </c>
      <c r="M298" s="15"/>
      <c r="N298" s="15">
        <f t="shared" si="52"/>
        <v>1084282.6333856503</v>
      </c>
      <c r="O298" s="38">
        <f t="shared" si="58"/>
        <v>1084.2826333856503</v>
      </c>
      <c r="P298" s="38">
        <v>947.07463228963275</v>
      </c>
      <c r="Q298" s="38">
        <f t="shared" si="59"/>
        <v>947.1</v>
      </c>
      <c r="R298" s="191"/>
      <c r="S298" s="195"/>
      <c r="T298" s="191"/>
      <c r="U298" s="195"/>
      <c r="V298" s="178"/>
      <c r="W298" s="38"/>
    </row>
    <row r="299" spans="1:23" x14ac:dyDescent="0.25">
      <c r="A299" s="5"/>
      <c r="B299" s="71" t="s">
        <v>203</v>
      </c>
      <c r="C299" s="53">
        <v>4</v>
      </c>
      <c r="D299" s="75">
        <v>31.819799999999997</v>
      </c>
      <c r="E299" s="179">
        <v>2502</v>
      </c>
      <c r="F299" s="96">
        <v>1138545.7</v>
      </c>
      <c r="G299" s="61">
        <v>75</v>
      </c>
      <c r="H299" s="15">
        <f t="shared" si="61"/>
        <v>853909.27500000002</v>
      </c>
      <c r="I299" s="15">
        <f t="shared" si="60"/>
        <v>284636.42499999993</v>
      </c>
      <c r="J299" s="15">
        <f t="shared" si="62"/>
        <v>455.05423661071143</v>
      </c>
      <c r="K299" s="15">
        <f t="shared" si="63"/>
        <v>186.90084291492201</v>
      </c>
      <c r="L299" s="15">
        <f t="shared" si="64"/>
        <v>566984.12872111565</v>
      </c>
      <c r="M299" s="15"/>
      <c r="N299" s="15">
        <f t="shared" si="52"/>
        <v>566984.12872111565</v>
      </c>
      <c r="O299" s="38">
        <f t="shared" si="58"/>
        <v>566.98412872111567</v>
      </c>
      <c r="P299" s="38">
        <v>551.99307486160035</v>
      </c>
      <c r="Q299" s="38">
        <f t="shared" si="59"/>
        <v>552</v>
      </c>
      <c r="R299" s="191"/>
      <c r="S299" s="195"/>
      <c r="T299" s="191"/>
      <c r="U299" s="195"/>
      <c r="V299" s="178"/>
      <c r="W299" s="38"/>
    </row>
    <row r="300" spans="1:23" x14ac:dyDescent="0.25">
      <c r="A300" s="5"/>
      <c r="B300" s="71" t="s">
        <v>767</v>
      </c>
      <c r="C300" s="53">
        <v>4</v>
      </c>
      <c r="D300" s="75">
        <v>13.022600000000001</v>
      </c>
      <c r="E300" s="179">
        <v>1523</v>
      </c>
      <c r="F300" s="96">
        <v>360239</v>
      </c>
      <c r="G300" s="61">
        <v>75</v>
      </c>
      <c r="H300" s="15">
        <f t="shared" si="61"/>
        <v>270179.25</v>
      </c>
      <c r="I300" s="15">
        <f t="shared" si="60"/>
        <v>90059.75</v>
      </c>
      <c r="J300" s="15">
        <f t="shared" si="62"/>
        <v>236.53250164149705</v>
      </c>
      <c r="K300" s="15">
        <f t="shared" si="63"/>
        <v>405.42257788413639</v>
      </c>
      <c r="L300" s="15">
        <f t="shared" si="64"/>
        <v>703534.11593486962</v>
      </c>
      <c r="M300" s="15"/>
      <c r="N300" s="15">
        <f t="shared" si="52"/>
        <v>703534.11593486962</v>
      </c>
      <c r="O300" s="38">
        <f t="shared" si="58"/>
        <v>703.53411593486965</v>
      </c>
      <c r="P300" s="38">
        <v>617.81162575271378</v>
      </c>
      <c r="Q300" s="38">
        <f t="shared" si="59"/>
        <v>617.79999999999995</v>
      </c>
      <c r="R300" s="191"/>
      <c r="S300" s="195"/>
      <c r="T300" s="191"/>
      <c r="U300" s="195"/>
      <c r="V300" s="178"/>
      <c r="W300" s="38"/>
    </row>
    <row r="301" spans="1:23" x14ac:dyDescent="0.25">
      <c r="A301" s="5"/>
      <c r="B301" s="71" t="s">
        <v>204</v>
      </c>
      <c r="C301" s="53">
        <v>4</v>
      </c>
      <c r="D301" s="75">
        <v>32.696100000000001</v>
      </c>
      <c r="E301" s="179">
        <v>2841</v>
      </c>
      <c r="F301" s="96">
        <v>312225.5</v>
      </c>
      <c r="G301" s="61">
        <v>75</v>
      </c>
      <c r="H301" s="15">
        <f t="shared" si="61"/>
        <v>234169.125</v>
      </c>
      <c r="I301" s="15">
        <f t="shared" si="60"/>
        <v>78056.375</v>
      </c>
      <c r="J301" s="15">
        <f t="shared" si="62"/>
        <v>109.89985920450546</v>
      </c>
      <c r="K301" s="15">
        <f t="shared" si="63"/>
        <v>532.05522032112799</v>
      </c>
      <c r="L301" s="15">
        <f t="shared" si="64"/>
        <v>1046438.13302897</v>
      </c>
      <c r="M301" s="15"/>
      <c r="N301" s="15">
        <f t="shared" si="52"/>
        <v>1046438.13302897</v>
      </c>
      <c r="O301" s="38">
        <f t="shared" si="58"/>
        <v>1046.43813302897</v>
      </c>
      <c r="P301" s="38">
        <v>994.8221010250802</v>
      </c>
      <c r="Q301" s="38">
        <f t="shared" si="59"/>
        <v>994.8</v>
      </c>
      <c r="R301" s="191"/>
      <c r="S301" s="195"/>
      <c r="T301" s="191"/>
      <c r="U301" s="195"/>
      <c r="V301" s="178"/>
      <c r="W301" s="38"/>
    </row>
    <row r="302" spans="1:23" x14ac:dyDescent="0.25">
      <c r="A302" s="5"/>
      <c r="B302" s="71" t="s">
        <v>205</v>
      </c>
      <c r="C302" s="53">
        <v>4</v>
      </c>
      <c r="D302" s="75">
        <v>13.414200000000001</v>
      </c>
      <c r="E302" s="179">
        <v>1501</v>
      </c>
      <c r="F302" s="96">
        <v>249753.7</v>
      </c>
      <c r="G302" s="61">
        <v>75</v>
      </c>
      <c r="H302" s="15">
        <f t="shared" si="61"/>
        <v>187315.27499999999</v>
      </c>
      <c r="I302" s="15">
        <f t="shared" si="60"/>
        <v>62438.425000000017</v>
      </c>
      <c r="J302" s="15">
        <f t="shared" si="62"/>
        <v>166.39153897401732</v>
      </c>
      <c r="K302" s="15">
        <f t="shared" si="63"/>
        <v>475.56354055161614</v>
      </c>
      <c r="L302" s="15">
        <f t="shared" si="64"/>
        <v>792847.04445024906</v>
      </c>
      <c r="M302" s="15"/>
      <c r="N302" s="15">
        <f t="shared" si="52"/>
        <v>792847.04445024906</v>
      </c>
      <c r="O302" s="38">
        <f t="shared" si="58"/>
        <v>792.84704445024909</v>
      </c>
      <c r="P302" s="38">
        <v>743.64689299328415</v>
      </c>
      <c r="Q302" s="38">
        <f t="shared" si="59"/>
        <v>743.6</v>
      </c>
      <c r="R302" s="191"/>
      <c r="S302" s="195"/>
      <c r="T302" s="191"/>
      <c r="U302" s="195"/>
      <c r="V302" s="178"/>
      <c r="W302" s="38"/>
    </row>
    <row r="303" spans="1:23" x14ac:dyDescent="0.25">
      <c r="A303" s="5"/>
      <c r="B303" s="71" t="s">
        <v>768</v>
      </c>
      <c r="C303" s="53">
        <v>4</v>
      </c>
      <c r="D303" s="75">
        <v>42.579099999999997</v>
      </c>
      <c r="E303" s="179">
        <v>4171</v>
      </c>
      <c r="F303" s="96">
        <v>420296</v>
      </c>
      <c r="G303" s="61">
        <v>75</v>
      </c>
      <c r="H303" s="15">
        <f t="shared" si="61"/>
        <v>315222</v>
      </c>
      <c r="I303" s="15">
        <f t="shared" si="60"/>
        <v>105074</v>
      </c>
      <c r="J303" s="15">
        <f t="shared" si="62"/>
        <v>100.76624310716855</v>
      </c>
      <c r="K303" s="15">
        <f t="shared" si="63"/>
        <v>541.18883641846492</v>
      </c>
      <c r="L303" s="15">
        <f t="shared" si="64"/>
        <v>1212460.5361921671</v>
      </c>
      <c r="M303" s="15"/>
      <c r="N303" s="15">
        <f t="shared" si="52"/>
        <v>1212460.5361921671</v>
      </c>
      <c r="O303" s="38">
        <f t="shared" si="58"/>
        <v>1212.4605361921672</v>
      </c>
      <c r="P303" s="38">
        <v>1104.1740624041922</v>
      </c>
      <c r="Q303" s="38">
        <f t="shared" si="59"/>
        <v>1104.2</v>
      </c>
      <c r="R303" s="191"/>
      <c r="S303" s="195"/>
      <c r="T303" s="191"/>
      <c r="U303" s="195"/>
      <c r="V303" s="178"/>
      <c r="W303" s="38"/>
    </row>
    <row r="304" spans="1:23" x14ac:dyDescent="0.25">
      <c r="A304" s="5"/>
      <c r="B304" s="71" t="s">
        <v>206</v>
      </c>
      <c r="C304" s="53">
        <v>4</v>
      </c>
      <c r="D304" s="75">
        <v>14.5875</v>
      </c>
      <c r="E304" s="179">
        <v>5246</v>
      </c>
      <c r="F304" s="96">
        <v>4286025.2</v>
      </c>
      <c r="G304" s="61">
        <v>75</v>
      </c>
      <c r="H304" s="15">
        <f t="shared" si="61"/>
        <v>3214518.9</v>
      </c>
      <c r="I304" s="15">
        <f t="shared" si="60"/>
        <v>1071506.3000000003</v>
      </c>
      <c r="J304" s="15">
        <f t="shared" si="62"/>
        <v>817.00823484559669</v>
      </c>
      <c r="K304" s="15">
        <f t="shared" si="63"/>
        <v>-175.05315531996325</v>
      </c>
      <c r="L304" s="15">
        <f t="shared" si="64"/>
        <v>541982.84568914643</v>
      </c>
      <c r="M304" s="15"/>
      <c r="N304" s="15">
        <f t="shared" si="52"/>
        <v>541982.84568914643</v>
      </c>
      <c r="O304" s="38">
        <f t="shared" si="58"/>
        <v>541.98284568914642</v>
      </c>
      <c r="P304" s="38">
        <v>492.86290653135478</v>
      </c>
      <c r="Q304" s="38">
        <f t="shared" si="59"/>
        <v>492.9</v>
      </c>
      <c r="R304" s="191"/>
      <c r="S304" s="195"/>
      <c r="T304" s="191"/>
      <c r="U304" s="195"/>
      <c r="V304" s="178"/>
      <c r="W304" s="38"/>
    </row>
    <row r="305" spans="1:23" x14ac:dyDescent="0.25">
      <c r="A305" s="5"/>
      <c r="B305" s="71" t="s">
        <v>207</v>
      </c>
      <c r="C305" s="53">
        <v>4</v>
      </c>
      <c r="D305" s="75">
        <v>24.872399999999999</v>
      </c>
      <c r="E305" s="179">
        <v>2250</v>
      </c>
      <c r="F305" s="96">
        <v>339868</v>
      </c>
      <c r="G305" s="61">
        <v>75</v>
      </c>
      <c r="H305" s="15">
        <f t="shared" si="61"/>
        <v>254901</v>
      </c>
      <c r="I305" s="15">
        <f t="shared" si="60"/>
        <v>84967</v>
      </c>
      <c r="J305" s="15">
        <f t="shared" si="62"/>
        <v>151.05244444444443</v>
      </c>
      <c r="K305" s="15">
        <f t="shared" si="63"/>
        <v>490.90263508118903</v>
      </c>
      <c r="L305" s="15">
        <f t="shared" si="64"/>
        <v>915531.02726210933</v>
      </c>
      <c r="M305" s="15"/>
      <c r="N305" s="15">
        <f t="shared" si="52"/>
        <v>915531.02726210933</v>
      </c>
      <c r="O305" s="38">
        <f t="shared" si="58"/>
        <v>915.53102726210932</v>
      </c>
      <c r="P305" s="38">
        <v>823.05184878531225</v>
      </c>
      <c r="Q305" s="38">
        <f t="shared" si="59"/>
        <v>823.1</v>
      </c>
      <c r="R305" s="191"/>
      <c r="S305" s="195"/>
      <c r="T305" s="191"/>
      <c r="U305" s="195"/>
      <c r="V305" s="178"/>
      <c r="W305" s="38"/>
    </row>
    <row r="306" spans="1:23" x14ac:dyDescent="0.25">
      <c r="A306" s="5"/>
      <c r="B306" s="71" t="s">
        <v>208</v>
      </c>
      <c r="C306" s="53">
        <v>4</v>
      </c>
      <c r="D306" s="75">
        <v>24.0137</v>
      </c>
      <c r="E306" s="179">
        <v>2221</v>
      </c>
      <c r="F306" s="96">
        <v>346085.4</v>
      </c>
      <c r="G306" s="61">
        <v>75</v>
      </c>
      <c r="H306" s="15">
        <f t="shared" si="61"/>
        <v>259564.05</v>
      </c>
      <c r="I306" s="15">
        <f t="shared" si="60"/>
        <v>86521.350000000035</v>
      </c>
      <c r="J306" s="15">
        <f t="shared" si="62"/>
        <v>155.82413327330033</v>
      </c>
      <c r="K306" s="15">
        <f t="shared" si="63"/>
        <v>486.1309462523331</v>
      </c>
      <c r="L306" s="15">
        <f t="shared" si="64"/>
        <v>904268.48046142887</v>
      </c>
      <c r="M306" s="15"/>
      <c r="N306" s="15">
        <f t="shared" si="52"/>
        <v>904268.48046142887</v>
      </c>
      <c r="O306" s="38">
        <f t="shared" si="58"/>
        <v>904.26848046142891</v>
      </c>
      <c r="P306" s="38">
        <v>797.26435533423171</v>
      </c>
      <c r="Q306" s="38">
        <f t="shared" si="59"/>
        <v>797.3</v>
      </c>
      <c r="R306" s="191"/>
      <c r="S306" s="195"/>
      <c r="T306" s="191"/>
      <c r="U306" s="195"/>
      <c r="V306" s="178"/>
      <c r="W306" s="38"/>
    </row>
    <row r="307" spans="1:23" x14ac:dyDescent="0.25">
      <c r="A307" s="5"/>
      <c r="B307" s="71" t="s">
        <v>209</v>
      </c>
      <c r="C307" s="53">
        <v>4</v>
      </c>
      <c r="D307" s="75">
        <v>25.411999999999999</v>
      </c>
      <c r="E307" s="179">
        <v>2530</v>
      </c>
      <c r="F307" s="96">
        <v>6728035.7000000002</v>
      </c>
      <c r="G307" s="61">
        <v>75</v>
      </c>
      <c r="H307" s="15">
        <f t="shared" si="61"/>
        <v>5046026.7750000004</v>
      </c>
      <c r="I307" s="15">
        <f t="shared" si="60"/>
        <v>1682008.9249999998</v>
      </c>
      <c r="J307" s="15">
        <f t="shared" si="62"/>
        <v>2659.302648221344</v>
      </c>
      <c r="K307" s="15">
        <f t="shared" si="63"/>
        <v>-2017.3475686957106</v>
      </c>
      <c r="L307" s="15">
        <f t="shared" si="64"/>
        <v>311450.2109248304</v>
      </c>
      <c r="M307" s="15"/>
      <c r="N307" s="15">
        <f t="shared" si="52"/>
        <v>311450.2109248304</v>
      </c>
      <c r="O307" s="38">
        <f t="shared" si="58"/>
        <v>311.4502109248304</v>
      </c>
      <c r="P307" s="38">
        <v>279.05372245647965</v>
      </c>
      <c r="Q307" s="38">
        <f t="shared" si="59"/>
        <v>279.10000000000002</v>
      </c>
      <c r="R307" s="191"/>
      <c r="S307" s="195"/>
      <c r="T307" s="191"/>
      <c r="U307" s="195"/>
      <c r="V307" s="178"/>
      <c r="W307" s="38"/>
    </row>
    <row r="308" spans="1:23" x14ac:dyDescent="0.25">
      <c r="A308" s="5"/>
      <c r="B308" s="71" t="s">
        <v>210</v>
      </c>
      <c r="C308" s="53">
        <v>4</v>
      </c>
      <c r="D308" s="75">
        <v>15.786300000000002</v>
      </c>
      <c r="E308" s="179">
        <v>1673</v>
      </c>
      <c r="F308" s="96">
        <v>246111.5</v>
      </c>
      <c r="G308" s="61">
        <v>75</v>
      </c>
      <c r="H308" s="15">
        <f t="shared" si="61"/>
        <v>184583.625</v>
      </c>
      <c r="I308" s="15">
        <f t="shared" si="60"/>
        <v>61527.875</v>
      </c>
      <c r="J308" s="15">
        <f t="shared" si="62"/>
        <v>147.10789001793185</v>
      </c>
      <c r="K308" s="15">
        <f t="shared" si="63"/>
        <v>494.84718950770161</v>
      </c>
      <c r="L308" s="15">
        <f t="shared" si="64"/>
        <v>840616.88999155699</v>
      </c>
      <c r="M308" s="15"/>
      <c r="N308" s="15">
        <f t="shared" si="52"/>
        <v>840616.88999155699</v>
      </c>
      <c r="O308" s="38">
        <f t="shared" si="58"/>
        <v>840.61688999155695</v>
      </c>
      <c r="P308" s="38">
        <v>752.08261233238943</v>
      </c>
      <c r="Q308" s="38">
        <f t="shared" si="59"/>
        <v>752.1</v>
      </c>
      <c r="R308" s="191"/>
      <c r="S308" s="195"/>
      <c r="T308" s="191"/>
      <c r="U308" s="195"/>
      <c r="V308" s="178"/>
      <c r="W308" s="38"/>
    </row>
    <row r="309" spans="1:23" x14ac:dyDescent="0.25">
      <c r="A309" s="5"/>
      <c r="B309" s="71" t="s">
        <v>211</v>
      </c>
      <c r="C309" s="53">
        <v>4</v>
      </c>
      <c r="D309" s="75">
        <v>10.5017</v>
      </c>
      <c r="E309" s="179">
        <v>1176</v>
      </c>
      <c r="F309" s="96">
        <v>148291</v>
      </c>
      <c r="G309" s="61">
        <v>75</v>
      </c>
      <c r="H309" s="15">
        <f t="shared" si="61"/>
        <v>111218.25</v>
      </c>
      <c r="I309" s="15">
        <f t="shared" si="60"/>
        <v>37072.75</v>
      </c>
      <c r="J309" s="15">
        <f t="shared" si="62"/>
        <v>126.09778911564626</v>
      </c>
      <c r="K309" s="15">
        <f t="shared" si="63"/>
        <v>515.85729040998717</v>
      </c>
      <c r="L309" s="15">
        <f t="shared" si="64"/>
        <v>805701.8167416628</v>
      </c>
      <c r="M309" s="15"/>
      <c r="N309" s="15">
        <f t="shared" si="52"/>
        <v>805701.8167416628</v>
      </c>
      <c r="O309" s="38">
        <f t="shared" si="58"/>
        <v>805.70181674166281</v>
      </c>
      <c r="P309" s="38">
        <v>739.46338324654278</v>
      </c>
      <c r="Q309" s="38">
        <f t="shared" si="59"/>
        <v>739.5</v>
      </c>
      <c r="R309" s="191"/>
      <c r="S309" s="195"/>
      <c r="T309" s="191"/>
      <c r="U309" s="195"/>
      <c r="V309" s="178"/>
      <c r="W309" s="38"/>
    </row>
    <row r="310" spans="1:23" x14ac:dyDescent="0.25">
      <c r="A310" s="5"/>
      <c r="B310" s="71" t="s">
        <v>212</v>
      </c>
      <c r="C310" s="53">
        <v>4</v>
      </c>
      <c r="D310" s="75">
        <v>24.389000000000003</v>
      </c>
      <c r="E310" s="179">
        <v>2961</v>
      </c>
      <c r="F310" s="96">
        <v>813800.7</v>
      </c>
      <c r="G310" s="61">
        <v>75</v>
      </c>
      <c r="H310" s="15">
        <f t="shared" si="61"/>
        <v>610350.52500000002</v>
      </c>
      <c r="I310" s="15">
        <f t="shared" si="60"/>
        <v>203450.17499999993</v>
      </c>
      <c r="J310" s="15">
        <f t="shared" si="62"/>
        <v>274.83981762917932</v>
      </c>
      <c r="K310" s="15">
        <f t="shared" si="63"/>
        <v>367.11526189645411</v>
      </c>
      <c r="L310" s="15">
        <f t="shared" si="64"/>
        <v>822826.4894531949</v>
      </c>
      <c r="M310" s="15"/>
      <c r="N310" s="15">
        <f t="shared" si="52"/>
        <v>822826.4894531949</v>
      </c>
      <c r="O310" s="38">
        <f t="shared" si="58"/>
        <v>822.82648945319488</v>
      </c>
      <c r="P310" s="38">
        <v>749.12777999032494</v>
      </c>
      <c r="Q310" s="38">
        <f t="shared" si="59"/>
        <v>749.1</v>
      </c>
      <c r="R310" s="191"/>
      <c r="S310" s="195"/>
      <c r="T310" s="191"/>
      <c r="U310" s="195"/>
      <c r="V310" s="178"/>
      <c r="W310" s="38"/>
    </row>
    <row r="311" spans="1:23" x14ac:dyDescent="0.25">
      <c r="A311" s="5"/>
      <c r="B311" s="71" t="s">
        <v>769</v>
      </c>
      <c r="C311" s="53">
        <v>4</v>
      </c>
      <c r="D311" s="75">
        <v>23.262899999999998</v>
      </c>
      <c r="E311" s="179">
        <v>1853</v>
      </c>
      <c r="F311" s="96">
        <v>371545.2</v>
      </c>
      <c r="G311" s="61">
        <v>75</v>
      </c>
      <c r="H311" s="15">
        <f t="shared" si="61"/>
        <v>278658.90000000002</v>
      </c>
      <c r="I311" s="15">
        <f t="shared" si="60"/>
        <v>92886.299999999988</v>
      </c>
      <c r="J311" s="15">
        <f t="shared" si="62"/>
        <v>200.51009174311926</v>
      </c>
      <c r="K311" s="15">
        <f t="shared" si="63"/>
        <v>441.4449877825142</v>
      </c>
      <c r="L311" s="15">
        <f t="shared" si="64"/>
        <v>809429.16330461041</v>
      </c>
      <c r="M311" s="15"/>
      <c r="N311" s="15">
        <f t="shared" si="52"/>
        <v>809429.16330461041</v>
      </c>
      <c r="O311" s="38">
        <f t="shared" si="58"/>
        <v>809.42916330461037</v>
      </c>
      <c r="P311" s="38">
        <v>704.11286131780344</v>
      </c>
      <c r="Q311" s="38">
        <f t="shared" si="59"/>
        <v>704.1</v>
      </c>
      <c r="R311" s="191"/>
      <c r="S311" s="195"/>
      <c r="T311" s="191"/>
      <c r="U311" s="195"/>
      <c r="V311" s="178"/>
      <c r="W311" s="38"/>
    </row>
    <row r="312" spans="1:23" x14ac:dyDescent="0.25">
      <c r="A312" s="5"/>
      <c r="B312" s="71"/>
      <c r="C312" s="53"/>
      <c r="D312" s="75">
        <v>0</v>
      </c>
      <c r="E312" s="181"/>
      <c r="F312" s="50"/>
      <c r="G312" s="61"/>
      <c r="H312" s="39"/>
      <c r="I312" s="13"/>
      <c r="K312" s="15"/>
      <c r="L312" s="15"/>
      <c r="M312" s="15"/>
      <c r="N312" s="15"/>
      <c r="O312" s="38">
        <f t="shared" si="58"/>
        <v>0</v>
      </c>
      <c r="P312" s="38">
        <v>0</v>
      </c>
      <c r="Q312" s="38">
        <f t="shared" si="59"/>
        <v>0</v>
      </c>
      <c r="R312" s="191"/>
      <c r="S312" s="195"/>
      <c r="T312" s="191"/>
      <c r="U312" s="195"/>
      <c r="V312" s="178"/>
      <c r="W312" s="38"/>
    </row>
    <row r="313" spans="1:23" x14ac:dyDescent="0.25">
      <c r="A313" s="32" t="s">
        <v>213</v>
      </c>
      <c r="B313" s="63" t="s">
        <v>2</v>
      </c>
      <c r="C313" s="64"/>
      <c r="D313" s="7">
        <v>644.12480000000005</v>
      </c>
      <c r="E313" s="182">
        <f>E314</f>
        <v>41020</v>
      </c>
      <c r="F313" s="55"/>
      <c r="G313" s="61"/>
      <c r="H313" s="12">
        <f>H315</f>
        <v>5587104.6500000004</v>
      </c>
      <c r="I313" s="12">
        <f>I315</f>
        <v>-5587104.6500000004</v>
      </c>
      <c r="J313" s="12"/>
      <c r="K313" s="15"/>
      <c r="L313" s="15"/>
      <c r="M313" s="14">
        <f>M315</f>
        <v>18941514.169014886</v>
      </c>
      <c r="N313" s="12">
        <f t="shared" si="52"/>
        <v>18941514.169014886</v>
      </c>
      <c r="O313" s="38"/>
      <c r="P313" s="38"/>
      <c r="Q313" s="38">
        <f t="shared" si="59"/>
        <v>0</v>
      </c>
      <c r="R313" s="191"/>
      <c r="S313" s="195"/>
      <c r="T313" s="191"/>
      <c r="U313" s="195"/>
      <c r="V313" s="178"/>
      <c r="W313" s="38"/>
    </row>
    <row r="314" spans="1:23" x14ac:dyDescent="0.25">
      <c r="A314" s="32" t="s">
        <v>213</v>
      </c>
      <c r="B314" s="63" t="s">
        <v>3</v>
      </c>
      <c r="C314" s="64"/>
      <c r="D314" s="7">
        <v>644.12480000000005</v>
      </c>
      <c r="E314" s="182">
        <f>SUM(E316:E337)</f>
        <v>41020</v>
      </c>
      <c r="F314" s="55">
        <f>SUM(F316:F337)</f>
        <v>22348418.600000001</v>
      </c>
      <c r="G314" s="61"/>
      <c r="H314" s="12">
        <f>SUM(H316:H337)</f>
        <v>8141119.4549999982</v>
      </c>
      <c r="I314" s="12">
        <f>SUM(I316:I337)</f>
        <v>14207299.144999998</v>
      </c>
      <c r="J314" s="12"/>
      <c r="K314" s="15"/>
      <c r="L314" s="12">
        <f>SUM(L316:L337)</f>
        <v>17687010.238193374</v>
      </c>
      <c r="M314" s="15"/>
      <c r="N314" s="12">
        <f t="shared" si="52"/>
        <v>17687010.238193374</v>
      </c>
      <c r="O314" s="38"/>
      <c r="P314" s="38"/>
      <c r="Q314" s="38">
        <f t="shared" si="59"/>
        <v>0</v>
      </c>
      <c r="R314" s="191"/>
      <c r="S314" s="195"/>
      <c r="T314" s="191"/>
      <c r="U314" s="195"/>
      <c r="V314" s="178"/>
      <c r="W314" s="38"/>
    </row>
    <row r="315" spans="1:23" x14ac:dyDescent="0.25">
      <c r="A315" s="5"/>
      <c r="B315" s="71" t="s">
        <v>26</v>
      </c>
      <c r="C315" s="53">
        <v>2</v>
      </c>
      <c r="D315" s="75">
        <v>0</v>
      </c>
      <c r="E315" s="183"/>
      <c r="F315" s="70"/>
      <c r="G315" s="61">
        <v>25</v>
      </c>
      <c r="H315" s="15">
        <f>F314*G315/100</f>
        <v>5587104.6500000004</v>
      </c>
      <c r="I315" s="15">
        <f t="shared" ref="I315:I337" si="65">F315-H315</f>
        <v>-5587104.6500000004</v>
      </c>
      <c r="J315" s="15"/>
      <c r="K315" s="15"/>
      <c r="L315" s="15"/>
      <c r="M315" s="15">
        <f>($L$7*$L$8*E313/$L$10)+($L$7*$L$9*D313/$L$11)</f>
        <v>18941514.169014886</v>
      </c>
      <c r="N315" s="15">
        <f t="shared" si="52"/>
        <v>18941514.169014886</v>
      </c>
      <c r="O315" s="38">
        <f t="shared" si="58"/>
        <v>18941.514169014885</v>
      </c>
      <c r="P315" s="38">
        <v>17327.225721604933</v>
      </c>
      <c r="Q315" s="38">
        <f t="shared" si="59"/>
        <v>17327.2</v>
      </c>
      <c r="R315" s="191"/>
      <c r="S315" s="195"/>
      <c r="T315" s="191"/>
      <c r="U315" s="195"/>
      <c r="V315" s="178"/>
      <c r="W315" s="38"/>
    </row>
    <row r="316" spans="1:23" x14ac:dyDescent="0.25">
      <c r="A316" s="5"/>
      <c r="B316" s="71" t="s">
        <v>214</v>
      </c>
      <c r="C316" s="53">
        <v>4</v>
      </c>
      <c r="D316" s="75">
        <v>39.805700000000002</v>
      </c>
      <c r="E316" s="179">
        <v>1358</v>
      </c>
      <c r="F316" s="97">
        <v>184246.9</v>
      </c>
      <c r="G316" s="61">
        <v>75</v>
      </c>
      <c r="H316" s="15">
        <f t="shared" ref="H316:H337" si="66">F316*G316/100</f>
        <v>138185.17499999999</v>
      </c>
      <c r="I316" s="15">
        <f t="shared" si="65"/>
        <v>46061.725000000006</v>
      </c>
      <c r="J316" s="15">
        <f t="shared" ref="J316:J337" si="67">F316/E316</f>
        <v>135.67518409425625</v>
      </c>
      <c r="K316" s="15">
        <f t="shared" ref="K316:K337" si="68">$J$11*$J$19-J316</f>
        <v>506.27989543137721</v>
      </c>
      <c r="L316" s="15">
        <f t="shared" ref="L316:L337" si="69">IF(K316&gt;0,$J$7*$J$8*(K316/$K$19),0)+$J$7*$J$9*(E316/$E$19)+$J$7*$J$10*(D316/$D$19)</f>
        <v>890626.41302503995</v>
      </c>
      <c r="M316" s="15"/>
      <c r="N316" s="15">
        <f t="shared" si="52"/>
        <v>890626.41302503995</v>
      </c>
      <c r="O316" s="38">
        <f t="shared" si="58"/>
        <v>890.62641302503994</v>
      </c>
      <c r="P316" s="38">
        <v>827.60202707478163</v>
      </c>
      <c r="Q316" s="38">
        <f t="shared" si="59"/>
        <v>827.6</v>
      </c>
      <c r="R316" s="191"/>
      <c r="S316" s="195"/>
      <c r="T316" s="191"/>
      <c r="U316" s="195"/>
      <c r="V316" s="178"/>
      <c r="W316" s="38"/>
    </row>
    <row r="317" spans="1:23" x14ac:dyDescent="0.25">
      <c r="A317" s="5"/>
      <c r="B317" s="71" t="s">
        <v>215</v>
      </c>
      <c r="C317" s="53">
        <v>4</v>
      </c>
      <c r="D317" s="75">
        <v>50.628500000000003</v>
      </c>
      <c r="E317" s="179">
        <v>3113</v>
      </c>
      <c r="F317" s="97">
        <v>561343.80000000005</v>
      </c>
      <c r="G317" s="61">
        <v>75</v>
      </c>
      <c r="H317" s="15">
        <f t="shared" si="66"/>
        <v>421007.85</v>
      </c>
      <c r="I317" s="15">
        <f t="shared" si="65"/>
        <v>140335.95000000007</v>
      </c>
      <c r="J317" s="15">
        <f t="shared" si="67"/>
        <v>180.32245422422102</v>
      </c>
      <c r="K317" s="15">
        <f t="shared" si="68"/>
        <v>461.63262530141242</v>
      </c>
      <c r="L317" s="15">
        <f t="shared" si="69"/>
        <v>1030619.7858664335</v>
      </c>
      <c r="M317" s="15"/>
      <c r="N317" s="15">
        <f t="shared" si="52"/>
        <v>1030619.7858664335</v>
      </c>
      <c r="O317" s="38">
        <f t="shared" si="58"/>
        <v>1030.6197858664336</v>
      </c>
      <c r="P317" s="38">
        <v>948.53630492610341</v>
      </c>
      <c r="Q317" s="38">
        <f t="shared" si="59"/>
        <v>948.5</v>
      </c>
      <c r="R317" s="191"/>
      <c r="S317" s="195"/>
      <c r="T317" s="191"/>
      <c r="U317" s="195"/>
      <c r="V317" s="178"/>
      <c r="W317" s="38"/>
    </row>
    <row r="318" spans="1:23" x14ac:dyDescent="0.25">
      <c r="A318" s="5"/>
      <c r="B318" s="71" t="s">
        <v>54</v>
      </c>
      <c r="C318" s="53">
        <v>4</v>
      </c>
      <c r="D318" s="75">
        <v>17.781400000000001</v>
      </c>
      <c r="E318" s="179">
        <v>723</v>
      </c>
      <c r="F318" s="97">
        <v>91545.5</v>
      </c>
      <c r="G318" s="61">
        <v>75</v>
      </c>
      <c r="H318" s="15">
        <f t="shared" si="66"/>
        <v>68659.125</v>
      </c>
      <c r="I318" s="15">
        <f t="shared" si="65"/>
        <v>22886.375</v>
      </c>
      <c r="J318" s="15">
        <f t="shared" si="67"/>
        <v>126.61894882434302</v>
      </c>
      <c r="K318" s="15">
        <f t="shared" si="68"/>
        <v>515.33613070129036</v>
      </c>
      <c r="L318" s="15">
        <f t="shared" si="69"/>
        <v>781494.54691249342</v>
      </c>
      <c r="M318" s="15"/>
      <c r="N318" s="15">
        <f t="shared" si="52"/>
        <v>781494.54691249342</v>
      </c>
      <c r="O318" s="38">
        <f t="shared" si="58"/>
        <v>781.49454691249343</v>
      </c>
      <c r="P318" s="38">
        <v>682.81640132832433</v>
      </c>
      <c r="Q318" s="38">
        <f t="shared" si="59"/>
        <v>682.8</v>
      </c>
      <c r="R318" s="191"/>
      <c r="S318" s="195"/>
      <c r="T318" s="191"/>
      <c r="U318" s="195"/>
      <c r="V318" s="178"/>
      <c r="W318" s="38"/>
    </row>
    <row r="319" spans="1:23" x14ac:dyDescent="0.25">
      <c r="A319" s="5"/>
      <c r="B319" s="71" t="s">
        <v>216</v>
      </c>
      <c r="C319" s="53">
        <v>4</v>
      </c>
      <c r="D319" s="75">
        <v>43.372099999999996</v>
      </c>
      <c r="E319" s="179">
        <v>1700</v>
      </c>
      <c r="F319" s="97">
        <v>280143.8</v>
      </c>
      <c r="G319" s="61">
        <v>75</v>
      </c>
      <c r="H319" s="15">
        <f t="shared" si="66"/>
        <v>210107.85</v>
      </c>
      <c r="I319" s="15">
        <f t="shared" si="65"/>
        <v>70035.949999999983</v>
      </c>
      <c r="J319" s="15">
        <f t="shared" si="67"/>
        <v>164.79047058823528</v>
      </c>
      <c r="K319" s="15">
        <f t="shared" si="68"/>
        <v>477.16460893739816</v>
      </c>
      <c r="L319" s="15">
        <f t="shared" si="69"/>
        <v>895580.26964659768</v>
      </c>
      <c r="M319" s="15"/>
      <c r="N319" s="15">
        <f t="shared" si="52"/>
        <v>895580.26964659768</v>
      </c>
      <c r="O319" s="38">
        <f t="shared" si="58"/>
        <v>895.58026964659769</v>
      </c>
      <c r="P319" s="38">
        <v>825.33664282414122</v>
      </c>
      <c r="Q319" s="38">
        <f t="shared" si="59"/>
        <v>825.3</v>
      </c>
      <c r="R319" s="191"/>
      <c r="S319" s="195"/>
      <c r="T319" s="191"/>
      <c r="U319" s="195"/>
      <c r="V319" s="178"/>
      <c r="W319" s="38"/>
    </row>
    <row r="320" spans="1:23" x14ac:dyDescent="0.25">
      <c r="A320" s="5"/>
      <c r="B320" s="71" t="s">
        <v>217</v>
      </c>
      <c r="C320" s="53">
        <v>4</v>
      </c>
      <c r="D320" s="75">
        <v>24.393000000000001</v>
      </c>
      <c r="E320" s="179">
        <v>1046</v>
      </c>
      <c r="F320" s="97">
        <v>622874.4</v>
      </c>
      <c r="G320" s="61">
        <v>75</v>
      </c>
      <c r="H320" s="15">
        <f t="shared" si="66"/>
        <v>467155.8</v>
      </c>
      <c r="I320" s="15">
        <f t="shared" si="65"/>
        <v>155718.60000000003</v>
      </c>
      <c r="J320" s="15">
        <f t="shared" si="67"/>
        <v>595.4822179732314</v>
      </c>
      <c r="K320" s="15">
        <f t="shared" si="68"/>
        <v>46.472861552402037</v>
      </c>
      <c r="L320" s="15">
        <f t="shared" si="69"/>
        <v>226463.41837284219</v>
      </c>
      <c r="M320" s="15"/>
      <c r="N320" s="15">
        <f t="shared" si="52"/>
        <v>226463.41837284219</v>
      </c>
      <c r="O320" s="38">
        <f t="shared" si="58"/>
        <v>226.4634183728422</v>
      </c>
      <c r="P320" s="38">
        <v>307.04484483852025</v>
      </c>
      <c r="Q320" s="38">
        <f t="shared" si="59"/>
        <v>307</v>
      </c>
      <c r="R320" s="191"/>
      <c r="S320" s="195"/>
      <c r="T320" s="191"/>
      <c r="U320" s="195"/>
      <c r="V320" s="178"/>
      <c r="W320" s="38"/>
    </row>
    <row r="321" spans="1:23" x14ac:dyDescent="0.25">
      <c r="A321" s="5"/>
      <c r="B321" s="71" t="s">
        <v>218</v>
      </c>
      <c r="C321" s="53">
        <v>4</v>
      </c>
      <c r="D321" s="75">
        <v>23.819200000000002</v>
      </c>
      <c r="E321" s="179">
        <v>1381</v>
      </c>
      <c r="F321" s="97">
        <v>263257.8</v>
      </c>
      <c r="G321" s="61">
        <v>75</v>
      </c>
      <c r="H321" s="15">
        <f t="shared" si="66"/>
        <v>197443.35</v>
      </c>
      <c r="I321" s="15">
        <f t="shared" si="65"/>
        <v>65814.449999999983</v>
      </c>
      <c r="J321" s="15">
        <f t="shared" si="67"/>
        <v>190.62838522809557</v>
      </c>
      <c r="K321" s="15">
        <f t="shared" si="68"/>
        <v>451.32669429753787</v>
      </c>
      <c r="L321" s="15">
        <f t="shared" si="69"/>
        <v>778485.74268860568</v>
      </c>
      <c r="M321" s="15"/>
      <c r="N321" s="15">
        <f t="shared" ref="N321:N384" si="70">L321+M321</f>
        <v>778485.74268860568</v>
      </c>
      <c r="O321" s="38">
        <f t="shared" si="58"/>
        <v>778.48574268860568</v>
      </c>
      <c r="P321" s="38">
        <v>710.96177992299738</v>
      </c>
      <c r="Q321" s="38">
        <f t="shared" si="59"/>
        <v>711</v>
      </c>
      <c r="R321" s="191"/>
      <c r="S321" s="195"/>
      <c r="T321" s="191"/>
      <c r="U321" s="195"/>
      <c r="V321" s="178"/>
      <c r="W321" s="38"/>
    </row>
    <row r="322" spans="1:23" x14ac:dyDescent="0.25">
      <c r="A322" s="5"/>
      <c r="B322" s="71" t="s">
        <v>219</v>
      </c>
      <c r="C322" s="53">
        <v>4</v>
      </c>
      <c r="D322" s="75">
        <v>26.022399999999998</v>
      </c>
      <c r="E322" s="179">
        <v>1106</v>
      </c>
      <c r="F322" s="97">
        <v>156127.4</v>
      </c>
      <c r="G322" s="61">
        <v>75</v>
      </c>
      <c r="H322" s="15">
        <f t="shared" si="66"/>
        <v>117095.55</v>
      </c>
      <c r="I322" s="15">
        <f t="shared" si="65"/>
        <v>39031.849999999991</v>
      </c>
      <c r="J322" s="15">
        <f t="shared" si="67"/>
        <v>141.16401446654612</v>
      </c>
      <c r="K322" s="15">
        <f t="shared" si="68"/>
        <v>500.79106505908732</v>
      </c>
      <c r="L322" s="15">
        <f t="shared" si="69"/>
        <v>821878.06159512547</v>
      </c>
      <c r="M322" s="15"/>
      <c r="N322" s="15">
        <f t="shared" si="70"/>
        <v>821878.06159512547</v>
      </c>
      <c r="O322" s="38">
        <f t="shared" si="58"/>
        <v>821.87806159512547</v>
      </c>
      <c r="P322" s="38">
        <v>749.3175168821075</v>
      </c>
      <c r="Q322" s="38">
        <f t="shared" si="59"/>
        <v>749.3</v>
      </c>
      <c r="R322" s="191"/>
      <c r="S322" s="195"/>
      <c r="T322" s="191"/>
      <c r="U322" s="195"/>
      <c r="V322" s="178"/>
      <c r="W322" s="38"/>
    </row>
    <row r="323" spans="1:23" x14ac:dyDescent="0.25">
      <c r="A323" s="5"/>
      <c r="B323" s="71" t="s">
        <v>213</v>
      </c>
      <c r="C323" s="53">
        <v>4</v>
      </c>
      <c r="D323" s="75">
        <v>27.476400000000002</v>
      </c>
      <c r="E323" s="179">
        <v>1548</v>
      </c>
      <c r="F323" s="97">
        <v>252211.9</v>
      </c>
      <c r="G323" s="61">
        <v>75</v>
      </c>
      <c r="H323" s="15">
        <f t="shared" si="66"/>
        <v>189158.92499999999</v>
      </c>
      <c r="I323" s="15">
        <f t="shared" si="65"/>
        <v>63052.975000000006</v>
      </c>
      <c r="J323" s="15">
        <f t="shared" si="67"/>
        <v>162.92758397932815</v>
      </c>
      <c r="K323" s="15">
        <f t="shared" si="68"/>
        <v>479.02749554630532</v>
      </c>
      <c r="L323" s="15">
        <f t="shared" si="69"/>
        <v>840120.6756546658</v>
      </c>
      <c r="M323" s="15"/>
      <c r="N323" s="15">
        <f t="shared" si="70"/>
        <v>840120.6756546658</v>
      </c>
      <c r="O323" s="38">
        <f t="shared" si="58"/>
        <v>840.12067565466577</v>
      </c>
      <c r="P323" s="38">
        <v>787.94507413704673</v>
      </c>
      <c r="Q323" s="38">
        <f t="shared" si="59"/>
        <v>787.9</v>
      </c>
      <c r="R323" s="191"/>
      <c r="S323" s="195"/>
      <c r="T323" s="191"/>
      <c r="U323" s="195"/>
      <c r="V323" s="178"/>
      <c r="W323" s="38"/>
    </row>
    <row r="324" spans="1:23" x14ac:dyDescent="0.25">
      <c r="A324" s="5"/>
      <c r="B324" s="71" t="s">
        <v>220</v>
      </c>
      <c r="C324" s="53">
        <v>4</v>
      </c>
      <c r="D324" s="75">
        <v>15</v>
      </c>
      <c r="E324" s="179">
        <v>532</v>
      </c>
      <c r="F324" s="97">
        <v>65954.600000000006</v>
      </c>
      <c r="G324" s="61">
        <v>75</v>
      </c>
      <c r="H324" s="15">
        <f t="shared" si="66"/>
        <v>49465.95</v>
      </c>
      <c r="I324" s="15">
        <f t="shared" si="65"/>
        <v>16488.650000000009</v>
      </c>
      <c r="J324" s="15">
        <f t="shared" si="67"/>
        <v>123.9748120300752</v>
      </c>
      <c r="K324" s="15">
        <f t="shared" si="68"/>
        <v>517.98026749555822</v>
      </c>
      <c r="L324" s="15">
        <f t="shared" si="69"/>
        <v>759036.89852347516</v>
      </c>
      <c r="M324" s="15"/>
      <c r="N324" s="15">
        <f t="shared" si="70"/>
        <v>759036.89852347516</v>
      </c>
      <c r="O324" s="38">
        <f t="shared" si="58"/>
        <v>759.0368985234752</v>
      </c>
      <c r="P324" s="38">
        <v>651.96763367038193</v>
      </c>
      <c r="Q324" s="38">
        <f t="shared" si="59"/>
        <v>652</v>
      </c>
      <c r="R324" s="191"/>
      <c r="S324" s="195"/>
      <c r="T324" s="191"/>
      <c r="U324" s="195"/>
      <c r="V324" s="178"/>
      <c r="W324" s="38"/>
    </row>
    <row r="325" spans="1:23" x14ac:dyDescent="0.25">
      <c r="A325" s="5"/>
      <c r="B325" s="71" t="s">
        <v>221</v>
      </c>
      <c r="C325" s="53">
        <v>4</v>
      </c>
      <c r="D325" s="74">
        <v>39.362300000000005</v>
      </c>
      <c r="E325" s="179">
        <v>1723</v>
      </c>
      <c r="F325" s="97">
        <v>183018.4</v>
      </c>
      <c r="G325" s="61">
        <v>75</v>
      </c>
      <c r="H325" s="15">
        <f t="shared" si="66"/>
        <v>137263.79999999999</v>
      </c>
      <c r="I325" s="15">
        <f t="shared" si="65"/>
        <v>45754.600000000006</v>
      </c>
      <c r="J325" s="15">
        <f t="shared" si="67"/>
        <v>106.22077771329077</v>
      </c>
      <c r="K325" s="15">
        <f t="shared" si="68"/>
        <v>535.73430181234266</v>
      </c>
      <c r="L325" s="15">
        <f t="shared" si="69"/>
        <v>962304.40803055721</v>
      </c>
      <c r="M325" s="15"/>
      <c r="N325" s="15">
        <f t="shared" si="70"/>
        <v>962304.40803055721</v>
      </c>
      <c r="O325" s="38">
        <f t="shared" si="58"/>
        <v>962.30440803055717</v>
      </c>
      <c r="P325" s="38">
        <v>842.24027138938504</v>
      </c>
      <c r="Q325" s="38">
        <f t="shared" si="59"/>
        <v>842.2</v>
      </c>
      <c r="R325" s="191"/>
      <c r="S325" s="195"/>
      <c r="T325" s="191"/>
      <c r="U325" s="195"/>
      <c r="V325" s="178"/>
      <c r="W325" s="38"/>
    </row>
    <row r="326" spans="1:23" x14ac:dyDescent="0.25">
      <c r="A326" s="5"/>
      <c r="B326" s="71" t="s">
        <v>132</v>
      </c>
      <c r="C326" s="53">
        <v>4</v>
      </c>
      <c r="D326" s="75">
        <v>32.915100000000002</v>
      </c>
      <c r="E326" s="179">
        <v>819</v>
      </c>
      <c r="F326" s="97">
        <v>150777.4</v>
      </c>
      <c r="G326" s="61">
        <v>75</v>
      </c>
      <c r="H326" s="15">
        <f t="shared" si="66"/>
        <v>113083.05</v>
      </c>
      <c r="I326" s="15">
        <f t="shared" si="65"/>
        <v>37694.349999999991</v>
      </c>
      <c r="J326" s="15">
        <f t="shared" si="67"/>
        <v>184.0993894993895</v>
      </c>
      <c r="K326" s="15">
        <f t="shared" si="68"/>
        <v>457.85569002624391</v>
      </c>
      <c r="L326" s="15">
        <f t="shared" si="69"/>
        <v>757872.90092139994</v>
      </c>
      <c r="M326" s="15"/>
      <c r="N326" s="15">
        <f t="shared" si="70"/>
        <v>757872.90092139994</v>
      </c>
      <c r="O326" s="38">
        <f t="shared" si="58"/>
        <v>757.87290092139995</v>
      </c>
      <c r="P326" s="38">
        <v>723.45607433164378</v>
      </c>
      <c r="Q326" s="38">
        <f t="shared" si="59"/>
        <v>723.5</v>
      </c>
      <c r="R326" s="191"/>
      <c r="S326" s="195"/>
      <c r="T326" s="191"/>
      <c r="U326" s="195"/>
      <c r="V326" s="178"/>
      <c r="W326" s="38"/>
    </row>
    <row r="327" spans="1:23" x14ac:dyDescent="0.25">
      <c r="A327" s="5"/>
      <c r="B327" s="71" t="s">
        <v>770</v>
      </c>
      <c r="C327" s="53">
        <v>4</v>
      </c>
      <c r="D327" s="75">
        <v>27.975200000000001</v>
      </c>
      <c r="E327" s="179">
        <v>1656</v>
      </c>
      <c r="F327" s="97">
        <v>244505.60000000001</v>
      </c>
      <c r="G327" s="61">
        <v>75</v>
      </c>
      <c r="H327" s="15">
        <f t="shared" si="66"/>
        <v>183379.20000000001</v>
      </c>
      <c r="I327" s="15">
        <f t="shared" si="65"/>
        <v>61126.399999999994</v>
      </c>
      <c r="J327" s="15">
        <f t="shared" si="67"/>
        <v>147.64830917874397</v>
      </c>
      <c r="K327" s="15">
        <f t="shared" si="68"/>
        <v>494.30677034688949</v>
      </c>
      <c r="L327" s="15">
        <f t="shared" si="69"/>
        <v>871501.34021569893</v>
      </c>
      <c r="M327" s="15"/>
      <c r="N327" s="15">
        <f t="shared" si="70"/>
        <v>871501.34021569893</v>
      </c>
      <c r="O327" s="38">
        <f t="shared" si="58"/>
        <v>871.50134021569897</v>
      </c>
      <c r="P327" s="38">
        <v>777.13115149950897</v>
      </c>
      <c r="Q327" s="38">
        <f t="shared" si="59"/>
        <v>777.1</v>
      </c>
      <c r="R327" s="191"/>
      <c r="S327" s="195"/>
      <c r="T327" s="191"/>
      <c r="U327" s="195"/>
      <c r="V327" s="178"/>
      <c r="W327" s="38"/>
    </row>
    <row r="328" spans="1:23" x14ac:dyDescent="0.25">
      <c r="A328" s="5"/>
      <c r="B328" s="71" t="s">
        <v>222</v>
      </c>
      <c r="C328" s="53">
        <v>3</v>
      </c>
      <c r="D328" s="75">
        <v>6.8707000000000011</v>
      </c>
      <c r="E328" s="179">
        <v>9211</v>
      </c>
      <c r="F328" s="97">
        <v>15673080.9</v>
      </c>
      <c r="G328" s="61">
        <v>20</v>
      </c>
      <c r="H328" s="15">
        <f t="shared" si="66"/>
        <v>3134616.18</v>
      </c>
      <c r="I328" s="15">
        <f t="shared" si="65"/>
        <v>12538464.720000001</v>
      </c>
      <c r="J328" s="15">
        <f t="shared" si="67"/>
        <v>1701.5612745630226</v>
      </c>
      <c r="K328" s="15">
        <f t="shared" si="68"/>
        <v>-1059.6061950373892</v>
      </c>
      <c r="L328" s="15">
        <f t="shared" si="69"/>
        <v>900558.6282787032</v>
      </c>
      <c r="M328" s="15"/>
      <c r="N328" s="15">
        <f t="shared" si="70"/>
        <v>900558.6282787032</v>
      </c>
      <c r="O328" s="38">
        <f t="shared" si="58"/>
        <v>900.55862827870317</v>
      </c>
      <c r="P328" s="38">
        <v>822.67675735435796</v>
      </c>
      <c r="Q328" s="38">
        <f t="shared" si="59"/>
        <v>822.7</v>
      </c>
      <c r="R328" s="191"/>
      <c r="S328" s="195"/>
      <c r="T328" s="191"/>
      <c r="U328" s="195"/>
      <c r="V328" s="178"/>
      <c r="W328" s="38"/>
    </row>
    <row r="329" spans="1:23" x14ac:dyDescent="0.25">
      <c r="A329" s="5"/>
      <c r="B329" s="71" t="s">
        <v>223</v>
      </c>
      <c r="C329" s="53">
        <v>4</v>
      </c>
      <c r="D329" s="75">
        <v>14.065399999999999</v>
      </c>
      <c r="E329" s="179">
        <v>596</v>
      </c>
      <c r="F329" s="97">
        <v>74095.600000000006</v>
      </c>
      <c r="G329" s="61">
        <v>75</v>
      </c>
      <c r="H329" s="15">
        <f t="shared" si="66"/>
        <v>55571.7</v>
      </c>
      <c r="I329" s="15">
        <f t="shared" si="65"/>
        <v>18523.900000000009</v>
      </c>
      <c r="J329" s="15">
        <f t="shared" si="67"/>
        <v>124.32147651006713</v>
      </c>
      <c r="K329" s="15">
        <f t="shared" si="68"/>
        <v>517.63360301556634</v>
      </c>
      <c r="L329" s="15">
        <f t="shared" si="69"/>
        <v>762171.27539473143</v>
      </c>
      <c r="M329" s="15"/>
      <c r="N329" s="15">
        <f t="shared" si="70"/>
        <v>762171.27539473143</v>
      </c>
      <c r="O329" s="38">
        <f t="shared" si="58"/>
        <v>762.17127539473142</v>
      </c>
      <c r="P329" s="38">
        <v>647.02513315428428</v>
      </c>
      <c r="Q329" s="38">
        <f t="shared" si="59"/>
        <v>647</v>
      </c>
      <c r="R329" s="191"/>
      <c r="S329" s="195"/>
      <c r="T329" s="191"/>
      <c r="U329" s="195"/>
      <c r="V329" s="178"/>
      <c r="W329" s="38"/>
    </row>
    <row r="330" spans="1:23" x14ac:dyDescent="0.25">
      <c r="A330" s="5"/>
      <c r="B330" s="71" t="s">
        <v>224</v>
      </c>
      <c r="C330" s="53">
        <v>4</v>
      </c>
      <c r="D330" s="75">
        <v>39.993099999999998</v>
      </c>
      <c r="E330" s="179">
        <v>1363</v>
      </c>
      <c r="F330" s="97">
        <v>254828.3</v>
      </c>
      <c r="G330" s="61">
        <v>75</v>
      </c>
      <c r="H330" s="15">
        <f t="shared" si="66"/>
        <v>191121.22500000001</v>
      </c>
      <c r="I330" s="15">
        <f t="shared" si="65"/>
        <v>63707.074999999983</v>
      </c>
      <c r="J330" s="15">
        <f t="shared" si="67"/>
        <v>186.96133528980189</v>
      </c>
      <c r="K330" s="15">
        <f t="shared" si="68"/>
        <v>454.99374423583151</v>
      </c>
      <c r="L330" s="15">
        <f t="shared" si="69"/>
        <v>825551.27812773502</v>
      </c>
      <c r="M330" s="15"/>
      <c r="N330" s="15">
        <f t="shared" si="70"/>
        <v>825551.27812773502</v>
      </c>
      <c r="O330" s="38">
        <f t="shared" si="58"/>
        <v>825.55127812773503</v>
      </c>
      <c r="P330" s="38">
        <v>692.06969655799207</v>
      </c>
      <c r="Q330" s="38">
        <f t="shared" si="59"/>
        <v>692.1</v>
      </c>
      <c r="R330" s="191"/>
      <c r="S330" s="195"/>
      <c r="T330" s="191"/>
      <c r="U330" s="195"/>
      <c r="V330" s="178"/>
      <c r="W330" s="38"/>
    </row>
    <row r="331" spans="1:23" x14ac:dyDescent="0.25">
      <c r="A331" s="5"/>
      <c r="B331" s="71" t="s">
        <v>225</v>
      </c>
      <c r="C331" s="53">
        <v>4</v>
      </c>
      <c r="D331" s="75">
        <v>8.6809999999999992</v>
      </c>
      <c r="E331" s="179">
        <v>1064</v>
      </c>
      <c r="F331" s="97">
        <v>218656.6</v>
      </c>
      <c r="G331" s="61">
        <v>75</v>
      </c>
      <c r="H331" s="15">
        <f t="shared" si="66"/>
        <v>163992.45000000001</v>
      </c>
      <c r="I331" s="15">
        <f t="shared" si="65"/>
        <v>54664.149999999994</v>
      </c>
      <c r="J331" s="15">
        <f t="shared" si="67"/>
        <v>205.50432330827067</v>
      </c>
      <c r="K331" s="15">
        <f t="shared" si="68"/>
        <v>436.45075621736277</v>
      </c>
      <c r="L331" s="15">
        <f t="shared" si="69"/>
        <v>687731.04911807121</v>
      </c>
      <c r="M331" s="15"/>
      <c r="N331" s="15">
        <f t="shared" si="70"/>
        <v>687731.04911807121</v>
      </c>
      <c r="O331" s="38">
        <f t="shared" si="58"/>
        <v>687.73104911807127</v>
      </c>
      <c r="P331" s="38">
        <v>658.03328045469584</v>
      </c>
      <c r="Q331" s="38">
        <f t="shared" si="59"/>
        <v>658</v>
      </c>
      <c r="R331" s="191"/>
      <c r="S331" s="195"/>
      <c r="T331" s="191"/>
      <c r="U331" s="195"/>
      <c r="V331" s="178"/>
      <c r="W331" s="38"/>
    </row>
    <row r="332" spans="1:23" x14ac:dyDescent="0.25">
      <c r="A332" s="5"/>
      <c r="B332" s="71" t="s">
        <v>226</v>
      </c>
      <c r="C332" s="53">
        <v>4</v>
      </c>
      <c r="D332" s="75">
        <v>23.636699999999998</v>
      </c>
      <c r="E332" s="179">
        <v>943</v>
      </c>
      <c r="F332" s="97">
        <v>159727.29999999999</v>
      </c>
      <c r="G332" s="61">
        <v>75</v>
      </c>
      <c r="H332" s="15">
        <f t="shared" si="66"/>
        <v>119795.47500000001</v>
      </c>
      <c r="I332" s="15">
        <f t="shared" si="65"/>
        <v>39931.824999999983</v>
      </c>
      <c r="J332" s="15">
        <f t="shared" si="67"/>
        <v>169.38207847295863</v>
      </c>
      <c r="K332" s="15">
        <f t="shared" si="68"/>
        <v>472.57300105267484</v>
      </c>
      <c r="L332" s="15">
        <f t="shared" si="69"/>
        <v>763423.91295515944</v>
      </c>
      <c r="M332" s="15"/>
      <c r="N332" s="15">
        <f t="shared" si="70"/>
        <v>763423.91295515944</v>
      </c>
      <c r="O332" s="38">
        <f t="shared" si="58"/>
        <v>763.42391295515949</v>
      </c>
      <c r="P332" s="38">
        <v>687.29415936069142</v>
      </c>
      <c r="Q332" s="38">
        <f t="shared" si="59"/>
        <v>687.3</v>
      </c>
      <c r="R332" s="191"/>
      <c r="S332" s="195"/>
      <c r="T332" s="191"/>
      <c r="U332" s="195"/>
      <c r="V332" s="178"/>
      <c r="W332" s="38"/>
    </row>
    <row r="333" spans="1:23" x14ac:dyDescent="0.25">
      <c r="A333" s="5"/>
      <c r="B333" s="71" t="s">
        <v>227</v>
      </c>
      <c r="C333" s="53">
        <v>4</v>
      </c>
      <c r="D333" s="75">
        <v>35.176200000000001</v>
      </c>
      <c r="E333" s="179">
        <v>1674</v>
      </c>
      <c r="F333" s="97">
        <v>182019.8</v>
      </c>
      <c r="G333" s="61">
        <v>75</v>
      </c>
      <c r="H333" s="15">
        <f t="shared" si="66"/>
        <v>136514.85</v>
      </c>
      <c r="I333" s="15">
        <f t="shared" si="65"/>
        <v>45504.949999999983</v>
      </c>
      <c r="J333" s="15">
        <f t="shared" si="67"/>
        <v>108.73345280764634</v>
      </c>
      <c r="K333" s="15">
        <f t="shared" si="68"/>
        <v>533.22162671798708</v>
      </c>
      <c r="L333" s="15">
        <f t="shared" si="69"/>
        <v>942971.7041201269</v>
      </c>
      <c r="M333" s="15"/>
      <c r="N333" s="15">
        <f t="shared" si="70"/>
        <v>942971.7041201269</v>
      </c>
      <c r="O333" s="38">
        <f t="shared" si="58"/>
        <v>942.9717041201269</v>
      </c>
      <c r="P333" s="38">
        <v>834.69739703986602</v>
      </c>
      <c r="Q333" s="38">
        <f t="shared" si="59"/>
        <v>834.7</v>
      </c>
      <c r="R333" s="191"/>
      <c r="S333" s="195"/>
      <c r="T333" s="191"/>
      <c r="U333" s="195"/>
      <c r="V333" s="178"/>
      <c r="W333" s="38"/>
    </row>
    <row r="334" spans="1:23" x14ac:dyDescent="0.25">
      <c r="A334" s="5"/>
      <c r="B334" s="71" t="s">
        <v>228</v>
      </c>
      <c r="C334" s="53">
        <v>4</v>
      </c>
      <c r="D334" s="75">
        <v>33.835300000000004</v>
      </c>
      <c r="E334" s="179">
        <v>1768</v>
      </c>
      <c r="F334" s="97">
        <v>426165.4</v>
      </c>
      <c r="G334" s="61">
        <v>75</v>
      </c>
      <c r="H334" s="15">
        <f t="shared" si="66"/>
        <v>319624.05</v>
      </c>
      <c r="I334" s="15">
        <f t="shared" si="65"/>
        <v>106541.35000000003</v>
      </c>
      <c r="J334" s="15">
        <f t="shared" si="67"/>
        <v>241.04377828054299</v>
      </c>
      <c r="K334" s="15">
        <f t="shared" si="68"/>
        <v>400.91130124509044</v>
      </c>
      <c r="L334" s="15">
        <f t="shared" si="69"/>
        <v>777881.93778963084</v>
      </c>
      <c r="M334" s="15"/>
      <c r="N334" s="15">
        <f t="shared" si="70"/>
        <v>777881.93778963084</v>
      </c>
      <c r="O334" s="38">
        <f t="shared" si="58"/>
        <v>777.8819377896308</v>
      </c>
      <c r="P334" s="38">
        <v>677.50103806244761</v>
      </c>
      <c r="Q334" s="38">
        <f t="shared" si="59"/>
        <v>677.5</v>
      </c>
      <c r="R334" s="191"/>
      <c r="S334" s="195"/>
      <c r="T334" s="191"/>
      <c r="U334" s="195"/>
      <c r="V334" s="178"/>
      <c r="W334" s="38"/>
    </row>
    <row r="335" spans="1:23" x14ac:dyDescent="0.25">
      <c r="A335" s="5"/>
      <c r="B335" s="71" t="s">
        <v>771</v>
      </c>
      <c r="C335" s="53">
        <v>4</v>
      </c>
      <c r="D335" s="75">
        <v>47.278100000000009</v>
      </c>
      <c r="E335" s="179">
        <v>3139</v>
      </c>
      <c r="F335" s="97">
        <v>878324</v>
      </c>
      <c r="G335" s="61">
        <v>75</v>
      </c>
      <c r="H335" s="15">
        <f t="shared" si="66"/>
        <v>658743</v>
      </c>
      <c r="I335" s="15">
        <f t="shared" si="65"/>
        <v>219581</v>
      </c>
      <c r="J335" s="15">
        <f t="shared" si="67"/>
        <v>279.81013061484549</v>
      </c>
      <c r="K335" s="15">
        <f t="shared" si="68"/>
        <v>362.14494891078795</v>
      </c>
      <c r="L335" s="15">
        <f t="shared" si="69"/>
        <v>895825.64075764257</v>
      </c>
      <c r="M335" s="15"/>
      <c r="N335" s="15">
        <f t="shared" si="70"/>
        <v>895825.64075764257</v>
      </c>
      <c r="O335" s="38">
        <f t="shared" si="58"/>
        <v>895.82564075764253</v>
      </c>
      <c r="P335" s="38">
        <v>789.83285452121811</v>
      </c>
      <c r="Q335" s="38">
        <f t="shared" si="59"/>
        <v>789.8</v>
      </c>
      <c r="R335" s="191"/>
      <c r="S335" s="195"/>
      <c r="T335" s="191"/>
      <c r="U335" s="195"/>
      <c r="V335" s="178"/>
      <c r="W335" s="38"/>
    </row>
    <row r="336" spans="1:23" x14ac:dyDescent="0.25">
      <c r="A336" s="5"/>
      <c r="B336" s="71" t="s">
        <v>229</v>
      </c>
      <c r="C336" s="53">
        <v>4</v>
      </c>
      <c r="D336" s="75">
        <v>17.511099999999999</v>
      </c>
      <c r="E336" s="179">
        <v>636</v>
      </c>
      <c r="F336" s="97">
        <v>169037.3</v>
      </c>
      <c r="G336" s="61">
        <v>75</v>
      </c>
      <c r="H336" s="15">
        <f t="shared" si="66"/>
        <v>126777.97500000001</v>
      </c>
      <c r="I336" s="15">
        <f t="shared" si="65"/>
        <v>42259.324999999983</v>
      </c>
      <c r="J336" s="15">
        <f t="shared" si="67"/>
        <v>265.78191823899368</v>
      </c>
      <c r="K336" s="15">
        <f t="shared" si="68"/>
        <v>376.17316128663975</v>
      </c>
      <c r="L336" s="15">
        <f t="shared" si="69"/>
        <v>593165.8146526356</v>
      </c>
      <c r="M336" s="15"/>
      <c r="N336" s="15">
        <f t="shared" si="70"/>
        <v>593165.8146526356</v>
      </c>
      <c r="O336" s="38">
        <f t="shared" si="58"/>
        <v>593.16581465263562</v>
      </c>
      <c r="P336" s="38">
        <v>532.6596161342062</v>
      </c>
      <c r="Q336" s="38">
        <f t="shared" si="59"/>
        <v>532.70000000000005</v>
      </c>
      <c r="R336" s="191"/>
      <c r="S336" s="195"/>
      <c r="T336" s="191"/>
      <c r="U336" s="195"/>
      <c r="V336" s="178"/>
      <c r="W336" s="38"/>
    </row>
    <row r="337" spans="1:23" x14ac:dyDescent="0.25">
      <c r="A337" s="5"/>
      <c r="B337" s="71" t="s">
        <v>230</v>
      </c>
      <c r="C337" s="53">
        <v>4</v>
      </c>
      <c r="D337" s="75">
        <v>48.5259</v>
      </c>
      <c r="E337" s="179">
        <v>3921</v>
      </c>
      <c r="F337" s="97">
        <v>1256475.8999999999</v>
      </c>
      <c r="G337" s="61">
        <v>75</v>
      </c>
      <c r="H337" s="15">
        <f t="shared" si="66"/>
        <v>942356.92500000005</v>
      </c>
      <c r="I337" s="15">
        <f t="shared" si="65"/>
        <v>314118.97499999986</v>
      </c>
      <c r="J337" s="15">
        <f t="shared" si="67"/>
        <v>320.44781943381787</v>
      </c>
      <c r="K337" s="15">
        <f t="shared" si="68"/>
        <v>321.50726009181557</v>
      </c>
      <c r="L337" s="15">
        <f t="shared" si="69"/>
        <v>921744.53554600128</v>
      </c>
      <c r="M337" s="15"/>
      <c r="N337" s="15">
        <f t="shared" si="70"/>
        <v>921744.53554600128</v>
      </c>
      <c r="O337" s="38">
        <f t="shared" si="58"/>
        <v>921.74453554600132</v>
      </c>
      <c r="P337" s="38">
        <v>791.27744669012145</v>
      </c>
      <c r="Q337" s="38">
        <f t="shared" si="59"/>
        <v>791.3</v>
      </c>
      <c r="R337" s="191"/>
      <c r="S337" s="195"/>
      <c r="T337" s="191"/>
      <c r="U337" s="195"/>
      <c r="V337" s="178"/>
      <c r="W337" s="38"/>
    </row>
    <row r="338" spans="1:23" x14ac:dyDescent="0.25">
      <c r="A338" s="5"/>
      <c r="B338" s="71"/>
      <c r="C338" s="53"/>
      <c r="D338" s="75">
        <v>0</v>
      </c>
      <c r="E338" s="181"/>
      <c r="F338" s="50"/>
      <c r="G338" s="61"/>
      <c r="H338" s="39"/>
      <c r="I338" s="13"/>
      <c r="K338" s="15"/>
      <c r="L338" s="15"/>
      <c r="M338" s="15"/>
      <c r="N338" s="15"/>
      <c r="O338" s="38">
        <f t="shared" si="58"/>
        <v>0</v>
      </c>
      <c r="P338" s="38">
        <v>0</v>
      </c>
      <c r="Q338" s="38">
        <f t="shared" si="59"/>
        <v>0</v>
      </c>
      <c r="R338" s="191"/>
      <c r="S338" s="195"/>
      <c r="T338" s="191"/>
      <c r="U338" s="195"/>
      <c r="V338" s="178"/>
      <c r="W338" s="38"/>
    </row>
    <row r="339" spans="1:23" x14ac:dyDescent="0.25">
      <c r="A339" s="32" t="s">
        <v>231</v>
      </c>
      <c r="B339" s="63" t="s">
        <v>2</v>
      </c>
      <c r="C339" s="64"/>
      <c r="D339" s="7">
        <v>999.91469999999981</v>
      </c>
      <c r="E339" s="182">
        <f>E340</f>
        <v>80921</v>
      </c>
      <c r="F339" s="55"/>
      <c r="G339" s="61"/>
      <c r="H339" s="12">
        <f>H341</f>
        <v>10629333</v>
      </c>
      <c r="I339" s="12">
        <f>I341</f>
        <v>-10629333</v>
      </c>
      <c r="J339" s="12"/>
      <c r="K339" s="15"/>
      <c r="L339" s="15"/>
      <c r="M339" s="14">
        <f>M341</f>
        <v>33697007.86430227</v>
      </c>
      <c r="N339" s="12">
        <f t="shared" si="70"/>
        <v>33697007.86430227</v>
      </c>
      <c r="O339" s="38"/>
      <c r="P339" s="38"/>
      <c r="Q339" s="38">
        <f t="shared" si="59"/>
        <v>0</v>
      </c>
      <c r="R339" s="191"/>
      <c r="S339" s="195"/>
      <c r="T339" s="191"/>
      <c r="U339" s="195"/>
      <c r="V339" s="178"/>
      <c r="W339" s="38"/>
    </row>
    <row r="340" spans="1:23" x14ac:dyDescent="0.25">
      <c r="A340" s="32" t="s">
        <v>231</v>
      </c>
      <c r="B340" s="63" t="s">
        <v>3</v>
      </c>
      <c r="C340" s="64"/>
      <c r="D340" s="7">
        <v>999.91469999999981</v>
      </c>
      <c r="E340" s="182">
        <f>SUM(E342:E369)</f>
        <v>80921</v>
      </c>
      <c r="F340" s="55">
        <f>SUM(F342:F369)</f>
        <v>42517332</v>
      </c>
      <c r="G340" s="61"/>
      <c r="H340" s="12">
        <f>SUM(H342:H369)</f>
        <v>18366447.495000001</v>
      </c>
      <c r="I340" s="12">
        <f>SUM(I342:I369)</f>
        <v>24150884.504999999</v>
      </c>
      <c r="J340" s="12"/>
      <c r="K340" s="15"/>
      <c r="L340" s="12">
        <f>SUM(L342:L369)</f>
        <v>25154511.496180851</v>
      </c>
      <c r="M340" s="15"/>
      <c r="N340" s="12">
        <f t="shared" si="70"/>
        <v>25154511.496180851</v>
      </c>
      <c r="O340" s="38"/>
      <c r="P340" s="38"/>
      <c r="Q340" s="38">
        <f t="shared" si="59"/>
        <v>0</v>
      </c>
      <c r="R340" s="191"/>
      <c r="S340" s="195"/>
      <c r="T340" s="191"/>
      <c r="U340" s="195"/>
      <c r="V340" s="178"/>
      <c r="W340" s="38"/>
    </row>
    <row r="341" spans="1:23" x14ac:dyDescent="0.25">
      <c r="A341" s="5"/>
      <c r="B341" s="71" t="s">
        <v>26</v>
      </c>
      <c r="C341" s="53">
        <v>2</v>
      </c>
      <c r="D341" s="75">
        <v>0</v>
      </c>
      <c r="E341" s="183"/>
      <c r="F341" s="70"/>
      <c r="G341" s="61">
        <v>25</v>
      </c>
      <c r="H341" s="15">
        <f>F340*G341/100</f>
        <v>10629333</v>
      </c>
      <c r="I341" s="15">
        <f t="shared" ref="I341:I369" si="71">F341-H341</f>
        <v>-10629333</v>
      </c>
      <c r="J341" s="15"/>
      <c r="K341" s="15"/>
      <c r="L341" s="15"/>
      <c r="M341" s="15">
        <f>($L$7*$L$8*E339/$L$10)+($L$7*$L$9*D339/$L$11)</f>
        <v>33697007.86430227</v>
      </c>
      <c r="N341" s="15">
        <f t="shared" si="70"/>
        <v>33697007.86430227</v>
      </c>
      <c r="O341" s="38">
        <f t="shared" si="58"/>
        <v>33697.007864302272</v>
      </c>
      <c r="P341" s="38">
        <v>30857.485582902365</v>
      </c>
      <c r="Q341" s="38">
        <f t="shared" si="59"/>
        <v>30857.5</v>
      </c>
      <c r="R341" s="191"/>
      <c r="S341" s="195"/>
      <c r="T341" s="191"/>
      <c r="U341" s="195"/>
      <c r="V341" s="178"/>
      <c r="W341" s="38"/>
    </row>
    <row r="342" spans="1:23" x14ac:dyDescent="0.25">
      <c r="A342" s="5"/>
      <c r="B342" s="71" t="s">
        <v>232</v>
      </c>
      <c r="C342" s="53">
        <v>4</v>
      </c>
      <c r="D342" s="75">
        <v>11.5388</v>
      </c>
      <c r="E342" s="179">
        <v>491</v>
      </c>
      <c r="F342" s="98">
        <v>122512.5</v>
      </c>
      <c r="G342" s="61">
        <v>75</v>
      </c>
      <c r="H342" s="15">
        <f t="shared" ref="H342:H369" si="72">F342*G342/100</f>
        <v>91884.375</v>
      </c>
      <c r="I342" s="15">
        <f t="shared" si="71"/>
        <v>30628.125</v>
      </c>
      <c r="J342" s="15">
        <f t="shared" ref="J342:J369" si="73">F342/E342</f>
        <v>249.51629327902239</v>
      </c>
      <c r="K342" s="15">
        <f t="shared" ref="K342:K369" si="74">$J$11*$J$19-J342</f>
        <v>392.43878624661102</v>
      </c>
      <c r="L342" s="15">
        <f t="shared" ref="L342:L369" si="75">IF(K342&gt;0,$J$7*$J$8*(K342/$K$19),0)+$J$7*$J$9*(E342/$E$19)+$J$7*$J$10*(D342/$D$19)</f>
        <v>583965.18433667358</v>
      </c>
      <c r="M342" s="15"/>
      <c r="N342" s="15">
        <f t="shared" si="70"/>
        <v>583965.18433667358</v>
      </c>
      <c r="O342" s="38">
        <f t="shared" si="58"/>
        <v>583.96518433667359</v>
      </c>
      <c r="P342" s="38">
        <v>479.97374410427744</v>
      </c>
      <c r="Q342" s="38">
        <f t="shared" si="59"/>
        <v>480</v>
      </c>
      <c r="R342" s="191"/>
      <c r="S342" s="195"/>
      <c r="T342" s="191"/>
      <c r="U342" s="195"/>
      <c r="V342" s="178"/>
      <c r="W342" s="38"/>
    </row>
    <row r="343" spans="1:23" x14ac:dyDescent="0.25">
      <c r="A343" s="5"/>
      <c r="B343" s="71" t="s">
        <v>233</v>
      </c>
      <c r="C343" s="53">
        <v>4</v>
      </c>
      <c r="D343" s="75">
        <v>28.083100000000002</v>
      </c>
      <c r="E343" s="179">
        <v>1519</v>
      </c>
      <c r="F343" s="98">
        <v>299068.40000000002</v>
      </c>
      <c r="G343" s="61">
        <v>75</v>
      </c>
      <c r="H343" s="15">
        <f t="shared" si="72"/>
        <v>224301.3</v>
      </c>
      <c r="I343" s="15">
        <f t="shared" si="71"/>
        <v>74767.100000000035</v>
      </c>
      <c r="J343" s="15">
        <f t="shared" si="73"/>
        <v>196.88505595786702</v>
      </c>
      <c r="K343" s="15">
        <f t="shared" si="74"/>
        <v>445.07002356776638</v>
      </c>
      <c r="L343" s="15">
        <f t="shared" si="75"/>
        <v>795254.80701399746</v>
      </c>
      <c r="M343" s="15"/>
      <c r="N343" s="15">
        <f t="shared" si="70"/>
        <v>795254.80701399746</v>
      </c>
      <c r="O343" s="38">
        <f t="shared" ref="O343:O406" si="76">N343/1000</f>
        <v>795.25480701399749</v>
      </c>
      <c r="P343" s="38">
        <v>685.21166975187111</v>
      </c>
      <c r="Q343" s="38">
        <f t="shared" si="59"/>
        <v>685.2</v>
      </c>
      <c r="R343" s="191"/>
      <c r="S343" s="195"/>
      <c r="T343" s="191"/>
      <c r="U343" s="195"/>
      <c r="V343" s="178"/>
      <c r="W343" s="38"/>
    </row>
    <row r="344" spans="1:23" x14ac:dyDescent="0.25">
      <c r="A344" s="5"/>
      <c r="B344" s="71" t="s">
        <v>30</v>
      </c>
      <c r="C344" s="53">
        <v>4</v>
      </c>
      <c r="D344" s="75">
        <v>59.606300000000005</v>
      </c>
      <c r="E344" s="179">
        <v>4871</v>
      </c>
      <c r="F344" s="98">
        <v>850523.3</v>
      </c>
      <c r="G344" s="61">
        <v>75</v>
      </c>
      <c r="H344" s="15">
        <f t="shared" si="72"/>
        <v>637892.47499999998</v>
      </c>
      <c r="I344" s="15">
        <f t="shared" si="71"/>
        <v>212630.82500000007</v>
      </c>
      <c r="J344" s="15">
        <f t="shared" si="73"/>
        <v>174.60958735372614</v>
      </c>
      <c r="K344" s="15">
        <f t="shared" si="74"/>
        <v>467.34549217190727</v>
      </c>
      <c r="L344" s="15">
        <f t="shared" si="75"/>
        <v>1230745.2876440245</v>
      </c>
      <c r="M344" s="15"/>
      <c r="N344" s="15">
        <f t="shared" si="70"/>
        <v>1230745.2876440245</v>
      </c>
      <c r="O344" s="38">
        <f t="shared" si="76"/>
        <v>1230.7452876440245</v>
      </c>
      <c r="P344" s="38">
        <v>1128.6258341015039</v>
      </c>
      <c r="Q344" s="38">
        <f t="shared" si="59"/>
        <v>1128.5999999999999</v>
      </c>
      <c r="R344" s="191"/>
      <c r="S344" s="195"/>
      <c r="T344" s="191"/>
      <c r="U344" s="195"/>
      <c r="V344" s="178"/>
      <c r="W344" s="38"/>
    </row>
    <row r="345" spans="1:23" x14ac:dyDescent="0.25">
      <c r="A345" s="5"/>
      <c r="B345" s="71" t="s">
        <v>234</v>
      </c>
      <c r="C345" s="53">
        <v>4</v>
      </c>
      <c r="D345" s="75">
        <v>51.997199999999999</v>
      </c>
      <c r="E345" s="179">
        <v>3102</v>
      </c>
      <c r="F345" s="98">
        <v>326812.79999999999</v>
      </c>
      <c r="G345" s="61">
        <v>75</v>
      </c>
      <c r="H345" s="15">
        <f t="shared" si="72"/>
        <v>245109.6</v>
      </c>
      <c r="I345" s="15">
        <f t="shared" si="71"/>
        <v>81703.199999999983</v>
      </c>
      <c r="J345" s="15">
        <f t="shared" si="73"/>
        <v>105.35551257253384</v>
      </c>
      <c r="K345" s="15">
        <f t="shared" si="74"/>
        <v>536.59956695309961</v>
      </c>
      <c r="L345" s="15">
        <f t="shared" si="75"/>
        <v>1129864.4927778007</v>
      </c>
      <c r="M345" s="15"/>
      <c r="N345" s="15">
        <f t="shared" si="70"/>
        <v>1129864.4927778007</v>
      </c>
      <c r="O345" s="38">
        <f t="shared" si="76"/>
        <v>1129.8644927778007</v>
      </c>
      <c r="P345" s="38">
        <v>1028.34511688927</v>
      </c>
      <c r="Q345" s="38">
        <f t="shared" ref="Q345:Q408" si="77">(ROUND(P345,1))</f>
        <v>1028.3</v>
      </c>
      <c r="R345" s="191"/>
      <c r="S345" s="195"/>
      <c r="T345" s="191"/>
      <c r="U345" s="195"/>
      <c r="V345" s="178"/>
      <c r="W345" s="38"/>
    </row>
    <row r="346" spans="1:23" x14ac:dyDescent="0.25">
      <c r="A346" s="5"/>
      <c r="B346" s="71" t="s">
        <v>235</v>
      </c>
      <c r="C346" s="53">
        <v>4</v>
      </c>
      <c r="D346" s="75">
        <v>25.761199999999999</v>
      </c>
      <c r="E346" s="179">
        <v>1202</v>
      </c>
      <c r="F346" s="98">
        <v>217397.7</v>
      </c>
      <c r="G346" s="61">
        <v>75</v>
      </c>
      <c r="H346" s="15">
        <f t="shared" si="72"/>
        <v>163048.27499999999</v>
      </c>
      <c r="I346" s="15">
        <f t="shared" si="71"/>
        <v>54349.425000000017</v>
      </c>
      <c r="J346" s="15">
        <f t="shared" si="73"/>
        <v>180.86331114808652</v>
      </c>
      <c r="K346" s="15">
        <f t="shared" si="74"/>
        <v>461.09176837754694</v>
      </c>
      <c r="L346" s="15">
        <f t="shared" si="75"/>
        <v>779218.49972591724</v>
      </c>
      <c r="M346" s="15"/>
      <c r="N346" s="15">
        <f t="shared" si="70"/>
        <v>779218.49972591724</v>
      </c>
      <c r="O346" s="38">
        <f t="shared" si="76"/>
        <v>779.21849972591724</v>
      </c>
      <c r="P346" s="38">
        <v>703.16809769354859</v>
      </c>
      <c r="Q346" s="38">
        <f t="shared" si="77"/>
        <v>703.2</v>
      </c>
      <c r="R346" s="191"/>
      <c r="S346" s="195"/>
      <c r="T346" s="191"/>
      <c r="U346" s="195"/>
      <c r="V346" s="178"/>
      <c r="W346" s="38"/>
    </row>
    <row r="347" spans="1:23" x14ac:dyDescent="0.25">
      <c r="A347" s="5"/>
      <c r="B347" s="71" t="s">
        <v>231</v>
      </c>
      <c r="C347" s="53">
        <v>4</v>
      </c>
      <c r="D347" s="75">
        <v>32.075200000000002</v>
      </c>
      <c r="E347" s="179">
        <v>2695</v>
      </c>
      <c r="F347" s="98">
        <v>311358</v>
      </c>
      <c r="G347" s="61">
        <v>75</v>
      </c>
      <c r="H347" s="15">
        <f t="shared" si="72"/>
        <v>233518.5</v>
      </c>
      <c r="I347" s="15">
        <f t="shared" si="71"/>
        <v>77839.5</v>
      </c>
      <c r="J347" s="15">
        <f t="shared" si="73"/>
        <v>115.5317254174397</v>
      </c>
      <c r="K347" s="15">
        <f t="shared" si="74"/>
        <v>526.42335410819373</v>
      </c>
      <c r="L347" s="15">
        <f t="shared" si="75"/>
        <v>1023514.1147013988</v>
      </c>
      <c r="M347" s="15"/>
      <c r="N347" s="15">
        <f t="shared" si="70"/>
        <v>1023514.1147013988</v>
      </c>
      <c r="O347" s="38">
        <f t="shared" si="76"/>
        <v>1023.5141147013987</v>
      </c>
      <c r="P347" s="38">
        <v>907.11068756503232</v>
      </c>
      <c r="Q347" s="38">
        <f t="shared" si="77"/>
        <v>907.1</v>
      </c>
      <c r="R347" s="191"/>
      <c r="S347" s="195"/>
      <c r="T347" s="191"/>
      <c r="U347" s="195"/>
      <c r="V347" s="178"/>
      <c r="W347" s="38"/>
    </row>
    <row r="348" spans="1:23" x14ac:dyDescent="0.25">
      <c r="A348" s="5"/>
      <c r="B348" s="71" t="s">
        <v>236</v>
      </c>
      <c r="C348" s="53">
        <v>4</v>
      </c>
      <c r="D348" s="75">
        <v>30.424000000000003</v>
      </c>
      <c r="E348" s="179">
        <v>1194</v>
      </c>
      <c r="F348" s="98">
        <v>206252.1</v>
      </c>
      <c r="G348" s="61">
        <v>75</v>
      </c>
      <c r="H348" s="15">
        <f t="shared" si="72"/>
        <v>154689.07500000001</v>
      </c>
      <c r="I348" s="15">
        <f t="shared" si="71"/>
        <v>51563.024999999994</v>
      </c>
      <c r="J348" s="15">
        <f t="shared" si="73"/>
        <v>172.74045226130653</v>
      </c>
      <c r="K348" s="15">
        <f t="shared" si="74"/>
        <v>469.21462726432691</v>
      </c>
      <c r="L348" s="15">
        <f t="shared" si="75"/>
        <v>801619.67747739214</v>
      </c>
      <c r="M348" s="15"/>
      <c r="N348" s="15">
        <f t="shared" si="70"/>
        <v>801619.67747739214</v>
      </c>
      <c r="O348" s="38">
        <f t="shared" si="76"/>
        <v>801.61967747739209</v>
      </c>
      <c r="P348" s="38">
        <v>706.21018157522849</v>
      </c>
      <c r="Q348" s="38">
        <f t="shared" si="77"/>
        <v>706.2</v>
      </c>
      <c r="R348" s="191"/>
      <c r="S348" s="195"/>
      <c r="T348" s="191"/>
      <c r="U348" s="195"/>
      <c r="V348" s="178"/>
      <c r="W348" s="38"/>
    </row>
    <row r="349" spans="1:23" x14ac:dyDescent="0.25">
      <c r="A349" s="5"/>
      <c r="B349" s="71" t="s">
        <v>237</v>
      </c>
      <c r="C349" s="53">
        <v>4</v>
      </c>
      <c r="D349" s="75">
        <v>44.851599999999998</v>
      </c>
      <c r="E349" s="179">
        <v>2071</v>
      </c>
      <c r="F349" s="98">
        <v>462439</v>
      </c>
      <c r="G349" s="61">
        <v>75</v>
      </c>
      <c r="H349" s="15">
        <f t="shared" si="72"/>
        <v>346829.25</v>
      </c>
      <c r="I349" s="15">
        <f t="shared" si="71"/>
        <v>115609.75</v>
      </c>
      <c r="J349" s="15">
        <f t="shared" si="73"/>
        <v>223.29261226460648</v>
      </c>
      <c r="K349" s="15">
        <f t="shared" si="74"/>
        <v>418.66246726102696</v>
      </c>
      <c r="L349" s="15">
        <f t="shared" si="75"/>
        <v>859770.09715646436</v>
      </c>
      <c r="M349" s="15"/>
      <c r="N349" s="15">
        <f t="shared" si="70"/>
        <v>859770.09715646436</v>
      </c>
      <c r="O349" s="38">
        <f t="shared" si="76"/>
        <v>859.77009715646432</v>
      </c>
      <c r="P349" s="38">
        <v>769.65374449855926</v>
      </c>
      <c r="Q349" s="38">
        <f t="shared" si="77"/>
        <v>769.7</v>
      </c>
      <c r="R349" s="191"/>
      <c r="S349" s="195"/>
      <c r="T349" s="191"/>
      <c r="U349" s="195"/>
      <c r="V349" s="178"/>
      <c r="W349" s="38"/>
    </row>
    <row r="350" spans="1:23" x14ac:dyDescent="0.25">
      <c r="A350" s="5"/>
      <c r="B350" s="71" t="s">
        <v>772</v>
      </c>
      <c r="C350" s="53">
        <v>4</v>
      </c>
      <c r="D350" s="75">
        <v>31.656999999999996</v>
      </c>
      <c r="E350" s="179">
        <v>1592</v>
      </c>
      <c r="F350" s="98">
        <v>309478.90000000002</v>
      </c>
      <c r="G350" s="61">
        <v>75</v>
      </c>
      <c r="H350" s="15">
        <f t="shared" si="72"/>
        <v>232109.17499999999</v>
      </c>
      <c r="I350" s="15">
        <f t="shared" si="71"/>
        <v>77369.725000000035</v>
      </c>
      <c r="J350" s="15">
        <f t="shared" si="73"/>
        <v>194.39629396984927</v>
      </c>
      <c r="K350" s="15">
        <f t="shared" si="74"/>
        <v>447.5587855557842</v>
      </c>
      <c r="L350" s="15">
        <f t="shared" si="75"/>
        <v>815186.49880959408</v>
      </c>
      <c r="M350" s="15"/>
      <c r="N350" s="15">
        <f t="shared" si="70"/>
        <v>815186.49880959408</v>
      </c>
      <c r="O350" s="38">
        <f t="shared" si="76"/>
        <v>815.18649880959413</v>
      </c>
      <c r="P350" s="38">
        <v>770.93392624503508</v>
      </c>
      <c r="Q350" s="38">
        <f t="shared" si="77"/>
        <v>770.9</v>
      </c>
      <c r="R350" s="191"/>
      <c r="S350" s="195"/>
      <c r="T350" s="191"/>
      <c r="U350" s="195"/>
      <c r="V350" s="178"/>
      <c r="W350" s="38"/>
    </row>
    <row r="351" spans="1:23" x14ac:dyDescent="0.25">
      <c r="A351" s="5"/>
      <c r="B351" s="71" t="s">
        <v>773</v>
      </c>
      <c r="C351" s="53">
        <v>4</v>
      </c>
      <c r="D351" s="75">
        <v>21.204299999999996</v>
      </c>
      <c r="E351" s="179">
        <v>1634</v>
      </c>
      <c r="F351" s="98">
        <v>279102.90000000002</v>
      </c>
      <c r="G351" s="61">
        <v>75</v>
      </c>
      <c r="H351" s="15">
        <f t="shared" si="72"/>
        <v>209327.17499999999</v>
      </c>
      <c r="I351" s="15">
        <f t="shared" si="71"/>
        <v>69775.725000000035</v>
      </c>
      <c r="J351" s="15">
        <f t="shared" si="73"/>
        <v>170.80960832313343</v>
      </c>
      <c r="K351" s="15">
        <f t="shared" si="74"/>
        <v>471.1454712025</v>
      </c>
      <c r="L351" s="15">
        <f t="shared" si="75"/>
        <v>821112.79947021487</v>
      </c>
      <c r="M351" s="15"/>
      <c r="N351" s="15">
        <f t="shared" si="70"/>
        <v>821112.79947021487</v>
      </c>
      <c r="O351" s="38">
        <f t="shared" si="76"/>
        <v>821.1127994702149</v>
      </c>
      <c r="P351" s="38">
        <v>773.98004954080261</v>
      </c>
      <c r="Q351" s="38">
        <f t="shared" si="77"/>
        <v>774</v>
      </c>
      <c r="R351" s="191"/>
      <c r="S351" s="195"/>
      <c r="T351" s="191"/>
      <c r="U351" s="195"/>
      <c r="V351" s="178"/>
      <c r="W351" s="38"/>
    </row>
    <row r="352" spans="1:23" x14ac:dyDescent="0.25">
      <c r="A352" s="5"/>
      <c r="B352" s="71" t="s">
        <v>238</v>
      </c>
      <c r="C352" s="53">
        <v>4</v>
      </c>
      <c r="D352" s="75">
        <v>60.041400000000003</v>
      </c>
      <c r="E352" s="179">
        <v>2207</v>
      </c>
      <c r="F352" s="98">
        <v>262447.8</v>
      </c>
      <c r="G352" s="61">
        <v>75</v>
      </c>
      <c r="H352" s="15">
        <f t="shared" si="72"/>
        <v>196835.85</v>
      </c>
      <c r="I352" s="15">
        <f t="shared" si="71"/>
        <v>65611.949999999983</v>
      </c>
      <c r="J352" s="15">
        <f t="shared" si="73"/>
        <v>118.91608518350702</v>
      </c>
      <c r="K352" s="15">
        <f t="shared" si="74"/>
        <v>523.03899434212644</v>
      </c>
      <c r="L352" s="15">
        <f t="shared" si="75"/>
        <v>1048627.2659946813</v>
      </c>
      <c r="M352" s="15"/>
      <c r="N352" s="15">
        <f t="shared" si="70"/>
        <v>1048627.2659946813</v>
      </c>
      <c r="O352" s="38">
        <f t="shared" si="76"/>
        <v>1048.6272659946812</v>
      </c>
      <c r="P352" s="38">
        <v>927.49404043252707</v>
      </c>
      <c r="Q352" s="38">
        <f t="shared" si="77"/>
        <v>927.5</v>
      </c>
      <c r="R352" s="191"/>
      <c r="S352" s="195"/>
      <c r="T352" s="191"/>
      <c r="U352" s="195"/>
      <c r="V352" s="178"/>
      <c r="W352" s="38"/>
    </row>
    <row r="353" spans="1:23" x14ac:dyDescent="0.25">
      <c r="A353" s="5"/>
      <c r="B353" s="71" t="s">
        <v>239</v>
      </c>
      <c r="C353" s="53">
        <v>4</v>
      </c>
      <c r="D353" s="75">
        <v>21.527699999999999</v>
      </c>
      <c r="E353" s="179">
        <v>1509</v>
      </c>
      <c r="F353" s="98">
        <v>250115.9</v>
      </c>
      <c r="G353" s="61">
        <v>75</v>
      </c>
      <c r="H353" s="15">
        <f t="shared" si="72"/>
        <v>187586.92499999999</v>
      </c>
      <c r="I353" s="15">
        <f t="shared" si="71"/>
        <v>62528.975000000006</v>
      </c>
      <c r="J353" s="15">
        <f t="shared" si="73"/>
        <v>165.74943671305499</v>
      </c>
      <c r="K353" s="15">
        <f t="shared" si="74"/>
        <v>476.20564281257845</v>
      </c>
      <c r="L353" s="15">
        <f t="shared" si="75"/>
        <v>816544.95273417514</v>
      </c>
      <c r="M353" s="15"/>
      <c r="N353" s="15">
        <f t="shared" si="70"/>
        <v>816544.95273417514</v>
      </c>
      <c r="O353" s="38">
        <f t="shared" si="76"/>
        <v>816.54495273417513</v>
      </c>
      <c r="P353" s="38">
        <v>761.6445815715764</v>
      </c>
      <c r="Q353" s="38">
        <f t="shared" si="77"/>
        <v>761.6</v>
      </c>
      <c r="R353" s="191"/>
      <c r="S353" s="195"/>
      <c r="T353" s="191"/>
      <c r="U353" s="195"/>
      <c r="V353" s="178"/>
      <c r="W353" s="38"/>
    </row>
    <row r="354" spans="1:23" x14ac:dyDescent="0.25">
      <c r="A354" s="5"/>
      <c r="B354" s="71" t="s">
        <v>774</v>
      </c>
      <c r="C354" s="53">
        <v>4</v>
      </c>
      <c r="D354" s="75">
        <v>46.965600000000009</v>
      </c>
      <c r="E354" s="179">
        <v>3045</v>
      </c>
      <c r="F354" s="98">
        <v>799025.8</v>
      </c>
      <c r="G354" s="61">
        <v>75</v>
      </c>
      <c r="H354" s="15">
        <f t="shared" si="72"/>
        <v>599269.35</v>
      </c>
      <c r="I354" s="15">
        <f t="shared" si="71"/>
        <v>199756.45000000007</v>
      </c>
      <c r="J354" s="15">
        <f t="shared" si="73"/>
        <v>262.40584564860427</v>
      </c>
      <c r="K354" s="15">
        <f t="shared" si="74"/>
        <v>379.54923387702917</v>
      </c>
      <c r="L354" s="15">
        <f t="shared" si="75"/>
        <v>908394.28082278196</v>
      </c>
      <c r="M354" s="15"/>
      <c r="N354" s="15">
        <f t="shared" si="70"/>
        <v>908394.28082278196</v>
      </c>
      <c r="O354" s="38">
        <f t="shared" si="76"/>
        <v>908.39428082278198</v>
      </c>
      <c r="P354" s="38">
        <v>807.61614184183827</v>
      </c>
      <c r="Q354" s="38">
        <f t="shared" si="77"/>
        <v>807.6</v>
      </c>
      <c r="R354" s="191"/>
      <c r="S354" s="195"/>
      <c r="T354" s="191"/>
      <c r="U354" s="195"/>
      <c r="V354" s="178"/>
      <c r="W354" s="38"/>
    </row>
    <row r="355" spans="1:23" x14ac:dyDescent="0.25">
      <c r="A355" s="5"/>
      <c r="B355" s="71" t="s">
        <v>240</v>
      </c>
      <c r="C355" s="53">
        <v>4</v>
      </c>
      <c r="D355" s="75">
        <v>29.545500000000004</v>
      </c>
      <c r="E355" s="179">
        <v>1368</v>
      </c>
      <c r="F355" s="98">
        <v>149765.70000000001</v>
      </c>
      <c r="G355" s="61">
        <v>75</v>
      </c>
      <c r="H355" s="15">
        <f t="shared" si="72"/>
        <v>112324.27499999999</v>
      </c>
      <c r="I355" s="15">
        <f t="shared" si="71"/>
        <v>37441.425000000017</v>
      </c>
      <c r="J355" s="15">
        <f t="shared" si="73"/>
        <v>109.47785087719299</v>
      </c>
      <c r="K355" s="15">
        <f t="shared" si="74"/>
        <v>532.47722864844047</v>
      </c>
      <c r="L355" s="15">
        <f t="shared" si="75"/>
        <v>897376.47844791692</v>
      </c>
      <c r="M355" s="15"/>
      <c r="N355" s="15">
        <f t="shared" si="70"/>
        <v>897376.47844791692</v>
      </c>
      <c r="O355" s="38">
        <f t="shared" si="76"/>
        <v>897.37647844791695</v>
      </c>
      <c r="P355" s="38">
        <v>818.44758608646509</v>
      </c>
      <c r="Q355" s="38">
        <f t="shared" si="77"/>
        <v>818.4</v>
      </c>
      <c r="R355" s="191"/>
      <c r="S355" s="195"/>
      <c r="T355" s="191"/>
      <c r="U355" s="195"/>
      <c r="V355" s="178"/>
      <c r="W355" s="38"/>
    </row>
    <row r="356" spans="1:23" x14ac:dyDescent="0.25">
      <c r="A356" s="5"/>
      <c r="B356" s="71" t="s">
        <v>241</v>
      </c>
      <c r="C356" s="53">
        <v>4</v>
      </c>
      <c r="D356" s="75">
        <v>52.421900000000001</v>
      </c>
      <c r="E356" s="179">
        <v>3104</v>
      </c>
      <c r="F356" s="98">
        <v>312166.90000000002</v>
      </c>
      <c r="G356" s="61">
        <v>75</v>
      </c>
      <c r="H356" s="15">
        <f t="shared" si="72"/>
        <v>234125.17499999999</v>
      </c>
      <c r="I356" s="15">
        <f t="shared" si="71"/>
        <v>78041.725000000035</v>
      </c>
      <c r="J356" s="15">
        <f t="shared" si="73"/>
        <v>100.56923324742269</v>
      </c>
      <c r="K356" s="15">
        <f t="shared" si="74"/>
        <v>541.38584627821069</v>
      </c>
      <c r="L356" s="15">
        <f t="shared" si="75"/>
        <v>1137378.5028996645</v>
      </c>
      <c r="M356" s="15"/>
      <c r="N356" s="15">
        <f t="shared" si="70"/>
        <v>1137378.5028996645</v>
      </c>
      <c r="O356" s="38">
        <f t="shared" si="76"/>
        <v>1137.3785028996645</v>
      </c>
      <c r="P356" s="38">
        <v>1030.6195121717683</v>
      </c>
      <c r="Q356" s="38">
        <f t="shared" si="77"/>
        <v>1030.5999999999999</v>
      </c>
      <c r="R356" s="191"/>
      <c r="S356" s="195"/>
      <c r="T356" s="191"/>
      <c r="U356" s="195"/>
      <c r="V356" s="178"/>
      <c r="W356" s="38"/>
    </row>
    <row r="357" spans="1:23" x14ac:dyDescent="0.25">
      <c r="A357" s="5"/>
      <c r="B357" s="71" t="s">
        <v>242</v>
      </c>
      <c r="C357" s="53">
        <v>4</v>
      </c>
      <c r="D357" s="75">
        <v>38.638800000000003</v>
      </c>
      <c r="E357" s="179">
        <v>2796</v>
      </c>
      <c r="F357" s="98">
        <v>614720.30000000005</v>
      </c>
      <c r="G357" s="61">
        <v>75</v>
      </c>
      <c r="H357" s="15">
        <f t="shared" si="72"/>
        <v>461040.22499999998</v>
      </c>
      <c r="I357" s="15">
        <f t="shared" si="71"/>
        <v>153680.07500000007</v>
      </c>
      <c r="J357" s="15">
        <f t="shared" si="73"/>
        <v>219.85704577968528</v>
      </c>
      <c r="K357" s="15">
        <f t="shared" si="74"/>
        <v>422.09803374594816</v>
      </c>
      <c r="L357" s="15">
        <f t="shared" si="75"/>
        <v>916678.9375398336</v>
      </c>
      <c r="M357" s="15"/>
      <c r="N357" s="15">
        <f t="shared" si="70"/>
        <v>916678.9375398336</v>
      </c>
      <c r="O357" s="38">
        <f t="shared" si="76"/>
        <v>916.67893753983356</v>
      </c>
      <c r="P357" s="38">
        <v>830.96482460381571</v>
      </c>
      <c r="Q357" s="38">
        <f t="shared" si="77"/>
        <v>831</v>
      </c>
      <c r="R357" s="191"/>
      <c r="S357" s="195"/>
      <c r="T357" s="191"/>
      <c r="U357" s="195"/>
      <c r="V357" s="178"/>
      <c r="W357" s="38"/>
    </row>
    <row r="358" spans="1:23" x14ac:dyDescent="0.25">
      <c r="A358" s="5"/>
      <c r="B358" s="71" t="s">
        <v>243</v>
      </c>
      <c r="C358" s="53">
        <v>3</v>
      </c>
      <c r="D358" s="75">
        <v>11.920599999999999</v>
      </c>
      <c r="E358" s="179">
        <v>17158</v>
      </c>
      <c r="F358" s="98">
        <v>24584639.100000001</v>
      </c>
      <c r="G358" s="61">
        <v>20</v>
      </c>
      <c r="H358" s="15">
        <f t="shared" si="72"/>
        <v>4916927.82</v>
      </c>
      <c r="I358" s="15">
        <f t="shared" si="71"/>
        <v>19667711.280000001</v>
      </c>
      <c r="J358" s="15">
        <f t="shared" si="73"/>
        <v>1432.8382736915726</v>
      </c>
      <c r="K358" s="15">
        <f t="shared" si="74"/>
        <v>-790.88319416593913</v>
      </c>
      <c r="L358" s="15">
        <f t="shared" si="75"/>
        <v>1675144.1472566407</v>
      </c>
      <c r="M358" s="15"/>
      <c r="N358" s="15">
        <f t="shared" si="70"/>
        <v>1675144.1472566407</v>
      </c>
      <c r="O358" s="38">
        <f t="shared" si="76"/>
        <v>1675.1441472566407</v>
      </c>
      <c r="P358" s="38">
        <v>1521.1223354742108</v>
      </c>
      <c r="Q358" s="38">
        <f t="shared" si="77"/>
        <v>1521.1</v>
      </c>
      <c r="R358" s="191"/>
      <c r="S358" s="195"/>
      <c r="T358" s="191"/>
      <c r="U358" s="195"/>
      <c r="V358" s="178"/>
      <c r="W358" s="38"/>
    </row>
    <row r="359" spans="1:23" x14ac:dyDescent="0.25">
      <c r="A359" s="5"/>
      <c r="B359" s="71" t="s">
        <v>244</v>
      </c>
      <c r="C359" s="53">
        <v>4</v>
      </c>
      <c r="D359" s="75">
        <v>15.653800000000002</v>
      </c>
      <c r="E359" s="179">
        <v>728</v>
      </c>
      <c r="F359" s="98">
        <v>67921.5</v>
      </c>
      <c r="G359" s="61">
        <v>75</v>
      </c>
      <c r="H359" s="15">
        <f t="shared" si="72"/>
        <v>50941.125</v>
      </c>
      <c r="I359" s="15">
        <f t="shared" si="71"/>
        <v>16980.375</v>
      </c>
      <c r="J359" s="15">
        <f t="shared" si="73"/>
        <v>93.298763736263737</v>
      </c>
      <c r="K359" s="15">
        <f t="shared" si="74"/>
        <v>548.65631578936973</v>
      </c>
      <c r="L359" s="15">
        <f t="shared" si="75"/>
        <v>819098.16214482347</v>
      </c>
      <c r="M359" s="15"/>
      <c r="N359" s="15">
        <f t="shared" si="70"/>
        <v>819098.16214482347</v>
      </c>
      <c r="O359" s="38">
        <f t="shared" si="76"/>
        <v>819.0981621448235</v>
      </c>
      <c r="P359" s="38">
        <v>665.68642597341443</v>
      </c>
      <c r="Q359" s="38">
        <f t="shared" si="77"/>
        <v>665.7</v>
      </c>
      <c r="R359" s="191"/>
      <c r="S359" s="195"/>
      <c r="T359" s="191"/>
      <c r="U359" s="195"/>
      <c r="V359" s="178"/>
      <c r="W359" s="38"/>
    </row>
    <row r="360" spans="1:23" x14ac:dyDescent="0.25">
      <c r="A360" s="5"/>
      <c r="B360" s="71" t="s">
        <v>245</v>
      </c>
      <c r="C360" s="53">
        <v>4</v>
      </c>
      <c r="D360" s="75">
        <v>83.219699999999989</v>
      </c>
      <c r="E360" s="179">
        <v>7503</v>
      </c>
      <c r="F360" s="98">
        <v>1516466.7</v>
      </c>
      <c r="G360" s="61">
        <v>75</v>
      </c>
      <c r="H360" s="15">
        <f t="shared" si="72"/>
        <v>1137350.0249999999</v>
      </c>
      <c r="I360" s="15">
        <f t="shared" si="71"/>
        <v>379116.67500000005</v>
      </c>
      <c r="J360" s="15">
        <f t="shared" si="73"/>
        <v>202.11471411435426</v>
      </c>
      <c r="K360" s="15">
        <f t="shared" si="74"/>
        <v>439.84036541127921</v>
      </c>
      <c r="L360" s="15">
        <f t="shared" si="75"/>
        <v>1511629.7337524784</v>
      </c>
      <c r="M360" s="15"/>
      <c r="N360" s="15">
        <f t="shared" si="70"/>
        <v>1511629.7337524784</v>
      </c>
      <c r="O360" s="38">
        <f t="shared" si="76"/>
        <v>1511.6297337524784</v>
      </c>
      <c r="P360" s="38">
        <v>1359.4052023372335</v>
      </c>
      <c r="Q360" s="38">
        <f t="shared" si="77"/>
        <v>1359.4</v>
      </c>
      <c r="R360" s="191"/>
      <c r="S360" s="195"/>
      <c r="T360" s="191"/>
      <c r="U360" s="195"/>
      <c r="V360" s="178"/>
      <c r="W360" s="38"/>
    </row>
    <row r="361" spans="1:23" x14ac:dyDescent="0.25">
      <c r="A361" s="5"/>
      <c r="B361" s="71" t="s">
        <v>246</v>
      </c>
      <c r="C361" s="53">
        <v>4</v>
      </c>
      <c r="D361" s="75">
        <v>17.054500000000001</v>
      </c>
      <c r="E361" s="179">
        <v>867</v>
      </c>
      <c r="F361" s="98">
        <v>159640.6</v>
      </c>
      <c r="G361" s="61">
        <v>75</v>
      </c>
      <c r="H361" s="15">
        <f t="shared" si="72"/>
        <v>119730.45</v>
      </c>
      <c r="I361" s="15">
        <f t="shared" si="71"/>
        <v>39910.150000000009</v>
      </c>
      <c r="J361" s="15">
        <f t="shared" si="73"/>
        <v>184.12987312572088</v>
      </c>
      <c r="K361" s="15">
        <f t="shared" si="74"/>
        <v>457.82520639991253</v>
      </c>
      <c r="L361" s="15">
        <f t="shared" si="75"/>
        <v>719217.52018448373</v>
      </c>
      <c r="M361" s="15"/>
      <c r="N361" s="15">
        <f t="shared" si="70"/>
        <v>719217.52018448373</v>
      </c>
      <c r="O361" s="38">
        <f t="shared" si="76"/>
        <v>719.21752018448376</v>
      </c>
      <c r="P361" s="38">
        <v>535.09928194476561</v>
      </c>
      <c r="Q361" s="38">
        <f t="shared" si="77"/>
        <v>535.1</v>
      </c>
      <c r="R361" s="191"/>
      <c r="S361" s="195"/>
      <c r="T361" s="191"/>
      <c r="U361" s="195"/>
      <c r="V361" s="178"/>
      <c r="W361" s="38"/>
    </row>
    <row r="362" spans="1:23" x14ac:dyDescent="0.25">
      <c r="A362" s="5"/>
      <c r="B362" s="71" t="s">
        <v>247</v>
      </c>
      <c r="C362" s="53">
        <v>4</v>
      </c>
      <c r="D362" s="75">
        <v>28.305500000000002</v>
      </c>
      <c r="E362" s="179">
        <v>1013</v>
      </c>
      <c r="F362" s="98">
        <v>377385.3</v>
      </c>
      <c r="G362" s="61">
        <v>75</v>
      </c>
      <c r="H362" s="15">
        <f t="shared" si="72"/>
        <v>283038.97499999998</v>
      </c>
      <c r="I362" s="15">
        <f t="shared" si="71"/>
        <v>94346.325000000012</v>
      </c>
      <c r="J362" s="15">
        <f t="shared" si="73"/>
        <v>372.5422507403751</v>
      </c>
      <c r="K362" s="15">
        <f t="shared" si="74"/>
        <v>269.41282878525834</v>
      </c>
      <c r="L362" s="15">
        <f t="shared" si="75"/>
        <v>521144.20037004107</v>
      </c>
      <c r="M362" s="15"/>
      <c r="N362" s="15">
        <f t="shared" si="70"/>
        <v>521144.20037004107</v>
      </c>
      <c r="O362" s="38">
        <f t="shared" si="76"/>
        <v>521.14420037004106</v>
      </c>
      <c r="P362" s="38">
        <v>405.32957368320109</v>
      </c>
      <c r="Q362" s="38">
        <f t="shared" si="77"/>
        <v>405.3</v>
      </c>
      <c r="R362" s="191"/>
      <c r="S362" s="195"/>
      <c r="T362" s="191"/>
      <c r="U362" s="195"/>
      <c r="V362" s="178"/>
      <c r="W362" s="38"/>
    </row>
    <row r="363" spans="1:23" x14ac:dyDescent="0.25">
      <c r="A363" s="5"/>
      <c r="B363" s="71" t="s">
        <v>248</v>
      </c>
      <c r="C363" s="53">
        <v>4</v>
      </c>
      <c r="D363" s="75">
        <v>24.119200000000003</v>
      </c>
      <c r="E363" s="179">
        <v>1780</v>
      </c>
      <c r="F363" s="98">
        <v>891293.5</v>
      </c>
      <c r="G363" s="61">
        <v>75</v>
      </c>
      <c r="H363" s="15">
        <f t="shared" si="72"/>
        <v>668470.125</v>
      </c>
      <c r="I363" s="15">
        <f t="shared" si="71"/>
        <v>222823.375</v>
      </c>
      <c r="J363" s="15">
        <f t="shared" si="73"/>
        <v>500.72668539325844</v>
      </c>
      <c r="K363" s="15">
        <f t="shared" si="74"/>
        <v>141.228394132375</v>
      </c>
      <c r="L363" s="15">
        <f t="shared" si="75"/>
        <v>418048.49474178627</v>
      </c>
      <c r="M363" s="15"/>
      <c r="N363" s="15">
        <f t="shared" si="70"/>
        <v>418048.49474178627</v>
      </c>
      <c r="O363" s="38">
        <f t="shared" si="76"/>
        <v>418.04849474178627</v>
      </c>
      <c r="P363" s="38">
        <v>407.14080883383906</v>
      </c>
      <c r="Q363" s="38">
        <f t="shared" si="77"/>
        <v>407.1</v>
      </c>
      <c r="R363" s="191"/>
      <c r="S363" s="195"/>
      <c r="T363" s="191"/>
      <c r="U363" s="195"/>
      <c r="V363" s="178"/>
      <c r="W363" s="38"/>
    </row>
    <row r="364" spans="1:23" x14ac:dyDescent="0.25">
      <c r="A364" s="5"/>
      <c r="B364" s="71" t="s">
        <v>249</v>
      </c>
      <c r="C364" s="53">
        <v>4</v>
      </c>
      <c r="D364" s="75">
        <v>35.9437</v>
      </c>
      <c r="E364" s="179">
        <v>1504</v>
      </c>
      <c r="F364" s="98">
        <v>329227.59999999998</v>
      </c>
      <c r="G364" s="61">
        <v>75</v>
      </c>
      <c r="H364" s="15">
        <f t="shared" si="72"/>
        <v>246920.7</v>
      </c>
      <c r="I364" s="15">
        <f t="shared" si="71"/>
        <v>82306.899999999965</v>
      </c>
      <c r="J364" s="15">
        <f t="shared" si="73"/>
        <v>218.90132978723403</v>
      </c>
      <c r="K364" s="15">
        <f t="shared" si="74"/>
        <v>423.0537497383994</v>
      </c>
      <c r="L364" s="15">
        <f t="shared" si="75"/>
        <v>786874.28871347255</v>
      </c>
      <c r="M364" s="15"/>
      <c r="N364" s="15">
        <f t="shared" si="70"/>
        <v>786874.28871347255</v>
      </c>
      <c r="O364" s="38">
        <f t="shared" si="76"/>
        <v>786.87428871347254</v>
      </c>
      <c r="P364" s="38">
        <v>704.83769854972502</v>
      </c>
      <c r="Q364" s="38">
        <f t="shared" si="77"/>
        <v>704.8</v>
      </c>
      <c r="R364" s="191"/>
      <c r="S364" s="195"/>
      <c r="T364" s="191"/>
      <c r="U364" s="195"/>
      <c r="V364" s="178"/>
      <c r="W364" s="38"/>
    </row>
    <row r="365" spans="1:23" x14ac:dyDescent="0.25">
      <c r="A365" s="5"/>
      <c r="B365" s="71" t="s">
        <v>775</v>
      </c>
      <c r="C365" s="53">
        <v>4</v>
      </c>
      <c r="D365" s="75">
        <v>23.410100000000003</v>
      </c>
      <c r="E365" s="179">
        <v>801</v>
      </c>
      <c r="F365" s="98">
        <v>85820.3</v>
      </c>
      <c r="G365" s="61">
        <v>75</v>
      </c>
      <c r="H365" s="15">
        <f t="shared" si="72"/>
        <v>64365.224999999999</v>
      </c>
      <c r="I365" s="15">
        <f t="shared" si="71"/>
        <v>21455.075000000004</v>
      </c>
      <c r="J365" s="15">
        <f t="shared" si="73"/>
        <v>107.1414481897628</v>
      </c>
      <c r="K365" s="15">
        <f t="shared" si="74"/>
        <v>534.8136313358707</v>
      </c>
      <c r="L365" s="15">
        <f t="shared" si="75"/>
        <v>829387.22817844001</v>
      </c>
      <c r="M365" s="15"/>
      <c r="N365" s="15">
        <f t="shared" si="70"/>
        <v>829387.22817844001</v>
      </c>
      <c r="O365" s="38">
        <f t="shared" si="76"/>
        <v>829.38722817843995</v>
      </c>
      <c r="P365" s="38">
        <v>722.21894735116393</v>
      </c>
      <c r="Q365" s="38">
        <f t="shared" si="77"/>
        <v>722.2</v>
      </c>
      <c r="R365" s="191"/>
      <c r="S365" s="195"/>
      <c r="T365" s="191"/>
      <c r="U365" s="195"/>
      <c r="V365" s="178"/>
      <c r="W365" s="38"/>
    </row>
    <row r="366" spans="1:23" x14ac:dyDescent="0.25">
      <c r="A366" s="5"/>
      <c r="B366" s="71" t="s">
        <v>250</v>
      </c>
      <c r="C366" s="53">
        <v>4</v>
      </c>
      <c r="D366" s="75">
        <v>56.730699999999999</v>
      </c>
      <c r="E366" s="179">
        <v>4367</v>
      </c>
      <c r="F366" s="98">
        <v>1191996</v>
      </c>
      <c r="G366" s="61">
        <v>75</v>
      </c>
      <c r="H366" s="15">
        <f t="shared" si="72"/>
        <v>893997</v>
      </c>
      <c r="I366" s="15">
        <f t="shared" si="71"/>
        <v>297999</v>
      </c>
      <c r="J366" s="15">
        <f t="shared" si="73"/>
        <v>272.95534692008243</v>
      </c>
      <c r="K366" s="15">
        <f t="shared" si="74"/>
        <v>368.999732605551</v>
      </c>
      <c r="L366" s="15">
        <f t="shared" si="75"/>
        <v>1047974.7112863178</v>
      </c>
      <c r="M366" s="15"/>
      <c r="N366" s="15">
        <f t="shared" si="70"/>
        <v>1047974.7112863178</v>
      </c>
      <c r="O366" s="38">
        <f t="shared" si="76"/>
        <v>1047.9747112863179</v>
      </c>
      <c r="P366" s="38">
        <v>965.53790240907267</v>
      </c>
      <c r="Q366" s="38">
        <f t="shared" si="77"/>
        <v>965.5</v>
      </c>
      <c r="R366" s="191"/>
      <c r="S366" s="195"/>
      <c r="T366" s="191"/>
      <c r="U366" s="195"/>
      <c r="V366" s="178"/>
      <c r="W366" s="38"/>
    </row>
    <row r="367" spans="1:23" x14ac:dyDescent="0.25">
      <c r="A367" s="5"/>
      <c r="B367" s="71" t="s">
        <v>776</v>
      </c>
      <c r="C367" s="53">
        <v>4</v>
      </c>
      <c r="D367" s="75">
        <v>43.787799999999997</v>
      </c>
      <c r="E367" s="179">
        <v>4214</v>
      </c>
      <c r="F367" s="98">
        <v>1432193.7</v>
      </c>
      <c r="G367" s="61">
        <v>75</v>
      </c>
      <c r="H367" s="15">
        <f t="shared" si="72"/>
        <v>1074145.2749999999</v>
      </c>
      <c r="I367" s="15">
        <f t="shared" si="71"/>
        <v>358048.42500000005</v>
      </c>
      <c r="J367" s="15">
        <f t="shared" si="73"/>
        <v>339.8656146179402</v>
      </c>
      <c r="K367" s="15">
        <f t="shared" si="74"/>
        <v>302.08946490769324</v>
      </c>
      <c r="L367" s="15">
        <f t="shared" si="75"/>
        <v>911873.84186917881</v>
      </c>
      <c r="M367" s="15"/>
      <c r="N367" s="15">
        <f t="shared" si="70"/>
        <v>911873.84186917881</v>
      </c>
      <c r="O367" s="38">
        <f t="shared" si="76"/>
        <v>911.87384186917882</v>
      </c>
      <c r="P367" s="38">
        <v>875.72700788361703</v>
      </c>
      <c r="Q367" s="38">
        <f t="shared" si="77"/>
        <v>875.7</v>
      </c>
      <c r="R367" s="191"/>
      <c r="S367" s="195"/>
      <c r="T367" s="191"/>
      <c r="U367" s="195"/>
      <c r="V367" s="178"/>
      <c r="W367" s="38"/>
    </row>
    <row r="368" spans="1:23" x14ac:dyDescent="0.25">
      <c r="A368" s="5"/>
      <c r="B368" s="71" t="s">
        <v>251</v>
      </c>
      <c r="C368" s="53">
        <v>4</v>
      </c>
      <c r="D368" s="75">
        <v>40.653300000000002</v>
      </c>
      <c r="E368" s="179">
        <v>4205</v>
      </c>
      <c r="F368" s="98">
        <v>5537051.2999999998</v>
      </c>
      <c r="G368" s="61">
        <v>75</v>
      </c>
      <c r="H368" s="15">
        <f t="shared" si="72"/>
        <v>4152788.4750000001</v>
      </c>
      <c r="I368" s="15">
        <f t="shared" si="71"/>
        <v>1384262.8249999997</v>
      </c>
      <c r="J368" s="15">
        <f t="shared" si="73"/>
        <v>1316.7779548156955</v>
      </c>
      <c r="K368" s="15">
        <f t="shared" si="74"/>
        <v>-674.82287529006203</v>
      </c>
      <c r="L368" s="15">
        <f t="shared" si="75"/>
        <v>513335.0777784239</v>
      </c>
      <c r="M368" s="15"/>
      <c r="N368" s="15">
        <f t="shared" si="70"/>
        <v>513335.0777784239</v>
      </c>
      <c r="O368" s="38">
        <f t="shared" si="76"/>
        <v>513.33507777842385</v>
      </c>
      <c r="P368" s="38">
        <v>475.17382537439551</v>
      </c>
      <c r="Q368" s="38">
        <f t="shared" si="77"/>
        <v>475.2</v>
      </c>
      <c r="R368" s="191"/>
      <c r="S368" s="195"/>
      <c r="T368" s="191"/>
      <c r="U368" s="195"/>
      <c r="V368" s="178"/>
      <c r="W368" s="38"/>
    </row>
    <row r="369" spans="1:23" x14ac:dyDescent="0.25">
      <c r="A369" s="5"/>
      <c r="B369" s="71" t="s">
        <v>252</v>
      </c>
      <c r="C369" s="53">
        <v>4</v>
      </c>
      <c r="D369" s="75">
        <v>32.776199999999996</v>
      </c>
      <c r="E369" s="179">
        <v>2381</v>
      </c>
      <c r="F369" s="98">
        <v>570508.4</v>
      </c>
      <c r="G369" s="61">
        <v>75</v>
      </c>
      <c r="H369" s="15">
        <f t="shared" si="72"/>
        <v>427881.3</v>
      </c>
      <c r="I369" s="15">
        <f t="shared" si="71"/>
        <v>142627.10000000003</v>
      </c>
      <c r="J369" s="15">
        <f t="shared" si="73"/>
        <v>239.6087358252835</v>
      </c>
      <c r="K369" s="15">
        <f t="shared" si="74"/>
        <v>402.34634370034996</v>
      </c>
      <c r="L369" s="15">
        <f t="shared" si="75"/>
        <v>835532.21235223208</v>
      </c>
      <c r="M369" s="15"/>
      <c r="N369" s="15">
        <f t="shared" si="70"/>
        <v>835532.21235223208</v>
      </c>
      <c r="O369" s="38">
        <f t="shared" si="76"/>
        <v>835.53221235223202</v>
      </c>
      <c r="P369" s="38">
        <v>768.82919814357331</v>
      </c>
      <c r="Q369" s="38">
        <f t="shared" si="77"/>
        <v>768.8</v>
      </c>
      <c r="R369" s="191"/>
      <c r="S369" s="195"/>
      <c r="T369" s="191"/>
      <c r="U369" s="195"/>
      <c r="V369" s="178"/>
      <c r="W369" s="38"/>
    </row>
    <row r="370" spans="1:23" x14ac:dyDescent="0.25">
      <c r="A370" s="5"/>
      <c r="B370" s="71"/>
      <c r="C370" s="53"/>
      <c r="D370" s="75">
        <v>0</v>
      </c>
      <c r="E370" s="181"/>
      <c r="F370" s="50"/>
      <c r="G370" s="61"/>
      <c r="H370" s="39"/>
      <c r="I370" s="13"/>
      <c r="K370" s="15"/>
      <c r="L370" s="15"/>
      <c r="M370" s="15"/>
      <c r="N370" s="15"/>
      <c r="O370" s="38">
        <f t="shared" si="76"/>
        <v>0</v>
      </c>
      <c r="P370" s="38">
        <v>0</v>
      </c>
      <c r="Q370" s="38">
        <f t="shared" si="77"/>
        <v>0</v>
      </c>
      <c r="R370" s="191"/>
      <c r="S370" s="195"/>
      <c r="T370" s="191"/>
      <c r="U370" s="195"/>
      <c r="V370" s="178"/>
      <c r="W370" s="38"/>
    </row>
    <row r="371" spans="1:23" x14ac:dyDescent="0.25">
      <c r="A371" s="32" t="s">
        <v>253</v>
      </c>
      <c r="B371" s="63" t="s">
        <v>2</v>
      </c>
      <c r="C371" s="64"/>
      <c r="D371" s="7">
        <v>327.73879300000004</v>
      </c>
      <c r="E371" s="182">
        <f>E372</f>
        <v>35232</v>
      </c>
      <c r="F371" s="55"/>
      <c r="G371" s="61"/>
      <c r="H371" s="12">
        <f>H373</f>
        <v>3910292.3750000005</v>
      </c>
      <c r="I371" s="12">
        <f>I373</f>
        <v>-3910292.3750000005</v>
      </c>
      <c r="J371" s="12"/>
      <c r="K371" s="15"/>
      <c r="L371" s="15"/>
      <c r="M371" s="14">
        <f>M373</f>
        <v>13212937.935388569</v>
      </c>
      <c r="N371" s="12">
        <f t="shared" si="70"/>
        <v>13212937.935388569</v>
      </c>
      <c r="O371" s="38"/>
      <c r="P371" s="38"/>
      <c r="Q371" s="38">
        <f t="shared" si="77"/>
        <v>0</v>
      </c>
      <c r="R371" s="191"/>
      <c r="S371" s="195"/>
      <c r="T371" s="191"/>
      <c r="U371" s="195"/>
      <c r="V371" s="178"/>
      <c r="W371" s="38"/>
    </row>
    <row r="372" spans="1:23" x14ac:dyDescent="0.25">
      <c r="A372" s="32" t="s">
        <v>253</v>
      </c>
      <c r="B372" s="63" t="s">
        <v>3</v>
      </c>
      <c r="C372" s="64"/>
      <c r="D372" s="7">
        <v>327.73879300000004</v>
      </c>
      <c r="E372" s="182">
        <f>SUM(E374:E384)</f>
        <v>35232</v>
      </c>
      <c r="F372" s="55">
        <f>SUM(F374:F384)</f>
        <v>15641169.500000002</v>
      </c>
      <c r="G372" s="61"/>
      <c r="H372" s="12">
        <f>SUM(H374:H384)</f>
        <v>11730877.124999998</v>
      </c>
      <c r="I372" s="12">
        <f>SUM(I374:I384)</f>
        <v>3910292.375</v>
      </c>
      <c r="J372" s="12"/>
      <c r="K372" s="15"/>
      <c r="L372" s="12">
        <f>SUM(L374:L384)</f>
        <v>8305252.330888696</v>
      </c>
      <c r="M372" s="15"/>
      <c r="N372" s="12">
        <f t="shared" si="70"/>
        <v>8305252.330888696</v>
      </c>
      <c r="O372" s="38"/>
      <c r="P372" s="38"/>
      <c r="Q372" s="38">
        <f t="shared" si="77"/>
        <v>0</v>
      </c>
      <c r="R372" s="191"/>
      <c r="S372" s="195"/>
      <c r="T372" s="191"/>
      <c r="U372" s="195"/>
      <c r="V372" s="178"/>
      <c r="W372" s="38"/>
    </row>
    <row r="373" spans="1:23" x14ac:dyDescent="0.25">
      <c r="A373" s="5"/>
      <c r="B373" s="71" t="s">
        <v>26</v>
      </c>
      <c r="C373" s="53">
        <v>2</v>
      </c>
      <c r="D373" s="75">
        <v>0</v>
      </c>
      <c r="E373" s="183"/>
      <c r="F373" s="70"/>
      <c r="G373" s="61">
        <v>25</v>
      </c>
      <c r="H373" s="15">
        <f>F372*G373/100</f>
        <v>3910292.3750000005</v>
      </c>
      <c r="I373" s="15">
        <f t="shared" ref="I373:I384" si="78">F373-H373</f>
        <v>-3910292.3750000005</v>
      </c>
      <c r="J373" s="15"/>
      <c r="K373" s="15"/>
      <c r="L373" s="15"/>
      <c r="M373" s="15">
        <f>($L$7*$L$8*E371/$L$10)+($L$7*$L$9*D371/$L$11)</f>
        <v>13212937.935388569</v>
      </c>
      <c r="N373" s="15">
        <f t="shared" si="70"/>
        <v>13212937.935388569</v>
      </c>
      <c r="O373" s="38">
        <f t="shared" si="76"/>
        <v>13212.937935388569</v>
      </c>
      <c r="P373" s="38">
        <v>12094.510188745964</v>
      </c>
      <c r="Q373" s="38">
        <f t="shared" si="77"/>
        <v>12094.5</v>
      </c>
      <c r="R373" s="191"/>
      <c r="S373" s="195"/>
      <c r="T373" s="191"/>
      <c r="U373" s="195"/>
      <c r="V373" s="178"/>
      <c r="W373" s="38"/>
    </row>
    <row r="374" spans="1:23" x14ac:dyDescent="0.25">
      <c r="A374" s="5"/>
      <c r="B374" s="71" t="s">
        <v>254</v>
      </c>
      <c r="C374" s="53">
        <v>4</v>
      </c>
      <c r="D374" s="75">
        <v>30.5382</v>
      </c>
      <c r="E374" s="179">
        <v>4050</v>
      </c>
      <c r="F374" s="99">
        <v>2892505.8</v>
      </c>
      <c r="G374" s="61">
        <v>75</v>
      </c>
      <c r="H374" s="15">
        <f t="shared" ref="H374:H384" si="79">F374*G374/100</f>
        <v>2169379.35</v>
      </c>
      <c r="I374" s="15">
        <f t="shared" si="78"/>
        <v>723126.44999999972</v>
      </c>
      <c r="J374" s="15">
        <f t="shared" ref="J374:J384" si="80">F374/E374</f>
        <v>714.19896296296292</v>
      </c>
      <c r="K374" s="15">
        <f t="shared" ref="K374:K384" si="81">$J$11*$J$19-J374</f>
        <v>-72.243883437329487</v>
      </c>
      <c r="L374" s="15">
        <f t="shared" ref="L374:L384" si="82">IF(K374&gt;0,$J$7*$J$8*(K374/$K$19),0)+$J$7*$J$9*(E374/$E$19)+$J$7*$J$10*(D374/$D$19)</f>
        <v>470937.58431572223</v>
      </c>
      <c r="M374" s="15"/>
      <c r="N374" s="15">
        <f t="shared" si="70"/>
        <v>470937.58431572223</v>
      </c>
      <c r="O374" s="38">
        <f t="shared" si="76"/>
        <v>470.93758431572223</v>
      </c>
      <c r="P374" s="38">
        <v>430.14069867045572</v>
      </c>
      <c r="Q374" s="38">
        <f t="shared" si="77"/>
        <v>430.1</v>
      </c>
      <c r="R374" s="191"/>
      <c r="S374" s="195"/>
      <c r="T374" s="191"/>
      <c r="U374" s="195"/>
      <c r="V374" s="178"/>
      <c r="W374" s="38"/>
    </row>
    <row r="375" spans="1:23" x14ac:dyDescent="0.25">
      <c r="A375" s="5"/>
      <c r="B375" s="71" t="s">
        <v>196</v>
      </c>
      <c r="C375" s="53">
        <v>4</v>
      </c>
      <c r="D375" s="75">
        <v>18.514592999999998</v>
      </c>
      <c r="E375" s="179">
        <v>3801</v>
      </c>
      <c r="F375" s="99">
        <v>1049385.7</v>
      </c>
      <c r="G375" s="61">
        <v>75</v>
      </c>
      <c r="H375" s="15">
        <f t="shared" si="79"/>
        <v>787039.27500000002</v>
      </c>
      <c r="I375" s="15">
        <f t="shared" si="78"/>
        <v>262346.42499999993</v>
      </c>
      <c r="J375" s="15">
        <f t="shared" si="80"/>
        <v>276.08147855827411</v>
      </c>
      <c r="K375" s="15">
        <f t="shared" si="81"/>
        <v>365.87360096735932</v>
      </c>
      <c r="L375" s="15">
        <f t="shared" si="82"/>
        <v>885642.11690972571</v>
      </c>
      <c r="M375" s="15"/>
      <c r="N375" s="15">
        <f t="shared" si="70"/>
        <v>885642.11690972571</v>
      </c>
      <c r="O375" s="38">
        <f t="shared" si="76"/>
        <v>885.6421169097257</v>
      </c>
      <c r="P375" s="38">
        <v>934.7457014586314</v>
      </c>
      <c r="Q375" s="38">
        <f t="shared" si="77"/>
        <v>934.7</v>
      </c>
      <c r="R375" s="191"/>
      <c r="S375" s="195"/>
      <c r="T375" s="191"/>
      <c r="U375" s="195"/>
      <c r="V375" s="178"/>
      <c r="W375" s="38"/>
    </row>
    <row r="376" spans="1:23" x14ac:dyDescent="0.25">
      <c r="A376" s="5"/>
      <c r="B376" s="71" t="s">
        <v>255</v>
      </c>
      <c r="C376" s="53">
        <v>4</v>
      </c>
      <c r="D376" s="75">
        <v>44.072099999999999</v>
      </c>
      <c r="E376" s="179">
        <v>5927</v>
      </c>
      <c r="F376" s="99">
        <v>3440216.5</v>
      </c>
      <c r="G376" s="61">
        <v>75</v>
      </c>
      <c r="H376" s="15">
        <f t="shared" si="79"/>
        <v>2580162.375</v>
      </c>
      <c r="I376" s="15">
        <f t="shared" si="78"/>
        <v>860054.125</v>
      </c>
      <c r="J376" s="15">
        <f t="shared" si="80"/>
        <v>580.43133119622064</v>
      </c>
      <c r="K376" s="15">
        <f t="shared" si="81"/>
        <v>61.523748329412797</v>
      </c>
      <c r="L376" s="15">
        <f t="shared" si="82"/>
        <v>766761.6966311906</v>
      </c>
      <c r="M376" s="15"/>
      <c r="N376" s="15">
        <f t="shared" si="70"/>
        <v>766761.6966311906</v>
      </c>
      <c r="O376" s="38">
        <f t="shared" si="76"/>
        <v>766.7616966311906</v>
      </c>
      <c r="P376" s="38">
        <v>629.45567385897721</v>
      </c>
      <c r="Q376" s="38">
        <f t="shared" si="77"/>
        <v>629.5</v>
      </c>
      <c r="R376" s="191"/>
      <c r="S376" s="195"/>
      <c r="T376" s="191"/>
      <c r="U376" s="195"/>
      <c r="V376" s="178"/>
      <c r="W376" s="38"/>
    </row>
    <row r="377" spans="1:23" x14ac:dyDescent="0.25">
      <c r="A377" s="5"/>
      <c r="B377" s="71" t="s">
        <v>777</v>
      </c>
      <c r="C377" s="53">
        <v>4</v>
      </c>
      <c r="D377" s="75">
        <v>50.002099999999999</v>
      </c>
      <c r="E377" s="179">
        <v>3302</v>
      </c>
      <c r="F377" s="99">
        <v>1055834.1000000001</v>
      </c>
      <c r="G377" s="61">
        <v>75</v>
      </c>
      <c r="H377" s="15">
        <f t="shared" si="79"/>
        <v>791875.57499999995</v>
      </c>
      <c r="I377" s="15">
        <f t="shared" si="78"/>
        <v>263958.52500000014</v>
      </c>
      <c r="J377" s="15">
        <f t="shared" si="80"/>
        <v>319.75593579648699</v>
      </c>
      <c r="K377" s="15">
        <f t="shared" si="81"/>
        <v>322.19914372914644</v>
      </c>
      <c r="L377" s="15">
        <f t="shared" si="82"/>
        <v>867396.01120187738</v>
      </c>
      <c r="M377" s="15"/>
      <c r="N377" s="15">
        <f t="shared" si="70"/>
        <v>867396.01120187738</v>
      </c>
      <c r="O377" s="38">
        <f t="shared" si="76"/>
        <v>867.3960112018774</v>
      </c>
      <c r="P377" s="38">
        <v>777.87935234619977</v>
      </c>
      <c r="Q377" s="38">
        <f t="shared" si="77"/>
        <v>777.9</v>
      </c>
      <c r="R377" s="191"/>
      <c r="S377" s="195"/>
      <c r="T377" s="191"/>
      <c r="U377" s="195"/>
      <c r="V377" s="178"/>
      <c r="W377" s="38"/>
    </row>
    <row r="378" spans="1:23" x14ac:dyDescent="0.25">
      <c r="A378" s="5"/>
      <c r="B378" s="71" t="s">
        <v>256</v>
      </c>
      <c r="C378" s="53">
        <v>4</v>
      </c>
      <c r="D378" s="75">
        <v>19.601399999999998</v>
      </c>
      <c r="E378" s="179">
        <v>2393</v>
      </c>
      <c r="F378" s="99">
        <v>525604.80000000005</v>
      </c>
      <c r="G378" s="61">
        <v>75</v>
      </c>
      <c r="H378" s="15">
        <f t="shared" si="79"/>
        <v>394203.6</v>
      </c>
      <c r="I378" s="15">
        <f t="shared" si="78"/>
        <v>131401.20000000007</v>
      </c>
      <c r="J378" s="15">
        <f t="shared" si="80"/>
        <v>219.64262432093608</v>
      </c>
      <c r="K378" s="15">
        <f t="shared" si="81"/>
        <v>422.31245520469736</v>
      </c>
      <c r="L378" s="15">
        <f t="shared" si="82"/>
        <v>826506.28683060198</v>
      </c>
      <c r="M378" s="15"/>
      <c r="N378" s="15">
        <f t="shared" si="70"/>
        <v>826506.28683060198</v>
      </c>
      <c r="O378" s="38">
        <f t="shared" si="76"/>
        <v>826.50628683060199</v>
      </c>
      <c r="P378" s="38">
        <v>792.93804679257391</v>
      </c>
      <c r="Q378" s="38">
        <f t="shared" si="77"/>
        <v>792.9</v>
      </c>
      <c r="R378" s="191"/>
      <c r="S378" s="195"/>
      <c r="T378" s="191"/>
      <c r="U378" s="195"/>
      <c r="V378" s="178"/>
      <c r="W378" s="38"/>
    </row>
    <row r="379" spans="1:23" x14ac:dyDescent="0.25">
      <c r="A379" s="5"/>
      <c r="B379" s="71" t="s">
        <v>778</v>
      </c>
      <c r="C379" s="53">
        <v>4</v>
      </c>
      <c r="D379" s="75">
        <v>9.5202999999999989</v>
      </c>
      <c r="E379" s="179">
        <v>716</v>
      </c>
      <c r="F379" s="99">
        <v>125853.3</v>
      </c>
      <c r="G379" s="61">
        <v>75</v>
      </c>
      <c r="H379" s="15">
        <f t="shared" si="79"/>
        <v>94389.975000000006</v>
      </c>
      <c r="I379" s="15">
        <f t="shared" si="78"/>
        <v>31463.324999999997</v>
      </c>
      <c r="J379" s="15">
        <f t="shared" si="80"/>
        <v>175.77276536312849</v>
      </c>
      <c r="K379" s="15">
        <f t="shared" si="81"/>
        <v>466.18231416250495</v>
      </c>
      <c r="L379" s="15">
        <f t="shared" si="82"/>
        <v>694999.75796485506</v>
      </c>
      <c r="M379" s="15"/>
      <c r="N379" s="15">
        <f t="shared" si="70"/>
        <v>694999.75796485506</v>
      </c>
      <c r="O379" s="38">
        <f t="shared" si="76"/>
        <v>694.99975796485501</v>
      </c>
      <c r="P379" s="38">
        <v>617.29979457197544</v>
      </c>
      <c r="Q379" s="38">
        <f t="shared" si="77"/>
        <v>617.29999999999995</v>
      </c>
      <c r="R379" s="191"/>
      <c r="S379" s="195"/>
      <c r="T379" s="191"/>
      <c r="U379" s="195"/>
      <c r="V379" s="178"/>
      <c r="W379" s="38"/>
    </row>
    <row r="380" spans="1:23" x14ac:dyDescent="0.25">
      <c r="A380" s="5"/>
      <c r="B380" s="71" t="s">
        <v>257</v>
      </c>
      <c r="C380" s="53">
        <v>4</v>
      </c>
      <c r="D380" s="75">
        <v>34.553199999999997</v>
      </c>
      <c r="E380" s="179">
        <v>2652</v>
      </c>
      <c r="F380" s="99">
        <v>717716.3</v>
      </c>
      <c r="G380" s="61">
        <v>75</v>
      </c>
      <c r="H380" s="15">
        <f t="shared" si="79"/>
        <v>538287.22499999998</v>
      </c>
      <c r="I380" s="15">
        <f t="shared" si="78"/>
        <v>179429.07500000007</v>
      </c>
      <c r="J380" s="15">
        <f t="shared" si="80"/>
        <v>270.63208898944197</v>
      </c>
      <c r="K380" s="15">
        <f t="shared" si="81"/>
        <v>371.32299053619147</v>
      </c>
      <c r="L380" s="15">
        <f t="shared" si="82"/>
        <v>826355.67005589511</v>
      </c>
      <c r="M380" s="15"/>
      <c r="N380" s="15">
        <f t="shared" si="70"/>
        <v>826355.67005589511</v>
      </c>
      <c r="O380" s="38">
        <f t="shared" si="76"/>
        <v>826.35567005589508</v>
      </c>
      <c r="P380" s="38">
        <v>837.37800828664183</v>
      </c>
      <c r="Q380" s="38">
        <f t="shared" si="77"/>
        <v>837.4</v>
      </c>
      <c r="R380" s="191"/>
      <c r="S380" s="195"/>
      <c r="T380" s="191"/>
      <c r="U380" s="195"/>
      <c r="V380" s="178"/>
      <c r="W380" s="38"/>
    </row>
    <row r="381" spans="1:23" x14ac:dyDescent="0.25">
      <c r="A381" s="5"/>
      <c r="B381" s="71" t="s">
        <v>258</v>
      </c>
      <c r="C381" s="53">
        <v>4</v>
      </c>
      <c r="D381" s="75">
        <v>30.720999999999997</v>
      </c>
      <c r="E381" s="179">
        <v>2772</v>
      </c>
      <c r="F381" s="99">
        <v>876951.3</v>
      </c>
      <c r="G381" s="61">
        <v>75</v>
      </c>
      <c r="H381" s="15">
        <f t="shared" si="79"/>
        <v>657713.47499999998</v>
      </c>
      <c r="I381" s="15">
        <f t="shared" si="78"/>
        <v>219237.82500000007</v>
      </c>
      <c r="J381" s="15">
        <f t="shared" si="80"/>
        <v>316.36049783549782</v>
      </c>
      <c r="K381" s="15">
        <f t="shared" si="81"/>
        <v>325.59458169013561</v>
      </c>
      <c r="L381" s="15">
        <f t="shared" si="82"/>
        <v>768498.36044523423</v>
      </c>
      <c r="M381" s="15"/>
      <c r="N381" s="15">
        <f t="shared" si="70"/>
        <v>768498.36044523423</v>
      </c>
      <c r="O381" s="38">
        <f t="shared" si="76"/>
        <v>768.4983604452342</v>
      </c>
      <c r="P381" s="38">
        <v>730.06273443145585</v>
      </c>
      <c r="Q381" s="38">
        <f t="shared" si="77"/>
        <v>730.1</v>
      </c>
      <c r="R381" s="191"/>
      <c r="S381" s="195"/>
      <c r="T381" s="191"/>
      <c r="U381" s="195"/>
      <c r="V381" s="178"/>
      <c r="W381" s="38"/>
    </row>
    <row r="382" spans="1:23" x14ac:dyDescent="0.25">
      <c r="A382" s="5"/>
      <c r="B382" s="71" t="s">
        <v>259</v>
      </c>
      <c r="C382" s="53">
        <v>4</v>
      </c>
      <c r="D382" s="75">
        <v>18.347899999999999</v>
      </c>
      <c r="E382" s="179">
        <v>2618</v>
      </c>
      <c r="F382" s="99">
        <v>551337.69999999995</v>
      </c>
      <c r="G382" s="61">
        <v>75</v>
      </c>
      <c r="H382" s="15">
        <f t="shared" si="79"/>
        <v>413503.27500000002</v>
      </c>
      <c r="I382" s="15">
        <f t="shared" si="78"/>
        <v>137834.42499999993</v>
      </c>
      <c r="J382" s="15">
        <f t="shared" si="80"/>
        <v>210.59499618029028</v>
      </c>
      <c r="K382" s="15">
        <f t="shared" si="81"/>
        <v>431.36008334534313</v>
      </c>
      <c r="L382" s="15">
        <f t="shared" si="82"/>
        <v>856286.88167721988</v>
      </c>
      <c r="M382" s="15"/>
      <c r="N382" s="15">
        <f t="shared" si="70"/>
        <v>856286.88167721988</v>
      </c>
      <c r="O382" s="38">
        <f t="shared" si="76"/>
        <v>856.28688167721987</v>
      </c>
      <c r="P382" s="38">
        <v>801.9207831228706</v>
      </c>
      <c r="Q382" s="38">
        <f t="shared" si="77"/>
        <v>801.9</v>
      </c>
      <c r="R382" s="191"/>
      <c r="S382" s="195"/>
      <c r="T382" s="191"/>
      <c r="U382" s="195"/>
      <c r="V382" s="178"/>
      <c r="W382" s="38"/>
    </row>
    <row r="383" spans="1:23" x14ac:dyDescent="0.25">
      <c r="A383" s="5"/>
      <c r="B383" s="71" t="s">
        <v>779</v>
      </c>
      <c r="C383" s="53">
        <v>4</v>
      </c>
      <c r="D383" s="75">
        <v>41.204600000000006</v>
      </c>
      <c r="E383" s="179">
        <v>3501</v>
      </c>
      <c r="F383" s="99">
        <v>954314</v>
      </c>
      <c r="G383" s="61">
        <v>75</v>
      </c>
      <c r="H383" s="15">
        <f t="shared" si="79"/>
        <v>715735.5</v>
      </c>
      <c r="I383" s="15">
        <f t="shared" si="78"/>
        <v>238578.5</v>
      </c>
      <c r="J383" s="15">
        <f t="shared" si="80"/>
        <v>272.58326192516427</v>
      </c>
      <c r="K383" s="15">
        <f t="shared" si="81"/>
        <v>369.37181760046917</v>
      </c>
      <c r="L383" s="15">
        <f t="shared" si="82"/>
        <v>923244.99845116178</v>
      </c>
      <c r="M383" s="15"/>
      <c r="N383" s="15">
        <f t="shared" si="70"/>
        <v>923244.99845116178</v>
      </c>
      <c r="O383" s="38">
        <f t="shared" si="76"/>
        <v>923.24499845116179</v>
      </c>
      <c r="P383" s="38">
        <v>798.15846229437898</v>
      </c>
      <c r="Q383" s="38">
        <f t="shared" si="77"/>
        <v>798.2</v>
      </c>
      <c r="R383" s="191"/>
      <c r="S383" s="195"/>
      <c r="T383" s="191"/>
      <c r="U383" s="195"/>
      <c r="V383" s="178"/>
      <c r="W383" s="38"/>
    </row>
    <row r="384" spans="1:23" x14ac:dyDescent="0.25">
      <c r="A384" s="5"/>
      <c r="B384" s="71" t="s">
        <v>260</v>
      </c>
      <c r="C384" s="53">
        <v>4</v>
      </c>
      <c r="D384" s="75">
        <v>30.663400000000003</v>
      </c>
      <c r="E384" s="179">
        <v>3500</v>
      </c>
      <c r="F384" s="99">
        <v>3451450</v>
      </c>
      <c r="G384" s="61">
        <v>75</v>
      </c>
      <c r="H384" s="15">
        <f t="shared" si="79"/>
        <v>2588587.5</v>
      </c>
      <c r="I384" s="15">
        <f t="shared" si="78"/>
        <v>862862.5</v>
      </c>
      <c r="J384" s="15">
        <f t="shared" si="80"/>
        <v>986.12857142857138</v>
      </c>
      <c r="K384" s="15">
        <f t="shared" si="81"/>
        <v>-344.17349190293794</v>
      </c>
      <c r="L384" s="15">
        <f t="shared" si="82"/>
        <v>418622.96640521236</v>
      </c>
      <c r="M384" s="15"/>
      <c r="N384" s="15">
        <f t="shared" si="70"/>
        <v>418622.96640521236</v>
      </c>
      <c r="O384" s="38">
        <f t="shared" si="76"/>
        <v>418.62296640521237</v>
      </c>
      <c r="P384" s="38">
        <v>382.64386225368702</v>
      </c>
      <c r="Q384" s="38">
        <f t="shared" si="77"/>
        <v>382.6</v>
      </c>
      <c r="R384" s="191"/>
      <c r="S384" s="195"/>
      <c r="T384" s="191"/>
      <c r="U384" s="195"/>
      <c r="V384" s="178"/>
      <c r="W384" s="38"/>
    </row>
    <row r="385" spans="1:23" x14ac:dyDescent="0.25">
      <c r="A385" s="5"/>
      <c r="B385" s="71"/>
      <c r="C385" s="53"/>
      <c r="D385" s="75">
        <v>0</v>
      </c>
      <c r="E385" s="181"/>
      <c r="F385" s="50"/>
      <c r="G385" s="61"/>
      <c r="H385" s="39"/>
      <c r="I385" s="13"/>
      <c r="K385" s="15"/>
      <c r="L385" s="15"/>
      <c r="M385" s="15"/>
      <c r="N385" s="15"/>
      <c r="O385" s="38">
        <f t="shared" si="76"/>
        <v>0</v>
      </c>
      <c r="P385" s="38">
        <v>0</v>
      </c>
      <c r="Q385" s="38">
        <f t="shared" si="77"/>
        <v>0</v>
      </c>
      <c r="R385" s="191"/>
      <c r="S385" s="195"/>
      <c r="T385" s="191"/>
      <c r="U385" s="195"/>
      <c r="V385" s="178"/>
      <c r="W385" s="38"/>
    </row>
    <row r="386" spans="1:23" x14ac:dyDescent="0.25">
      <c r="A386" s="32" t="s">
        <v>261</v>
      </c>
      <c r="B386" s="63" t="s">
        <v>2</v>
      </c>
      <c r="C386" s="64"/>
      <c r="D386" s="7">
        <v>932.91639999999973</v>
      </c>
      <c r="E386" s="182">
        <f>E387</f>
        <v>78721</v>
      </c>
      <c r="F386" s="55"/>
      <c r="G386" s="61"/>
      <c r="H386" s="12">
        <f>H388</f>
        <v>11738185.949999999</v>
      </c>
      <c r="I386" s="12">
        <f>I388</f>
        <v>-11738185.949999999</v>
      </c>
      <c r="J386" s="12"/>
      <c r="K386" s="15"/>
      <c r="L386" s="15"/>
      <c r="M386" s="14">
        <f>M388</f>
        <v>32241344.748376481</v>
      </c>
      <c r="N386" s="12">
        <f t="shared" ref="N386:N449" si="83">L386+M386</f>
        <v>32241344.748376481</v>
      </c>
      <c r="O386" s="38"/>
      <c r="P386" s="38"/>
      <c r="Q386" s="38">
        <f t="shared" si="77"/>
        <v>0</v>
      </c>
      <c r="R386" s="191"/>
      <c r="S386" s="195"/>
      <c r="T386" s="191"/>
      <c r="U386" s="195"/>
      <c r="V386" s="178"/>
      <c r="W386" s="38"/>
    </row>
    <row r="387" spans="1:23" x14ac:dyDescent="0.25">
      <c r="A387" s="32" t="s">
        <v>261</v>
      </c>
      <c r="B387" s="63" t="s">
        <v>3</v>
      </c>
      <c r="C387" s="64"/>
      <c r="D387" s="7">
        <v>932.91639999999973</v>
      </c>
      <c r="E387" s="182">
        <f>SUM(E389:E420)</f>
        <v>78721</v>
      </c>
      <c r="F387" s="55">
        <f>SUM(F389:F420)</f>
        <v>46952743.799999997</v>
      </c>
      <c r="G387" s="61"/>
      <c r="H387" s="12">
        <f>SUM(H389:H420)</f>
        <v>23729072.290000003</v>
      </c>
      <c r="I387" s="12">
        <f>SUM(I389:I420)</f>
        <v>23223671.509999994</v>
      </c>
      <c r="J387" s="12"/>
      <c r="K387" s="15"/>
      <c r="L387" s="12">
        <f>SUM(L389:L420)</f>
        <v>27013628.775428254</v>
      </c>
      <c r="M387" s="15"/>
      <c r="N387" s="12">
        <f t="shared" si="83"/>
        <v>27013628.775428254</v>
      </c>
      <c r="O387" s="38"/>
      <c r="P387" s="38"/>
      <c r="Q387" s="38">
        <f t="shared" si="77"/>
        <v>0</v>
      </c>
      <c r="R387" s="191"/>
      <c r="S387" s="195"/>
      <c r="T387" s="191"/>
      <c r="U387" s="195"/>
      <c r="V387" s="178"/>
      <c r="W387" s="38"/>
    </row>
    <row r="388" spans="1:23" x14ac:dyDescent="0.25">
      <c r="A388" s="5"/>
      <c r="B388" s="71" t="s">
        <v>26</v>
      </c>
      <c r="C388" s="53">
        <v>2</v>
      </c>
      <c r="D388" s="75">
        <v>0</v>
      </c>
      <c r="E388" s="183"/>
      <c r="F388" s="70"/>
      <c r="G388" s="61">
        <v>25</v>
      </c>
      <c r="H388" s="15">
        <f>F387*G388/100</f>
        <v>11738185.949999999</v>
      </c>
      <c r="I388" s="15">
        <f t="shared" ref="I388:I451" si="84">F388-H388</f>
        <v>-11738185.949999999</v>
      </c>
      <c r="J388" s="15"/>
      <c r="K388" s="15"/>
      <c r="L388" s="15"/>
      <c r="M388" s="15">
        <f>($L$7*$L$8*E386/$L$10)+($L$7*$L$9*D386/$L$11)</f>
        <v>32241344.748376481</v>
      </c>
      <c r="N388" s="15">
        <f t="shared" si="83"/>
        <v>32241344.748376481</v>
      </c>
      <c r="O388" s="38">
        <f t="shared" si="76"/>
        <v>32241.344748376483</v>
      </c>
      <c r="P388" s="38">
        <v>29491.96200009837</v>
      </c>
      <c r="Q388" s="38">
        <f t="shared" si="77"/>
        <v>29492</v>
      </c>
      <c r="R388" s="191"/>
      <c r="S388" s="195"/>
      <c r="T388" s="191"/>
      <c r="U388" s="195"/>
      <c r="V388" s="178"/>
      <c r="W388" s="38"/>
    </row>
    <row r="389" spans="1:23" x14ac:dyDescent="0.25">
      <c r="A389" s="5"/>
      <c r="B389" s="71" t="s">
        <v>262</v>
      </c>
      <c r="C389" s="53">
        <v>4</v>
      </c>
      <c r="D389" s="75">
        <v>17.2576</v>
      </c>
      <c r="E389" s="179">
        <v>633</v>
      </c>
      <c r="F389" s="100">
        <v>78880.7</v>
      </c>
      <c r="G389" s="61">
        <v>75</v>
      </c>
      <c r="H389" s="15">
        <f>F389*G389/100</f>
        <v>59160.525000000001</v>
      </c>
      <c r="I389" s="15">
        <f t="shared" si="84"/>
        <v>19720.174999999996</v>
      </c>
      <c r="J389" s="15">
        <f t="shared" ref="J389:J420" si="85">F389/E389</f>
        <v>124.61406003159557</v>
      </c>
      <c r="K389" s="15">
        <f>$J$11*$J$19-J389</f>
        <v>517.34101949403782</v>
      </c>
      <c r="L389" s="15">
        <f t="shared" ref="L389:L420" si="86">IF(K389&gt;0,$J$7*$J$8*(K389/$K$19),0)+$J$7*$J$9*(E389/$E$19)+$J$7*$J$10*(D389/$D$19)</f>
        <v>774033.68845737749</v>
      </c>
      <c r="M389" s="15"/>
      <c r="N389" s="15">
        <f t="shared" si="83"/>
        <v>774033.68845737749</v>
      </c>
      <c r="O389" s="38">
        <f t="shared" si="76"/>
        <v>774.03368845737748</v>
      </c>
      <c r="P389" s="38">
        <v>677.45043099237148</v>
      </c>
      <c r="Q389" s="38">
        <f t="shared" si="77"/>
        <v>677.5</v>
      </c>
      <c r="R389" s="191"/>
      <c r="S389" s="195"/>
      <c r="T389" s="191"/>
      <c r="U389" s="195"/>
      <c r="V389" s="178"/>
      <c r="W389" s="38"/>
    </row>
    <row r="390" spans="1:23" x14ac:dyDescent="0.25">
      <c r="A390" s="5"/>
      <c r="B390" s="71" t="s">
        <v>263</v>
      </c>
      <c r="C390" s="53">
        <v>4</v>
      </c>
      <c r="D390" s="75">
        <v>17.919</v>
      </c>
      <c r="E390" s="179">
        <v>1093</v>
      </c>
      <c r="F390" s="100">
        <v>159061.5</v>
      </c>
      <c r="G390" s="61">
        <v>75</v>
      </c>
      <c r="H390" s="15">
        <f t="shared" ref="H390:H420" si="87">F390*G390/100</f>
        <v>119296.125</v>
      </c>
      <c r="I390" s="15">
        <f t="shared" si="84"/>
        <v>39765.375</v>
      </c>
      <c r="J390" s="15">
        <f t="shared" si="85"/>
        <v>145.52744739249772</v>
      </c>
      <c r="K390" s="15">
        <f t="shared" ref="K390:K420" si="88">$J$11*$J$19-J390</f>
        <v>496.42763213313572</v>
      </c>
      <c r="L390" s="15">
        <f t="shared" si="86"/>
        <v>792935.34037445288</v>
      </c>
      <c r="M390" s="15"/>
      <c r="N390" s="15">
        <f t="shared" si="83"/>
        <v>792935.34037445288</v>
      </c>
      <c r="O390" s="38">
        <f t="shared" si="76"/>
        <v>792.93534037445284</v>
      </c>
      <c r="P390" s="38">
        <v>714.68645584682622</v>
      </c>
      <c r="Q390" s="38">
        <f t="shared" si="77"/>
        <v>714.7</v>
      </c>
      <c r="R390" s="191"/>
      <c r="S390" s="195"/>
      <c r="T390" s="191"/>
      <c r="U390" s="195"/>
      <c r="V390" s="178"/>
      <c r="W390" s="38"/>
    </row>
    <row r="391" spans="1:23" x14ac:dyDescent="0.25">
      <c r="A391" s="5"/>
      <c r="B391" s="71" t="s">
        <v>264</v>
      </c>
      <c r="C391" s="53">
        <v>4</v>
      </c>
      <c r="D391" s="75">
        <v>14.108099999999999</v>
      </c>
      <c r="E391" s="179">
        <v>654</v>
      </c>
      <c r="F391" s="100">
        <v>323878.59999999998</v>
      </c>
      <c r="G391" s="61">
        <v>75</v>
      </c>
      <c r="H391" s="15">
        <f t="shared" si="87"/>
        <v>242908.95</v>
      </c>
      <c r="I391" s="15">
        <f t="shared" si="84"/>
        <v>80969.649999999965</v>
      </c>
      <c r="J391" s="15">
        <f t="shared" si="85"/>
        <v>495.22721712538225</v>
      </c>
      <c r="K391" s="15">
        <f t="shared" si="88"/>
        <v>146.72786240025118</v>
      </c>
      <c r="L391" s="15">
        <f t="shared" si="86"/>
        <v>290057.21880480298</v>
      </c>
      <c r="M391" s="15"/>
      <c r="N391" s="15">
        <f t="shared" si="83"/>
        <v>290057.21880480298</v>
      </c>
      <c r="O391" s="38">
        <f t="shared" si="76"/>
        <v>290.05721880480297</v>
      </c>
      <c r="P391" s="38">
        <v>457.21532350992294</v>
      </c>
      <c r="Q391" s="38">
        <f t="shared" si="77"/>
        <v>457.2</v>
      </c>
      <c r="R391" s="191"/>
      <c r="S391" s="195"/>
      <c r="T391" s="191"/>
      <c r="U391" s="195"/>
      <c r="V391" s="178"/>
      <c r="W391" s="38"/>
    </row>
    <row r="392" spans="1:23" x14ac:dyDescent="0.25">
      <c r="A392" s="5"/>
      <c r="B392" s="71" t="s">
        <v>265</v>
      </c>
      <c r="C392" s="53">
        <v>4</v>
      </c>
      <c r="D392" s="75">
        <v>33.1967</v>
      </c>
      <c r="E392" s="179">
        <v>1556</v>
      </c>
      <c r="F392" s="100">
        <v>451061.3</v>
      </c>
      <c r="G392" s="61">
        <v>75</v>
      </c>
      <c r="H392" s="15">
        <f t="shared" si="87"/>
        <v>338295.97499999998</v>
      </c>
      <c r="I392" s="15">
        <f t="shared" si="84"/>
        <v>112765.32500000001</v>
      </c>
      <c r="J392" s="15">
        <f t="shared" si="85"/>
        <v>289.88515424164524</v>
      </c>
      <c r="K392" s="15">
        <f t="shared" si="88"/>
        <v>352.0699252839882</v>
      </c>
      <c r="L392" s="15">
        <f t="shared" si="86"/>
        <v>692930.5699800665</v>
      </c>
      <c r="M392" s="15"/>
      <c r="N392" s="15">
        <f t="shared" si="83"/>
        <v>692930.5699800665</v>
      </c>
      <c r="O392" s="38">
        <f t="shared" si="76"/>
        <v>692.93056998006648</v>
      </c>
      <c r="P392" s="38">
        <v>612.94182712059035</v>
      </c>
      <c r="Q392" s="38">
        <f t="shared" si="77"/>
        <v>612.9</v>
      </c>
      <c r="R392" s="191"/>
      <c r="S392" s="195"/>
      <c r="T392" s="191"/>
      <c r="U392" s="195"/>
      <c r="V392" s="178"/>
      <c r="W392" s="38"/>
    </row>
    <row r="393" spans="1:23" x14ac:dyDescent="0.25">
      <c r="A393" s="5"/>
      <c r="B393" s="71" t="s">
        <v>266</v>
      </c>
      <c r="C393" s="53">
        <v>4</v>
      </c>
      <c r="D393" s="75">
        <v>56.851199999999992</v>
      </c>
      <c r="E393" s="179">
        <v>4912</v>
      </c>
      <c r="F393" s="100">
        <v>1465734.8</v>
      </c>
      <c r="G393" s="61">
        <v>75</v>
      </c>
      <c r="H393" s="15">
        <f t="shared" si="87"/>
        <v>1099301.1000000001</v>
      </c>
      <c r="I393" s="15">
        <f t="shared" si="84"/>
        <v>366433.69999999995</v>
      </c>
      <c r="J393" s="15">
        <f t="shared" si="85"/>
        <v>298.39877850162867</v>
      </c>
      <c r="K393" s="15">
        <f t="shared" si="88"/>
        <v>343.55630102400477</v>
      </c>
      <c r="L393" s="15">
        <f t="shared" si="86"/>
        <v>1067705.0186047889</v>
      </c>
      <c r="M393" s="15"/>
      <c r="N393" s="15">
        <f t="shared" si="83"/>
        <v>1067705.0186047889</v>
      </c>
      <c r="O393" s="38">
        <f t="shared" si="76"/>
        <v>1067.7050186047888</v>
      </c>
      <c r="P393" s="38">
        <v>992.04090296182903</v>
      </c>
      <c r="Q393" s="38">
        <f t="shared" si="77"/>
        <v>992</v>
      </c>
      <c r="R393" s="191"/>
      <c r="S393" s="195"/>
      <c r="T393" s="191"/>
      <c r="U393" s="195"/>
      <c r="V393" s="178"/>
      <c r="W393" s="38"/>
    </row>
    <row r="394" spans="1:23" x14ac:dyDescent="0.25">
      <c r="A394" s="5"/>
      <c r="B394" s="71" t="s">
        <v>267</v>
      </c>
      <c r="C394" s="53">
        <v>4</v>
      </c>
      <c r="D394" s="75">
        <v>25.022300000000001</v>
      </c>
      <c r="E394" s="179">
        <v>1508</v>
      </c>
      <c r="F394" s="100">
        <v>834677.1</v>
      </c>
      <c r="G394" s="61">
        <v>75</v>
      </c>
      <c r="H394" s="15">
        <f t="shared" si="87"/>
        <v>626007.82499999995</v>
      </c>
      <c r="I394" s="15">
        <f t="shared" si="84"/>
        <v>208669.27500000002</v>
      </c>
      <c r="J394" s="15">
        <f t="shared" si="85"/>
        <v>553.4994031830239</v>
      </c>
      <c r="K394" s="15">
        <f t="shared" si="88"/>
        <v>88.455676342609536</v>
      </c>
      <c r="L394" s="15">
        <f t="shared" si="86"/>
        <v>326488.99380953598</v>
      </c>
      <c r="M394" s="15"/>
      <c r="N394" s="15">
        <f t="shared" si="83"/>
        <v>326488.99380953598</v>
      </c>
      <c r="O394" s="38">
        <f t="shared" si="76"/>
        <v>326.488993809536</v>
      </c>
      <c r="P394" s="38">
        <v>263.45523252139697</v>
      </c>
      <c r="Q394" s="38">
        <f t="shared" si="77"/>
        <v>263.5</v>
      </c>
      <c r="R394" s="191"/>
      <c r="S394" s="195"/>
      <c r="T394" s="191"/>
      <c r="U394" s="195"/>
      <c r="V394" s="178"/>
      <c r="W394" s="38"/>
    </row>
    <row r="395" spans="1:23" x14ac:dyDescent="0.25">
      <c r="A395" s="5"/>
      <c r="B395" s="71" t="s">
        <v>268</v>
      </c>
      <c r="C395" s="53">
        <v>4</v>
      </c>
      <c r="D395" s="75">
        <v>28.352600000000002</v>
      </c>
      <c r="E395" s="179">
        <v>1647</v>
      </c>
      <c r="F395" s="100">
        <v>234529.9</v>
      </c>
      <c r="G395" s="61">
        <v>75</v>
      </c>
      <c r="H395" s="15">
        <f t="shared" si="87"/>
        <v>175897.42499999999</v>
      </c>
      <c r="I395" s="15">
        <f t="shared" si="84"/>
        <v>58632.475000000006</v>
      </c>
      <c r="J395" s="15">
        <f t="shared" si="85"/>
        <v>142.39823922282937</v>
      </c>
      <c r="K395" s="15">
        <f t="shared" si="88"/>
        <v>499.55684030280406</v>
      </c>
      <c r="L395" s="15">
        <f t="shared" si="86"/>
        <v>878430.80221094517</v>
      </c>
      <c r="M395" s="15"/>
      <c r="N395" s="15">
        <f t="shared" si="83"/>
        <v>878430.80221094517</v>
      </c>
      <c r="O395" s="38">
        <f t="shared" si="76"/>
        <v>878.43080221094522</v>
      </c>
      <c r="P395" s="38">
        <v>807.15860140206064</v>
      </c>
      <c r="Q395" s="38">
        <f t="shared" si="77"/>
        <v>807.2</v>
      </c>
      <c r="R395" s="191"/>
      <c r="S395" s="195"/>
      <c r="T395" s="191"/>
      <c r="U395" s="195"/>
      <c r="V395" s="178"/>
      <c r="W395" s="38"/>
    </row>
    <row r="396" spans="1:23" x14ac:dyDescent="0.25">
      <c r="A396" s="5"/>
      <c r="B396" s="71" t="s">
        <v>269</v>
      </c>
      <c r="C396" s="53">
        <v>4</v>
      </c>
      <c r="D396" s="75">
        <v>36.885599999999997</v>
      </c>
      <c r="E396" s="179">
        <v>1243</v>
      </c>
      <c r="F396" s="100">
        <v>207307.1</v>
      </c>
      <c r="G396" s="61">
        <v>75</v>
      </c>
      <c r="H396" s="15">
        <f t="shared" si="87"/>
        <v>155480.32500000001</v>
      </c>
      <c r="I396" s="15">
        <f t="shared" si="84"/>
        <v>51826.774999999994</v>
      </c>
      <c r="J396" s="15">
        <f t="shared" si="85"/>
        <v>166.77964601769912</v>
      </c>
      <c r="K396" s="15">
        <f t="shared" si="88"/>
        <v>475.17543350793432</v>
      </c>
      <c r="L396" s="15">
        <f t="shared" si="86"/>
        <v>831593.60204987298</v>
      </c>
      <c r="M396" s="15"/>
      <c r="N396" s="15">
        <f t="shared" si="83"/>
        <v>831593.60204987298</v>
      </c>
      <c r="O396" s="38">
        <f t="shared" si="76"/>
        <v>831.59360204987297</v>
      </c>
      <c r="P396" s="38">
        <v>758.92310507871673</v>
      </c>
      <c r="Q396" s="38">
        <f t="shared" si="77"/>
        <v>758.9</v>
      </c>
      <c r="R396" s="191"/>
      <c r="S396" s="195"/>
      <c r="T396" s="191"/>
      <c r="U396" s="195"/>
      <c r="V396" s="178"/>
      <c r="W396" s="38"/>
    </row>
    <row r="397" spans="1:23" x14ac:dyDescent="0.25">
      <c r="A397" s="5"/>
      <c r="B397" s="71" t="s">
        <v>270</v>
      </c>
      <c r="C397" s="53">
        <v>4</v>
      </c>
      <c r="D397" s="75">
        <v>19.1204</v>
      </c>
      <c r="E397" s="179">
        <v>1078</v>
      </c>
      <c r="F397" s="100">
        <v>199672.4</v>
      </c>
      <c r="G397" s="61">
        <v>75</v>
      </c>
      <c r="H397" s="15">
        <f t="shared" si="87"/>
        <v>149754.29999999999</v>
      </c>
      <c r="I397" s="15">
        <f t="shared" si="84"/>
        <v>49918.100000000006</v>
      </c>
      <c r="J397" s="15">
        <f t="shared" si="85"/>
        <v>185.22486085343229</v>
      </c>
      <c r="K397" s="15">
        <f t="shared" si="88"/>
        <v>456.73021867220115</v>
      </c>
      <c r="L397" s="15">
        <f t="shared" si="86"/>
        <v>743636.11341901077</v>
      </c>
      <c r="M397" s="15"/>
      <c r="N397" s="15">
        <f t="shared" si="83"/>
        <v>743636.11341901077</v>
      </c>
      <c r="O397" s="38">
        <f t="shared" si="76"/>
        <v>743.63611341901083</v>
      </c>
      <c r="P397" s="38">
        <v>657.70131513626961</v>
      </c>
      <c r="Q397" s="38">
        <f t="shared" si="77"/>
        <v>657.7</v>
      </c>
      <c r="R397" s="191"/>
      <c r="S397" s="195"/>
      <c r="T397" s="191"/>
      <c r="U397" s="195"/>
      <c r="V397" s="178"/>
      <c r="W397" s="38"/>
    </row>
    <row r="398" spans="1:23" x14ac:dyDescent="0.25">
      <c r="A398" s="5"/>
      <c r="B398" s="71" t="s">
        <v>271</v>
      </c>
      <c r="C398" s="53">
        <v>4</v>
      </c>
      <c r="D398" s="75">
        <v>7.6936999999999998</v>
      </c>
      <c r="E398" s="179">
        <v>549</v>
      </c>
      <c r="F398" s="100">
        <v>87366.6</v>
      </c>
      <c r="G398" s="61">
        <v>75</v>
      </c>
      <c r="H398" s="15">
        <f t="shared" si="87"/>
        <v>65524.95</v>
      </c>
      <c r="I398" s="15">
        <f t="shared" si="84"/>
        <v>21841.650000000009</v>
      </c>
      <c r="J398" s="15">
        <f t="shared" si="85"/>
        <v>159.1377049180328</v>
      </c>
      <c r="K398" s="15">
        <f t="shared" si="88"/>
        <v>482.81737460760064</v>
      </c>
      <c r="L398" s="15">
        <f t="shared" si="86"/>
        <v>695463.56917694537</v>
      </c>
      <c r="M398" s="15"/>
      <c r="N398" s="15">
        <f t="shared" si="83"/>
        <v>695463.56917694537</v>
      </c>
      <c r="O398" s="38">
        <f t="shared" si="76"/>
        <v>695.46356917694538</v>
      </c>
      <c r="P398" s="38">
        <v>611.86795906136228</v>
      </c>
      <c r="Q398" s="38">
        <f t="shared" si="77"/>
        <v>611.9</v>
      </c>
      <c r="R398" s="191"/>
      <c r="S398" s="195"/>
      <c r="T398" s="191"/>
      <c r="U398" s="195"/>
      <c r="V398" s="178"/>
      <c r="W398" s="38"/>
    </row>
    <row r="399" spans="1:23" x14ac:dyDescent="0.25">
      <c r="A399" s="5"/>
      <c r="B399" s="71" t="s">
        <v>272</v>
      </c>
      <c r="C399" s="53">
        <v>4</v>
      </c>
      <c r="D399" s="75">
        <v>27.951700000000002</v>
      </c>
      <c r="E399" s="179">
        <v>1154</v>
      </c>
      <c r="F399" s="100">
        <v>193702.2</v>
      </c>
      <c r="G399" s="61">
        <v>75</v>
      </c>
      <c r="H399" s="15">
        <f t="shared" si="87"/>
        <v>145276.65</v>
      </c>
      <c r="I399" s="15">
        <f t="shared" si="84"/>
        <v>48425.550000000017</v>
      </c>
      <c r="J399" s="15">
        <f t="shared" si="85"/>
        <v>167.8528596187175</v>
      </c>
      <c r="K399" s="15">
        <f t="shared" si="88"/>
        <v>474.10221990691593</v>
      </c>
      <c r="L399" s="15">
        <f t="shared" si="86"/>
        <v>797350.46065589203</v>
      </c>
      <c r="M399" s="15"/>
      <c r="N399" s="15">
        <f t="shared" si="83"/>
        <v>797350.46065589203</v>
      </c>
      <c r="O399" s="38">
        <f t="shared" si="76"/>
        <v>797.35046065589199</v>
      </c>
      <c r="P399" s="38">
        <v>708.83652768195884</v>
      </c>
      <c r="Q399" s="38">
        <f t="shared" si="77"/>
        <v>708.8</v>
      </c>
      <c r="R399" s="191"/>
      <c r="S399" s="195"/>
      <c r="T399" s="191"/>
      <c r="U399" s="195"/>
      <c r="V399" s="178"/>
      <c r="W399" s="38"/>
    </row>
    <row r="400" spans="1:23" x14ac:dyDescent="0.25">
      <c r="A400" s="5"/>
      <c r="B400" s="71" t="s">
        <v>273</v>
      </c>
      <c r="C400" s="53">
        <v>4</v>
      </c>
      <c r="D400" s="75">
        <v>31.550799999999999</v>
      </c>
      <c r="E400" s="179">
        <v>1923</v>
      </c>
      <c r="F400" s="100">
        <v>250462.9</v>
      </c>
      <c r="G400" s="61">
        <v>75</v>
      </c>
      <c r="H400" s="15">
        <f t="shared" si="87"/>
        <v>187847.17499999999</v>
      </c>
      <c r="I400" s="15">
        <f t="shared" si="84"/>
        <v>62615.725000000006</v>
      </c>
      <c r="J400" s="15">
        <f t="shared" si="85"/>
        <v>130.24591783671346</v>
      </c>
      <c r="K400" s="15">
        <f t="shared" si="88"/>
        <v>511.70916168891995</v>
      </c>
      <c r="L400" s="15">
        <f t="shared" si="86"/>
        <v>929221.80176319776</v>
      </c>
      <c r="M400" s="15"/>
      <c r="N400" s="15">
        <f t="shared" si="83"/>
        <v>929221.80176319776</v>
      </c>
      <c r="O400" s="38">
        <f t="shared" si="76"/>
        <v>929.22180176319773</v>
      </c>
      <c r="P400" s="38">
        <v>840.03778229284865</v>
      </c>
      <c r="Q400" s="38">
        <f t="shared" si="77"/>
        <v>840</v>
      </c>
      <c r="R400" s="191"/>
      <c r="S400" s="195"/>
      <c r="T400" s="191"/>
      <c r="U400" s="195"/>
      <c r="V400" s="178"/>
      <c r="W400" s="38"/>
    </row>
    <row r="401" spans="1:23" x14ac:dyDescent="0.25">
      <c r="A401" s="5"/>
      <c r="B401" s="71" t="s">
        <v>274</v>
      </c>
      <c r="C401" s="53">
        <v>4</v>
      </c>
      <c r="D401" s="75">
        <v>44.9495</v>
      </c>
      <c r="E401" s="179">
        <v>8835</v>
      </c>
      <c r="F401" s="100">
        <v>8335512.2000000002</v>
      </c>
      <c r="G401" s="61">
        <v>75</v>
      </c>
      <c r="H401" s="15">
        <f t="shared" si="87"/>
        <v>6251634.1500000004</v>
      </c>
      <c r="I401" s="15">
        <f t="shared" si="84"/>
        <v>2083878.0499999998</v>
      </c>
      <c r="J401" s="15">
        <f t="shared" si="85"/>
        <v>943.46487832484434</v>
      </c>
      <c r="K401" s="15">
        <f t="shared" si="88"/>
        <v>-301.5097987992109</v>
      </c>
      <c r="L401" s="15">
        <f t="shared" si="86"/>
        <v>968305.31363734324</v>
      </c>
      <c r="M401" s="15"/>
      <c r="N401" s="15">
        <f t="shared" si="83"/>
        <v>968305.31363734324</v>
      </c>
      <c r="O401" s="38">
        <f t="shared" si="76"/>
        <v>968.30531363734326</v>
      </c>
      <c r="P401" s="38">
        <v>884.71605537892231</v>
      </c>
      <c r="Q401" s="38">
        <f t="shared" si="77"/>
        <v>884.7</v>
      </c>
      <c r="R401" s="191"/>
      <c r="S401" s="195"/>
      <c r="T401" s="191"/>
      <c r="U401" s="195"/>
      <c r="V401" s="178"/>
      <c r="W401" s="38"/>
    </row>
    <row r="402" spans="1:23" x14ac:dyDescent="0.25">
      <c r="A402" s="5"/>
      <c r="B402" s="71" t="s">
        <v>887</v>
      </c>
      <c r="C402" s="53">
        <v>3</v>
      </c>
      <c r="D402" s="75">
        <v>63.640900000000002</v>
      </c>
      <c r="E402" s="179">
        <v>19914</v>
      </c>
      <c r="F402" s="100">
        <v>28713713.899999999</v>
      </c>
      <c r="G402" s="61">
        <v>35</v>
      </c>
      <c r="H402" s="15">
        <f t="shared" si="87"/>
        <v>10049799.865</v>
      </c>
      <c r="I402" s="15">
        <f t="shared" si="84"/>
        <v>18663914.034999996</v>
      </c>
      <c r="J402" s="15">
        <f t="shared" si="85"/>
        <v>1441.885803957015</v>
      </c>
      <c r="K402" s="15">
        <f t="shared" si="88"/>
        <v>-799.93072443138158</v>
      </c>
      <c r="L402" s="15">
        <f t="shared" si="86"/>
        <v>2079906.9022290024</v>
      </c>
      <c r="M402" s="15"/>
      <c r="N402" s="15">
        <f t="shared" si="83"/>
        <v>2079906.9022290024</v>
      </c>
      <c r="O402" s="38">
        <f t="shared" si="76"/>
        <v>2079.9069022290023</v>
      </c>
      <c r="P402" s="38">
        <v>1893.345692810361</v>
      </c>
      <c r="Q402" s="38">
        <f t="shared" si="77"/>
        <v>1893.3</v>
      </c>
      <c r="R402" s="191"/>
      <c r="S402" s="195"/>
      <c r="T402" s="191"/>
      <c r="U402" s="195"/>
      <c r="V402" s="178"/>
      <c r="W402" s="38"/>
    </row>
    <row r="403" spans="1:23" x14ac:dyDescent="0.25">
      <c r="A403" s="5"/>
      <c r="B403" s="71" t="s">
        <v>275</v>
      </c>
      <c r="C403" s="53">
        <v>4</v>
      </c>
      <c r="D403" s="75">
        <v>31.273899999999998</v>
      </c>
      <c r="E403" s="179">
        <v>2662</v>
      </c>
      <c r="F403" s="100">
        <v>356523.1</v>
      </c>
      <c r="G403" s="61">
        <v>75</v>
      </c>
      <c r="H403" s="15">
        <f t="shared" si="87"/>
        <v>267392.32500000001</v>
      </c>
      <c r="I403" s="15">
        <f t="shared" si="84"/>
        <v>89130.774999999965</v>
      </c>
      <c r="J403" s="15">
        <f t="shared" si="85"/>
        <v>133.93054094665663</v>
      </c>
      <c r="K403" s="15">
        <f t="shared" si="88"/>
        <v>508.02453857897683</v>
      </c>
      <c r="L403" s="15">
        <f t="shared" si="86"/>
        <v>994471.18301749777</v>
      </c>
      <c r="M403" s="15"/>
      <c r="N403" s="15">
        <f t="shared" si="83"/>
        <v>994471.18301749777</v>
      </c>
      <c r="O403" s="38">
        <f t="shared" si="76"/>
        <v>994.47118301749776</v>
      </c>
      <c r="P403" s="38">
        <v>910.27575797436964</v>
      </c>
      <c r="Q403" s="38">
        <f t="shared" si="77"/>
        <v>910.3</v>
      </c>
      <c r="R403" s="191"/>
      <c r="S403" s="195"/>
      <c r="T403" s="191"/>
      <c r="U403" s="195"/>
      <c r="V403" s="178"/>
      <c r="W403" s="38"/>
    </row>
    <row r="404" spans="1:23" x14ac:dyDescent="0.25">
      <c r="A404" s="5"/>
      <c r="B404" s="71" t="s">
        <v>780</v>
      </c>
      <c r="C404" s="53">
        <v>4</v>
      </c>
      <c r="D404" s="75">
        <v>21.880900000000004</v>
      </c>
      <c r="E404" s="179">
        <v>1285</v>
      </c>
      <c r="F404" s="100">
        <v>218988.4</v>
      </c>
      <c r="G404" s="61">
        <v>75</v>
      </c>
      <c r="H404" s="15">
        <f t="shared" si="87"/>
        <v>164241.29999999999</v>
      </c>
      <c r="I404" s="15">
        <f t="shared" si="84"/>
        <v>54747.100000000006</v>
      </c>
      <c r="J404" s="15">
        <f t="shared" si="85"/>
        <v>170.41898832684825</v>
      </c>
      <c r="K404" s="15">
        <f t="shared" si="88"/>
        <v>471.53609119878519</v>
      </c>
      <c r="L404" s="15">
        <f t="shared" si="86"/>
        <v>790046.89743913175</v>
      </c>
      <c r="M404" s="15"/>
      <c r="N404" s="15">
        <f t="shared" si="83"/>
        <v>790046.89743913175</v>
      </c>
      <c r="O404" s="38">
        <f t="shared" si="76"/>
        <v>790.04689743913173</v>
      </c>
      <c r="P404" s="38">
        <v>713.91117547056172</v>
      </c>
      <c r="Q404" s="38">
        <f t="shared" si="77"/>
        <v>713.9</v>
      </c>
      <c r="R404" s="191"/>
      <c r="S404" s="195"/>
      <c r="T404" s="191"/>
      <c r="U404" s="195"/>
      <c r="V404" s="178"/>
      <c r="W404" s="38"/>
    </row>
    <row r="405" spans="1:23" x14ac:dyDescent="0.25">
      <c r="A405" s="5"/>
      <c r="B405" s="71" t="s">
        <v>276</v>
      </c>
      <c r="C405" s="53">
        <v>4</v>
      </c>
      <c r="D405" s="75">
        <v>30.774899999999995</v>
      </c>
      <c r="E405" s="179">
        <v>984</v>
      </c>
      <c r="F405" s="100">
        <v>553145.30000000005</v>
      </c>
      <c r="G405" s="61">
        <v>75</v>
      </c>
      <c r="H405" s="15">
        <f t="shared" si="87"/>
        <v>414858.97499999998</v>
      </c>
      <c r="I405" s="15">
        <f t="shared" si="84"/>
        <v>138286.32500000007</v>
      </c>
      <c r="J405" s="15">
        <f t="shared" si="85"/>
        <v>562.13953252032525</v>
      </c>
      <c r="K405" s="15">
        <f t="shared" si="88"/>
        <v>79.81554700530819</v>
      </c>
      <c r="L405" s="15">
        <f t="shared" si="86"/>
        <v>280865.35962398571</v>
      </c>
      <c r="M405" s="15"/>
      <c r="N405" s="15">
        <f t="shared" si="83"/>
        <v>280865.35962398571</v>
      </c>
      <c r="O405" s="38">
        <f t="shared" si="76"/>
        <v>280.86535962398574</v>
      </c>
      <c r="P405" s="38">
        <v>176.19945158294047</v>
      </c>
      <c r="Q405" s="38">
        <f t="shared" si="77"/>
        <v>176.2</v>
      </c>
      <c r="R405" s="191"/>
      <c r="S405" s="195"/>
      <c r="T405" s="191"/>
      <c r="U405" s="195"/>
      <c r="V405" s="178"/>
      <c r="W405" s="38"/>
    </row>
    <row r="406" spans="1:23" x14ac:dyDescent="0.25">
      <c r="A406" s="5"/>
      <c r="B406" s="71" t="s">
        <v>277</v>
      </c>
      <c r="C406" s="53">
        <v>4</v>
      </c>
      <c r="D406" s="75">
        <v>29.421599999999998</v>
      </c>
      <c r="E406" s="179">
        <v>3105</v>
      </c>
      <c r="F406" s="100">
        <v>377790.8</v>
      </c>
      <c r="G406" s="61">
        <v>75</v>
      </c>
      <c r="H406" s="15">
        <f t="shared" si="87"/>
        <v>283343.09999999998</v>
      </c>
      <c r="I406" s="15">
        <f t="shared" si="84"/>
        <v>94447.700000000012</v>
      </c>
      <c r="J406" s="15">
        <f t="shared" si="85"/>
        <v>121.67175523349437</v>
      </c>
      <c r="K406" s="15">
        <f t="shared" si="88"/>
        <v>520.28332429213901</v>
      </c>
      <c r="L406" s="15">
        <f t="shared" si="86"/>
        <v>1047627.646499157</v>
      </c>
      <c r="M406" s="15"/>
      <c r="N406" s="15">
        <f t="shared" si="83"/>
        <v>1047627.646499157</v>
      </c>
      <c r="O406" s="38">
        <f t="shared" si="76"/>
        <v>1047.627646499157</v>
      </c>
      <c r="P406" s="38">
        <v>928.60907314729388</v>
      </c>
      <c r="Q406" s="38">
        <f t="shared" si="77"/>
        <v>928.6</v>
      </c>
      <c r="R406" s="191"/>
      <c r="S406" s="195"/>
      <c r="T406" s="191"/>
      <c r="U406" s="195"/>
      <c r="V406" s="178"/>
      <c r="W406" s="38"/>
    </row>
    <row r="407" spans="1:23" x14ac:dyDescent="0.25">
      <c r="A407" s="5"/>
      <c r="B407" s="71" t="s">
        <v>781</v>
      </c>
      <c r="C407" s="53">
        <v>4</v>
      </c>
      <c r="D407" s="75">
        <v>13.160600000000001</v>
      </c>
      <c r="E407" s="179">
        <v>1002</v>
      </c>
      <c r="F407" s="100">
        <v>101289.2</v>
      </c>
      <c r="G407" s="61">
        <v>75</v>
      </c>
      <c r="H407" s="15">
        <f t="shared" si="87"/>
        <v>75966.899999999994</v>
      </c>
      <c r="I407" s="15">
        <f t="shared" si="84"/>
        <v>25322.300000000003</v>
      </c>
      <c r="J407" s="15">
        <f t="shared" si="85"/>
        <v>101.08702594810379</v>
      </c>
      <c r="K407" s="15">
        <f t="shared" si="88"/>
        <v>540.86805357752962</v>
      </c>
      <c r="L407" s="15">
        <f t="shared" si="86"/>
        <v>828505.19859739463</v>
      </c>
      <c r="M407" s="15"/>
      <c r="N407" s="15">
        <f t="shared" si="83"/>
        <v>828505.19859739463</v>
      </c>
      <c r="O407" s="38">
        <f t="shared" ref="O407:O470" si="89">N407/1000</f>
        <v>828.50519859739461</v>
      </c>
      <c r="P407" s="38">
        <v>745.47397892533104</v>
      </c>
      <c r="Q407" s="38">
        <f t="shared" si="77"/>
        <v>745.5</v>
      </c>
      <c r="R407" s="191"/>
      <c r="S407" s="195"/>
      <c r="T407" s="191"/>
      <c r="U407" s="195"/>
      <c r="V407" s="178"/>
      <c r="W407" s="38"/>
    </row>
    <row r="408" spans="1:23" x14ac:dyDescent="0.25">
      <c r="A408" s="5"/>
      <c r="B408" s="71" t="s">
        <v>782</v>
      </c>
      <c r="C408" s="53">
        <v>4</v>
      </c>
      <c r="D408" s="75">
        <v>31.3569</v>
      </c>
      <c r="E408" s="179">
        <v>1506</v>
      </c>
      <c r="F408" s="100">
        <v>257590.1</v>
      </c>
      <c r="G408" s="61">
        <v>75</v>
      </c>
      <c r="H408" s="15">
        <f t="shared" si="87"/>
        <v>193192.57500000001</v>
      </c>
      <c r="I408" s="15">
        <f t="shared" si="84"/>
        <v>64397.524999999994</v>
      </c>
      <c r="J408" s="15">
        <f t="shared" si="85"/>
        <v>171.04256308100929</v>
      </c>
      <c r="K408" s="15">
        <f t="shared" si="88"/>
        <v>470.91251644462415</v>
      </c>
      <c r="L408" s="15">
        <f t="shared" si="86"/>
        <v>836218.61746270466</v>
      </c>
      <c r="M408" s="15"/>
      <c r="N408" s="15">
        <f t="shared" si="83"/>
        <v>836218.61746270466</v>
      </c>
      <c r="O408" s="38">
        <f t="shared" si="89"/>
        <v>836.21861746270463</v>
      </c>
      <c r="P408" s="38">
        <v>770.73907177501667</v>
      </c>
      <c r="Q408" s="38">
        <f t="shared" si="77"/>
        <v>770.7</v>
      </c>
      <c r="R408" s="191"/>
      <c r="S408" s="195"/>
      <c r="T408" s="191"/>
      <c r="U408" s="195"/>
      <c r="V408" s="178"/>
      <c r="W408" s="38"/>
    </row>
    <row r="409" spans="1:23" x14ac:dyDescent="0.25">
      <c r="A409" s="5"/>
      <c r="B409" s="71" t="s">
        <v>278</v>
      </c>
      <c r="C409" s="53">
        <v>4</v>
      </c>
      <c r="D409" s="75">
        <v>29.774799999999999</v>
      </c>
      <c r="E409" s="179">
        <v>1752</v>
      </c>
      <c r="F409" s="100">
        <v>290596.59999999998</v>
      </c>
      <c r="G409" s="61">
        <v>75</v>
      </c>
      <c r="H409" s="15">
        <f t="shared" si="87"/>
        <v>217947.45</v>
      </c>
      <c r="I409" s="15">
        <f t="shared" si="84"/>
        <v>72649.149999999965</v>
      </c>
      <c r="J409" s="15">
        <f t="shared" si="85"/>
        <v>165.86563926940639</v>
      </c>
      <c r="K409" s="15">
        <f t="shared" si="88"/>
        <v>476.08944025622702</v>
      </c>
      <c r="L409" s="15">
        <f t="shared" si="86"/>
        <v>862128.38923364924</v>
      </c>
      <c r="M409" s="15"/>
      <c r="N409" s="15">
        <f t="shared" si="83"/>
        <v>862128.38923364924</v>
      </c>
      <c r="O409" s="38">
        <f t="shared" si="89"/>
        <v>862.12838923364927</v>
      </c>
      <c r="P409" s="38">
        <v>811.92203202570511</v>
      </c>
      <c r="Q409" s="38">
        <f t="shared" ref="Q409:Q472" si="90">(ROUND(P409,1))</f>
        <v>811.9</v>
      </c>
      <c r="R409" s="191"/>
      <c r="S409" s="195"/>
      <c r="T409" s="191"/>
      <c r="U409" s="195"/>
      <c r="V409" s="178"/>
      <c r="W409" s="38"/>
    </row>
    <row r="410" spans="1:23" x14ac:dyDescent="0.25">
      <c r="A410" s="5"/>
      <c r="B410" s="71" t="s">
        <v>279</v>
      </c>
      <c r="C410" s="53">
        <v>4</v>
      </c>
      <c r="D410" s="75">
        <v>17.8398</v>
      </c>
      <c r="E410" s="179">
        <v>1294</v>
      </c>
      <c r="F410" s="100">
        <v>207219.3</v>
      </c>
      <c r="G410" s="61">
        <v>75</v>
      </c>
      <c r="H410" s="15">
        <f t="shared" si="87"/>
        <v>155414.47500000001</v>
      </c>
      <c r="I410" s="15">
        <f t="shared" si="84"/>
        <v>51804.824999999983</v>
      </c>
      <c r="J410" s="15">
        <f t="shared" si="85"/>
        <v>160.13856259659968</v>
      </c>
      <c r="K410" s="15">
        <f t="shared" si="88"/>
        <v>481.81651692903375</v>
      </c>
      <c r="L410" s="15">
        <f t="shared" si="86"/>
        <v>793141.49025274976</v>
      </c>
      <c r="M410" s="15"/>
      <c r="N410" s="15">
        <f t="shared" si="83"/>
        <v>793141.49025274976</v>
      </c>
      <c r="O410" s="38">
        <f t="shared" si="89"/>
        <v>793.1414902527498</v>
      </c>
      <c r="P410" s="38">
        <v>741.07193969503419</v>
      </c>
      <c r="Q410" s="38">
        <f t="shared" si="90"/>
        <v>741.1</v>
      </c>
      <c r="R410" s="191"/>
      <c r="S410" s="195"/>
      <c r="T410" s="191"/>
      <c r="U410" s="195"/>
      <c r="V410" s="178"/>
      <c r="W410" s="38"/>
    </row>
    <row r="411" spans="1:23" x14ac:dyDescent="0.25">
      <c r="A411" s="5"/>
      <c r="B411" s="71" t="s">
        <v>280</v>
      </c>
      <c r="C411" s="53">
        <v>4</v>
      </c>
      <c r="D411" s="75">
        <v>43.423200000000001</v>
      </c>
      <c r="E411" s="179">
        <v>2204</v>
      </c>
      <c r="F411" s="100">
        <v>629524.5</v>
      </c>
      <c r="G411" s="61">
        <v>75</v>
      </c>
      <c r="H411" s="15">
        <f t="shared" si="87"/>
        <v>472143.375</v>
      </c>
      <c r="I411" s="15">
        <f t="shared" si="84"/>
        <v>157381.125</v>
      </c>
      <c r="J411" s="15">
        <f t="shared" si="85"/>
        <v>285.62817604355718</v>
      </c>
      <c r="K411" s="15">
        <f t="shared" si="88"/>
        <v>356.32690348207626</v>
      </c>
      <c r="L411" s="15">
        <f t="shared" si="86"/>
        <v>788313.87784910179</v>
      </c>
      <c r="M411" s="15"/>
      <c r="N411" s="15">
        <f t="shared" si="83"/>
        <v>788313.87784910179</v>
      </c>
      <c r="O411" s="38">
        <f t="shared" si="89"/>
        <v>788.3138778491018</v>
      </c>
      <c r="P411" s="38">
        <v>770.54625950951583</v>
      </c>
      <c r="Q411" s="38">
        <f t="shared" si="90"/>
        <v>770.5</v>
      </c>
      <c r="R411" s="191"/>
      <c r="S411" s="195"/>
      <c r="T411" s="191"/>
      <c r="U411" s="195"/>
      <c r="V411" s="178"/>
      <c r="W411" s="38"/>
    </row>
    <row r="412" spans="1:23" x14ac:dyDescent="0.25">
      <c r="A412" s="5"/>
      <c r="B412" s="71" t="s">
        <v>281</v>
      </c>
      <c r="C412" s="53">
        <v>4</v>
      </c>
      <c r="D412" s="75">
        <v>23.677600000000002</v>
      </c>
      <c r="E412" s="179">
        <v>1244</v>
      </c>
      <c r="F412" s="100">
        <v>183105.2</v>
      </c>
      <c r="G412" s="61">
        <v>75</v>
      </c>
      <c r="H412" s="15">
        <f t="shared" si="87"/>
        <v>137328.9</v>
      </c>
      <c r="I412" s="15">
        <f t="shared" si="84"/>
        <v>45776.300000000017</v>
      </c>
      <c r="J412" s="15">
        <f t="shared" si="85"/>
        <v>147.19067524115758</v>
      </c>
      <c r="K412" s="15">
        <f t="shared" si="88"/>
        <v>494.76440428447586</v>
      </c>
      <c r="L412" s="15">
        <f t="shared" si="86"/>
        <v>820938.29536951997</v>
      </c>
      <c r="M412" s="15"/>
      <c r="N412" s="15">
        <f t="shared" si="83"/>
        <v>820938.29536951997</v>
      </c>
      <c r="O412" s="38">
        <f t="shared" si="89"/>
        <v>820.93829536952001</v>
      </c>
      <c r="P412" s="38">
        <v>770.70648010358195</v>
      </c>
      <c r="Q412" s="38">
        <f t="shared" si="90"/>
        <v>770.7</v>
      </c>
      <c r="R412" s="191"/>
      <c r="S412" s="195"/>
      <c r="T412" s="191"/>
      <c r="U412" s="195"/>
      <c r="V412" s="178"/>
      <c r="W412" s="38"/>
    </row>
    <row r="413" spans="1:23" x14ac:dyDescent="0.25">
      <c r="A413" s="5"/>
      <c r="B413" s="71" t="s">
        <v>783</v>
      </c>
      <c r="C413" s="53">
        <v>4</v>
      </c>
      <c r="D413" s="75">
        <v>35.131500000000003</v>
      </c>
      <c r="E413" s="179">
        <v>2067</v>
      </c>
      <c r="F413" s="100">
        <v>269661.8</v>
      </c>
      <c r="G413" s="61">
        <v>75</v>
      </c>
      <c r="H413" s="15">
        <f t="shared" si="87"/>
        <v>202246.35</v>
      </c>
      <c r="I413" s="15">
        <f t="shared" si="84"/>
        <v>67415.449999999983</v>
      </c>
      <c r="J413" s="15">
        <f t="shared" si="85"/>
        <v>130.46047411707789</v>
      </c>
      <c r="K413" s="15">
        <f t="shared" si="88"/>
        <v>511.49460540855557</v>
      </c>
      <c r="L413" s="15">
        <f t="shared" si="86"/>
        <v>952487.10829554882</v>
      </c>
      <c r="M413" s="15"/>
      <c r="N413" s="15">
        <f t="shared" si="83"/>
        <v>952487.10829554882</v>
      </c>
      <c r="O413" s="38">
        <f t="shared" si="89"/>
        <v>952.48710829554886</v>
      </c>
      <c r="P413" s="38">
        <v>859.94644018876761</v>
      </c>
      <c r="Q413" s="38">
        <f t="shared" si="90"/>
        <v>859.9</v>
      </c>
      <c r="R413" s="191"/>
      <c r="S413" s="195"/>
      <c r="T413" s="191"/>
      <c r="U413" s="195"/>
      <c r="V413" s="178"/>
      <c r="W413" s="38"/>
    </row>
    <row r="414" spans="1:23" x14ac:dyDescent="0.25">
      <c r="A414" s="5"/>
      <c r="B414" s="71" t="s">
        <v>282</v>
      </c>
      <c r="C414" s="53">
        <v>4</v>
      </c>
      <c r="D414" s="75">
        <v>21.135199999999998</v>
      </c>
      <c r="E414" s="179">
        <v>1252</v>
      </c>
      <c r="F414" s="100">
        <v>215142.39999999999</v>
      </c>
      <c r="G414" s="61">
        <v>75</v>
      </c>
      <c r="H414" s="15">
        <f t="shared" si="87"/>
        <v>161356.79999999999</v>
      </c>
      <c r="I414" s="15">
        <f t="shared" si="84"/>
        <v>53785.600000000006</v>
      </c>
      <c r="J414" s="15">
        <f t="shared" si="85"/>
        <v>171.83897763578275</v>
      </c>
      <c r="K414" s="15">
        <f t="shared" si="88"/>
        <v>470.11610188985071</v>
      </c>
      <c r="L414" s="15">
        <f t="shared" si="86"/>
        <v>783026.76386672142</v>
      </c>
      <c r="M414" s="15"/>
      <c r="N414" s="15">
        <f t="shared" si="83"/>
        <v>783026.76386672142</v>
      </c>
      <c r="O414" s="38">
        <f t="shared" si="89"/>
        <v>783.02676386672147</v>
      </c>
      <c r="P414" s="38">
        <v>720.53546760915356</v>
      </c>
      <c r="Q414" s="38">
        <f t="shared" si="90"/>
        <v>720.5</v>
      </c>
      <c r="R414" s="191"/>
      <c r="S414" s="195"/>
      <c r="T414" s="191"/>
      <c r="U414" s="195"/>
      <c r="V414" s="178"/>
      <c r="W414" s="38"/>
    </row>
    <row r="415" spans="1:23" x14ac:dyDescent="0.25">
      <c r="A415" s="5"/>
      <c r="B415" s="71" t="s">
        <v>784</v>
      </c>
      <c r="C415" s="53">
        <v>4</v>
      </c>
      <c r="D415" s="75">
        <v>33.507600000000004</v>
      </c>
      <c r="E415" s="179">
        <v>1892</v>
      </c>
      <c r="F415" s="100">
        <v>297854</v>
      </c>
      <c r="G415" s="61">
        <v>75</v>
      </c>
      <c r="H415" s="15">
        <f t="shared" si="87"/>
        <v>223390.5</v>
      </c>
      <c r="I415" s="15">
        <f t="shared" si="84"/>
        <v>74463.5</v>
      </c>
      <c r="J415" s="15">
        <f t="shared" si="85"/>
        <v>157.42811839323468</v>
      </c>
      <c r="K415" s="15">
        <f t="shared" si="88"/>
        <v>484.52696113239875</v>
      </c>
      <c r="L415" s="15">
        <f t="shared" si="86"/>
        <v>896570.33023316355</v>
      </c>
      <c r="M415" s="15"/>
      <c r="N415" s="15">
        <f t="shared" si="83"/>
        <v>896570.33023316355</v>
      </c>
      <c r="O415" s="38">
        <f t="shared" si="89"/>
        <v>896.57033023316353</v>
      </c>
      <c r="P415" s="38">
        <v>832.97574483366441</v>
      </c>
      <c r="Q415" s="38">
        <f t="shared" si="90"/>
        <v>833</v>
      </c>
      <c r="R415" s="191"/>
      <c r="S415" s="195"/>
      <c r="T415" s="191"/>
      <c r="U415" s="195"/>
      <c r="V415" s="178"/>
      <c r="W415" s="38"/>
    </row>
    <row r="416" spans="1:23" x14ac:dyDescent="0.25">
      <c r="A416" s="5"/>
      <c r="B416" s="71" t="s">
        <v>283</v>
      </c>
      <c r="C416" s="53">
        <v>4</v>
      </c>
      <c r="D416" s="75">
        <v>26.096699999999998</v>
      </c>
      <c r="E416" s="179">
        <v>1333</v>
      </c>
      <c r="F416" s="100">
        <v>295324.3</v>
      </c>
      <c r="G416" s="61">
        <v>75</v>
      </c>
      <c r="H416" s="15">
        <f t="shared" si="87"/>
        <v>221493.22500000001</v>
      </c>
      <c r="I416" s="15">
        <f t="shared" si="84"/>
        <v>73831.074999999983</v>
      </c>
      <c r="J416" s="15">
        <f t="shared" si="85"/>
        <v>221.54861215303825</v>
      </c>
      <c r="K416" s="15">
        <f t="shared" si="88"/>
        <v>420.40646737259522</v>
      </c>
      <c r="L416" s="15">
        <f t="shared" si="86"/>
        <v>740265.31585796224</v>
      </c>
      <c r="M416" s="15"/>
      <c r="N416" s="15">
        <f t="shared" si="83"/>
        <v>740265.31585796224</v>
      </c>
      <c r="O416" s="38">
        <f t="shared" si="89"/>
        <v>740.26531585796226</v>
      </c>
      <c r="P416" s="38">
        <v>689.57917409024481</v>
      </c>
      <c r="Q416" s="38">
        <f t="shared" si="90"/>
        <v>689.6</v>
      </c>
      <c r="R416" s="191"/>
      <c r="S416" s="195"/>
      <c r="T416" s="191"/>
      <c r="U416" s="195"/>
      <c r="V416" s="178"/>
      <c r="W416" s="38"/>
    </row>
    <row r="417" spans="1:23" x14ac:dyDescent="0.25">
      <c r="A417" s="5"/>
      <c r="B417" s="71" t="s">
        <v>230</v>
      </c>
      <c r="C417" s="53">
        <v>4</v>
      </c>
      <c r="D417" s="74">
        <v>24.5121</v>
      </c>
      <c r="E417" s="179">
        <v>2002</v>
      </c>
      <c r="F417" s="100">
        <v>203851.4</v>
      </c>
      <c r="G417" s="61">
        <v>75</v>
      </c>
      <c r="H417" s="15">
        <f t="shared" si="87"/>
        <v>152888.54999999999</v>
      </c>
      <c r="I417" s="15">
        <f t="shared" si="84"/>
        <v>50962.850000000006</v>
      </c>
      <c r="J417" s="15">
        <f t="shared" si="85"/>
        <v>101.82387612387612</v>
      </c>
      <c r="K417" s="15">
        <f t="shared" si="88"/>
        <v>540.13120340175738</v>
      </c>
      <c r="L417" s="15">
        <f t="shared" si="86"/>
        <v>954220.36849239352</v>
      </c>
      <c r="M417" s="15"/>
      <c r="N417" s="15">
        <f t="shared" si="83"/>
        <v>954220.36849239352</v>
      </c>
      <c r="O417" s="38">
        <f t="shared" si="89"/>
        <v>954.2203684923935</v>
      </c>
      <c r="P417" s="38">
        <v>865.37428939781773</v>
      </c>
      <c r="Q417" s="38">
        <f t="shared" si="90"/>
        <v>865.4</v>
      </c>
      <c r="R417" s="191"/>
      <c r="S417" s="195"/>
      <c r="T417" s="191"/>
      <c r="U417" s="195"/>
      <c r="V417" s="178"/>
      <c r="W417" s="38"/>
    </row>
    <row r="418" spans="1:23" x14ac:dyDescent="0.25">
      <c r="A418" s="5"/>
      <c r="B418" s="71" t="s">
        <v>284</v>
      </c>
      <c r="C418" s="53">
        <v>4</v>
      </c>
      <c r="D418" s="75">
        <v>32.277900000000002</v>
      </c>
      <c r="E418" s="179">
        <v>2918</v>
      </c>
      <c r="F418" s="100">
        <v>382026.2</v>
      </c>
      <c r="G418" s="61">
        <v>75</v>
      </c>
      <c r="H418" s="15">
        <f t="shared" si="87"/>
        <v>286519.65000000002</v>
      </c>
      <c r="I418" s="15">
        <f t="shared" si="84"/>
        <v>95506.549999999988</v>
      </c>
      <c r="J418" s="15">
        <f t="shared" si="85"/>
        <v>130.92056202878683</v>
      </c>
      <c r="K418" s="15">
        <f t="shared" si="88"/>
        <v>511.0345174968466</v>
      </c>
      <c r="L418" s="15">
        <f t="shared" si="86"/>
        <v>1025592.6939681212</v>
      </c>
      <c r="M418" s="15"/>
      <c r="N418" s="15">
        <f t="shared" si="83"/>
        <v>1025592.6939681212</v>
      </c>
      <c r="O418" s="38">
        <f t="shared" si="89"/>
        <v>1025.5926939681212</v>
      </c>
      <c r="P418" s="38">
        <v>929.74806585997931</v>
      </c>
      <c r="Q418" s="38">
        <f t="shared" si="90"/>
        <v>929.7</v>
      </c>
      <c r="R418" s="191"/>
      <c r="S418" s="195"/>
      <c r="T418" s="191"/>
      <c r="U418" s="195"/>
      <c r="V418" s="178"/>
      <c r="W418" s="38"/>
    </row>
    <row r="419" spans="1:23" x14ac:dyDescent="0.25">
      <c r="A419" s="5"/>
      <c r="B419" s="71" t="s">
        <v>285</v>
      </c>
      <c r="C419" s="53">
        <v>4</v>
      </c>
      <c r="D419" s="75">
        <v>17.488699999999998</v>
      </c>
      <c r="E419" s="179">
        <v>1352</v>
      </c>
      <c r="F419" s="100">
        <v>191476.1</v>
      </c>
      <c r="G419" s="61">
        <v>75</v>
      </c>
      <c r="H419" s="15">
        <f t="shared" si="87"/>
        <v>143607.07500000001</v>
      </c>
      <c r="I419" s="15">
        <f t="shared" si="84"/>
        <v>47869.024999999994</v>
      </c>
      <c r="J419" s="15">
        <f t="shared" si="85"/>
        <v>141.62433431952664</v>
      </c>
      <c r="K419" s="15">
        <f t="shared" si="88"/>
        <v>500.33074520610683</v>
      </c>
      <c r="L419" s="15">
        <f t="shared" si="86"/>
        <v>821586.86881952768</v>
      </c>
      <c r="M419" s="15"/>
      <c r="N419" s="15">
        <f t="shared" si="83"/>
        <v>821586.86881952768</v>
      </c>
      <c r="O419" s="38">
        <f t="shared" si="89"/>
        <v>821.58686881952769</v>
      </c>
      <c r="P419" s="38">
        <v>749.15788624934339</v>
      </c>
      <c r="Q419" s="38">
        <f t="shared" si="90"/>
        <v>749.2</v>
      </c>
      <c r="R419" s="191"/>
      <c r="S419" s="195"/>
      <c r="T419" s="191"/>
      <c r="U419" s="195"/>
      <c r="V419" s="178"/>
      <c r="W419" s="38"/>
    </row>
    <row r="420" spans="1:23" x14ac:dyDescent="0.25">
      <c r="A420" s="5"/>
      <c r="B420" s="71" t="s">
        <v>286</v>
      </c>
      <c r="C420" s="53">
        <v>4</v>
      </c>
      <c r="D420" s="75">
        <v>45.682399999999994</v>
      </c>
      <c r="E420" s="179">
        <v>2168</v>
      </c>
      <c r="F420" s="100">
        <v>386073.9</v>
      </c>
      <c r="G420" s="61">
        <v>75</v>
      </c>
      <c r="H420" s="15">
        <f t="shared" si="87"/>
        <v>289555.42499999999</v>
      </c>
      <c r="I420" s="15">
        <f t="shared" si="84"/>
        <v>96518.475000000035</v>
      </c>
      <c r="J420" s="15">
        <f t="shared" si="85"/>
        <v>178.0783671586716</v>
      </c>
      <c r="K420" s="15">
        <f t="shared" si="88"/>
        <v>463.87671236696184</v>
      </c>
      <c r="L420" s="15">
        <f t="shared" si="86"/>
        <v>929562.97537668911</v>
      </c>
      <c r="M420" s="15"/>
      <c r="N420" s="15">
        <f t="shared" si="83"/>
        <v>929562.97537668911</v>
      </c>
      <c r="O420" s="38">
        <f t="shared" si="89"/>
        <v>929.56297537668911</v>
      </c>
      <c r="P420" s="38">
        <v>868.1599299724395</v>
      </c>
      <c r="Q420" s="38">
        <f t="shared" si="90"/>
        <v>868.2</v>
      </c>
      <c r="R420" s="191"/>
      <c r="S420" s="195"/>
      <c r="T420" s="191"/>
      <c r="U420" s="195"/>
      <c r="V420" s="178"/>
      <c r="W420" s="38"/>
    </row>
    <row r="421" spans="1:23" x14ac:dyDescent="0.25">
      <c r="A421" s="5"/>
      <c r="B421" s="71"/>
      <c r="C421" s="53"/>
      <c r="D421" s="75">
        <v>0</v>
      </c>
      <c r="E421" s="181"/>
      <c r="F421" s="50"/>
      <c r="G421" s="61"/>
      <c r="H421" s="39"/>
      <c r="I421" s="15"/>
      <c r="K421" s="15"/>
      <c r="L421" s="15"/>
      <c r="M421" s="15"/>
      <c r="N421" s="15"/>
      <c r="O421" s="38">
        <f t="shared" si="89"/>
        <v>0</v>
      </c>
      <c r="P421" s="38">
        <v>0</v>
      </c>
      <c r="Q421" s="38">
        <f t="shared" si="90"/>
        <v>0</v>
      </c>
      <c r="R421" s="191"/>
      <c r="S421" s="195"/>
      <c r="T421" s="191"/>
      <c r="U421" s="195"/>
      <c r="V421" s="178"/>
      <c r="W421" s="38"/>
    </row>
    <row r="422" spans="1:23" x14ac:dyDescent="0.25">
      <c r="A422" s="32" t="s">
        <v>287</v>
      </c>
      <c r="B422" s="63" t="s">
        <v>2</v>
      </c>
      <c r="C422" s="64"/>
      <c r="D422" s="7">
        <v>1072.5956999999999</v>
      </c>
      <c r="E422" s="182">
        <f>E423</f>
        <v>85073</v>
      </c>
      <c r="F422" s="55"/>
      <c r="G422" s="61"/>
      <c r="H422" s="12">
        <f>H424</f>
        <v>9361578.5749999974</v>
      </c>
      <c r="I422" s="12">
        <f>I424</f>
        <v>-9361578.5749999974</v>
      </c>
      <c r="J422" s="12"/>
      <c r="K422" s="15"/>
      <c r="L422" s="15"/>
      <c r="M422" s="14">
        <f>M424</f>
        <v>35715660.042038359</v>
      </c>
      <c r="N422" s="12">
        <f t="shared" si="83"/>
        <v>35715660.042038359</v>
      </c>
      <c r="O422" s="38"/>
      <c r="P422" s="38"/>
      <c r="Q422" s="38">
        <f t="shared" si="90"/>
        <v>0</v>
      </c>
      <c r="R422" s="191"/>
      <c r="S422" s="195"/>
      <c r="T422" s="191"/>
      <c r="U422" s="195"/>
      <c r="V422" s="178"/>
      <c r="W422" s="38"/>
    </row>
    <row r="423" spans="1:23" x14ac:dyDescent="0.25">
      <c r="A423" s="32" t="s">
        <v>287</v>
      </c>
      <c r="B423" s="63" t="s">
        <v>3</v>
      </c>
      <c r="C423" s="64"/>
      <c r="D423" s="7">
        <v>1072.5956999999999</v>
      </c>
      <c r="E423" s="182">
        <f>SUM(E425:E457)</f>
        <v>85073</v>
      </c>
      <c r="F423" s="55">
        <f>SUM(F425:F457)</f>
        <v>37446314.29999999</v>
      </c>
      <c r="G423" s="61"/>
      <c r="H423" s="12">
        <f>SUM(H425:H457)</f>
        <v>15886984.775000004</v>
      </c>
      <c r="I423" s="12">
        <f>SUM(I425:I457)</f>
        <v>21559329.52500001</v>
      </c>
      <c r="J423" s="12"/>
      <c r="K423" s="15"/>
      <c r="L423" s="12">
        <f>SUM(L425:L457)</f>
        <v>29262287.578477275</v>
      </c>
      <c r="M423" s="15"/>
      <c r="N423" s="12">
        <f t="shared" si="83"/>
        <v>29262287.578477275</v>
      </c>
      <c r="O423" s="38"/>
      <c r="P423" s="38"/>
      <c r="Q423" s="38">
        <f t="shared" si="90"/>
        <v>0</v>
      </c>
      <c r="R423" s="191"/>
      <c r="S423" s="195"/>
      <c r="T423" s="191"/>
      <c r="U423" s="195"/>
      <c r="V423" s="178"/>
      <c r="W423" s="38"/>
    </row>
    <row r="424" spans="1:23" x14ac:dyDescent="0.25">
      <c r="A424" s="5"/>
      <c r="B424" s="71" t="s">
        <v>26</v>
      </c>
      <c r="C424" s="53">
        <v>2</v>
      </c>
      <c r="D424" s="75">
        <v>0</v>
      </c>
      <c r="E424" s="184"/>
      <c r="F424" s="70"/>
      <c r="G424" s="61">
        <v>25</v>
      </c>
      <c r="H424" s="15">
        <f>F423*G424/100</f>
        <v>9361578.5749999974</v>
      </c>
      <c r="I424" s="15">
        <f t="shared" si="84"/>
        <v>-9361578.5749999974</v>
      </c>
      <c r="J424" s="15"/>
      <c r="K424" s="15"/>
      <c r="L424" s="15"/>
      <c r="M424" s="15">
        <f>($L$7*$L$8*E422/$L$10)+($L$7*$L$9*D422/$L$11)</f>
        <v>35715660.042038359</v>
      </c>
      <c r="N424" s="15">
        <f t="shared" si="83"/>
        <v>35715660.042038359</v>
      </c>
      <c r="O424" s="38">
        <f t="shared" si="89"/>
        <v>35715.660042038362</v>
      </c>
      <c r="P424" s="38">
        <v>32744.083443721578</v>
      </c>
      <c r="Q424" s="38">
        <f t="shared" si="90"/>
        <v>32744.1</v>
      </c>
      <c r="R424" s="191"/>
      <c r="S424" s="195"/>
      <c r="T424" s="191"/>
      <c r="U424" s="195"/>
      <c r="V424" s="178"/>
      <c r="W424" s="38"/>
    </row>
    <row r="425" spans="1:23" x14ac:dyDescent="0.25">
      <c r="A425" s="5"/>
      <c r="B425" s="71" t="s">
        <v>288</v>
      </c>
      <c r="C425" s="53">
        <v>4</v>
      </c>
      <c r="D425" s="75">
        <v>34.587399999999995</v>
      </c>
      <c r="E425" s="179">
        <v>2536</v>
      </c>
      <c r="F425" s="101">
        <v>2388704.5</v>
      </c>
      <c r="G425" s="61">
        <v>75</v>
      </c>
      <c r="H425" s="15">
        <f>F425*G425/100</f>
        <v>1791528.375</v>
      </c>
      <c r="I425" s="15">
        <f t="shared" si="84"/>
        <v>597176.125</v>
      </c>
      <c r="J425" s="15">
        <f t="shared" ref="J425:J457" si="91">F425/E425</f>
        <v>941.91817823343854</v>
      </c>
      <c r="K425" s="15">
        <f t="shared" ref="K425:K457" si="92">$J$11*$J$19-J425</f>
        <v>-299.9630987078051</v>
      </c>
      <c r="L425" s="15">
        <f t="shared" ref="L425:L457" si="93">IF(K425&gt;0,$J$7*$J$8*(K425/$K$19),0)+$J$7*$J$9*(E425/$E$19)+$J$7*$J$10*(D425/$D$19)</f>
        <v>337022.61900385772</v>
      </c>
      <c r="M425" s="15"/>
      <c r="N425" s="15">
        <f t="shared" si="83"/>
        <v>337022.61900385772</v>
      </c>
      <c r="O425" s="38">
        <f t="shared" si="89"/>
        <v>337.0226190038577</v>
      </c>
      <c r="P425" s="38">
        <v>310.14005879148186</v>
      </c>
      <c r="Q425" s="38">
        <f t="shared" si="90"/>
        <v>310.10000000000002</v>
      </c>
      <c r="R425" s="191"/>
      <c r="S425" s="195"/>
      <c r="T425" s="191"/>
      <c r="U425" s="195"/>
      <c r="V425" s="178"/>
      <c r="W425" s="38"/>
    </row>
    <row r="426" spans="1:23" x14ac:dyDescent="0.25">
      <c r="A426" s="5"/>
      <c r="B426" s="71" t="s">
        <v>289</v>
      </c>
      <c r="C426" s="53">
        <v>4</v>
      </c>
      <c r="D426" s="75">
        <v>23.7818</v>
      </c>
      <c r="E426" s="179">
        <v>1229</v>
      </c>
      <c r="F426" s="101">
        <v>148969.79999999999</v>
      </c>
      <c r="G426" s="61">
        <v>75</v>
      </c>
      <c r="H426" s="15">
        <f t="shared" ref="H426:H457" si="94">F426*G426/100</f>
        <v>111727.35</v>
      </c>
      <c r="I426" s="15">
        <f t="shared" si="84"/>
        <v>37242.449999999983</v>
      </c>
      <c r="J426" s="15">
        <f t="shared" si="91"/>
        <v>121.21220504475183</v>
      </c>
      <c r="K426" s="15">
        <f t="shared" si="92"/>
        <v>520.7428744808816</v>
      </c>
      <c r="L426" s="15">
        <f t="shared" si="93"/>
        <v>853250.35134363989</v>
      </c>
      <c r="M426" s="15"/>
      <c r="N426" s="15">
        <f t="shared" si="83"/>
        <v>853250.35134363989</v>
      </c>
      <c r="O426" s="38">
        <f t="shared" si="89"/>
        <v>853.25035134363986</v>
      </c>
      <c r="P426" s="38">
        <v>785.35227969080904</v>
      </c>
      <c r="Q426" s="38">
        <f t="shared" si="90"/>
        <v>785.4</v>
      </c>
      <c r="R426" s="191"/>
      <c r="S426" s="195"/>
      <c r="T426" s="191"/>
      <c r="U426" s="195"/>
      <c r="V426" s="178"/>
      <c r="W426" s="38"/>
    </row>
    <row r="427" spans="1:23" x14ac:dyDescent="0.25">
      <c r="A427" s="5"/>
      <c r="B427" s="71" t="s">
        <v>785</v>
      </c>
      <c r="C427" s="53">
        <v>4</v>
      </c>
      <c r="D427" s="75">
        <v>19.7803</v>
      </c>
      <c r="E427" s="179">
        <v>1256</v>
      </c>
      <c r="F427" s="101">
        <v>323618.40000000002</v>
      </c>
      <c r="G427" s="61">
        <v>75</v>
      </c>
      <c r="H427" s="15">
        <f t="shared" si="94"/>
        <v>242713.8</v>
      </c>
      <c r="I427" s="15">
        <f t="shared" si="84"/>
        <v>80904.600000000035</v>
      </c>
      <c r="J427" s="15">
        <f t="shared" si="91"/>
        <v>257.65796178343953</v>
      </c>
      <c r="K427" s="15">
        <f t="shared" si="92"/>
        <v>384.2971177421939</v>
      </c>
      <c r="L427" s="15">
        <f t="shared" si="93"/>
        <v>669170.40452939318</v>
      </c>
      <c r="M427" s="15"/>
      <c r="N427" s="15">
        <f t="shared" si="83"/>
        <v>669170.40452939318</v>
      </c>
      <c r="O427" s="38">
        <f t="shared" si="89"/>
        <v>669.17040452939318</v>
      </c>
      <c r="P427" s="38">
        <v>554.86309017210829</v>
      </c>
      <c r="Q427" s="38">
        <f t="shared" si="90"/>
        <v>554.9</v>
      </c>
      <c r="R427" s="191"/>
      <c r="S427" s="195"/>
      <c r="T427" s="191"/>
      <c r="U427" s="195"/>
      <c r="V427" s="178"/>
      <c r="W427" s="38"/>
    </row>
    <row r="428" spans="1:23" x14ac:dyDescent="0.25">
      <c r="A428" s="5"/>
      <c r="B428" s="71" t="s">
        <v>290</v>
      </c>
      <c r="C428" s="53">
        <v>4</v>
      </c>
      <c r="D428" s="75">
        <v>46.573199999999993</v>
      </c>
      <c r="E428" s="179">
        <v>2576</v>
      </c>
      <c r="F428" s="101">
        <v>384599.2</v>
      </c>
      <c r="G428" s="61">
        <v>75</v>
      </c>
      <c r="H428" s="15">
        <f t="shared" si="94"/>
        <v>288449.40000000002</v>
      </c>
      <c r="I428" s="15">
        <f t="shared" si="84"/>
        <v>96149.799999999988</v>
      </c>
      <c r="J428" s="15">
        <f t="shared" si="91"/>
        <v>149.30093167701864</v>
      </c>
      <c r="K428" s="15">
        <f t="shared" si="92"/>
        <v>492.6541478486148</v>
      </c>
      <c r="L428" s="15">
        <f t="shared" si="93"/>
        <v>1008120.6189377243</v>
      </c>
      <c r="M428" s="15"/>
      <c r="N428" s="15">
        <f t="shared" si="83"/>
        <v>1008120.6189377243</v>
      </c>
      <c r="O428" s="38">
        <f t="shared" si="89"/>
        <v>1008.1206189377243</v>
      </c>
      <c r="P428" s="38">
        <v>931.61134041030311</v>
      </c>
      <c r="Q428" s="38">
        <f t="shared" si="90"/>
        <v>931.6</v>
      </c>
      <c r="R428" s="191"/>
      <c r="S428" s="195"/>
      <c r="T428" s="191"/>
      <c r="U428" s="195"/>
      <c r="V428" s="178"/>
      <c r="W428" s="38"/>
    </row>
    <row r="429" spans="1:23" x14ac:dyDescent="0.25">
      <c r="A429" s="5"/>
      <c r="B429" s="71" t="s">
        <v>291</v>
      </c>
      <c r="C429" s="53">
        <v>4</v>
      </c>
      <c r="D429" s="75">
        <v>31.337299999999999</v>
      </c>
      <c r="E429" s="179">
        <v>2735</v>
      </c>
      <c r="F429" s="101">
        <v>594291.80000000005</v>
      </c>
      <c r="G429" s="61">
        <v>75</v>
      </c>
      <c r="H429" s="15">
        <f t="shared" si="94"/>
        <v>445718.85</v>
      </c>
      <c r="I429" s="15">
        <f t="shared" si="84"/>
        <v>148572.95000000007</v>
      </c>
      <c r="J429" s="15">
        <f t="shared" si="91"/>
        <v>217.2913345521024</v>
      </c>
      <c r="K429" s="15">
        <f t="shared" si="92"/>
        <v>424.66374497353104</v>
      </c>
      <c r="L429" s="15">
        <f t="shared" si="93"/>
        <v>894251.3447581561</v>
      </c>
      <c r="M429" s="15"/>
      <c r="N429" s="15">
        <f t="shared" si="83"/>
        <v>894251.3447581561</v>
      </c>
      <c r="O429" s="38">
        <f t="shared" si="89"/>
        <v>894.25134475815605</v>
      </c>
      <c r="P429" s="38">
        <v>846.16914575652515</v>
      </c>
      <c r="Q429" s="38">
        <f t="shared" si="90"/>
        <v>846.2</v>
      </c>
      <c r="R429" s="191"/>
      <c r="S429" s="195"/>
      <c r="T429" s="191"/>
      <c r="U429" s="195"/>
      <c r="V429" s="178"/>
      <c r="W429" s="38"/>
    </row>
    <row r="430" spans="1:23" x14ac:dyDescent="0.25">
      <c r="A430" s="5"/>
      <c r="B430" s="71" t="s">
        <v>292</v>
      </c>
      <c r="C430" s="53">
        <v>4</v>
      </c>
      <c r="D430" s="75">
        <v>18.4437</v>
      </c>
      <c r="E430" s="179">
        <v>1503</v>
      </c>
      <c r="F430" s="101">
        <v>317964.79999999999</v>
      </c>
      <c r="G430" s="61">
        <v>75</v>
      </c>
      <c r="H430" s="15">
        <f t="shared" si="94"/>
        <v>238473.60000000001</v>
      </c>
      <c r="I430" s="15">
        <f t="shared" si="84"/>
        <v>79491.199999999983</v>
      </c>
      <c r="J430" s="15">
        <f t="shared" si="91"/>
        <v>211.55342648037259</v>
      </c>
      <c r="K430" s="15">
        <f t="shared" si="92"/>
        <v>430.40165304526084</v>
      </c>
      <c r="L430" s="15">
        <f t="shared" si="93"/>
        <v>748565.77529149223</v>
      </c>
      <c r="M430" s="15"/>
      <c r="N430" s="15">
        <f t="shared" si="83"/>
        <v>748565.77529149223</v>
      </c>
      <c r="O430" s="38">
        <f t="shared" si="89"/>
        <v>748.56577529149229</v>
      </c>
      <c r="P430" s="38">
        <v>655.15004539467384</v>
      </c>
      <c r="Q430" s="38">
        <f t="shared" si="90"/>
        <v>655.20000000000005</v>
      </c>
      <c r="R430" s="191"/>
      <c r="S430" s="195"/>
      <c r="T430" s="191"/>
      <c r="U430" s="195"/>
      <c r="V430" s="178"/>
      <c r="W430" s="38"/>
    </row>
    <row r="431" spans="1:23" x14ac:dyDescent="0.25">
      <c r="A431" s="5"/>
      <c r="B431" s="71" t="s">
        <v>293</v>
      </c>
      <c r="C431" s="53">
        <v>4</v>
      </c>
      <c r="D431" s="75">
        <v>52.673500000000004</v>
      </c>
      <c r="E431" s="179">
        <v>3012</v>
      </c>
      <c r="F431" s="101">
        <v>377081.7</v>
      </c>
      <c r="G431" s="61">
        <v>75</v>
      </c>
      <c r="H431" s="15">
        <f t="shared" si="94"/>
        <v>282811.27500000002</v>
      </c>
      <c r="I431" s="15">
        <f t="shared" si="84"/>
        <v>94270.424999999988</v>
      </c>
      <c r="J431" s="15">
        <f t="shared" si="91"/>
        <v>125.19312749003984</v>
      </c>
      <c r="K431" s="15">
        <f t="shared" si="92"/>
        <v>516.76195203559359</v>
      </c>
      <c r="L431" s="15">
        <f t="shared" si="93"/>
        <v>1097536.7782029801</v>
      </c>
      <c r="M431" s="15"/>
      <c r="N431" s="15">
        <f t="shared" si="83"/>
        <v>1097536.7782029801</v>
      </c>
      <c r="O431" s="38">
        <f t="shared" si="89"/>
        <v>1097.53677820298</v>
      </c>
      <c r="P431" s="38">
        <v>936.14078262931127</v>
      </c>
      <c r="Q431" s="38">
        <f t="shared" si="90"/>
        <v>936.1</v>
      </c>
      <c r="R431" s="191"/>
      <c r="S431" s="195"/>
      <c r="T431" s="191"/>
      <c r="U431" s="195"/>
      <c r="V431" s="178"/>
      <c r="W431" s="38"/>
    </row>
    <row r="432" spans="1:23" x14ac:dyDescent="0.25">
      <c r="A432" s="5"/>
      <c r="B432" s="71" t="s">
        <v>294</v>
      </c>
      <c r="C432" s="53">
        <v>4</v>
      </c>
      <c r="D432" s="75">
        <v>25.634499999999999</v>
      </c>
      <c r="E432" s="179">
        <v>1711</v>
      </c>
      <c r="F432" s="101">
        <v>233922.7</v>
      </c>
      <c r="G432" s="61">
        <v>75</v>
      </c>
      <c r="H432" s="15">
        <f t="shared" si="94"/>
        <v>175442.02499999999</v>
      </c>
      <c r="I432" s="15">
        <f t="shared" si="84"/>
        <v>58480.675000000017</v>
      </c>
      <c r="J432" s="15">
        <f t="shared" si="91"/>
        <v>136.71694915254238</v>
      </c>
      <c r="K432" s="15">
        <f t="shared" si="92"/>
        <v>505.23813037309105</v>
      </c>
      <c r="L432" s="15">
        <f t="shared" si="93"/>
        <v>884471.03519206832</v>
      </c>
      <c r="M432" s="15"/>
      <c r="N432" s="15">
        <f t="shared" si="83"/>
        <v>884471.03519206832</v>
      </c>
      <c r="O432" s="38">
        <f t="shared" si="89"/>
        <v>884.47103519206837</v>
      </c>
      <c r="P432" s="38">
        <v>811.90331031309279</v>
      </c>
      <c r="Q432" s="38">
        <f t="shared" si="90"/>
        <v>811.9</v>
      </c>
      <c r="R432" s="191"/>
      <c r="S432" s="195"/>
      <c r="T432" s="191"/>
      <c r="U432" s="195"/>
      <c r="V432" s="178"/>
      <c r="W432" s="38"/>
    </row>
    <row r="433" spans="1:23" x14ac:dyDescent="0.25">
      <c r="A433" s="5"/>
      <c r="B433" s="71" t="s">
        <v>287</v>
      </c>
      <c r="C433" s="53">
        <v>3</v>
      </c>
      <c r="D433" s="75">
        <v>21.541399999999999</v>
      </c>
      <c r="E433" s="179">
        <v>16413</v>
      </c>
      <c r="F433" s="101">
        <v>22177729</v>
      </c>
      <c r="G433" s="61">
        <v>20</v>
      </c>
      <c r="H433" s="15">
        <f t="shared" si="94"/>
        <v>4435545.8</v>
      </c>
      <c r="I433" s="15">
        <f t="shared" si="84"/>
        <v>17742183.199999999</v>
      </c>
      <c r="J433" s="15">
        <f t="shared" si="91"/>
        <v>1351.2294522634497</v>
      </c>
      <c r="K433" s="15">
        <f t="shared" si="92"/>
        <v>-709.27437273781629</v>
      </c>
      <c r="L433" s="15">
        <f t="shared" si="93"/>
        <v>1630031.036343724</v>
      </c>
      <c r="M433" s="15"/>
      <c r="N433" s="15">
        <f t="shared" si="83"/>
        <v>1630031.036343724</v>
      </c>
      <c r="O433" s="38">
        <f t="shared" si="89"/>
        <v>1630.0310363437241</v>
      </c>
      <c r="P433" s="38">
        <v>1479.1800866985536</v>
      </c>
      <c r="Q433" s="38">
        <f t="shared" si="90"/>
        <v>1479.2</v>
      </c>
      <c r="R433" s="191"/>
      <c r="S433" s="195"/>
      <c r="T433" s="191"/>
      <c r="U433" s="195"/>
      <c r="V433" s="178"/>
      <c r="W433" s="38"/>
    </row>
    <row r="434" spans="1:23" x14ac:dyDescent="0.25">
      <c r="A434" s="5"/>
      <c r="B434" s="71" t="s">
        <v>295</v>
      </c>
      <c r="C434" s="53">
        <v>4</v>
      </c>
      <c r="D434" s="75">
        <v>22.109099999999998</v>
      </c>
      <c r="E434" s="179">
        <v>2190</v>
      </c>
      <c r="F434" s="101">
        <v>820712.2</v>
      </c>
      <c r="G434" s="61">
        <v>75</v>
      </c>
      <c r="H434" s="15">
        <f t="shared" si="94"/>
        <v>615534.15</v>
      </c>
      <c r="I434" s="15">
        <f t="shared" si="84"/>
        <v>205178.04999999993</v>
      </c>
      <c r="J434" s="15">
        <f t="shared" si="91"/>
        <v>374.7544292237443</v>
      </c>
      <c r="K434" s="15">
        <f t="shared" si="92"/>
        <v>267.20065030188914</v>
      </c>
      <c r="L434" s="15">
        <f t="shared" si="93"/>
        <v>614095.99276395747</v>
      </c>
      <c r="M434" s="15"/>
      <c r="N434" s="15">
        <f t="shared" si="83"/>
        <v>614095.99276395747</v>
      </c>
      <c r="O434" s="38">
        <f t="shared" si="89"/>
        <v>614.0959927639575</v>
      </c>
      <c r="P434" s="38">
        <v>595.31165442523366</v>
      </c>
      <c r="Q434" s="38">
        <f t="shared" si="90"/>
        <v>595.29999999999995</v>
      </c>
      <c r="R434" s="191"/>
      <c r="S434" s="195"/>
      <c r="T434" s="191"/>
      <c r="U434" s="195"/>
      <c r="V434" s="178"/>
      <c r="W434" s="38"/>
    </row>
    <row r="435" spans="1:23" x14ac:dyDescent="0.25">
      <c r="A435" s="5"/>
      <c r="B435" s="71" t="s">
        <v>296</v>
      </c>
      <c r="C435" s="53">
        <v>4</v>
      </c>
      <c r="D435" s="75">
        <v>62.467600000000004</v>
      </c>
      <c r="E435" s="179">
        <v>3276</v>
      </c>
      <c r="F435" s="101">
        <v>1099944.1000000001</v>
      </c>
      <c r="G435" s="61">
        <v>75</v>
      </c>
      <c r="H435" s="15">
        <f t="shared" si="94"/>
        <v>824958.07499999995</v>
      </c>
      <c r="I435" s="15">
        <f t="shared" si="84"/>
        <v>274986.02500000014</v>
      </c>
      <c r="J435" s="15">
        <f t="shared" si="91"/>
        <v>335.75827228327233</v>
      </c>
      <c r="K435" s="15">
        <f t="shared" si="92"/>
        <v>306.1968072423611</v>
      </c>
      <c r="L435" s="15">
        <f t="shared" si="93"/>
        <v>878255.0989125378</v>
      </c>
      <c r="M435" s="15"/>
      <c r="N435" s="15">
        <f t="shared" si="83"/>
        <v>878255.0989125378</v>
      </c>
      <c r="O435" s="38">
        <f t="shared" si="89"/>
        <v>878.25509891253785</v>
      </c>
      <c r="P435" s="38">
        <v>809.52985635347318</v>
      </c>
      <c r="Q435" s="38">
        <f t="shared" si="90"/>
        <v>809.5</v>
      </c>
      <c r="R435" s="191"/>
      <c r="S435" s="195"/>
      <c r="T435" s="191"/>
      <c r="U435" s="195"/>
      <c r="V435" s="178"/>
      <c r="W435" s="38"/>
    </row>
    <row r="436" spans="1:23" x14ac:dyDescent="0.25">
      <c r="A436" s="5"/>
      <c r="B436" s="71" t="s">
        <v>297</v>
      </c>
      <c r="C436" s="53">
        <v>4</v>
      </c>
      <c r="D436" s="75">
        <v>27.094299999999997</v>
      </c>
      <c r="E436" s="179">
        <v>2033</v>
      </c>
      <c r="F436" s="101">
        <v>327767</v>
      </c>
      <c r="G436" s="61">
        <v>75</v>
      </c>
      <c r="H436" s="15">
        <f t="shared" si="94"/>
        <v>245825.25</v>
      </c>
      <c r="I436" s="15">
        <f t="shared" si="84"/>
        <v>81941.75</v>
      </c>
      <c r="J436" s="15">
        <f t="shared" si="91"/>
        <v>161.22331529758978</v>
      </c>
      <c r="K436" s="15">
        <f t="shared" si="92"/>
        <v>480.73176422804363</v>
      </c>
      <c r="L436" s="15">
        <f t="shared" si="93"/>
        <v>887707.78991415771</v>
      </c>
      <c r="M436" s="15"/>
      <c r="N436" s="15">
        <f t="shared" si="83"/>
        <v>887707.78991415771</v>
      </c>
      <c r="O436" s="38">
        <f t="shared" si="89"/>
        <v>887.70778991415773</v>
      </c>
      <c r="P436" s="38">
        <v>836.32010478221969</v>
      </c>
      <c r="Q436" s="38">
        <f t="shared" si="90"/>
        <v>836.3</v>
      </c>
      <c r="R436" s="191"/>
      <c r="S436" s="195"/>
      <c r="T436" s="191"/>
      <c r="U436" s="195"/>
      <c r="V436" s="178"/>
      <c r="W436" s="38"/>
    </row>
    <row r="437" spans="1:23" x14ac:dyDescent="0.25">
      <c r="A437" s="5"/>
      <c r="B437" s="71" t="s">
        <v>298</v>
      </c>
      <c r="C437" s="53">
        <v>4</v>
      </c>
      <c r="D437" s="75">
        <v>30.487299999999998</v>
      </c>
      <c r="E437" s="179">
        <v>1030</v>
      </c>
      <c r="F437" s="101">
        <v>57005.7</v>
      </c>
      <c r="G437" s="61">
        <v>75</v>
      </c>
      <c r="H437" s="15">
        <f t="shared" si="94"/>
        <v>42754.275000000001</v>
      </c>
      <c r="I437" s="15">
        <f t="shared" si="84"/>
        <v>14251.424999999996</v>
      </c>
      <c r="J437" s="15">
        <f t="shared" si="91"/>
        <v>55.34533980582524</v>
      </c>
      <c r="K437" s="15">
        <f t="shared" si="92"/>
        <v>586.6097397198082</v>
      </c>
      <c r="L437" s="15">
        <f t="shared" si="93"/>
        <v>937313.97086845897</v>
      </c>
      <c r="M437" s="15"/>
      <c r="N437" s="15">
        <f t="shared" si="83"/>
        <v>937313.97086845897</v>
      </c>
      <c r="O437" s="38">
        <f t="shared" si="89"/>
        <v>937.31397086845902</v>
      </c>
      <c r="P437" s="38">
        <v>743.65181116458405</v>
      </c>
      <c r="Q437" s="38">
        <f t="shared" si="90"/>
        <v>743.7</v>
      </c>
      <c r="R437" s="191"/>
      <c r="S437" s="195"/>
      <c r="T437" s="191"/>
      <c r="U437" s="195"/>
      <c r="V437" s="178"/>
      <c r="W437" s="38"/>
    </row>
    <row r="438" spans="1:23" x14ac:dyDescent="0.25">
      <c r="A438" s="5"/>
      <c r="B438" s="71" t="s">
        <v>299</v>
      </c>
      <c r="C438" s="53">
        <v>4</v>
      </c>
      <c r="D438" s="75">
        <v>25.811999999999998</v>
      </c>
      <c r="E438" s="179">
        <v>1121</v>
      </c>
      <c r="F438" s="101">
        <v>167447.6</v>
      </c>
      <c r="G438" s="61">
        <v>75</v>
      </c>
      <c r="H438" s="15">
        <f t="shared" si="94"/>
        <v>125585.7</v>
      </c>
      <c r="I438" s="15">
        <f t="shared" si="84"/>
        <v>41861.900000000009</v>
      </c>
      <c r="J438" s="15">
        <f t="shared" si="91"/>
        <v>149.37341659232828</v>
      </c>
      <c r="K438" s="15">
        <f t="shared" si="92"/>
        <v>492.58166293330515</v>
      </c>
      <c r="L438" s="15">
        <f t="shared" si="93"/>
        <v>812165.93865782081</v>
      </c>
      <c r="M438" s="15"/>
      <c r="N438" s="15">
        <f t="shared" si="83"/>
        <v>812165.93865782081</v>
      </c>
      <c r="O438" s="38">
        <f t="shared" si="89"/>
        <v>812.16593865782079</v>
      </c>
      <c r="P438" s="38">
        <v>746.06846834935789</v>
      </c>
      <c r="Q438" s="38">
        <f t="shared" si="90"/>
        <v>746.1</v>
      </c>
      <c r="R438" s="191"/>
      <c r="S438" s="195"/>
      <c r="T438" s="191"/>
      <c r="U438" s="195"/>
      <c r="V438" s="178"/>
      <c r="W438" s="38"/>
    </row>
    <row r="439" spans="1:23" x14ac:dyDescent="0.25">
      <c r="A439" s="5"/>
      <c r="B439" s="71" t="s">
        <v>300</v>
      </c>
      <c r="C439" s="53">
        <v>4</v>
      </c>
      <c r="D439" s="75">
        <v>18.983499999999999</v>
      </c>
      <c r="E439" s="179">
        <v>1456</v>
      </c>
      <c r="F439" s="101">
        <v>336715.9</v>
      </c>
      <c r="G439" s="61">
        <v>75</v>
      </c>
      <c r="H439" s="15">
        <f t="shared" si="94"/>
        <v>252536.92499999999</v>
      </c>
      <c r="I439" s="15">
        <f t="shared" si="84"/>
        <v>84178.975000000035</v>
      </c>
      <c r="J439" s="15">
        <f t="shared" si="91"/>
        <v>231.26092032967034</v>
      </c>
      <c r="K439" s="15">
        <f t="shared" si="92"/>
        <v>410.6941591959631</v>
      </c>
      <c r="L439" s="15">
        <f t="shared" si="93"/>
        <v>720150.50805352931</v>
      </c>
      <c r="M439" s="15"/>
      <c r="N439" s="15">
        <f t="shared" si="83"/>
        <v>720150.50805352931</v>
      </c>
      <c r="O439" s="38">
        <f t="shared" si="89"/>
        <v>720.15050805352928</v>
      </c>
      <c r="P439" s="38">
        <v>713.1850170916515</v>
      </c>
      <c r="Q439" s="38">
        <f t="shared" si="90"/>
        <v>713.2</v>
      </c>
      <c r="R439" s="191"/>
      <c r="S439" s="195"/>
      <c r="T439" s="191"/>
      <c r="U439" s="195"/>
      <c r="V439" s="178"/>
      <c r="W439" s="38"/>
    </row>
    <row r="440" spans="1:23" x14ac:dyDescent="0.25">
      <c r="A440" s="5"/>
      <c r="B440" s="71" t="s">
        <v>786</v>
      </c>
      <c r="C440" s="53">
        <v>4</v>
      </c>
      <c r="D440" s="75">
        <v>35.002099999999999</v>
      </c>
      <c r="E440" s="179">
        <v>2502</v>
      </c>
      <c r="F440" s="101">
        <v>265555.5</v>
      </c>
      <c r="G440" s="61">
        <v>75</v>
      </c>
      <c r="H440" s="15">
        <f t="shared" si="94"/>
        <v>199166.625</v>
      </c>
      <c r="I440" s="15">
        <f t="shared" si="84"/>
        <v>66388.875</v>
      </c>
      <c r="J440" s="15">
        <f t="shared" si="91"/>
        <v>106.13729016786571</v>
      </c>
      <c r="K440" s="15">
        <f t="shared" si="92"/>
        <v>535.81778935776777</v>
      </c>
      <c r="L440" s="15">
        <f t="shared" si="93"/>
        <v>1025112.4225903902</v>
      </c>
      <c r="M440" s="15"/>
      <c r="N440" s="15">
        <f t="shared" si="83"/>
        <v>1025112.4225903902</v>
      </c>
      <c r="O440" s="38">
        <f t="shared" si="89"/>
        <v>1025.1124225903902</v>
      </c>
      <c r="P440" s="38">
        <v>900.90123199366815</v>
      </c>
      <c r="Q440" s="38">
        <f t="shared" si="90"/>
        <v>900.9</v>
      </c>
      <c r="R440" s="191"/>
      <c r="S440" s="195"/>
      <c r="T440" s="191"/>
      <c r="U440" s="195"/>
      <c r="V440" s="178"/>
      <c r="W440" s="38"/>
    </row>
    <row r="441" spans="1:23" x14ac:dyDescent="0.25">
      <c r="A441" s="5"/>
      <c r="B441" s="71" t="s">
        <v>301</v>
      </c>
      <c r="C441" s="53">
        <v>4</v>
      </c>
      <c r="D441" s="75">
        <v>22.695900000000002</v>
      </c>
      <c r="E441" s="179">
        <v>1960</v>
      </c>
      <c r="F441" s="101">
        <v>364532.9</v>
      </c>
      <c r="G441" s="61">
        <v>75</v>
      </c>
      <c r="H441" s="15">
        <f t="shared" si="94"/>
        <v>273399.67499999999</v>
      </c>
      <c r="I441" s="15">
        <f t="shared" si="84"/>
        <v>91133.225000000035</v>
      </c>
      <c r="J441" s="15">
        <f t="shared" si="91"/>
        <v>185.98617346938778</v>
      </c>
      <c r="K441" s="15">
        <f t="shared" si="92"/>
        <v>455.96890605624566</v>
      </c>
      <c r="L441" s="15">
        <f t="shared" si="93"/>
        <v>836837.34956854128</v>
      </c>
      <c r="M441" s="15"/>
      <c r="N441" s="15">
        <f t="shared" si="83"/>
        <v>836837.34956854128</v>
      </c>
      <c r="O441" s="38">
        <f t="shared" si="89"/>
        <v>836.8373495685413</v>
      </c>
      <c r="P441" s="38">
        <v>773.86428978624906</v>
      </c>
      <c r="Q441" s="38">
        <f t="shared" si="90"/>
        <v>773.9</v>
      </c>
      <c r="R441" s="191"/>
      <c r="S441" s="195"/>
      <c r="T441" s="191"/>
      <c r="U441" s="195"/>
      <c r="V441" s="178"/>
      <c r="W441" s="38"/>
    </row>
    <row r="442" spans="1:23" x14ac:dyDescent="0.25">
      <c r="A442" s="5"/>
      <c r="B442" s="71" t="s">
        <v>302</v>
      </c>
      <c r="C442" s="53">
        <v>4</v>
      </c>
      <c r="D442" s="75">
        <v>29.061799999999998</v>
      </c>
      <c r="E442" s="179">
        <v>1233</v>
      </c>
      <c r="F442" s="101">
        <v>213032.3</v>
      </c>
      <c r="G442" s="61">
        <v>75</v>
      </c>
      <c r="H442" s="15">
        <f t="shared" si="94"/>
        <v>159774.22500000001</v>
      </c>
      <c r="I442" s="15">
        <f t="shared" si="84"/>
        <v>53258.074999999983</v>
      </c>
      <c r="J442" s="15">
        <f t="shared" si="91"/>
        <v>172.77558799675586</v>
      </c>
      <c r="K442" s="15">
        <f t="shared" si="92"/>
        <v>469.17949152887758</v>
      </c>
      <c r="L442" s="15">
        <f t="shared" si="93"/>
        <v>801596.93130127224</v>
      </c>
      <c r="M442" s="15"/>
      <c r="N442" s="15">
        <f t="shared" si="83"/>
        <v>801596.93130127224</v>
      </c>
      <c r="O442" s="38">
        <f t="shared" si="89"/>
        <v>801.59693130127221</v>
      </c>
      <c r="P442" s="38">
        <v>717.4131020209818</v>
      </c>
      <c r="Q442" s="38">
        <f t="shared" si="90"/>
        <v>717.4</v>
      </c>
      <c r="R442" s="191"/>
      <c r="S442" s="195"/>
      <c r="T442" s="191"/>
      <c r="U442" s="195"/>
      <c r="V442" s="178"/>
      <c r="W442" s="38"/>
    </row>
    <row r="443" spans="1:23" x14ac:dyDescent="0.25">
      <c r="A443" s="5"/>
      <c r="B443" s="71" t="s">
        <v>303</v>
      </c>
      <c r="C443" s="53">
        <v>4</v>
      </c>
      <c r="D443" s="75">
        <v>43.259</v>
      </c>
      <c r="E443" s="179">
        <v>2562</v>
      </c>
      <c r="F443" s="101">
        <v>667981.9</v>
      </c>
      <c r="G443" s="61">
        <v>75</v>
      </c>
      <c r="H443" s="15">
        <f t="shared" si="94"/>
        <v>500986.42499999999</v>
      </c>
      <c r="I443" s="15">
        <f t="shared" si="84"/>
        <v>166995.47500000003</v>
      </c>
      <c r="J443" s="15">
        <f t="shared" si="91"/>
        <v>260.72673692427793</v>
      </c>
      <c r="K443" s="15">
        <f t="shared" si="92"/>
        <v>381.22834260135551</v>
      </c>
      <c r="L443" s="15">
        <f t="shared" si="93"/>
        <v>854217.46112703113</v>
      </c>
      <c r="M443" s="15"/>
      <c r="N443" s="15">
        <f t="shared" si="83"/>
        <v>854217.46112703113</v>
      </c>
      <c r="O443" s="38">
        <f t="shared" si="89"/>
        <v>854.21746112703113</v>
      </c>
      <c r="P443" s="38">
        <v>775.92153965139858</v>
      </c>
      <c r="Q443" s="38">
        <f t="shared" si="90"/>
        <v>775.9</v>
      </c>
      <c r="R443" s="191"/>
      <c r="S443" s="195"/>
      <c r="T443" s="191"/>
      <c r="U443" s="195"/>
      <c r="V443" s="178"/>
      <c r="W443" s="38"/>
    </row>
    <row r="444" spans="1:23" x14ac:dyDescent="0.25">
      <c r="A444" s="5"/>
      <c r="B444" s="71" t="s">
        <v>304</v>
      </c>
      <c r="C444" s="53">
        <v>4</v>
      </c>
      <c r="D444" s="75">
        <v>19.787700000000001</v>
      </c>
      <c r="E444" s="179">
        <v>1477</v>
      </c>
      <c r="F444" s="101">
        <v>167360.9</v>
      </c>
      <c r="G444" s="61">
        <v>75</v>
      </c>
      <c r="H444" s="15">
        <f t="shared" si="94"/>
        <v>125520.675</v>
      </c>
      <c r="I444" s="15">
        <f t="shared" si="84"/>
        <v>41840.224999999991</v>
      </c>
      <c r="J444" s="15">
        <f t="shared" si="91"/>
        <v>113.31137440758293</v>
      </c>
      <c r="K444" s="15">
        <f t="shared" si="92"/>
        <v>528.64370511805055</v>
      </c>
      <c r="L444" s="15">
        <f t="shared" si="93"/>
        <v>876289.0158892076</v>
      </c>
      <c r="M444" s="15"/>
      <c r="N444" s="15">
        <f t="shared" si="83"/>
        <v>876289.0158892076</v>
      </c>
      <c r="O444" s="38">
        <f t="shared" si="89"/>
        <v>876.28901588920758</v>
      </c>
      <c r="P444" s="38">
        <v>797.78455870854634</v>
      </c>
      <c r="Q444" s="38">
        <f t="shared" si="90"/>
        <v>797.8</v>
      </c>
      <c r="R444" s="191"/>
      <c r="S444" s="195"/>
      <c r="T444" s="191"/>
      <c r="U444" s="195"/>
      <c r="V444" s="178"/>
      <c r="W444" s="38"/>
    </row>
    <row r="445" spans="1:23" x14ac:dyDescent="0.25">
      <c r="A445" s="5"/>
      <c r="B445" s="71" t="s">
        <v>305</v>
      </c>
      <c r="C445" s="53">
        <v>4</v>
      </c>
      <c r="D445" s="75">
        <v>50.122700000000002</v>
      </c>
      <c r="E445" s="179">
        <v>1986</v>
      </c>
      <c r="F445" s="101">
        <v>542461.5</v>
      </c>
      <c r="G445" s="61">
        <v>75</v>
      </c>
      <c r="H445" s="15">
        <f t="shared" si="94"/>
        <v>406846.125</v>
      </c>
      <c r="I445" s="15">
        <f t="shared" si="84"/>
        <v>135615.375</v>
      </c>
      <c r="J445" s="15">
        <f t="shared" si="91"/>
        <v>273.142749244713</v>
      </c>
      <c r="K445" s="15">
        <f t="shared" si="92"/>
        <v>368.81233028092043</v>
      </c>
      <c r="L445" s="15">
        <f t="shared" si="93"/>
        <v>801778.69875715289</v>
      </c>
      <c r="M445" s="15"/>
      <c r="N445" s="15">
        <f t="shared" si="83"/>
        <v>801778.69875715289</v>
      </c>
      <c r="O445" s="38">
        <f t="shared" si="89"/>
        <v>801.77869875715294</v>
      </c>
      <c r="P445" s="38">
        <v>794.23846048067185</v>
      </c>
      <c r="Q445" s="38">
        <f t="shared" si="90"/>
        <v>794.2</v>
      </c>
      <c r="R445" s="191"/>
      <c r="S445" s="195"/>
      <c r="T445" s="191"/>
      <c r="U445" s="195"/>
      <c r="V445" s="178"/>
      <c r="W445" s="38"/>
    </row>
    <row r="446" spans="1:23" x14ac:dyDescent="0.25">
      <c r="A446" s="5"/>
      <c r="B446" s="71" t="s">
        <v>787</v>
      </c>
      <c r="C446" s="53">
        <v>4</v>
      </c>
      <c r="D446" s="75">
        <v>36.563299999999998</v>
      </c>
      <c r="E446" s="179">
        <v>2529</v>
      </c>
      <c r="F446" s="101">
        <v>371776.1</v>
      </c>
      <c r="G446" s="61">
        <v>75</v>
      </c>
      <c r="H446" s="15">
        <f t="shared" si="94"/>
        <v>278832.07500000001</v>
      </c>
      <c r="I446" s="15">
        <f t="shared" si="84"/>
        <v>92944.024999999965</v>
      </c>
      <c r="J446" s="15">
        <f t="shared" si="91"/>
        <v>147.00517991300907</v>
      </c>
      <c r="K446" s="15">
        <f t="shared" si="92"/>
        <v>494.94989961262434</v>
      </c>
      <c r="L446" s="15">
        <f t="shared" si="93"/>
        <v>979306.68547251122</v>
      </c>
      <c r="M446" s="15"/>
      <c r="N446" s="15">
        <f t="shared" si="83"/>
        <v>979306.68547251122</v>
      </c>
      <c r="O446" s="38">
        <f t="shared" si="89"/>
        <v>979.30668547251128</v>
      </c>
      <c r="P446" s="38">
        <v>893.2063426934991</v>
      </c>
      <c r="Q446" s="38">
        <f t="shared" si="90"/>
        <v>893.2</v>
      </c>
      <c r="R446" s="191"/>
      <c r="S446" s="195"/>
      <c r="T446" s="191"/>
      <c r="U446" s="195"/>
      <c r="V446" s="178"/>
      <c r="W446" s="38"/>
    </row>
    <row r="447" spans="1:23" x14ac:dyDescent="0.25">
      <c r="A447" s="5"/>
      <c r="B447" s="71" t="s">
        <v>306</v>
      </c>
      <c r="C447" s="53">
        <v>4</v>
      </c>
      <c r="D447" s="75">
        <v>44.360399999999998</v>
      </c>
      <c r="E447" s="179">
        <v>2504</v>
      </c>
      <c r="F447" s="101">
        <v>331901.5</v>
      </c>
      <c r="G447" s="61">
        <v>75</v>
      </c>
      <c r="H447" s="15">
        <f t="shared" si="94"/>
        <v>248926.125</v>
      </c>
      <c r="I447" s="15">
        <f t="shared" si="84"/>
        <v>82975.375</v>
      </c>
      <c r="J447" s="15">
        <f t="shared" si="91"/>
        <v>132.54852236421726</v>
      </c>
      <c r="K447" s="15">
        <f t="shared" si="92"/>
        <v>509.40655716141617</v>
      </c>
      <c r="L447" s="15">
        <f t="shared" si="93"/>
        <v>1016778.487024538</v>
      </c>
      <c r="M447" s="15"/>
      <c r="N447" s="15">
        <f t="shared" si="83"/>
        <v>1016778.487024538</v>
      </c>
      <c r="O447" s="38">
        <f t="shared" si="89"/>
        <v>1016.778487024538</v>
      </c>
      <c r="P447" s="38">
        <v>940.83639581914451</v>
      </c>
      <c r="Q447" s="38">
        <f t="shared" si="90"/>
        <v>940.8</v>
      </c>
      <c r="R447" s="191"/>
      <c r="S447" s="195"/>
      <c r="T447" s="191"/>
      <c r="U447" s="195"/>
      <c r="V447" s="178"/>
      <c r="W447" s="38"/>
    </row>
    <row r="448" spans="1:23" x14ac:dyDescent="0.25">
      <c r="A448" s="5"/>
      <c r="B448" s="71" t="s">
        <v>307</v>
      </c>
      <c r="C448" s="53">
        <v>4</v>
      </c>
      <c r="D448" s="75">
        <v>21.852300000000003</v>
      </c>
      <c r="E448" s="179">
        <v>820</v>
      </c>
      <c r="F448" s="101">
        <v>40004.699999999997</v>
      </c>
      <c r="G448" s="61">
        <v>75</v>
      </c>
      <c r="H448" s="15">
        <f t="shared" si="94"/>
        <v>30003.525000000001</v>
      </c>
      <c r="I448" s="15">
        <f t="shared" si="84"/>
        <v>10001.174999999996</v>
      </c>
      <c r="J448" s="15">
        <f t="shared" si="91"/>
        <v>48.786219512195117</v>
      </c>
      <c r="K448" s="15">
        <f t="shared" si="92"/>
        <v>593.16886001343835</v>
      </c>
      <c r="L448" s="15">
        <f t="shared" si="93"/>
        <v>902132.5216423003</v>
      </c>
      <c r="M448" s="15"/>
      <c r="N448" s="15">
        <f t="shared" si="83"/>
        <v>902132.5216423003</v>
      </c>
      <c r="O448" s="38">
        <f t="shared" si="89"/>
        <v>902.13252164230028</v>
      </c>
      <c r="P448" s="38">
        <v>716.49734496388942</v>
      </c>
      <c r="Q448" s="38">
        <f t="shared" si="90"/>
        <v>716.5</v>
      </c>
      <c r="R448" s="191"/>
      <c r="S448" s="195"/>
      <c r="T448" s="191"/>
      <c r="U448" s="195"/>
      <c r="V448" s="178"/>
      <c r="W448" s="38"/>
    </row>
    <row r="449" spans="1:23" x14ac:dyDescent="0.25">
      <c r="A449" s="5"/>
      <c r="B449" s="71" t="s">
        <v>308</v>
      </c>
      <c r="C449" s="53">
        <v>4</v>
      </c>
      <c r="D449" s="75">
        <v>22.801199999999998</v>
      </c>
      <c r="E449" s="179">
        <v>1304</v>
      </c>
      <c r="F449" s="101">
        <v>176035.4</v>
      </c>
      <c r="G449" s="61">
        <v>75</v>
      </c>
      <c r="H449" s="15">
        <f t="shared" si="94"/>
        <v>132026.54999999999</v>
      </c>
      <c r="I449" s="15">
        <f t="shared" si="84"/>
        <v>44008.850000000006</v>
      </c>
      <c r="J449" s="15">
        <f t="shared" si="91"/>
        <v>134.99647239263803</v>
      </c>
      <c r="K449" s="15">
        <f t="shared" si="92"/>
        <v>506.95860713299544</v>
      </c>
      <c r="L449" s="15">
        <f t="shared" si="93"/>
        <v>840002.83518281893</v>
      </c>
      <c r="M449" s="15"/>
      <c r="N449" s="15">
        <f t="shared" si="83"/>
        <v>840002.83518281893</v>
      </c>
      <c r="O449" s="38">
        <f t="shared" si="89"/>
        <v>840.0028351828189</v>
      </c>
      <c r="P449" s="38">
        <v>749.12346580574501</v>
      </c>
      <c r="Q449" s="38">
        <f t="shared" si="90"/>
        <v>749.1</v>
      </c>
      <c r="R449" s="191"/>
      <c r="S449" s="195"/>
      <c r="T449" s="191"/>
      <c r="U449" s="195"/>
      <c r="V449" s="178"/>
      <c r="W449" s="38"/>
    </row>
    <row r="450" spans="1:23" x14ac:dyDescent="0.25">
      <c r="A450" s="5"/>
      <c r="B450" s="71" t="s">
        <v>309</v>
      </c>
      <c r="C450" s="53">
        <v>4</v>
      </c>
      <c r="D450" s="75">
        <v>31.886900000000004</v>
      </c>
      <c r="E450" s="179">
        <v>3373</v>
      </c>
      <c r="F450" s="101">
        <v>326942.90000000002</v>
      </c>
      <c r="G450" s="61">
        <v>75</v>
      </c>
      <c r="H450" s="15">
        <f t="shared" si="94"/>
        <v>245207.17499999999</v>
      </c>
      <c r="I450" s="15">
        <f t="shared" si="84"/>
        <v>81735.725000000035</v>
      </c>
      <c r="J450" s="15">
        <f t="shared" si="91"/>
        <v>96.929410020753039</v>
      </c>
      <c r="K450" s="15">
        <f t="shared" si="92"/>
        <v>545.0256695048804</v>
      </c>
      <c r="L450" s="15">
        <f t="shared" si="93"/>
        <v>1111873.8615004644</v>
      </c>
      <c r="M450" s="15"/>
      <c r="N450" s="15">
        <f t="shared" ref="N450:N513" si="95">L450+M450</f>
        <v>1111873.8615004644</v>
      </c>
      <c r="O450" s="38">
        <f t="shared" si="89"/>
        <v>1111.8738615004643</v>
      </c>
      <c r="P450" s="38">
        <v>990.1644523790502</v>
      </c>
      <c r="Q450" s="38">
        <f t="shared" si="90"/>
        <v>990.2</v>
      </c>
      <c r="R450" s="191"/>
      <c r="S450" s="195"/>
      <c r="T450" s="191"/>
      <c r="U450" s="195"/>
      <c r="V450" s="178"/>
      <c r="W450" s="38"/>
    </row>
    <row r="451" spans="1:23" x14ac:dyDescent="0.25">
      <c r="A451" s="5"/>
      <c r="B451" s="71" t="s">
        <v>310</v>
      </c>
      <c r="C451" s="53">
        <v>4</v>
      </c>
      <c r="D451" s="75">
        <v>28.262299999999996</v>
      </c>
      <c r="E451" s="179">
        <v>1049</v>
      </c>
      <c r="F451" s="101">
        <v>409654.5</v>
      </c>
      <c r="G451" s="61">
        <v>75</v>
      </c>
      <c r="H451" s="15">
        <f t="shared" si="94"/>
        <v>307240.875</v>
      </c>
      <c r="I451" s="15">
        <f t="shared" si="84"/>
        <v>102413.625</v>
      </c>
      <c r="J451" s="15">
        <f t="shared" si="91"/>
        <v>390.5190657769304</v>
      </c>
      <c r="K451" s="15">
        <f t="shared" si="92"/>
        <v>251.43601374870303</v>
      </c>
      <c r="L451" s="15">
        <f t="shared" si="93"/>
        <v>501316.17989771254</v>
      </c>
      <c r="M451" s="15"/>
      <c r="N451" s="15">
        <f t="shared" si="95"/>
        <v>501316.17989771254</v>
      </c>
      <c r="O451" s="38">
        <f t="shared" si="89"/>
        <v>501.31617989771252</v>
      </c>
      <c r="P451" s="38">
        <v>460.35719959621224</v>
      </c>
      <c r="Q451" s="38">
        <f t="shared" si="90"/>
        <v>460.4</v>
      </c>
      <c r="R451" s="191"/>
      <c r="S451" s="195"/>
      <c r="T451" s="191"/>
      <c r="U451" s="195"/>
      <c r="V451" s="178"/>
      <c r="W451" s="38"/>
    </row>
    <row r="452" spans="1:23" x14ac:dyDescent="0.25">
      <c r="A452" s="5"/>
      <c r="B452" s="71" t="s">
        <v>311</v>
      </c>
      <c r="C452" s="53">
        <v>4</v>
      </c>
      <c r="D452" s="75">
        <v>58.896599999999999</v>
      </c>
      <c r="E452" s="179">
        <v>2365</v>
      </c>
      <c r="F452" s="101">
        <v>281257.40000000002</v>
      </c>
      <c r="G452" s="61">
        <v>75</v>
      </c>
      <c r="H452" s="15">
        <f t="shared" si="94"/>
        <v>210943.05</v>
      </c>
      <c r="I452" s="15">
        <f t="shared" ref="I452:I515" si="96">F452-H452</f>
        <v>70314.350000000035</v>
      </c>
      <c r="J452" s="15">
        <f t="shared" si="91"/>
        <v>118.9249048625793</v>
      </c>
      <c r="K452" s="15">
        <f t="shared" si="92"/>
        <v>523.03017466305414</v>
      </c>
      <c r="L452" s="15">
        <f t="shared" si="93"/>
        <v>1060623.4988852125</v>
      </c>
      <c r="M452" s="15"/>
      <c r="N452" s="15">
        <f t="shared" si="95"/>
        <v>1060623.4988852125</v>
      </c>
      <c r="O452" s="38">
        <f t="shared" si="89"/>
        <v>1060.6234988852125</v>
      </c>
      <c r="P452" s="38">
        <v>979.7121985635315</v>
      </c>
      <c r="Q452" s="38">
        <f t="shared" si="90"/>
        <v>979.7</v>
      </c>
      <c r="R452" s="191"/>
      <c r="S452" s="195"/>
      <c r="T452" s="191"/>
      <c r="U452" s="195"/>
      <c r="V452" s="178"/>
      <c r="W452" s="38"/>
    </row>
    <row r="453" spans="1:23" x14ac:dyDescent="0.25">
      <c r="A453" s="5"/>
      <c r="B453" s="71" t="s">
        <v>312</v>
      </c>
      <c r="C453" s="53">
        <v>4</v>
      </c>
      <c r="D453" s="75">
        <v>18.635300000000001</v>
      </c>
      <c r="E453" s="179">
        <v>4042</v>
      </c>
      <c r="F453" s="101">
        <v>1944539.4</v>
      </c>
      <c r="G453" s="61">
        <v>75</v>
      </c>
      <c r="H453" s="15">
        <f t="shared" si="94"/>
        <v>1458404.55</v>
      </c>
      <c r="I453" s="15">
        <f t="shared" si="96"/>
        <v>486134.84999999986</v>
      </c>
      <c r="J453" s="15">
        <f t="shared" si="91"/>
        <v>481.08347352795641</v>
      </c>
      <c r="K453" s="15">
        <f t="shared" si="92"/>
        <v>160.87160599767702</v>
      </c>
      <c r="L453" s="15">
        <f t="shared" si="93"/>
        <v>644969.91426655487</v>
      </c>
      <c r="M453" s="15"/>
      <c r="N453" s="15">
        <f t="shared" si="95"/>
        <v>644969.91426655487</v>
      </c>
      <c r="O453" s="38">
        <f t="shared" si="89"/>
        <v>644.96991426655484</v>
      </c>
      <c r="P453" s="38">
        <v>676.86125559102675</v>
      </c>
      <c r="Q453" s="38">
        <f t="shared" si="90"/>
        <v>676.9</v>
      </c>
      <c r="R453" s="191"/>
      <c r="S453" s="195"/>
      <c r="T453" s="191"/>
      <c r="U453" s="195"/>
      <c r="V453" s="178"/>
      <c r="W453" s="38"/>
    </row>
    <row r="454" spans="1:23" x14ac:dyDescent="0.25">
      <c r="A454" s="5"/>
      <c r="B454" s="71" t="s">
        <v>313</v>
      </c>
      <c r="C454" s="53">
        <v>4</v>
      </c>
      <c r="D454" s="75">
        <v>32.360300000000002</v>
      </c>
      <c r="E454" s="179">
        <v>1934</v>
      </c>
      <c r="F454" s="101">
        <v>418401.7</v>
      </c>
      <c r="G454" s="61">
        <v>75</v>
      </c>
      <c r="H454" s="15">
        <f t="shared" si="94"/>
        <v>313801.27500000002</v>
      </c>
      <c r="I454" s="15">
        <f t="shared" si="96"/>
        <v>104600.42499999999</v>
      </c>
      <c r="J454" s="15">
        <f t="shared" si="91"/>
        <v>216.34007238883143</v>
      </c>
      <c r="K454" s="15">
        <f t="shared" si="92"/>
        <v>425.61500713680198</v>
      </c>
      <c r="L454" s="15">
        <f t="shared" si="93"/>
        <v>821577.95923779125</v>
      </c>
      <c r="M454" s="15"/>
      <c r="N454" s="15">
        <f t="shared" si="95"/>
        <v>821577.95923779125</v>
      </c>
      <c r="O454" s="38">
        <f t="shared" si="89"/>
        <v>821.57795923779122</v>
      </c>
      <c r="P454" s="38">
        <v>729.26627282133074</v>
      </c>
      <c r="Q454" s="38">
        <f t="shared" si="90"/>
        <v>729.3</v>
      </c>
      <c r="R454" s="191"/>
      <c r="S454" s="195"/>
      <c r="T454" s="191"/>
      <c r="U454" s="195"/>
      <c r="V454" s="178"/>
      <c r="W454" s="38"/>
    </row>
    <row r="455" spans="1:23" x14ac:dyDescent="0.25">
      <c r="A455" s="5"/>
      <c r="B455" s="71" t="s">
        <v>314</v>
      </c>
      <c r="C455" s="53">
        <v>4</v>
      </c>
      <c r="D455" s="75">
        <v>50.483599999999996</v>
      </c>
      <c r="E455" s="179">
        <v>4458</v>
      </c>
      <c r="F455" s="101">
        <v>667461.5</v>
      </c>
      <c r="G455" s="61">
        <v>75</v>
      </c>
      <c r="H455" s="15">
        <f t="shared" si="94"/>
        <v>500596.125</v>
      </c>
      <c r="I455" s="15">
        <f t="shared" si="96"/>
        <v>166865.375</v>
      </c>
      <c r="J455" s="15">
        <f t="shared" si="91"/>
        <v>149.72218483624943</v>
      </c>
      <c r="K455" s="15">
        <f t="shared" si="92"/>
        <v>492.23289468938401</v>
      </c>
      <c r="L455" s="15">
        <f t="shared" si="93"/>
        <v>1198409.9967437785</v>
      </c>
      <c r="M455" s="15"/>
      <c r="N455" s="15">
        <f t="shared" si="95"/>
        <v>1198409.9967437785</v>
      </c>
      <c r="O455" s="38">
        <f t="shared" si="89"/>
        <v>1198.4099967437785</v>
      </c>
      <c r="P455" s="38">
        <v>1117.4336135867259</v>
      </c>
      <c r="Q455" s="38">
        <f t="shared" si="90"/>
        <v>1117.4000000000001</v>
      </c>
      <c r="R455" s="191"/>
      <c r="S455" s="195"/>
      <c r="T455" s="191"/>
      <c r="U455" s="195"/>
      <c r="V455" s="178"/>
      <c r="W455" s="38"/>
    </row>
    <row r="456" spans="1:23" x14ac:dyDescent="0.25">
      <c r="A456" s="5"/>
      <c r="B456" s="71" t="s">
        <v>315</v>
      </c>
      <c r="C456" s="53">
        <v>4</v>
      </c>
      <c r="D456" s="75">
        <v>42.430799999999998</v>
      </c>
      <c r="E456" s="179">
        <v>3397</v>
      </c>
      <c r="F456" s="101">
        <v>306210.8</v>
      </c>
      <c r="G456" s="61">
        <v>75</v>
      </c>
      <c r="H456" s="15">
        <f t="shared" si="94"/>
        <v>229658.1</v>
      </c>
      <c r="I456" s="15">
        <f t="shared" si="96"/>
        <v>76552.699999999983</v>
      </c>
      <c r="J456" s="15">
        <f t="shared" si="91"/>
        <v>90.141536649985284</v>
      </c>
      <c r="K456" s="15">
        <f t="shared" si="92"/>
        <v>551.81354287564818</v>
      </c>
      <c r="L456" s="15">
        <f t="shared" si="93"/>
        <v>1151641.7833814549</v>
      </c>
      <c r="M456" s="15"/>
      <c r="N456" s="15">
        <f t="shared" si="95"/>
        <v>1151641.7833814549</v>
      </c>
      <c r="O456" s="38">
        <f t="shared" si="89"/>
        <v>1151.6417833814548</v>
      </c>
      <c r="P456" s="38">
        <v>1054.0848821302827</v>
      </c>
      <c r="Q456" s="38">
        <f t="shared" si="90"/>
        <v>1054.0999999999999</v>
      </c>
      <c r="R456" s="191"/>
      <c r="S456" s="195"/>
      <c r="T456" s="191"/>
      <c r="U456" s="195"/>
      <c r="V456" s="178"/>
      <c r="W456" s="38"/>
    </row>
    <row r="457" spans="1:23" x14ac:dyDescent="0.25">
      <c r="A457" s="5"/>
      <c r="B457" s="71" t="s">
        <v>316</v>
      </c>
      <c r="C457" s="53">
        <v>4</v>
      </c>
      <c r="D457" s="75">
        <v>22.826599999999999</v>
      </c>
      <c r="E457" s="179">
        <v>1501</v>
      </c>
      <c r="F457" s="101">
        <v>194729</v>
      </c>
      <c r="G457" s="61">
        <v>75</v>
      </c>
      <c r="H457" s="15">
        <f t="shared" si="94"/>
        <v>146046.75</v>
      </c>
      <c r="I457" s="15">
        <f t="shared" si="96"/>
        <v>48682.25</v>
      </c>
      <c r="J457" s="15">
        <f t="shared" si="91"/>
        <v>129.73284477015324</v>
      </c>
      <c r="K457" s="15">
        <f t="shared" si="92"/>
        <v>512.22223475548026</v>
      </c>
      <c r="L457" s="15">
        <f t="shared" si="93"/>
        <v>865712.71323503461</v>
      </c>
      <c r="M457" s="15"/>
      <c r="N457" s="15">
        <f t="shared" si="95"/>
        <v>865712.71323503461</v>
      </c>
      <c r="O457" s="38">
        <f t="shared" si="89"/>
        <v>865.71271323503458</v>
      </c>
      <c r="P457" s="38">
        <v>746.18116382070616</v>
      </c>
      <c r="Q457" s="38">
        <f t="shared" si="90"/>
        <v>746.2</v>
      </c>
      <c r="R457" s="191"/>
      <c r="S457" s="195"/>
      <c r="T457" s="191"/>
      <c r="U457" s="195"/>
      <c r="V457" s="178"/>
      <c r="W457" s="38"/>
    </row>
    <row r="458" spans="1:23" x14ac:dyDescent="0.25">
      <c r="A458" s="5"/>
      <c r="B458" s="71"/>
      <c r="C458" s="53"/>
      <c r="D458" s="75">
        <v>0</v>
      </c>
      <c r="E458" s="181"/>
      <c r="F458" s="50"/>
      <c r="G458" s="61"/>
      <c r="H458" s="39"/>
      <c r="I458" s="15"/>
      <c r="J458" s="15"/>
      <c r="K458" s="15"/>
      <c r="L458" s="15"/>
      <c r="M458" s="15"/>
      <c r="N458" s="15"/>
      <c r="O458" s="38">
        <f t="shared" si="89"/>
        <v>0</v>
      </c>
      <c r="P458" s="38">
        <v>0</v>
      </c>
      <c r="Q458" s="38">
        <f t="shared" si="90"/>
        <v>0</v>
      </c>
      <c r="R458" s="191"/>
      <c r="S458" s="195"/>
      <c r="T458" s="191"/>
      <c r="U458" s="195"/>
      <c r="V458" s="178"/>
      <c r="W458" s="38"/>
    </row>
    <row r="459" spans="1:23" x14ac:dyDescent="0.25">
      <c r="A459" s="48" t="s">
        <v>317</v>
      </c>
      <c r="B459" s="63" t="s">
        <v>2</v>
      </c>
      <c r="C459" s="64"/>
      <c r="D459" s="7">
        <v>1108.1904</v>
      </c>
      <c r="E459" s="182">
        <f>E460</f>
        <v>81611</v>
      </c>
      <c r="F459" s="55"/>
      <c r="G459" s="61"/>
      <c r="H459" s="12">
        <f>H461</f>
        <v>10482352.050000003</v>
      </c>
      <c r="I459" s="12">
        <f>I461</f>
        <v>-10482352.050000003</v>
      </c>
      <c r="J459" s="15"/>
      <c r="K459" s="15"/>
      <c r="L459" s="15"/>
      <c r="M459" s="14">
        <f>M461</f>
        <v>35336113.611357711</v>
      </c>
      <c r="N459" s="12">
        <f t="shared" si="95"/>
        <v>35336113.611357711</v>
      </c>
      <c r="O459" s="38"/>
      <c r="P459" s="38"/>
      <c r="Q459" s="38">
        <f t="shared" si="90"/>
        <v>0</v>
      </c>
      <c r="R459" s="191"/>
      <c r="S459" s="195"/>
      <c r="T459" s="191"/>
      <c r="U459" s="195"/>
      <c r="V459" s="178"/>
      <c r="W459" s="38"/>
    </row>
    <row r="460" spans="1:23" x14ac:dyDescent="0.25">
      <c r="A460" s="32" t="s">
        <v>317</v>
      </c>
      <c r="B460" s="63" t="s">
        <v>3</v>
      </c>
      <c r="C460" s="64"/>
      <c r="D460" s="7">
        <v>1108.1904</v>
      </c>
      <c r="E460" s="182">
        <f>SUM(E462:E501)</f>
        <v>81611</v>
      </c>
      <c r="F460" s="55">
        <f>SUM(F462:F501)</f>
        <v>41929408.20000001</v>
      </c>
      <c r="G460" s="61"/>
      <c r="H460" s="12">
        <f>SUM(H462:H501)</f>
        <v>20737376.894999996</v>
      </c>
      <c r="I460" s="12">
        <f>SUM(I462:I501)</f>
        <v>21192031.304999985</v>
      </c>
      <c r="J460" s="15"/>
      <c r="K460" s="15"/>
      <c r="L460" s="12">
        <f>SUM(L462:L501)</f>
        <v>30995151.698314566</v>
      </c>
      <c r="M460" s="14"/>
      <c r="N460" s="12">
        <f t="shared" si="95"/>
        <v>30995151.698314566</v>
      </c>
      <c r="O460" s="38"/>
      <c r="P460" s="38"/>
      <c r="Q460" s="38">
        <f t="shared" si="90"/>
        <v>0</v>
      </c>
      <c r="R460" s="191"/>
      <c r="S460" s="195"/>
      <c r="T460" s="191"/>
      <c r="U460" s="195"/>
      <c r="V460" s="178"/>
      <c r="W460" s="38"/>
    </row>
    <row r="461" spans="1:23" x14ac:dyDescent="0.25">
      <c r="A461" s="5"/>
      <c r="B461" s="71" t="s">
        <v>26</v>
      </c>
      <c r="C461" s="53">
        <v>2</v>
      </c>
      <c r="D461" s="75">
        <v>0</v>
      </c>
      <c r="E461" s="183"/>
      <c r="F461" s="70"/>
      <c r="G461" s="61">
        <v>25</v>
      </c>
      <c r="H461" s="15">
        <f>F460*G461/100</f>
        <v>10482352.050000003</v>
      </c>
      <c r="I461" s="15">
        <f t="shared" si="96"/>
        <v>-10482352.050000003</v>
      </c>
      <c r="J461" s="15"/>
      <c r="K461" s="15"/>
      <c r="L461" s="15"/>
      <c r="M461" s="15">
        <f>($L$7*$L$8*E459/$L$10)+($L$7*$L$9*D459/$L$11)</f>
        <v>35336113.611357711</v>
      </c>
      <c r="N461" s="15">
        <f t="shared" si="95"/>
        <v>35336113.611357711</v>
      </c>
      <c r="O461" s="38">
        <f t="shared" si="89"/>
        <v>35336.113611357709</v>
      </c>
      <c r="P461" s="38">
        <v>32420.042182815545</v>
      </c>
      <c r="Q461" s="38">
        <f t="shared" si="90"/>
        <v>32420</v>
      </c>
      <c r="R461" s="191"/>
      <c r="S461" s="195"/>
      <c r="T461" s="191"/>
      <c r="U461" s="195"/>
      <c r="V461" s="178"/>
      <c r="W461" s="38"/>
    </row>
    <row r="462" spans="1:23" x14ac:dyDescent="0.25">
      <c r="A462" s="5"/>
      <c r="B462" s="71" t="s">
        <v>262</v>
      </c>
      <c r="C462" s="53">
        <v>4</v>
      </c>
      <c r="D462" s="75">
        <v>45.602799999999995</v>
      </c>
      <c r="E462" s="179">
        <v>1272</v>
      </c>
      <c r="F462" s="102">
        <v>202043.8</v>
      </c>
      <c r="G462" s="61">
        <v>75</v>
      </c>
      <c r="H462" s="15">
        <f>F462*G462/100</f>
        <v>151532.85</v>
      </c>
      <c r="I462" s="15">
        <f t="shared" si="96"/>
        <v>50510.949999999983</v>
      </c>
      <c r="J462" s="15">
        <f t="shared" ref="J462:J501" si="97">F462/E462</f>
        <v>158.83946540880501</v>
      </c>
      <c r="K462" s="15">
        <f t="shared" ref="K462:K501" si="98">$J$11*$J$19-J462</f>
        <v>483.1156141168284</v>
      </c>
      <c r="L462" s="15">
        <f t="shared" ref="L462:L501" si="99">IF(K462&gt;0,$J$7*$J$8*(K462/$K$19),0)+$J$7*$J$9*(E462/$E$19)+$J$7*$J$10*(D462/$D$19)</f>
        <v>868347.79434223194</v>
      </c>
      <c r="M462" s="15"/>
      <c r="N462" s="15">
        <f t="shared" si="95"/>
        <v>868347.79434223194</v>
      </c>
      <c r="O462" s="38">
        <f t="shared" si="89"/>
        <v>868.34779434223196</v>
      </c>
      <c r="P462" s="38">
        <v>733.22853265382923</v>
      </c>
      <c r="Q462" s="38">
        <f t="shared" si="90"/>
        <v>733.2</v>
      </c>
      <c r="R462" s="191"/>
      <c r="S462" s="195"/>
      <c r="T462" s="191"/>
      <c r="U462" s="195"/>
      <c r="V462" s="178"/>
      <c r="W462" s="38"/>
    </row>
    <row r="463" spans="1:23" x14ac:dyDescent="0.25">
      <c r="A463" s="5"/>
      <c r="B463" s="71" t="s">
        <v>318</v>
      </c>
      <c r="C463" s="53">
        <v>4</v>
      </c>
      <c r="D463" s="75">
        <v>27.1677</v>
      </c>
      <c r="E463" s="179">
        <v>2111</v>
      </c>
      <c r="F463" s="102">
        <v>491715.6</v>
      </c>
      <c r="G463" s="61">
        <v>75</v>
      </c>
      <c r="H463" s="15">
        <f t="shared" ref="H463:H501" si="100">F463*G463/100</f>
        <v>368786.7</v>
      </c>
      <c r="I463" s="15">
        <f t="shared" si="96"/>
        <v>122928.89999999997</v>
      </c>
      <c r="J463" s="15">
        <f t="shared" si="97"/>
        <v>232.93017527238274</v>
      </c>
      <c r="K463" s="15">
        <f t="shared" si="98"/>
        <v>409.02490425325072</v>
      </c>
      <c r="L463" s="15">
        <f t="shared" si="99"/>
        <v>803005.92892104178</v>
      </c>
      <c r="M463" s="15"/>
      <c r="N463" s="15">
        <f t="shared" si="95"/>
        <v>803005.92892104178</v>
      </c>
      <c r="O463" s="38">
        <f t="shared" si="89"/>
        <v>803.0059289210418</v>
      </c>
      <c r="P463" s="38">
        <v>830.53242049835694</v>
      </c>
      <c r="Q463" s="38">
        <f t="shared" si="90"/>
        <v>830.5</v>
      </c>
      <c r="R463" s="191"/>
      <c r="S463" s="195"/>
      <c r="T463" s="191"/>
      <c r="U463" s="195"/>
      <c r="V463" s="178"/>
      <c r="W463" s="38"/>
    </row>
    <row r="464" spans="1:23" x14ac:dyDescent="0.25">
      <c r="A464" s="5"/>
      <c r="B464" s="71" t="s">
        <v>788</v>
      </c>
      <c r="C464" s="53">
        <v>4</v>
      </c>
      <c r="D464" s="75">
        <v>26.518599999999999</v>
      </c>
      <c r="E464" s="179">
        <v>1806</v>
      </c>
      <c r="F464" s="102">
        <v>322793.2</v>
      </c>
      <c r="G464" s="61">
        <v>75</v>
      </c>
      <c r="H464" s="15">
        <f t="shared" si="100"/>
        <v>242094.9</v>
      </c>
      <c r="I464" s="15">
        <f t="shared" si="96"/>
        <v>80698.300000000017</v>
      </c>
      <c r="J464" s="15">
        <f t="shared" si="97"/>
        <v>178.73377630121817</v>
      </c>
      <c r="K464" s="15">
        <f t="shared" si="98"/>
        <v>463.22130322441524</v>
      </c>
      <c r="L464" s="15">
        <f t="shared" si="99"/>
        <v>841850.72338024667</v>
      </c>
      <c r="M464" s="15"/>
      <c r="N464" s="15">
        <f t="shared" si="95"/>
        <v>841850.72338024667</v>
      </c>
      <c r="O464" s="38">
        <f t="shared" si="89"/>
        <v>841.85072338024668</v>
      </c>
      <c r="P464" s="38">
        <v>763.93943266460963</v>
      </c>
      <c r="Q464" s="38">
        <f t="shared" si="90"/>
        <v>763.9</v>
      </c>
      <c r="R464" s="191"/>
      <c r="S464" s="195"/>
      <c r="T464" s="191"/>
      <c r="U464" s="195"/>
      <c r="V464" s="178"/>
      <c r="W464" s="38"/>
    </row>
    <row r="465" spans="1:23" x14ac:dyDescent="0.25">
      <c r="A465" s="5"/>
      <c r="B465" s="71" t="s">
        <v>319</v>
      </c>
      <c r="C465" s="53">
        <v>4</v>
      </c>
      <c r="D465" s="75">
        <v>22.964099999999998</v>
      </c>
      <c r="E465" s="179">
        <v>953</v>
      </c>
      <c r="F465" s="102">
        <v>149360.20000000001</v>
      </c>
      <c r="G465" s="61">
        <v>75</v>
      </c>
      <c r="H465" s="15">
        <f t="shared" si="100"/>
        <v>112020.15</v>
      </c>
      <c r="I465" s="15">
        <f t="shared" si="96"/>
        <v>37340.050000000017</v>
      </c>
      <c r="J465" s="15">
        <f t="shared" si="97"/>
        <v>156.72633788037777</v>
      </c>
      <c r="K465" s="15">
        <f t="shared" si="98"/>
        <v>485.2287416452557</v>
      </c>
      <c r="L465" s="15">
        <f t="shared" si="99"/>
        <v>778851.3444827015</v>
      </c>
      <c r="M465" s="15"/>
      <c r="N465" s="15">
        <f t="shared" si="95"/>
        <v>778851.3444827015</v>
      </c>
      <c r="O465" s="38">
        <f t="shared" si="89"/>
        <v>778.85134448270151</v>
      </c>
      <c r="P465" s="38">
        <v>723.73195959637292</v>
      </c>
      <c r="Q465" s="38">
        <f t="shared" si="90"/>
        <v>723.7</v>
      </c>
      <c r="R465" s="191"/>
      <c r="S465" s="195"/>
      <c r="T465" s="191"/>
      <c r="U465" s="195"/>
      <c r="V465" s="178"/>
      <c r="W465" s="38"/>
    </row>
    <row r="466" spans="1:23" x14ac:dyDescent="0.25">
      <c r="A466" s="5"/>
      <c r="B466" s="71" t="s">
        <v>320</v>
      </c>
      <c r="C466" s="53">
        <v>4</v>
      </c>
      <c r="D466" s="75">
        <v>23.157800000000002</v>
      </c>
      <c r="E466" s="179">
        <v>1124</v>
      </c>
      <c r="F466" s="102">
        <v>210733.5</v>
      </c>
      <c r="G466" s="61">
        <v>75</v>
      </c>
      <c r="H466" s="15">
        <f t="shared" si="100"/>
        <v>158050.125</v>
      </c>
      <c r="I466" s="15">
        <f t="shared" si="96"/>
        <v>52683.375</v>
      </c>
      <c r="J466" s="15">
        <f t="shared" si="97"/>
        <v>187.48532028469751</v>
      </c>
      <c r="K466" s="15">
        <f t="shared" si="98"/>
        <v>454.4697592409359</v>
      </c>
      <c r="L466" s="15">
        <f t="shared" si="99"/>
        <v>756127.95215251052</v>
      </c>
      <c r="M466" s="15"/>
      <c r="N466" s="15">
        <f t="shared" si="95"/>
        <v>756127.95215251052</v>
      </c>
      <c r="O466" s="38">
        <f t="shared" si="89"/>
        <v>756.12795215251049</v>
      </c>
      <c r="P466" s="38">
        <v>677.84688032788722</v>
      </c>
      <c r="Q466" s="38">
        <f t="shared" si="90"/>
        <v>677.8</v>
      </c>
      <c r="R466" s="191"/>
      <c r="S466" s="195"/>
      <c r="T466" s="191"/>
      <c r="U466" s="195"/>
      <c r="V466" s="178"/>
      <c r="W466" s="38"/>
    </row>
    <row r="467" spans="1:23" x14ac:dyDescent="0.25">
      <c r="A467" s="5"/>
      <c r="B467" s="71" t="s">
        <v>321</v>
      </c>
      <c r="C467" s="53">
        <v>4</v>
      </c>
      <c r="D467" s="75">
        <v>52.364100000000001</v>
      </c>
      <c r="E467" s="179">
        <v>3015</v>
      </c>
      <c r="F467" s="102">
        <v>404174.4</v>
      </c>
      <c r="G467" s="61">
        <v>75</v>
      </c>
      <c r="H467" s="15">
        <f t="shared" si="100"/>
        <v>303130.8</v>
      </c>
      <c r="I467" s="15">
        <f t="shared" si="96"/>
        <v>101043.60000000003</v>
      </c>
      <c r="J467" s="15">
        <f t="shared" si="97"/>
        <v>134.05452736318409</v>
      </c>
      <c r="K467" s="15">
        <f t="shared" si="98"/>
        <v>507.90055216244934</v>
      </c>
      <c r="L467" s="15">
        <f t="shared" si="99"/>
        <v>1085566.2093980289</v>
      </c>
      <c r="M467" s="15"/>
      <c r="N467" s="15">
        <f t="shared" si="95"/>
        <v>1085566.2093980289</v>
      </c>
      <c r="O467" s="38">
        <f t="shared" si="89"/>
        <v>1085.5662093980288</v>
      </c>
      <c r="P467" s="38">
        <v>980.1288308829329</v>
      </c>
      <c r="Q467" s="38">
        <f t="shared" si="90"/>
        <v>980.1</v>
      </c>
      <c r="R467" s="191"/>
      <c r="S467" s="195"/>
      <c r="T467" s="191"/>
      <c r="U467" s="195"/>
      <c r="V467" s="178"/>
      <c r="W467" s="38"/>
    </row>
    <row r="468" spans="1:23" x14ac:dyDescent="0.25">
      <c r="A468" s="5"/>
      <c r="B468" s="71" t="s">
        <v>197</v>
      </c>
      <c r="C468" s="53">
        <v>4</v>
      </c>
      <c r="D468" s="75">
        <v>28.741099999999999</v>
      </c>
      <c r="E468" s="179">
        <v>1561</v>
      </c>
      <c r="F468" s="102">
        <v>182468.7</v>
      </c>
      <c r="G468" s="61">
        <v>75</v>
      </c>
      <c r="H468" s="15">
        <f t="shared" si="100"/>
        <v>136851.52499999999</v>
      </c>
      <c r="I468" s="15">
        <f t="shared" si="96"/>
        <v>45617.175000000017</v>
      </c>
      <c r="J468" s="15">
        <f t="shared" si="97"/>
        <v>116.89218449711724</v>
      </c>
      <c r="K468" s="15">
        <f t="shared" si="98"/>
        <v>525.06289502851621</v>
      </c>
      <c r="L468" s="15">
        <f t="shared" si="99"/>
        <v>904111.50334144209</v>
      </c>
      <c r="M468" s="15"/>
      <c r="N468" s="15">
        <f t="shared" si="95"/>
        <v>904111.50334144209</v>
      </c>
      <c r="O468" s="38">
        <f t="shared" si="89"/>
        <v>904.11150334144213</v>
      </c>
      <c r="P468" s="38">
        <v>811.88997888615393</v>
      </c>
      <c r="Q468" s="38">
        <f t="shared" si="90"/>
        <v>811.9</v>
      </c>
      <c r="R468" s="191"/>
      <c r="S468" s="195"/>
      <c r="T468" s="191"/>
      <c r="U468" s="195"/>
      <c r="V468" s="178"/>
      <c r="W468" s="38"/>
    </row>
    <row r="469" spans="1:23" x14ac:dyDescent="0.25">
      <c r="A469" s="5"/>
      <c r="B469" s="71" t="s">
        <v>322</v>
      </c>
      <c r="C469" s="53">
        <v>4</v>
      </c>
      <c r="D469" s="75">
        <v>30.527899999999999</v>
      </c>
      <c r="E469" s="179">
        <v>2027</v>
      </c>
      <c r="F469" s="102">
        <v>242149.4</v>
      </c>
      <c r="G469" s="61">
        <v>75</v>
      </c>
      <c r="H469" s="15">
        <f t="shared" si="100"/>
        <v>181612.05</v>
      </c>
      <c r="I469" s="15">
        <f t="shared" si="96"/>
        <v>60537.350000000006</v>
      </c>
      <c r="J469" s="15">
        <f t="shared" si="97"/>
        <v>119.46196349284656</v>
      </c>
      <c r="K469" s="15">
        <f t="shared" si="98"/>
        <v>522.49311603278693</v>
      </c>
      <c r="L469" s="15">
        <f t="shared" si="99"/>
        <v>950283.05102212972</v>
      </c>
      <c r="M469" s="15"/>
      <c r="N469" s="15">
        <f t="shared" si="95"/>
        <v>950283.05102212972</v>
      </c>
      <c r="O469" s="38">
        <f t="shared" si="89"/>
        <v>950.28305102212971</v>
      </c>
      <c r="P469" s="38">
        <v>865.89344057438018</v>
      </c>
      <c r="Q469" s="38">
        <f t="shared" si="90"/>
        <v>865.9</v>
      </c>
      <c r="R469" s="191"/>
      <c r="S469" s="195"/>
      <c r="T469" s="191"/>
      <c r="U469" s="195"/>
      <c r="V469" s="178"/>
      <c r="W469" s="38"/>
    </row>
    <row r="470" spans="1:23" x14ac:dyDescent="0.25">
      <c r="A470" s="5"/>
      <c r="B470" s="71" t="s">
        <v>323</v>
      </c>
      <c r="C470" s="53">
        <v>4</v>
      </c>
      <c r="D470" s="75">
        <v>35.814700000000002</v>
      </c>
      <c r="E470" s="179">
        <v>2215</v>
      </c>
      <c r="F470" s="102">
        <v>1089100.8999999999</v>
      </c>
      <c r="G470" s="61">
        <v>75</v>
      </c>
      <c r="H470" s="15">
        <f t="shared" si="100"/>
        <v>816825.67500000005</v>
      </c>
      <c r="I470" s="15">
        <f t="shared" si="96"/>
        <v>272275.22499999986</v>
      </c>
      <c r="J470" s="15">
        <f t="shared" si="97"/>
        <v>491.69340857787807</v>
      </c>
      <c r="K470" s="15">
        <f t="shared" si="98"/>
        <v>150.26167094775536</v>
      </c>
      <c r="L470" s="15">
        <f t="shared" si="99"/>
        <v>503194.50681827613</v>
      </c>
      <c r="M470" s="15"/>
      <c r="N470" s="15">
        <f t="shared" si="95"/>
        <v>503194.50681827613</v>
      </c>
      <c r="O470" s="38">
        <f t="shared" si="89"/>
        <v>503.19450681827612</v>
      </c>
      <c r="P470" s="38">
        <v>486.78683764082302</v>
      </c>
      <c r="Q470" s="38">
        <f t="shared" si="90"/>
        <v>486.8</v>
      </c>
      <c r="R470" s="191"/>
      <c r="S470" s="195"/>
      <c r="T470" s="191"/>
      <c r="U470" s="195"/>
      <c r="V470" s="178"/>
      <c r="W470" s="38"/>
    </row>
    <row r="471" spans="1:23" x14ac:dyDescent="0.25">
      <c r="A471" s="5"/>
      <c r="B471" s="71" t="s">
        <v>324</v>
      </c>
      <c r="C471" s="53">
        <v>4</v>
      </c>
      <c r="D471" s="75">
        <v>50.043500000000009</v>
      </c>
      <c r="E471" s="179">
        <v>3242</v>
      </c>
      <c r="F471" s="102">
        <v>221547.4</v>
      </c>
      <c r="G471" s="61">
        <v>75</v>
      </c>
      <c r="H471" s="15">
        <f t="shared" si="100"/>
        <v>166160.54999999999</v>
      </c>
      <c r="I471" s="15">
        <f t="shared" si="96"/>
        <v>55386.850000000006</v>
      </c>
      <c r="J471" s="15">
        <f t="shared" si="97"/>
        <v>68.336644046884643</v>
      </c>
      <c r="K471" s="15">
        <f t="shared" si="98"/>
        <v>573.61843547874878</v>
      </c>
      <c r="L471" s="15">
        <f t="shared" si="99"/>
        <v>1185630.9453717496</v>
      </c>
      <c r="M471" s="15"/>
      <c r="N471" s="15">
        <f t="shared" si="95"/>
        <v>1185630.9453717496</v>
      </c>
      <c r="O471" s="38">
        <f t="shared" ref="O471:O534" si="101">N471/1000</f>
        <v>1185.6309453717495</v>
      </c>
      <c r="P471" s="38">
        <v>1080.5193577851337</v>
      </c>
      <c r="Q471" s="38">
        <f t="shared" si="90"/>
        <v>1080.5</v>
      </c>
      <c r="R471" s="191"/>
      <c r="S471" s="195"/>
      <c r="T471" s="191"/>
      <c r="U471" s="195"/>
      <c r="V471" s="178"/>
      <c r="W471" s="38"/>
    </row>
    <row r="472" spans="1:23" x14ac:dyDescent="0.25">
      <c r="A472" s="5"/>
      <c r="B472" s="71" t="s">
        <v>325</v>
      </c>
      <c r="C472" s="53">
        <v>4</v>
      </c>
      <c r="D472" s="75">
        <v>22.613199999999999</v>
      </c>
      <c r="E472" s="179">
        <v>1403</v>
      </c>
      <c r="F472" s="102">
        <v>364200</v>
      </c>
      <c r="G472" s="61">
        <v>75</v>
      </c>
      <c r="H472" s="15">
        <f t="shared" si="100"/>
        <v>273150</v>
      </c>
      <c r="I472" s="15">
        <f t="shared" si="96"/>
        <v>91050</v>
      </c>
      <c r="J472" s="15">
        <f t="shared" si="97"/>
        <v>259.58660014255167</v>
      </c>
      <c r="K472" s="15">
        <f t="shared" si="98"/>
        <v>382.36847938308176</v>
      </c>
      <c r="L472" s="15">
        <f t="shared" si="99"/>
        <v>688477.57599092659</v>
      </c>
      <c r="M472" s="15"/>
      <c r="N472" s="15">
        <f t="shared" si="95"/>
        <v>688477.57599092659</v>
      </c>
      <c r="O472" s="38">
        <f t="shared" si="101"/>
        <v>688.47757599092654</v>
      </c>
      <c r="P472" s="38">
        <v>746.84331744742406</v>
      </c>
      <c r="Q472" s="38">
        <f t="shared" si="90"/>
        <v>746.8</v>
      </c>
      <c r="R472" s="191"/>
      <c r="S472" s="195"/>
      <c r="T472" s="191"/>
      <c r="U472" s="195"/>
      <c r="V472" s="178"/>
      <c r="W472" s="38"/>
    </row>
    <row r="473" spans="1:23" x14ac:dyDescent="0.25">
      <c r="A473" s="5"/>
      <c r="B473" s="71" t="s">
        <v>870</v>
      </c>
      <c r="C473" s="53">
        <v>3</v>
      </c>
      <c r="D473" s="75">
        <v>15.1205</v>
      </c>
      <c r="E473" s="179">
        <v>13078</v>
      </c>
      <c r="F473" s="102">
        <v>19472144.100000001</v>
      </c>
      <c r="G473" s="61">
        <v>20</v>
      </c>
      <c r="H473" s="15">
        <f t="shared" si="100"/>
        <v>3894428.82</v>
      </c>
      <c r="I473" s="15">
        <f t="shared" si="96"/>
        <v>15577715.280000001</v>
      </c>
      <c r="J473" s="15">
        <f t="shared" si="97"/>
        <v>1488.9236962838356</v>
      </c>
      <c r="K473" s="15">
        <f t="shared" si="98"/>
        <v>-846.96861675820219</v>
      </c>
      <c r="L473" s="15">
        <f t="shared" si="99"/>
        <v>1293252.4328490726</v>
      </c>
      <c r="M473" s="15"/>
      <c r="N473" s="15">
        <f t="shared" si="95"/>
        <v>1293252.4328490726</v>
      </c>
      <c r="O473" s="38">
        <f t="shared" si="101"/>
        <v>1293.2524328490726</v>
      </c>
      <c r="P473" s="38">
        <v>1176.3314434621459</v>
      </c>
      <c r="Q473" s="38">
        <f t="shared" ref="Q473:Q536" si="102">(ROUND(P473,1))</f>
        <v>1176.3</v>
      </c>
      <c r="R473" s="191"/>
      <c r="S473" s="195"/>
      <c r="T473" s="191"/>
      <c r="U473" s="195"/>
      <c r="V473" s="178"/>
      <c r="W473" s="38"/>
    </row>
    <row r="474" spans="1:23" x14ac:dyDescent="0.25">
      <c r="A474" s="5"/>
      <c r="B474" s="71" t="s">
        <v>326</v>
      </c>
      <c r="C474" s="53">
        <v>4</v>
      </c>
      <c r="D474" s="75">
        <v>24.532899999999998</v>
      </c>
      <c r="E474" s="179">
        <v>1561</v>
      </c>
      <c r="F474" s="102">
        <v>178304.9</v>
      </c>
      <c r="G474" s="61">
        <v>75</v>
      </c>
      <c r="H474" s="15">
        <f t="shared" si="100"/>
        <v>133728.67499999999</v>
      </c>
      <c r="I474" s="15">
        <f t="shared" si="96"/>
        <v>44576.225000000006</v>
      </c>
      <c r="J474" s="15">
        <f t="shared" si="97"/>
        <v>114.22479180012812</v>
      </c>
      <c r="K474" s="15">
        <f t="shared" si="98"/>
        <v>527.73028772550538</v>
      </c>
      <c r="L474" s="15">
        <f t="shared" si="99"/>
        <v>896082.45242844475</v>
      </c>
      <c r="M474" s="15"/>
      <c r="N474" s="15">
        <f t="shared" si="95"/>
        <v>896082.45242844475</v>
      </c>
      <c r="O474" s="38">
        <f t="shared" si="101"/>
        <v>896.08245242844475</v>
      </c>
      <c r="P474" s="38">
        <v>811.95861755274211</v>
      </c>
      <c r="Q474" s="38">
        <f t="shared" si="102"/>
        <v>812</v>
      </c>
      <c r="R474" s="191"/>
      <c r="S474" s="195"/>
      <c r="T474" s="191"/>
      <c r="U474" s="195"/>
      <c r="V474" s="178"/>
      <c r="W474" s="38"/>
    </row>
    <row r="475" spans="1:23" x14ac:dyDescent="0.25">
      <c r="A475" s="5"/>
      <c r="B475" s="71" t="s">
        <v>327</v>
      </c>
      <c r="C475" s="53">
        <v>4</v>
      </c>
      <c r="D475" s="75">
        <v>34.783699999999996</v>
      </c>
      <c r="E475" s="179">
        <v>2255</v>
      </c>
      <c r="F475" s="102">
        <v>470738.4</v>
      </c>
      <c r="G475" s="61">
        <v>75</v>
      </c>
      <c r="H475" s="15">
        <f t="shared" si="100"/>
        <v>353053.8</v>
      </c>
      <c r="I475" s="15">
        <f t="shared" si="96"/>
        <v>117684.60000000003</v>
      </c>
      <c r="J475" s="15">
        <f t="shared" si="97"/>
        <v>208.75317073170731</v>
      </c>
      <c r="K475" s="15">
        <f t="shared" si="98"/>
        <v>433.20190879392612</v>
      </c>
      <c r="L475" s="15">
        <f t="shared" si="99"/>
        <v>868685.28776296321</v>
      </c>
      <c r="M475" s="15"/>
      <c r="N475" s="15">
        <f t="shared" si="95"/>
        <v>868685.28776296321</v>
      </c>
      <c r="O475" s="38">
        <f t="shared" si="101"/>
        <v>868.68528776296318</v>
      </c>
      <c r="P475" s="38">
        <v>797.02146186141954</v>
      </c>
      <c r="Q475" s="38">
        <f t="shared" si="102"/>
        <v>797</v>
      </c>
      <c r="R475" s="191"/>
      <c r="S475" s="195"/>
      <c r="T475" s="191"/>
      <c r="U475" s="195"/>
      <c r="V475" s="178"/>
      <c r="W475" s="38"/>
    </row>
    <row r="476" spans="1:23" x14ac:dyDescent="0.25">
      <c r="A476" s="5"/>
      <c r="B476" s="71" t="s">
        <v>328</v>
      </c>
      <c r="C476" s="53">
        <v>4</v>
      </c>
      <c r="D476" s="75">
        <v>42.847299999999997</v>
      </c>
      <c r="E476" s="179">
        <v>3263</v>
      </c>
      <c r="F476" s="102">
        <v>1247310.2</v>
      </c>
      <c r="G476" s="61">
        <v>75</v>
      </c>
      <c r="H476" s="15">
        <f t="shared" si="100"/>
        <v>935482.65</v>
      </c>
      <c r="I476" s="15">
        <f t="shared" si="96"/>
        <v>311827.54999999993</v>
      </c>
      <c r="J476" s="15">
        <f t="shared" si="97"/>
        <v>382.25871897027275</v>
      </c>
      <c r="K476" s="15">
        <f t="shared" si="98"/>
        <v>259.69636055536068</v>
      </c>
      <c r="L476" s="15">
        <f t="shared" si="99"/>
        <v>763656.17800227075</v>
      </c>
      <c r="M476" s="15"/>
      <c r="N476" s="15">
        <f t="shared" si="95"/>
        <v>763656.17800227075</v>
      </c>
      <c r="O476" s="38">
        <f t="shared" si="101"/>
        <v>763.65617800227074</v>
      </c>
      <c r="P476" s="38">
        <v>845.93480907386368</v>
      </c>
      <c r="Q476" s="38">
        <f t="shared" si="102"/>
        <v>845.9</v>
      </c>
      <c r="R476" s="191"/>
      <c r="S476" s="195"/>
      <c r="T476" s="191"/>
      <c r="U476" s="195"/>
      <c r="V476" s="178"/>
      <c r="W476" s="38"/>
    </row>
    <row r="477" spans="1:23" x14ac:dyDescent="0.25">
      <c r="A477" s="5"/>
      <c r="B477" s="71" t="s">
        <v>329</v>
      </c>
      <c r="C477" s="53">
        <v>4</v>
      </c>
      <c r="D477" s="75">
        <v>27.030799999999999</v>
      </c>
      <c r="E477" s="179">
        <v>1757</v>
      </c>
      <c r="F477" s="102">
        <v>2884337.6</v>
      </c>
      <c r="G477" s="61">
        <v>75</v>
      </c>
      <c r="H477" s="15">
        <f t="shared" si="100"/>
        <v>2163253.2000000002</v>
      </c>
      <c r="I477" s="15">
        <f t="shared" si="96"/>
        <v>721084.39999999991</v>
      </c>
      <c r="J477" s="15">
        <f t="shared" si="97"/>
        <v>1641.6264086511098</v>
      </c>
      <c r="K477" s="15">
        <f t="shared" si="98"/>
        <v>-999.6713291254764</v>
      </c>
      <c r="L477" s="15">
        <f t="shared" si="99"/>
        <v>241855.34088865994</v>
      </c>
      <c r="M477" s="15"/>
      <c r="N477" s="15">
        <f t="shared" si="95"/>
        <v>241855.34088865994</v>
      </c>
      <c r="O477" s="38">
        <f t="shared" si="101"/>
        <v>241.85534088865992</v>
      </c>
      <c r="P477" s="38">
        <v>220.7273571797046</v>
      </c>
      <c r="Q477" s="38">
        <f t="shared" si="102"/>
        <v>220.7</v>
      </c>
      <c r="R477" s="191"/>
      <c r="S477" s="195"/>
      <c r="T477" s="191"/>
      <c r="U477" s="195"/>
      <c r="V477" s="178"/>
      <c r="W477" s="38"/>
    </row>
    <row r="478" spans="1:23" x14ac:dyDescent="0.25">
      <c r="A478" s="5"/>
      <c r="B478" s="71" t="s">
        <v>330</v>
      </c>
      <c r="C478" s="53">
        <v>4</v>
      </c>
      <c r="D478" s="75">
        <v>20.4026</v>
      </c>
      <c r="E478" s="179">
        <v>1451</v>
      </c>
      <c r="F478" s="102">
        <v>254930.2</v>
      </c>
      <c r="G478" s="61">
        <v>75</v>
      </c>
      <c r="H478" s="15">
        <f t="shared" si="100"/>
        <v>191197.65</v>
      </c>
      <c r="I478" s="15">
        <f t="shared" si="96"/>
        <v>63732.550000000017</v>
      </c>
      <c r="J478" s="15">
        <f t="shared" si="97"/>
        <v>175.69276361130255</v>
      </c>
      <c r="K478" s="15">
        <f t="shared" si="98"/>
        <v>466.26231591433088</v>
      </c>
      <c r="L478" s="15">
        <f t="shared" si="99"/>
        <v>795118.35933338967</v>
      </c>
      <c r="M478" s="15"/>
      <c r="N478" s="15">
        <f t="shared" si="95"/>
        <v>795118.35933338967</v>
      </c>
      <c r="O478" s="38">
        <f t="shared" si="101"/>
        <v>795.11835933338966</v>
      </c>
      <c r="P478" s="38">
        <v>734.86611388945869</v>
      </c>
      <c r="Q478" s="38">
        <f t="shared" si="102"/>
        <v>734.9</v>
      </c>
      <c r="R478" s="191"/>
      <c r="S478" s="195"/>
      <c r="T478" s="191"/>
      <c r="U478" s="195"/>
      <c r="V478" s="178"/>
      <c r="W478" s="38"/>
    </row>
    <row r="479" spans="1:23" x14ac:dyDescent="0.25">
      <c r="A479" s="5"/>
      <c r="B479" s="71" t="s">
        <v>301</v>
      </c>
      <c r="C479" s="53">
        <v>4</v>
      </c>
      <c r="D479" s="75">
        <v>38.792499999999997</v>
      </c>
      <c r="E479" s="179">
        <v>1608</v>
      </c>
      <c r="F479" s="102">
        <v>256722.6</v>
      </c>
      <c r="G479" s="61">
        <v>75</v>
      </c>
      <c r="H479" s="15">
        <f t="shared" si="100"/>
        <v>192541.95</v>
      </c>
      <c r="I479" s="15">
        <f t="shared" si="96"/>
        <v>64180.649999999994</v>
      </c>
      <c r="J479" s="15">
        <f t="shared" si="97"/>
        <v>159.65335820895524</v>
      </c>
      <c r="K479" s="15">
        <f t="shared" si="98"/>
        <v>482.3017213166782</v>
      </c>
      <c r="L479" s="15">
        <f t="shared" si="99"/>
        <v>880912.86526436161</v>
      </c>
      <c r="M479" s="15"/>
      <c r="N479" s="15">
        <f t="shared" si="95"/>
        <v>880912.86526436161</v>
      </c>
      <c r="O479" s="38">
        <f t="shared" si="101"/>
        <v>880.91286526436159</v>
      </c>
      <c r="P479" s="38">
        <v>797.87212717254965</v>
      </c>
      <c r="Q479" s="38">
        <f t="shared" si="102"/>
        <v>797.9</v>
      </c>
      <c r="R479" s="191"/>
      <c r="S479" s="195"/>
      <c r="T479" s="191"/>
      <c r="U479" s="195"/>
      <c r="V479" s="178"/>
      <c r="W479" s="38"/>
    </row>
    <row r="480" spans="1:23" x14ac:dyDescent="0.25">
      <c r="A480" s="5"/>
      <c r="B480" s="71" t="s">
        <v>331</v>
      </c>
      <c r="C480" s="53">
        <v>4</v>
      </c>
      <c r="D480" s="75">
        <v>27.402800000000003</v>
      </c>
      <c r="E480" s="179">
        <v>1523</v>
      </c>
      <c r="F480" s="102">
        <v>203908.8</v>
      </c>
      <c r="G480" s="61">
        <v>75</v>
      </c>
      <c r="H480" s="15">
        <f t="shared" si="100"/>
        <v>152931.6</v>
      </c>
      <c r="I480" s="15">
        <f t="shared" si="96"/>
        <v>50977.199999999983</v>
      </c>
      <c r="J480" s="15">
        <f t="shared" si="97"/>
        <v>133.88627708470125</v>
      </c>
      <c r="K480" s="15">
        <f t="shared" si="98"/>
        <v>508.06880244093219</v>
      </c>
      <c r="L480" s="15">
        <f t="shared" si="99"/>
        <v>874936.34736800427</v>
      </c>
      <c r="M480" s="15"/>
      <c r="N480" s="15">
        <f t="shared" si="95"/>
        <v>874936.34736800427</v>
      </c>
      <c r="O480" s="38">
        <f t="shared" si="101"/>
        <v>874.93634736800425</v>
      </c>
      <c r="P480" s="38">
        <v>816.27031838359062</v>
      </c>
      <c r="Q480" s="38">
        <f t="shared" si="102"/>
        <v>816.3</v>
      </c>
      <c r="R480" s="191"/>
      <c r="S480" s="195"/>
      <c r="T480" s="191"/>
      <c r="U480" s="195"/>
      <c r="V480" s="178"/>
      <c r="W480" s="38"/>
    </row>
    <row r="481" spans="1:23" x14ac:dyDescent="0.25">
      <c r="A481" s="5"/>
      <c r="B481" s="71" t="s">
        <v>332</v>
      </c>
      <c r="C481" s="53">
        <v>4</v>
      </c>
      <c r="D481" s="75">
        <v>19.755499999999998</v>
      </c>
      <c r="E481" s="179">
        <v>1712</v>
      </c>
      <c r="F481" s="102">
        <v>3431397.8</v>
      </c>
      <c r="G481" s="61">
        <v>75</v>
      </c>
      <c r="H481" s="15">
        <f t="shared" si="100"/>
        <v>2573548.35</v>
      </c>
      <c r="I481" s="15">
        <f t="shared" si="96"/>
        <v>857849.44999999972</v>
      </c>
      <c r="J481" s="15">
        <f t="shared" si="97"/>
        <v>2004.3211448598129</v>
      </c>
      <c r="K481" s="15">
        <f t="shared" si="98"/>
        <v>-1362.3660653341794</v>
      </c>
      <c r="L481" s="15">
        <f t="shared" si="99"/>
        <v>217725.904176935</v>
      </c>
      <c r="M481" s="15"/>
      <c r="N481" s="15">
        <f t="shared" si="95"/>
        <v>217725.904176935</v>
      </c>
      <c r="O481" s="38">
        <f t="shared" si="101"/>
        <v>217.72590417693499</v>
      </c>
      <c r="P481" s="38">
        <v>203.0356837746545</v>
      </c>
      <c r="Q481" s="38">
        <f t="shared" si="102"/>
        <v>203</v>
      </c>
      <c r="R481" s="191"/>
      <c r="S481" s="195"/>
      <c r="T481" s="191"/>
      <c r="U481" s="195"/>
      <c r="V481" s="178"/>
      <c r="W481" s="38"/>
    </row>
    <row r="482" spans="1:23" x14ac:dyDescent="0.25">
      <c r="A482" s="5"/>
      <c r="B482" s="71" t="s">
        <v>333</v>
      </c>
      <c r="C482" s="53">
        <v>4</v>
      </c>
      <c r="D482" s="75">
        <v>31.557099999999998</v>
      </c>
      <c r="E482" s="179">
        <v>854</v>
      </c>
      <c r="F482" s="102">
        <v>230612.3</v>
      </c>
      <c r="G482" s="61">
        <v>75</v>
      </c>
      <c r="H482" s="15">
        <f t="shared" si="100"/>
        <v>172959.22500000001</v>
      </c>
      <c r="I482" s="15">
        <f t="shared" si="96"/>
        <v>57653.074999999983</v>
      </c>
      <c r="J482" s="15">
        <f t="shared" si="97"/>
        <v>270.03782201405153</v>
      </c>
      <c r="K482" s="15">
        <f t="shared" si="98"/>
        <v>371.91725751158191</v>
      </c>
      <c r="L482" s="15">
        <f t="shared" si="99"/>
        <v>646822.09589883313</v>
      </c>
      <c r="M482" s="15"/>
      <c r="N482" s="15">
        <f t="shared" si="95"/>
        <v>646822.09589883313</v>
      </c>
      <c r="O482" s="38">
        <f t="shared" si="101"/>
        <v>646.82209589883314</v>
      </c>
      <c r="P482" s="38">
        <v>534.09614146243428</v>
      </c>
      <c r="Q482" s="38">
        <f t="shared" si="102"/>
        <v>534.1</v>
      </c>
      <c r="R482" s="191"/>
      <c r="S482" s="195"/>
      <c r="T482" s="191"/>
      <c r="U482" s="195"/>
      <c r="V482" s="178"/>
      <c r="W482" s="38"/>
    </row>
    <row r="483" spans="1:23" x14ac:dyDescent="0.25">
      <c r="A483" s="5"/>
      <c r="B483" s="71" t="s">
        <v>334</v>
      </c>
      <c r="C483" s="53">
        <v>4</v>
      </c>
      <c r="D483" s="75">
        <v>3.6592000000000002</v>
      </c>
      <c r="E483" s="179">
        <v>1905</v>
      </c>
      <c r="F483" s="102">
        <v>2384786.7999999998</v>
      </c>
      <c r="G483" s="61">
        <v>75</v>
      </c>
      <c r="H483" s="15">
        <f t="shared" si="100"/>
        <v>1788590.1</v>
      </c>
      <c r="I483" s="15">
        <f t="shared" si="96"/>
        <v>596196.69999999972</v>
      </c>
      <c r="J483" s="15">
        <f t="shared" si="97"/>
        <v>1251.8565879265091</v>
      </c>
      <c r="K483" s="15">
        <f t="shared" si="98"/>
        <v>-609.90150840087563</v>
      </c>
      <c r="L483" s="15">
        <f t="shared" si="99"/>
        <v>192349.59902810107</v>
      </c>
      <c r="M483" s="15"/>
      <c r="N483" s="15">
        <f t="shared" si="95"/>
        <v>192349.59902810107</v>
      </c>
      <c r="O483" s="38">
        <f t="shared" si="101"/>
        <v>192.34959902810107</v>
      </c>
      <c r="P483" s="38">
        <v>177.48597033053824</v>
      </c>
      <c r="Q483" s="38">
        <f t="shared" si="102"/>
        <v>177.5</v>
      </c>
      <c r="R483" s="191"/>
      <c r="S483" s="195"/>
      <c r="T483" s="191"/>
      <c r="U483" s="195"/>
      <c r="V483" s="178"/>
      <c r="W483" s="38"/>
    </row>
    <row r="484" spans="1:23" x14ac:dyDescent="0.25">
      <c r="A484" s="5"/>
      <c r="B484" s="71" t="s">
        <v>335</v>
      </c>
      <c r="C484" s="53">
        <v>4</v>
      </c>
      <c r="D484" s="75">
        <v>3.3653</v>
      </c>
      <c r="E484" s="179">
        <v>1962</v>
      </c>
      <c r="F484" s="102">
        <v>455933.1</v>
      </c>
      <c r="G484" s="61">
        <v>75</v>
      </c>
      <c r="H484" s="15">
        <f t="shared" si="100"/>
        <v>341949.82500000001</v>
      </c>
      <c r="I484" s="15">
        <f t="shared" si="96"/>
        <v>113983.27499999997</v>
      </c>
      <c r="J484" s="15">
        <f t="shared" si="97"/>
        <v>232.38180428134555</v>
      </c>
      <c r="K484" s="15">
        <f t="shared" si="98"/>
        <v>409.57327524428786</v>
      </c>
      <c r="L484" s="15">
        <f t="shared" si="99"/>
        <v>724598.78775408224</v>
      </c>
      <c r="M484" s="15"/>
      <c r="N484" s="15">
        <f t="shared" si="95"/>
        <v>724598.78775408224</v>
      </c>
      <c r="O484" s="38">
        <f t="shared" si="101"/>
        <v>724.5987877540822</v>
      </c>
      <c r="P484" s="38">
        <v>582.02302610934316</v>
      </c>
      <c r="Q484" s="38">
        <f t="shared" si="102"/>
        <v>582</v>
      </c>
      <c r="R484" s="191"/>
      <c r="S484" s="195"/>
      <c r="T484" s="191"/>
      <c r="U484" s="195"/>
      <c r="V484" s="178"/>
      <c r="W484" s="38"/>
    </row>
    <row r="485" spans="1:23" x14ac:dyDescent="0.25">
      <c r="A485" s="5"/>
      <c r="B485" s="71" t="s">
        <v>336</v>
      </c>
      <c r="C485" s="53">
        <v>4</v>
      </c>
      <c r="D485" s="75">
        <v>13.880999999999998</v>
      </c>
      <c r="E485" s="179">
        <v>1003</v>
      </c>
      <c r="F485" s="102">
        <v>147293.5</v>
      </c>
      <c r="G485" s="61">
        <v>75</v>
      </c>
      <c r="H485" s="15">
        <f t="shared" si="100"/>
        <v>110470.125</v>
      </c>
      <c r="I485" s="15">
        <f t="shared" si="96"/>
        <v>36823.375</v>
      </c>
      <c r="J485" s="15">
        <f t="shared" si="97"/>
        <v>146.85294117647058</v>
      </c>
      <c r="K485" s="15">
        <f t="shared" si="98"/>
        <v>495.10213834916283</v>
      </c>
      <c r="L485" s="15">
        <f t="shared" si="99"/>
        <v>771610.15459187853</v>
      </c>
      <c r="M485" s="15"/>
      <c r="N485" s="15">
        <f t="shared" si="95"/>
        <v>771610.15459187853</v>
      </c>
      <c r="O485" s="38">
        <f t="shared" si="101"/>
        <v>771.61015459187854</v>
      </c>
      <c r="P485" s="38">
        <v>698.50891933110461</v>
      </c>
      <c r="Q485" s="38">
        <f t="shared" si="102"/>
        <v>698.5</v>
      </c>
      <c r="R485" s="191"/>
      <c r="S485" s="195"/>
      <c r="T485" s="191"/>
      <c r="U485" s="195"/>
      <c r="V485" s="178"/>
      <c r="W485" s="38"/>
    </row>
    <row r="486" spans="1:23" x14ac:dyDescent="0.25">
      <c r="A486" s="5"/>
      <c r="B486" s="71" t="s">
        <v>337</v>
      </c>
      <c r="C486" s="53">
        <v>4</v>
      </c>
      <c r="D486" s="75">
        <v>30.09</v>
      </c>
      <c r="E486" s="179">
        <v>1002</v>
      </c>
      <c r="F486" s="102">
        <v>194453.6</v>
      </c>
      <c r="G486" s="61">
        <v>75</v>
      </c>
      <c r="H486" s="15">
        <f t="shared" si="100"/>
        <v>145840.20000000001</v>
      </c>
      <c r="I486" s="15">
        <f t="shared" si="96"/>
        <v>48613.399999999994</v>
      </c>
      <c r="J486" s="15">
        <f t="shared" si="97"/>
        <v>194.06546906187626</v>
      </c>
      <c r="K486" s="15">
        <f t="shared" si="98"/>
        <v>447.88961046375721</v>
      </c>
      <c r="L486" s="15">
        <f t="shared" si="99"/>
        <v>754858.20094144263</v>
      </c>
      <c r="M486" s="15"/>
      <c r="N486" s="15">
        <f t="shared" si="95"/>
        <v>754858.20094144263</v>
      </c>
      <c r="O486" s="38">
        <f t="shared" si="101"/>
        <v>754.85820094144265</v>
      </c>
      <c r="P486" s="38">
        <v>669.30744249917996</v>
      </c>
      <c r="Q486" s="38">
        <f t="shared" si="102"/>
        <v>669.3</v>
      </c>
      <c r="R486" s="191"/>
      <c r="S486" s="195"/>
      <c r="T486" s="191"/>
      <c r="U486" s="195"/>
      <c r="V486" s="178"/>
      <c r="W486" s="38"/>
    </row>
    <row r="487" spans="1:23" x14ac:dyDescent="0.25">
      <c r="A487" s="5"/>
      <c r="B487" s="71" t="s">
        <v>338</v>
      </c>
      <c r="C487" s="53">
        <v>4</v>
      </c>
      <c r="D487" s="75">
        <v>55.488399999999999</v>
      </c>
      <c r="E487" s="179">
        <v>2930</v>
      </c>
      <c r="F487" s="102">
        <v>286635.59999999998</v>
      </c>
      <c r="G487" s="61">
        <v>75</v>
      </c>
      <c r="H487" s="15">
        <f t="shared" si="100"/>
        <v>214976.7</v>
      </c>
      <c r="I487" s="15">
        <f t="shared" si="96"/>
        <v>71658.899999999965</v>
      </c>
      <c r="J487" s="15">
        <f t="shared" si="97"/>
        <v>97.827849829351521</v>
      </c>
      <c r="K487" s="15">
        <f t="shared" si="98"/>
        <v>544.12722969628192</v>
      </c>
      <c r="L487" s="15">
        <f t="shared" si="99"/>
        <v>1132606.015066053</v>
      </c>
      <c r="M487" s="15"/>
      <c r="N487" s="15">
        <f t="shared" si="95"/>
        <v>1132606.015066053</v>
      </c>
      <c r="O487" s="38">
        <f t="shared" si="101"/>
        <v>1132.606015066053</v>
      </c>
      <c r="P487" s="38">
        <v>1012.9717291498489</v>
      </c>
      <c r="Q487" s="38">
        <f t="shared" si="102"/>
        <v>1013</v>
      </c>
      <c r="R487" s="191"/>
      <c r="S487" s="195"/>
      <c r="T487" s="191"/>
      <c r="U487" s="195"/>
      <c r="V487" s="178"/>
      <c r="W487" s="38"/>
    </row>
    <row r="488" spans="1:23" x14ac:dyDescent="0.25">
      <c r="A488" s="5"/>
      <c r="B488" s="71" t="s">
        <v>339</v>
      </c>
      <c r="C488" s="53">
        <v>4</v>
      </c>
      <c r="D488" s="75">
        <v>30.717099999999999</v>
      </c>
      <c r="E488" s="179">
        <v>1823</v>
      </c>
      <c r="F488" s="102">
        <v>744548.7</v>
      </c>
      <c r="G488" s="61">
        <v>75</v>
      </c>
      <c r="H488" s="15">
        <f t="shared" si="100"/>
        <v>558411.52500000002</v>
      </c>
      <c r="I488" s="15">
        <f t="shared" si="96"/>
        <v>186137.17499999993</v>
      </c>
      <c r="J488" s="15">
        <f t="shared" si="97"/>
        <v>408.41947339550188</v>
      </c>
      <c r="K488" s="15">
        <f t="shared" si="98"/>
        <v>233.53560613013155</v>
      </c>
      <c r="L488" s="15">
        <f t="shared" si="99"/>
        <v>559046.67958889308</v>
      </c>
      <c r="M488" s="15"/>
      <c r="N488" s="15">
        <f t="shared" si="95"/>
        <v>559046.67958889308</v>
      </c>
      <c r="O488" s="38">
        <f t="shared" si="101"/>
        <v>559.04667958889308</v>
      </c>
      <c r="P488" s="38">
        <v>531.67504357463008</v>
      </c>
      <c r="Q488" s="38">
        <f t="shared" si="102"/>
        <v>531.70000000000005</v>
      </c>
      <c r="R488" s="191"/>
      <c r="S488" s="195"/>
      <c r="T488" s="191"/>
      <c r="U488" s="195"/>
      <c r="V488" s="178"/>
      <c r="W488" s="38"/>
    </row>
    <row r="489" spans="1:23" x14ac:dyDescent="0.25">
      <c r="A489" s="5"/>
      <c r="B489" s="71" t="s">
        <v>340</v>
      </c>
      <c r="C489" s="53">
        <v>4</v>
      </c>
      <c r="D489" s="75">
        <v>26.287699999999997</v>
      </c>
      <c r="E489" s="179">
        <v>1664</v>
      </c>
      <c r="F489" s="102">
        <v>514819.1</v>
      </c>
      <c r="G489" s="61">
        <v>75</v>
      </c>
      <c r="H489" s="15">
        <f t="shared" si="100"/>
        <v>386114.32500000001</v>
      </c>
      <c r="I489" s="15">
        <f t="shared" si="96"/>
        <v>128704.77499999997</v>
      </c>
      <c r="J489" s="15">
        <f t="shared" si="97"/>
        <v>309.38647836538462</v>
      </c>
      <c r="K489" s="15">
        <f t="shared" si="98"/>
        <v>332.56860116024882</v>
      </c>
      <c r="L489" s="15">
        <f t="shared" si="99"/>
        <v>659326.28532760893</v>
      </c>
      <c r="M489" s="15"/>
      <c r="N489" s="15">
        <f t="shared" si="95"/>
        <v>659326.28532760893</v>
      </c>
      <c r="O489" s="38">
        <f t="shared" si="101"/>
        <v>659.32628532760896</v>
      </c>
      <c r="P489" s="38">
        <v>590.41050836854276</v>
      </c>
      <c r="Q489" s="38">
        <f t="shared" si="102"/>
        <v>590.4</v>
      </c>
      <c r="R489" s="191"/>
      <c r="S489" s="195"/>
      <c r="T489" s="191"/>
      <c r="U489" s="195"/>
      <c r="V489" s="178"/>
      <c r="W489" s="38"/>
    </row>
    <row r="490" spans="1:23" x14ac:dyDescent="0.25">
      <c r="A490" s="5"/>
      <c r="B490" s="71" t="s">
        <v>341</v>
      </c>
      <c r="C490" s="53">
        <v>4</v>
      </c>
      <c r="D490" s="75">
        <v>25.453600000000002</v>
      </c>
      <c r="E490" s="179">
        <v>1357</v>
      </c>
      <c r="F490" s="102">
        <v>160376.79999999999</v>
      </c>
      <c r="G490" s="61">
        <v>75</v>
      </c>
      <c r="H490" s="15">
        <f t="shared" si="100"/>
        <v>120282.6</v>
      </c>
      <c r="I490" s="15">
        <f t="shared" si="96"/>
        <v>40094.199999999983</v>
      </c>
      <c r="J490" s="15">
        <f t="shared" si="97"/>
        <v>118.18481945467943</v>
      </c>
      <c r="K490" s="15">
        <f t="shared" si="98"/>
        <v>523.77026007095401</v>
      </c>
      <c r="L490" s="15">
        <f t="shared" si="99"/>
        <v>873959.25498626765</v>
      </c>
      <c r="M490" s="15"/>
      <c r="N490" s="15">
        <f t="shared" si="95"/>
        <v>873959.25498626765</v>
      </c>
      <c r="O490" s="38">
        <f t="shared" si="101"/>
        <v>873.95925498626764</v>
      </c>
      <c r="P490" s="38">
        <v>801.48832567849763</v>
      </c>
      <c r="Q490" s="38">
        <f t="shared" si="102"/>
        <v>801.5</v>
      </c>
      <c r="R490" s="191"/>
      <c r="S490" s="195"/>
      <c r="T490" s="191"/>
      <c r="U490" s="195"/>
      <c r="V490" s="178"/>
      <c r="W490" s="38"/>
    </row>
    <row r="491" spans="1:23" x14ac:dyDescent="0.25">
      <c r="A491" s="5"/>
      <c r="B491" s="71" t="s">
        <v>342</v>
      </c>
      <c r="C491" s="53">
        <v>4</v>
      </c>
      <c r="D491" s="75">
        <v>29.825800000000001</v>
      </c>
      <c r="E491" s="179">
        <v>2200</v>
      </c>
      <c r="F491" s="102">
        <v>303998.8</v>
      </c>
      <c r="G491" s="61">
        <v>75</v>
      </c>
      <c r="H491" s="15">
        <f t="shared" si="100"/>
        <v>227999.1</v>
      </c>
      <c r="I491" s="15">
        <f t="shared" si="96"/>
        <v>75999.699999999983</v>
      </c>
      <c r="J491" s="15">
        <f t="shared" si="97"/>
        <v>138.18127272727273</v>
      </c>
      <c r="K491" s="15">
        <f t="shared" si="98"/>
        <v>503.77380679836074</v>
      </c>
      <c r="L491" s="15">
        <f t="shared" si="99"/>
        <v>940819.50123179262</v>
      </c>
      <c r="M491" s="15"/>
      <c r="N491" s="15">
        <f t="shared" si="95"/>
        <v>940819.50123179262</v>
      </c>
      <c r="O491" s="38">
        <f t="shared" si="101"/>
        <v>940.81950123179263</v>
      </c>
      <c r="P491" s="38">
        <v>848.66836553398707</v>
      </c>
      <c r="Q491" s="38">
        <f t="shared" si="102"/>
        <v>848.7</v>
      </c>
      <c r="R491" s="191"/>
      <c r="S491" s="195"/>
      <c r="T491" s="191"/>
      <c r="U491" s="195"/>
      <c r="V491" s="178"/>
      <c r="W491" s="38"/>
    </row>
    <row r="492" spans="1:23" x14ac:dyDescent="0.25">
      <c r="A492" s="5"/>
      <c r="B492" s="71" t="s">
        <v>789</v>
      </c>
      <c r="C492" s="53">
        <v>4</v>
      </c>
      <c r="D492" s="75">
        <v>33.023499999999999</v>
      </c>
      <c r="E492" s="179">
        <v>2652</v>
      </c>
      <c r="F492" s="102">
        <v>632648.4</v>
      </c>
      <c r="G492" s="61">
        <v>75</v>
      </c>
      <c r="H492" s="15">
        <f t="shared" si="100"/>
        <v>474486.3</v>
      </c>
      <c r="I492" s="15">
        <f t="shared" si="96"/>
        <v>158162.10000000003</v>
      </c>
      <c r="J492" s="15">
        <f t="shared" si="97"/>
        <v>238.55520361990952</v>
      </c>
      <c r="K492" s="15">
        <f t="shared" si="98"/>
        <v>403.39987590572389</v>
      </c>
      <c r="L492" s="15">
        <f t="shared" si="99"/>
        <v>863507.99001514446</v>
      </c>
      <c r="M492" s="15"/>
      <c r="N492" s="15">
        <f t="shared" si="95"/>
        <v>863507.99001514446</v>
      </c>
      <c r="O492" s="38">
        <f t="shared" si="101"/>
        <v>863.50799001514451</v>
      </c>
      <c r="P492" s="38">
        <v>757.69373309088587</v>
      </c>
      <c r="Q492" s="38">
        <f t="shared" si="102"/>
        <v>757.7</v>
      </c>
      <c r="R492" s="191"/>
      <c r="S492" s="195"/>
      <c r="T492" s="191"/>
      <c r="U492" s="195"/>
      <c r="V492" s="178"/>
      <c r="W492" s="38"/>
    </row>
    <row r="493" spans="1:23" x14ac:dyDescent="0.25">
      <c r="A493" s="5"/>
      <c r="B493" s="71" t="s">
        <v>343</v>
      </c>
      <c r="C493" s="53">
        <v>4</v>
      </c>
      <c r="D493" s="75">
        <v>30.994699999999998</v>
      </c>
      <c r="E493" s="179">
        <v>1199</v>
      </c>
      <c r="F493" s="102">
        <v>212959.6</v>
      </c>
      <c r="G493" s="61">
        <v>75</v>
      </c>
      <c r="H493" s="15">
        <f t="shared" si="100"/>
        <v>159719.70000000001</v>
      </c>
      <c r="I493" s="15">
        <f t="shared" si="96"/>
        <v>53239.899999999994</v>
      </c>
      <c r="J493" s="15">
        <f t="shared" si="97"/>
        <v>177.61434528773978</v>
      </c>
      <c r="K493" s="15">
        <f t="shared" si="98"/>
        <v>464.34073423789368</v>
      </c>
      <c r="L493" s="15">
        <f t="shared" si="99"/>
        <v>797374.89567103086</v>
      </c>
      <c r="M493" s="15"/>
      <c r="N493" s="15">
        <f t="shared" si="95"/>
        <v>797374.89567103086</v>
      </c>
      <c r="O493" s="38">
        <f t="shared" si="101"/>
        <v>797.3748956710308</v>
      </c>
      <c r="P493" s="38">
        <v>682.36789445968327</v>
      </c>
      <c r="Q493" s="38">
        <f t="shared" si="102"/>
        <v>682.4</v>
      </c>
      <c r="R493" s="191"/>
      <c r="S493" s="195"/>
      <c r="T493" s="191"/>
      <c r="U493" s="195"/>
      <c r="V493" s="178"/>
      <c r="W493" s="38"/>
    </row>
    <row r="494" spans="1:23" x14ac:dyDescent="0.25">
      <c r="A494" s="5"/>
      <c r="B494" s="71" t="s">
        <v>344</v>
      </c>
      <c r="C494" s="53">
        <v>4</v>
      </c>
      <c r="D494" s="75">
        <v>35.313499999999998</v>
      </c>
      <c r="E494" s="179">
        <v>2348</v>
      </c>
      <c r="F494" s="102">
        <v>479729.5</v>
      </c>
      <c r="G494" s="61">
        <v>75</v>
      </c>
      <c r="H494" s="15">
        <f t="shared" si="100"/>
        <v>359797.125</v>
      </c>
      <c r="I494" s="15">
        <f t="shared" si="96"/>
        <v>119932.375</v>
      </c>
      <c r="J494" s="15">
        <f t="shared" si="97"/>
        <v>204.31409710391821</v>
      </c>
      <c r="K494" s="15">
        <f t="shared" si="98"/>
        <v>437.64098242171519</v>
      </c>
      <c r="L494" s="15">
        <f t="shared" si="99"/>
        <v>884750.51260713616</v>
      </c>
      <c r="M494" s="15"/>
      <c r="N494" s="15">
        <f t="shared" si="95"/>
        <v>884750.51260713616</v>
      </c>
      <c r="O494" s="38">
        <f t="shared" si="101"/>
        <v>884.75051260713622</v>
      </c>
      <c r="P494" s="38">
        <v>835.66059369339507</v>
      </c>
      <c r="Q494" s="38">
        <f t="shared" si="102"/>
        <v>835.7</v>
      </c>
      <c r="R494" s="191"/>
      <c r="S494" s="195"/>
      <c r="T494" s="191"/>
      <c r="U494" s="195"/>
      <c r="V494" s="178"/>
      <c r="W494" s="38"/>
    </row>
    <row r="495" spans="1:23" x14ac:dyDescent="0.25">
      <c r="A495" s="5"/>
      <c r="B495" s="71" t="s">
        <v>143</v>
      </c>
      <c r="C495" s="53">
        <v>4</v>
      </c>
      <c r="D495" s="75">
        <v>21.177500000000002</v>
      </c>
      <c r="E495" s="179">
        <v>1110</v>
      </c>
      <c r="F495" s="102">
        <v>129264.5</v>
      </c>
      <c r="G495" s="61">
        <v>75</v>
      </c>
      <c r="H495" s="15">
        <f t="shared" si="100"/>
        <v>96948.375</v>
      </c>
      <c r="I495" s="15">
        <f t="shared" si="96"/>
        <v>32316.125</v>
      </c>
      <c r="J495" s="15">
        <f t="shared" si="97"/>
        <v>116.4545045045045</v>
      </c>
      <c r="K495" s="15">
        <f t="shared" si="98"/>
        <v>525.50057502112895</v>
      </c>
      <c r="L495" s="15">
        <f t="shared" si="99"/>
        <v>840890.90923188778</v>
      </c>
      <c r="M495" s="15"/>
      <c r="N495" s="15">
        <f t="shared" si="95"/>
        <v>840890.90923188778</v>
      </c>
      <c r="O495" s="38">
        <f t="shared" si="101"/>
        <v>840.8909092318878</v>
      </c>
      <c r="P495" s="38">
        <v>777.62448109754132</v>
      </c>
      <c r="Q495" s="38">
        <f t="shared" si="102"/>
        <v>777.6</v>
      </c>
      <c r="R495" s="191"/>
      <c r="S495" s="195"/>
      <c r="T495" s="191"/>
      <c r="U495" s="195"/>
      <c r="V495" s="178"/>
      <c r="W495" s="38"/>
    </row>
    <row r="496" spans="1:23" x14ac:dyDescent="0.25">
      <c r="A496" s="5"/>
      <c r="B496" s="71" t="s">
        <v>790</v>
      </c>
      <c r="C496" s="53">
        <v>4</v>
      </c>
      <c r="D496" s="75">
        <v>3.9474999999999998</v>
      </c>
      <c r="E496" s="179">
        <v>953</v>
      </c>
      <c r="F496" s="102">
        <v>413384.6</v>
      </c>
      <c r="G496" s="61">
        <v>75</v>
      </c>
      <c r="H496" s="15">
        <f t="shared" si="100"/>
        <v>310038.45</v>
      </c>
      <c r="I496" s="15">
        <f t="shared" si="96"/>
        <v>103346.14999999997</v>
      </c>
      <c r="J496" s="15">
        <f t="shared" si="97"/>
        <v>433.77187827911854</v>
      </c>
      <c r="K496" s="15">
        <f t="shared" si="98"/>
        <v>208.1832012465149</v>
      </c>
      <c r="L496" s="15">
        <f t="shared" si="99"/>
        <v>370164.51740200631</v>
      </c>
      <c r="M496" s="15"/>
      <c r="N496" s="15">
        <f t="shared" si="95"/>
        <v>370164.51740200631</v>
      </c>
      <c r="O496" s="38">
        <f t="shared" si="101"/>
        <v>370.16451740200631</v>
      </c>
      <c r="P496" s="38">
        <v>291.40788077925561</v>
      </c>
      <c r="Q496" s="38">
        <f t="shared" si="102"/>
        <v>291.39999999999998</v>
      </c>
      <c r="R496" s="191"/>
      <c r="S496" s="195"/>
      <c r="T496" s="191"/>
      <c r="U496" s="195"/>
      <c r="V496" s="178"/>
      <c r="W496" s="38"/>
    </row>
    <row r="497" spans="1:23" x14ac:dyDescent="0.25">
      <c r="A497" s="5"/>
      <c r="B497" s="71" t="s">
        <v>345</v>
      </c>
      <c r="C497" s="53">
        <v>4</v>
      </c>
      <c r="D497" s="75">
        <v>27.792899999999999</v>
      </c>
      <c r="E497" s="179">
        <v>1223</v>
      </c>
      <c r="F497" s="102">
        <v>205572.2</v>
      </c>
      <c r="G497" s="61">
        <v>75</v>
      </c>
      <c r="H497" s="15">
        <f t="shared" si="100"/>
        <v>154179.15</v>
      </c>
      <c r="I497" s="15">
        <f t="shared" si="96"/>
        <v>51393.050000000017</v>
      </c>
      <c r="J497" s="15">
        <f t="shared" si="97"/>
        <v>168.08847097301717</v>
      </c>
      <c r="K497" s="15">
        <f t="shared" si="98"/>
        <v>473.8666085526163</v>
      </c>
      <c r="L497" s="15">
        <f t="shared" si="99"/>
        <v>803220.21293738554</v>
      </c>
      <c r="M497" s="15"/>
      <c r="N497" s="15">
        <f t="shared" si="95"/>
        <v>803220.21293738554</v>
      </c>
      <c r="O497" s="38">
        <f t="shared" si="101"/>
        <v>803.22021293738555</v>
      </c>
      <c r="P497" s="38">
        <v>716.8476359534443</v>
      </c>
      <c r="Q497" s="38">
        <f t="shared" si="102"/>
        <v>716.8</v>
      </c>
      <c r="R497" s="191"/>
      <c r="S497" s="195"/>
      <c r="T497" s="191"/>
      <c r="U497" s="195"/>
      <c r="V497" s="178"/>
      <c r="W497" s="38"/>
    </row>
    <row r="498" spans="1:23" x14ac:dyDescent="0.25">
      <c r="A498" s="5"/>
      <c r="B498" s="71" t="s">
        <v>791</v>
      </c>
      <c r="C498" s="53">
        <v>4</v>
      </c>
      <c r="D498" s="75">
        <v>28.8416</v>
      </c>
      <c r="E498" s="179">
        <v>3006</v>
      </c>
      <c r="F498" s="102">
        <v>1798836.6</v>
      </c>
      <c r="G498" s="61">
        <v>75</v>
      </c>
      <c r="H498" s="15">
        <f t="shared" si="100"/>
        <v>1349127.45</v>
      </c>
      <c r="I498" s="15">
        <f t="shared" si="96"/>
        <v>449709.15000000014</v>
      </c>
      <c r="J498" s="15">
        <f t="shared" si="97"/>
        <v>598.41536926147705</v>
      </c>
      <c r="K498" s="15">
        <f t="shared" si="98"/>
        <v>43.539710264156383</v>
      </c>
      <c r="L498" s="15">
        <f t="shared" si="99"/>
        <v>422450.92937293818</v>
      </c>
      <c r="M498" s="15"/>
      <c r="N498" s="15">
        <f t="shared" si="95"/>
        <v>422450.92937293818</v>
      </c>
      <c r="O498" s="38">
        <f t="shared" si="101"/>
        <v>422.45092937293816</v>
      </c>
      <c r="P498" s="38">
        <v>334.97346889943782</v>
      </c>
      <c r="Q498" s="38">
        <f t="shared" si="102"/>
        <v>335</v>
      </c>
      <c r="R498" s="191"/>
      <c r="S498" s="195"/>
      <c r="T498" s="191"/>
      <c r="U498" s="195"/>
      <c r="V498" s="178"/>
      <c r="W498" s="38"/>
    </row>
    <row r="499" spans="1:23" x14ac:dyDescent="0.25">
      <c r="A499" s="5"/>
      <c r="B499" s="71" t="s">
        <v>792</v>
      </c>
      <c r="C499" s="53">
        <v>4</v>
      </c>
      <c r="D499" s="75">
        <v>24.596599999999999</v>
      </c>
      <c r="E499" s="179">
        <v>1003</v>
      </c>
      <c r="F499" s="102">
        <v>115169.5</v>
      </c>
      <c r="G499" s="61">
        <v>75</v>
      </c>
      <c r="H499" s="15">
        <f t="shared" si="100"/>
        <v>86377.125</v>
      </c>
      <c r="I499" s="15">
        <f t="shared" si="96"/>
        <v>28792.375</v>
      </c>
      <c r="J499" s="15">
        <f t="shared" si="97"/>
        <v>114.82502492522433</v>
      </c>
      <c r="K499" s="15">
        <f t="shared" si="98"/>
        <v>527.13005460040915</v>
      </c>
      <c r="L499" s="15">
        <f t="shared" si="99"/>
        <v>842061.1872053931</v>
      </c>
      <c r="M499" s="15"/>
      <c r="N499" s="15">
        <f t="shared" si="95"/>
        <v>842061.1872053931</v>
      </c>
      <c r="O499" s="38">
        <f t="shared" si="101"/>
        <v>842.06118720539314</v>
      </c>
      <c r="P499" s="38">
        <v>761.28611928668806</v>
      </c>
      <c r="Q499" s="38">
        <f t="shared" si="102"/>
        <v>761.3</v>
      </c>
      <c r="R499" s="191"/>
      <c r="S499" s="195"/>
      <c r="T499" s="191"/>
      <c r="U499" s="195"/>
      <c r="V499" s="178"/>
      <c r="W499" s="38"/>
    </row>
    <row r="500" spans="1:23" x14ac:dyDescent="0.25">
      <c r="A500" s="5"/>
      <c r="B500" s="71" t="s">
        <v>346</v>
      </c>
      <c r="C500" s="53">
        <v>4</v>
      </c>
      <c r="D500" s="75">
        <v>21.978000000000002</v>
      </c>
      <c r="E500" s="179">
        <v>1663</v>
      </c>
      <c r="F500" s="102">
        <v>128946.8</v>
      </c>
      <c r="G500" s="61">
        <v>75</v>
      </c>
      <c r="H500" s="15">
        <f t="shared" si="100"/>
        <v>96710.1</v>
      </c>
      <c r="I500" s="15">
        <f t="shared" si="96"/>
        <v>32236.699999999997</v>
      </c>
      <c r="J500" s="15">
        <f t="shared" si="97"/>
        <v>77.538665063138907</v>
      </c>
      <c r="K500" s="15">
        <f t="shared" si="98"/>
        <v>564.41641446249457</v>
      </c>
      <c r="L500" s="15">
        <f t="shared" si="99"/>
        <v>946144.30777903204</v>
      </c>
      <c r="M500" s="15"/>
      <c r="N500" s="15">
        <f t="shared" si="95"/>
        <v>946144.30777903204</v>
      </c>
      <c r="O500" s="38">
        <f t="shared" si="101"/>
        <v>946.14430777903203</v>
      </c>
      <c r="P500" s="38">
        <v>847.16594126378754</v>
      </c>
      <c r="Q500" s="38">
        <f t="shared" si="102"/>
        <v>847.2</v>
      </c>
      <c r="R500" s="191"/>
      <c r="S500" s="195"/>
      <c r="T500" s="191"/>
      <c r="U500" s="195"/>
      <c r="V500" s="178"/>
      <c r="W500" s="38"/>
    </row>
    <row r="501" spans="1:23" x14ac:dyDescent="0.25">
      <c r="A501" s="5"/>
      <c r="B501" s="71" t="s">
        <v>347</v>
      </c>
      <c r="C501" s="53">
        <v>4</v>
      </c>
      <c r="D501" s="75">
        <v>14.0153</v>
      </c>
      <c r="E501" s="179">
        <v>817</v>
      </c>
      <c r="F501" s="102">
        <v>109356.5</v>
      </c>
      <c r="G501" s="61">
        <v>75</v>
      </c>
      <c r="H501" s="15">
        <f t="shared" si="100"/>
        <v>82017.375</v>
      </c>
      <c r="I501" s="15">
        <f t="shared" si="96"/>
        <v>27339.125</v>
      </c>
      <c r="J501" s="15">
        <f t="shared" si="97"/>
        <v>133.85128518971848</v>
      </c>
      <c r="K501" s="15">
        <f t="shared" si="98"/>
        <v>508.10379433591493</v>
      </c>
      <c r="L501" s="15">
        <f t="shared" si="99"/>
        <v>770916.95838227461</v>
      </c>
      <c r="M501" s="15"/>
      <c r="N501" s="15">
        <f t="shared" si="95"/>
        <v>770916.95838227461</v>
      </c>
      <c r="O501" s="38">
        <f t="shared" si="101"/>
        <v>770.91695838227463</v>
      </c>
      <c r="P501" s="38">
        <v>695.20792992828149</v>
      </c>
      <c r="Q501" s="38">
        <f t="shared" si="102"/>
        <v>695.2</v>
      </c>
      <c r="R501" s="191"/>
      <c r="S501" s="195"/>
      <c r="T501" s="191"/>
      <c r="U501" s="195"/>
      <c r="V501" s="178"/>
      <c r="W501" s="38"/>
    </row>
    <row r="502" spans="1:23" x14ac:dyDescent="0.25">
      <c r="A502" s="5"/>
      <c r="B502" s="8"/>
      <c r="C502" s="8"/>
      <c r="D502" s="75">
        <v>0</v>
      </c>
      <c r="E502" s="181"/>
      <c r="F502" s="50"/>
      <c r="G502" s="61"/>
      <c r="H502" s="39"/>
      <c r="I502" s="15"/>
      <c r="J502" s="15"/>
      <c r="K502" s="15"/>
      <c r="L502" s="15"/>
      <c r="M502" s="15"/>
      <c r="N502" s="15"/>
      <c r="O502" s="38">
        <f t="shared" si="101"/>
        <v>0</v>
      </c>
      <c r="P502" s="38">
        <v>0</v>
      </c>
      <c r="Q502" s="38">
        <f t="shared" si="102"/>
        <v>0</v>
      </c>
      <c r="R502" s="191"/>
      <c r="S502" s="195"/>
      <c r="T502" s="191"/>
      <c r="U502" s="195"/>
      <c r="V502" s="178"/>
      <c r="W502" s="38"/>
    </row>
    <row r="503" spans="1:23" x14ac:dyDescent="0.25">
      <c r="A503" s="32" t="s">
        <v>348</v>
      </c>
      <c r="B503" s="63" t="s">
        <v>2</v>
      </c>
      <c r="C503" s="64"/>
      <c r="D503" s="7">
        <v>754.17770000000007</v>
      </c>
      <c r="E503" s="182">
        <f>E504</f>
        <v>55213</v>
      </c>
      <c r="F503" s="55"/>
      <c r="G503" s="61"/>
      <c r="H503" s="12">
        <f>H505</f>
        <v>5316160.9999999991</v>
      </c>
      <c r="I503" s="12">
        <f>I505</f>
        <v>-5316160.9999999991</v>
      </c>
      <c r="J503" s="15"/>
      <c r="K503" s="15"/>
      <c r="L503" s="15"/>
      <c r="M503" s="14">
        <f>M505</f>
        <v>23966472.276278451</v>
      </c>
      <c r="N503" s="12">
        <f t="shared" si="95"/>
        <v>23966472.276278451</v>
      </c>
      <c r="O503" s="38"/>
      <c r="P503" s="38"/>
      <c r="Q503" s="38">
        <f t="shared" si="102"/>
        <v>0</v>
      </c>
      <c r="R503" s="191"/>
      <c r="S503" s="195"/>
      <c r="T503" s="191"/>
      <c r="U503" s="195"/>
      <c r="V503" s="178"/>
      <c r="W503" s="38"/>
    </row>
    <row r="504" spans="1:23" x14ac:dyDescent="0.25">
      <c r="A504" s="32" t="s">
        <v>348</v>
      </c>
      <c r="B504" s="63" t="s">
        <v>3</v>
      </c>
      <c r="C504" s="64"/>
      <c r="D504" s="7">
        <v>754.17770000000007</v>
      </c>
      <c r="E504" s="182">
        <f>SUM(E506:E524)</f>
        <v>55213</v>
      </c>
      <c r="F504" s="55">
        <f>SUM(F506:F524)</f>
        <v>21264643.999999996</v>
      </c>
      <c r="G504" s="61"/>
      <c r="H504" s="12">
        <f>SUM(H506:H524)</f>
        <v>9175317.5899999999</v>
      </c>
      <c r="I504" s="12">
        <f>SUM(I506:I524)</f>
        <v>12089326.41</v>
      </c>
      <c r="J504" s="15"/>
      <c r="K504" s="15"/>
      <c r="L504" s="12">
        <f>SUM(L506:L524)</f>
        <v>17756372.011362262</v>
      </c>
      <c r="M504" s="15"/>
      <c r="N504" s="12">
        <f t="shared" si="95"/>
        <v>17756372.011362262</v>
      </c>
      <c r="O504" s="38"/>
      <c r="P504" s="38"/>
      <c r="Q504" s="38">
        <f t="shared" si="102"/>
        <v>0</v>
      </c>
      <c r="R504" s="191"/>
      <c r="S504" s="195"/>
      <c r="T504" s="191"/>
      <c r="U504" s="195"/>
      <c r="V504" s="178"/>
      <c r="W504" s="38"/>
    </row>
    <row r="505" spans="1:23" x14ac:dyDescent="0.25">
      <c r="A505" s="5"/>
      <c r="B505" s="71" t="s">
        <v>26</v>
      </c>
      <c r="C505" s="53">
        <v>2</v>
      </c>
      <c r="D505" s="75">
        <v>0</v>
      </c>
      <c r="E505" s="185"/>
      <c r="F505" s="70"/>
      <c r="G505" s="61">
        <v>25</v>
      </c>
      <c r="H505" s="15">
        <f>F504*G505/100</f>
        <v>5316160.9999999991</v>
      </c>
      <c r="I505" s="15">
        <f t="shared" si="96"/>
        <v>-5316160.9999999991</v>
      </c>
      <c r="J505" s="15"/>
      <c r="K505" s="15"/>
      <c r="L505" s="15"/>
      <c r="M505" s="15">
        <f>($L$7*$L$8*E503/$L$10)+($L$7*$L$9*D503/$L$11)</f>
        <v>23966472.276278451</v>
      </c>
      <c r="N505" s="15">
        <f t="shared" si="95"/>
        <v>23966472.276278451</v>
      </c>
      <c r="O505" s="38">
        <f t="shared" si="101"/>
        <v>23966.472276278451</v>
      </c>
      <c r="P505" s="38">
        <v>22040.05574987024</v>
      </c>
      <c r="Q505" s="38">
        <f t="shared" si="102"/>
        <v>22040.1</v>
      </c>
      <c r="R505" s="191"/>
      <c r="S505" s="195"/>
      <c r="T505" s="191"/>
      <c r="U505" s="195"/>
      <c r="V505" s="178"/>
      <c r="W505" s="38"/>
    </row>
    <row r="506" spans="1:23" x14ac:dyDescent="0.25">
      <c r="A506" s="5"/>
      <c r="B506" s="71" t="s">
        <v>349</v>
      </c>
      <c r="C506" s="53">
        <v>4</v>
      </c>
      <c r="D506" s="75">
        <v>77.823599999999999</v>
      </c>
      <c r="E506" s="179">
        <v>5104</v>
      </c>
      <c r="F506" s="103">
        <v>1156357.8</v>
      </c>
      <c r="G506" s="61">
        <v>75</v>
      </c>
      <c r="H506" s="15">
        <f>F506*G506/100</f>
        <v>867268.35</v>
      </c>
      <c r="I506" s="15">
        <f t="shared" si="96"/>
        <v>289089.45000000007</v>
      </c>
      <c r="J506" s="15">
        <f t="shared" ref="J506:J524" si="103">F506/E506</f>
        <v>226.55913009404389</v>
      </c>
      <c r="K506" s="15">
        <f t="shared" ref="K506:K524" si="104">$J$11*$J$19-J506</f>
        <v>415.39594943158954</v>
      </c>
      <c r="L506" s="15">
        <f t="shared" ref="L506:L524" si="105">IF(K506&gt;0,$J$7*$J$8*(K506/$K$19),0)+$J$7*$J$9*(E506/$E$19)+$J$7*$J$10*(D506/$D$19)</f>
        <v>1235765.4784443818</v>
      </c>
      <c r="M506" s="15"/>
      <c r="N506" s="15">
        <f t="shared" si="95"/>
        <v>1235765.4784443818</v>
      </c>
      <c r="O506" s="38">
        <f t="shared" si="101"/>
        <v>1235.7654784443819</v>
      </c>
      <c r="P506" s="38">
        <v>1128.8354369153292</v>
      </c>
      <c r="Q506" s="38">
        <f t="shared" si="102"/>
        <v>1128.8</v>
      </c>
      <c r="R506" s="191"/>
      <c r="S506" s="195"/>
      <c r="T506" s="191"/>
      <c r="U506" s="195"/>
      <c r="V506" s="178"/>
      <c r="W506" s="38"/>
    </row>
    <row r="507" spans="1:23" x14ac:dyDescent="0.25">
      <c r="A507" s="5"/>
      <c r="B507" s="71" t="s">
        <v>350</v>
      </c>
      <c r="C507" s="53">
        <v>4</v>
      </c>
      <c r="D507" s="75">
        <v>26.140100000000004</v>
      </c>
      <c r="E507" s="179">
        <v>1505</v>
      </c>
      <c r="F507" s="103">
        <v>250014</v>
      </c>
      <c r="G507" s="61">
        <v>75</v>
      </c>
      <c r="H507" s="15">
        <f t="shared" ref="H507:H524" si="106">F507*G507/100</f>
        <v>187510.5</v>
      </c>
      <c r="I507" s="15">
        <f t="shared" si="96"/>
        <v>62503.5</v>
      </c>
      <c r="J507" s="15">
        <f t="shared" si="103"/>
        <v>166.12225913621262</v>
      </c>
      <c r="K507" s="15">
        <f t="shared" si="104"/>
        <v>475.83282038942082</v>
      </c>
      <c r="L507" s="15">
        <f t="shared" si="105"/>
        <v>828248.03499621351</v>
      </c>
      <c r="M507" s="15"/>
      <c r="N507" s="15">
        <f t="shared" si="95"/>
        <v>828248.03499621351</v>
      </c>
      <c r="O507" s="38">
        <f t="shared" si="101"/>
        <v>828.24803499621351</v>
      </c>
      <c r="P507" s="38">
        <v>775.70933915964326</v>
      </c>
      <c r="Q507" s="38">
        <f t="shared" si="102"/>
        <v>775.7</v>
      </c>
      <c r="R507" s="191"/>
      <c r="S507" s="195"/>
      <c r="T507" s="191"/>
      <c r="U507" s="195"/>
      <c r="V507" s="178"/>
      <c r="W507" s="38"/>
    </row>
    <row r="508" spans="1:23" x14ac:dyDescent="0.25">
      <c r="A508" s="5"/>
      <c r="B508" s="71" t="s">
        <v>351</v>
      </c>
      <c r="C508" s="53">
        <v>4</v>
      </c>
      <c r="D508" s="75">
        <v>36.946100000000001</v>
      </c>
      <c r="E508" s="179">
        <v>1906</v>
      </c>
      <c r="F508" s="103">
        <v>354527.9</v>
      </c>
      <c r="G508" s="61">
        <v>75</v>
      </c>
      <c r="H508" s="15">
        <f t="shared" si="106"/>
        <v>265895.92499999999</v>
      </c>
      <c r="I508" s="15">
        <f t="shared" si="96"/>
        <v>88631.975000000035</v>
      </c>
      <c r="J508" s="15">
        <f t="shared" si="103"/>
        <v>186.00624344176288</v>
      </c>
      <c r="K508" s="15">
        <f t="shared" si="104"/>
        <v>455.94883608387056</v>
      </c>
      <c r="L508" s="15">
        <f t="shared" si="105"/>
        <v>870465.71809542435</v>
      </c>
      <c r="M508" s="15"/>
      <c r="N508" s="15">
        <f t="shared" si="95"/>
        <v>870465.71809542435</v>
      </c>
      <c r="O508" s="38">
        <f t="shared" si="101"/>
        <v>870.46571809542434</v>
      </c>
      <c r="P508" s="38">
        <v>782.42675196992184</v>
      </c>
      <c r="Q508" s="38">
        <f t="shared" si="102"/>
        <v>782.4</v>
      </c>
      <c r="R508" s="191"/>
      <c r="S508" s="195"/>
      <c r="T508" s="191"/>
      <c r="U508" s="195"/>
      <c r="V508" s="178"/>
      <c r="W508" s="38"/>
    </row>
    <row r="509" spans="1:23" x14ac:dyDescent="0.25">
      <c r="A509" s="5"/>
      <c r="B509" s="71" t="s">
        <v>352</v>
      </c>
      <c r="C509" s="53">
        <v>4</v>
      </c>
      <c r="D509" s="75">
        <v>50.619700000000009</v>
      </c>
      <c r="E509" s="179">
        <v>3287</v>
      </c>
      <c r="F509" s="103">
        <v>667534.1</v>
      </c>
      <c r="G509" s="61">
        <v>75</v>
      </c>
      <c r="H509" s="15">
        <f t="shared" si="106"/>
        <v>500650.57500000001</v>
      </c>
      <c r="I509" s="15">
        <f t="shared" si="96"/>
        <v>166883.52499999997</v>
      </c>
      <c r="J509" s="15">
        <f t="shared" si="103"/>
        <v>203.08308487982961</v>
      </c>
      <c r="K509" s="15">
        <f t="shared" si="104"/>
        <v>438.87199464580385</v>
      </c>
      <c r="L509" s="15">
        <f t="shared" si="105"/>
        <v>1017935.0012351798</v>
      </c>
      <c r="M509" s="15"/>
      <c r="N509" s="15">
        <f t="shared" si="95"/>
        <v>1017935.0012351798</v>
      </c>
      <c r="O509" s="38">
        <f t="shared" si="101"/>
        <v>1017.9350012351798</v>
      </c>
      <c r="P509" s="38">
        <v>916.99188110933562</v>
      </c>
      <c r="Q509" s="38">
        <f t="shared" si="102"/>
        <v>917</v>
      </c>
      <c r="R509" s="191"/>
      <c r="S509" s="195"/>
      <c r="T509" s="191"/>
      <c r="U509" s="195"/>
      <c r="V509" s="178"/>
      <c r="W509" s="38"/>
    </row>
    <row r="510" spans="1:23" x14ac:dyDescent="0.25">
      <c r="A510" s="5"/>
      <c r="B510" s="71" t="s">
        <v>353</v>
      </c>
      <c r="C510" s="53">
        <v>4</v>
      </c>
      <c r="D510" s="75">
        <v>35.986699999999999</v>
      </c>
      <c r="E510" s="179">
        <v>2400</v>
      </c>
      <c r="F510" s="103">
        <v>986640.7</v>
      </c>
      <c r="G510" s="61">
        <v>75</v>
      </c>
      <c r="H510" s="15">
        <f t="shared" si="106"/>
        <v>739980.52500000002</v>
      </c>
      <c r="I510" s="15">
        <f t="shared" si="96"/>
        <v>246660.17499999993</v>
      </c>
      <c r="J510" s="15">
        <f t="shared" si="103"/>
        <v>411.10029166666664</v>
      </c>
      <c r="K510" s="15">
        <f t="shared" si="104"/>
        <v>230.8547878589668</v>
      </c>
      <c r="L510" s="15">
        <f t="shared" si="105"/>
        <v>625190.8119681814</v>
      </c>
      <c r="M510" s="15"/>
      <c r="N510" s="15">
        <f t="shared" si="95"/>
        <v>625190.8119681814</v>
      </c>
      <c r="O510" s="38">
        <f t="shared" si="101"/>
        <v>625.19081196818138</v>
      </c>
      <c r="P510" s="38">
        <v>651.37982158175794</v>
      </c>
      <c r="Q510" s="38">
        <f t="shared" si="102"/>
        <v>651.4</v>
      </c>
      <c r="R510" s="191"/>
      <c r="S510" s="195"/>
      <c r="T510" s="191"/>
      <c r="U510" s="195"/>
      <c r="V510" s="178"/>
      <c r="W510" s="38"/>
    </row>
    <row r="511" spans="1:23" x14ac:dyDescent="0.25">
      <c r="A511" s="5"/>
      <c r="B511" s="71" t="s">
        <v>354</v>
      </c>
      <c r="C511" s="53">
        <v>4</v>
      </c>
      <c r="D511" s="75">
        <v>52.303999999999995</v>
      </c>
      <c r="E511" s="179">
        <v>2718</v>
      </c>
      <c r="F511" s="103">
        <v>499710.2</v>
      </c>
      <c r="G511" s="61">
        <v>75</v>
      </c>
      <c r="H511" s="15">
        <f t="shared" si="106"/>
        <v>374782.65</v>
      </c>
      <c r="I511" s="15">
        <f t="shared" si="96"/>
        <v>124927.54999999999</v>
      </c>
      <c r="J511" s="15">
        <f t="shared" si="103"/>
        <v>183.85217071376013</v>
      </c>
      <c r="K511" s="15">
        <f t="shared" si="104"/>
        <v>458.10290881187331</v>
      </c>
      <c r="L511" s="15">
        <f t="shared" si="105"/>
        <v>992821.41947184165</v>
      </c>
      <c r="M511" s="15"/>
      <c r="N511" s="15">
        <f t="shared" si="95"/>
        <v>992821.41947184165</v>
      </c>
      <c r="O511" s="38">
        <f t="shared" si="101"/>
        <v>992.82141947184164</v>
      </c>
      <c r="P511" s="38">
        <v>879.62940667656233</v>
      </c>
      <c r="Q511" s="38">
        <f t="shared" si="102"/>
        <v>879.6</v>
      </c>
      <c r="R511" s="191"/>
      <c r="S511" s="195"/>
      <c r="T511" s="191"/>
      <c r="U511" s="195"/>
      <c r="V511" s="178"/>
      <c r="W511" s="38"/>
    </row>
    <row r="512" spans="1:23" x14ac:dyDescent="0.25">
      <c r="A512" s="5"/>
      <c r="B512" s="71" t="s">
        <v>355</v>
      </c>
      <c r="C512" s="53">
        <v>4</v>
      </c>
      <c r="D512" s="75">
        <v>49.512799999999999</v>
      </c>
      <c r="E512" s="179">
        <v>3118</v>
      </c>
      <c r="F512" s="103">
        <v>648651.80000000005</v>
      </c>
      <c r="G512" s="61">
        <v>75</v>
      </c>
      <c r="H512" s="15">
        <f t="shared" si="106"/>
        <v>486488.85</v>
      </c>
      <c r="I512" s="15">
        <f t="shared" si="96"/>
        <v>162162.95000000007</v>
      </c>
      <c r="J512" s="15">
        <f t="shared" si="103"/>
        <v>208.03457344451573</v>
      </c>
      <c r="K512" s="15">
        <f t="shared" si="104"/>
        <v>433.92050608111771</v>
      </c>
      <c r="L512" s="15">
        <f t="shared" si="105"/>
        <v>992361.36057732976</v>
      </c>
      <c r="M512" s="15"/>
      <c r="N512" s="15">
        <f t="shared" si="95"/>
        <v>992361.36057732976</v>
      </c>
      <c r="O512" s="38">
        <f t="shared" si="101"/>
        <v>992.36136057732972</v>
      </c>
      <c r="P512" s="38">
        <v>921.47274004545557</v>
      </c>
      <c r="Q512" s="38">
        <f t="shared" si="102"/>
        <v>921.5</v>
      </c>
      <c r="R512" s="191"/>
      <c r="S512" s="195"/>
      <c r="T512" s="191"/>
      <c r="U512" s="195"/>
      <c r="V512" s="178"/>
      <c r="W512" s="38"/>
    </row>
    <row r="513" spans="1:23" x14ac:dyDescent="0.25">
      <c r="A513" s="5"/>
      <c r="B513" s="71" t="s">
        <v>356</v>
      </c>
      <c r="C513" s="53">
        <v>4</v>
      </c>
      <c r="D513" s="75">
        <v>29.011799999999997</v>
      </c>
      <c r="E513" s="179">
        <v>1844</v>
      </c>
      <c r="F513" s="103">
        <v>297912.5</v>
      </c>
      <c r="G513" s="61">
        <v>75</v>
      </c>
      <c r="H513" s="15">
        <f t="shared" si="106"/>
        <v>223434.375</v>
      </c>
      <c r="I513" s="15">
        <f t="shared" si="96"/>
        <v>74478.125</v>
      </c>
      <c r="J513" s="15">
        <f t="shared" si="103"/>
        <v>161.55775488069415</v>
      </c>
      <c r="K513" s="15">
        <f t="shared" si="104"/>
        <v>480.39732464493932</v>
      </c>
      <c r="L513" s="15">
        <f t="shared" si="105"/>
        <v>874406.70674331486</v>
      </c>
      <c r="M513" s="15"/>
      <c r="N513" s="15">
        <f t="shared" si="95"/>
        <v>874406.70674331486</v>
      </c>
      <c r="O513" s="38">
        <f t="shared" si="101"/>
        <v>874.40670674331488</v>
      </c>
      <c r="P513" s="38">
        <v>805.79017144258989</v>
      </c>
      <c r="Q513" s="38">
        <f t="shared" si="102"/>
        <v>805.8</v>
      </c>
      <c r="R513" s="191"/>
      <c r="S513" s="195"/>
      <c r="T513" s="191"/>
      <c r="U513" s="195"/>
      <c r="V513" s="178"/>
      <c r="W513" s="38"/>
    </row>
    <row r="514" spans="1:23" x14ac:dyDescent="0.25">
      <c r="A514" s="5"/>
      <c r="B514" s="71" t="s">
        <v>357</v>
      </c>
      <c r="C514" s="53">
        <v>4</v>
      </c>
      <c r="D514" s="75">
        <v>18.760599999999997</v>
      </c>
      <c r="E514" s="179">
        <v>774</v>
      </c>
      <c r="F514" s="103">
        <v>181051.5</v>
      </c>
      <c r="G514" s="61">
        <v>75</v>
      </c>
      <c r="H514" s="15">
        <f t="shared" si="106"/>
        <v>135788.625</v>
      </c>
      <c r="I514" s="15">
        <f t="shared" si="96"/>
        <v>45262.875</v>
      </c>
      <c r="J514" s="15">
        <f t="shared" si="103"/>
        <v>233.91666666666666</v>
      </c>
      <c r="K514" s="15">
        <f t="shared" si="104"/>
        <v>408.03841285896681</v>
      </c>
      <c r="L514" s="15">
        <f t="shared" si="105"/>
        <v>650829.12748980266</v>
      </c>
      <c r="M514" s="15"/>
      <c r="N514" s="15">
        <f t="shared" ref="N514:N577" si="107">L514+M514</f>
        <v>650829.12748980266</v>
      </c>
      <c r="O514" s="38">
        <f t="shared" si="101"/>
        <v>650.82912748980266</v>
      </c>
      <c r="P514" s="38">
        <v>587.39502831934738</v>
      </c>
      <c r="Q514" s="38">
        <f t="shared" si="102"/>
        <v>587.4</v>
      </c>
      <c r="R514" s="191"/>
      <c r="S514" s="195"/>
      <c r="T514" s="191"/>
      <c r="U514" s="195"/>
      <c r="V514" s="178"/>
      <c r="W514" s="38"/>
    </row>
    <row r="515" spans="1:23" x14ac:dyDescent="0.25">
      <c r="A515" s="5"/>
      <c r="B515" s="71" t="s">
        <v>358</v>
      </c>
      <c r="C515" s="53">
        <v>4</v>
      </c>
      <c r="D515" s="75">
        <v>35.272599999999997</v>
      </c>
      <c r="E515" s="179">
        <v>3012</v>
      </c>
      <c r="F515" s="103">
        <v>351289.1</v>
      </c>
      <c r="G515" s="61">
        <v>75</v>
      </c>
      <c r="H515" s="15">
        <f t="shared" si="106"/>
        <v>263466.82500000001</v>
      </c>
      <c r="I515" s="15">
        <f t="shared" si="96"/>
        <v>87822.274999999965</v>
      </c>
      <c r="J515" s="15">
        <f t="shared" si="103"/>
        <v>116.62984727755644</v>
      </c>
      <c r="K515" s="15">
        <f t="shared" si="104"/>
        <v>525.32523224807699</v>
      </c>
      <c r="L515" s="15">
        <f t="shared" si="105"/>
        <v>1061159.586995821</v>
      </c>
      <c r="M515" s="15"/>
      <c r="N515" s="15">
        <f t="shared" si="107"/>
        <v>1061159.586995821</v>
      </c>
      <c r="O515" s="38">
        <f t="shared" si="101"/>
        <v>1061.159586995821</v>
      </c>
      <c r="P515" s="38">
        <v>960.00852033200147</v>
      </c>
      <c r="Q515" s="38">
        <f t="shared" si="102"/>
        <v>960</v>
      </c>
      <c r="R515" s="191"/>
      <c r="S515" s="195"/>
      <c r="T515" s="191"/>
      <c r="U515" s="195"/>
      <c r="V515" s="178"/>
      <c r="W515" s="38"/>
    </row>
    <row r="516" spans="1:23" x14ac:dyDescent="0.25">
      <c r="A516" s="5"/>
      <c r="B516" s="71" t="s">
        <v>860</v>
      </c>
      <c r="C516" s="53">
        <v>3</v>
      </c>
      <c r="D516" s="75">
        <v>31.216999999999999</v>
      </c>
      <c r="E516" s="179">
        <v>10155</v>
      </c>
      <c r="F516" s="103">
        <v>12314846.199999999</v>
      </c>
      <c r="G516" s="61">
        <v>20</v>
      </c>
      <c r="H516" s="15">
        <f t="shared" si="106"/>
        <v>2462969.2400000002</v>
      </c>
      <c r="I516" s="15">
        <f t="shared" ref="I516:I579" si="108">F516-H516</f>
        <v>9851876.959999999</v>
      </c>
      <c r="J516" s="15">
        <f t="shared" si="103"/>
        <v>1212.6879566715902</v>
      </c>
      <c r="K516" s="15">
        <f t="shared" si="104"/>
        <v>-570.73287714595676</v>
      </c>
      <c r="L516" s="15">
        <f t="shared" si="105"/>
        <v>1057265.4367550041</v>
      </c>
      <c r="M516" s="15"/>
      <c r="N516" s="15">
        <f t="shared" si="107"/>
        <v>1057265.4367550041</v>
      </c>
      <c r="O516" s="38">
        <f t="shared" si="101"/>
        <v>1057.2654367550042</v>
      </c>
      <c r="P516" s="38">
        <v>963.70403959623411</v>
      </c>
      <c r="Q516" s="38">
        <f t="shared" si="102"/>
        <v>963.7</v>
      </c>
      <c r="R516" s="191"/>
      <c r="S516" s="195"/>
      <c r="T516" s="191"/>
      <c r="U516" s="195"/>
      <c r="V516" s="178"/>
      <c r="W516" s="38"/>
    </row>
    <row r="517" spans="1:23" x14ac:dyDescent="0.25">
      <c r="A517" s="5"/>
      <c r="B517" s="71" t="s">
        <v>793</v>
      </c>
      <c r="C517" s="53">
        <v>4</v>
      </c>
      <c r="D517" s="75">
        <v>42.3553</v>
      </c>
      <c r="E517" s="179">
        <v>3521</v>
      </c>
      <c r="F517" s="103">
        <v>755131.7</v>
      </c>
      <c r="G517" s="61">
        <v>75</v>
      </c>
      <c r="H517" s="15">
        <f t="shared" si="106"/>
        <v>566348.77500000002</v>
      </c>
      <c r="I517" s="15">
        <f t="shared" si="108"/>
        <v>188782.92499999993</v>
      </c>
      <c r="J517" s="15">
        <f t="shared" si="103"/>
        <v>214.46512354444758</v>
      </c>
      <c r="K517" s="15">
        <f t="shared" si="104"/>
        <v>427.48995598118586</v>
      </c>
      <c r="L517" s="15">
        <f t="shared" si="105"/>
        <v>1003159.8126905856</v>
      </c>
      <c r="M517" s="15"/>
      <c r="N517" s="15">
        <f t="shared" si="107"/>
        <v>1003159.8126905856</v>
      </c>
      <c r="O517" s="38">
        <f t="shared" si="101"/>
        <v>1003.1598126905856</v>
      </c>
      <c r="P517" s="38">
        <v>942.96940710524518</v>
      </c>
      <c r="Q517" s="38">
        <f t="shared" si="102"/>
        <v>943</v>
      </c>
      <c r="R517" s="191"/>
      <c r="S517" s="195"/>
      <c r="T517" s="191"/>
      <c r="U517" s="195"/>
      <c r="V517" s="178"/>
      <c r="W517" s="38"/>
    </row>
    <row r="518" spans="1:23" x14ac:dyDescent="0.25">
      <c r="A518" s="5"/>
      <c r="B518" s="71" t="s">
        <v>359</v>
      </c>
      <c r="C518" s="53">
        <v>4</v>
      </c>
      <c r="D518" s="75">
        <v>58.2791</v>
      </c>
      <c r="E518" s="179">
        <v>2508</v>
      </c>
      <c r="F518" s="103">
        <v>619202.9</v>
      </c>
      <c r="G518" s="61">
        <v>75</v>
      </c>
      <c r="H518" s="15">
        <f t="shared" si="106"/>
        <v>464402.17499999999</v>
      </c>
      <c r="I518" s="15">
        <f t="shared" si="108"/>
        <v>154800.72500000003</v>
      </c>
      <c r="J518" s="15">
        <f t="shared" si="103"/>
        <v>246.89110845295056</v>
      </c>
      <c r="K518" s="15">
        <f t="shared" si="104"/>
        <v>395.06397107268288</v>
      </c>
      <c r="L518" s="15">
        <f t="shared" si="105"/>
        <v>907791.64233277412</v>
      </c>
      <c r="M518" s="15"/>
      <c r="N518" s="15">
        <f t="shared" si="107"/>
        <v>907791.64233277412</v>
      </c>
      <c r="O518" s="38">
        <f t="shared" si="101"/>
        <v>907.79164233277413</v>
      </c>
      <c r="P518" s="38">
        <v>843.4455566434126</v>
      </c>
      <c r="Q518" s="38">
        <f t="shared" si="102"/>
        <v>843.4</v>
      </c>
      <c r="R518" s="191"/>
      <c r="S518" s="195"/>
      <c r="T518" s="191"/>
      <c r="U518" s="195"/>
      <c r="V518" s="178"/>
      <c r="W518" s="38"/>
    </row>
    <row r="519" spans="1:23" x14ac:dyDescent="0.25">
      <c r="A519" s="5"/>
      <c r="B519" s="71" t="s">
        <v>360</v>
      </c>
      <c r="C519" s="53">
        <v>4</v>
      </c>
      <c r="D519" s="75">
        <v>21.251799999999999</v>
      </c>
      <c r="E519" s="179">
        <v>1566</v>
      </c>
      <c r="F519" s="103">
        <v>196131.1</v>
      </c>
      <c r="G519" s="61">
        <v>75</v>
      </c>
      <c r="H519" s="15">
        <f t="shared" si="106"/>
        <v>147098.32500000001</v>
      </c>
      <c r="I519" s="15">
        <f t="shared" si="108"/>
        <v>49032.774999999994</v>
      </c>
      <c r="J519" s="15">
        <f t="shared" si="103"/>
        <v>125.2433588761175</v>
      </c>
      <c r="K519" s="15">
        <f t="shared" si="104"/>
        <v>516.71172064951588</v>
      </c>
      <c r="L519" s="15">
        <f t="shared" si="105"/>
        <v>873428.32989804877</v>
      </c>
      <c r="M519" s="15"/>
      <c r="N519" s="15">
        <f t="shared" si="107"/>
        <v>873428.32989804877</v>
      </c>
      <c r="O519" s="38">
        <f t="shared" si="101"/>
        <v>873.42832989804879</v>
      </c>
      <c r="P519" s="38">
        <v>806.33310829495872</v>
      </c>
      <c r="Q519" s="38">
        <f t="shared" si="102"/>
        <v>806.3</v>
      </c>
      <c r="R519" s="191"/>
      <c r="S519" s="195"/>
      <c r="T519" s="191"/>
      <c r="U519" s="195"/>
      <c r="V519" s="178"/>
      <c r="W519" s="38"/>
    </row>
    <row r="520" spans="1:23" x14ac:dyDescent="0.25">
      <c r="A520" s="5"/>
      <c r="B520" s="71" t="s">
        <v>361</v>
      </c>
      <c r="C520" s="53">
        <v>4</v>
      </c>
      <c r="D520" s="75">
        <v>24.685799999999997</v>
      </c>
      <c r="E520" s="179">
        <v>1671</v>
      </c>
      <c r="F520" s="103">
        <v>299502.09999999998</v>
      </c>
      <c r="G520" s="61">
        <v>75</v>
      </c>
      <c r="H520" s="15">
        <f t="shared" si="106"/>
        <v>224626.57500000001</v>
      </c>
      <c r="I520" s="15">
        <f t="shared" si="108"/>
        <v>74875.524999999965</v>
      </c>
      <c r="J520" s="15">
        <f t="shared" si="103"/>
        <v>179.23524835427887</v>
      </c>
      <c r="K520" s="15">
        <f t="shared" si="104"/>
        <v>462.7198311713546</v>
      </c>
      <c r="L520" s="15">
        <f t="shared" si="105"/>
        <v>823286.78043112077</v>
      </c>
      <c r="M520" s="15"/>
      <c r="N520" s="15">
        <f t="shared" si="107"/>
        <v>823286.78043112077</v>
      </c>
      <c r="O520" s="38">
        <f t="shared" si="101"/>
        <v>823.28678043112075</v>
      </c>
      <c r="P520" s="38">
        <v>758.06195811822909</v>
      </c>
      <c r="Q520" s="38">
        <f t="shared" si="102"/>
        <v>758.1</v>
      </c>
      <c r="R520" s="191"/>
      <c r="S520" s="195"/>
      <c r="T520" s="191"/>
      <c r="U520" s="195"/>
      <c r="V520" s="178"/>
      <c r="W520" s="38"/>
    </row>
    <row r="521" spans="1:23" x14ac:dyDescent="0.25">
      <c r="A521" s="5"/>
      <c r="B521" s="71" t="s">
        <v>362</v>
      </c>
      <c r="C521" s="53">
        <v>4</v>
      </c>
      <c r="D521" s="75">
        <v>25.828000000000003</v>
      </c>
      <c r="E521" s="179">
        <v>2092</v>
      </c>
      <c r="F521" s="103">
        <v>307324.40000000002</v>
      </c>
      <c r="G521" s="61">
        <v>75</v>
      </c>
      <c r="H521" s="15">
        <f t="shared" si="106"/>
        <v>230493.3</v>
      </c>
      <c r="I521" s="15">
        <f t="shared" si="108"/>
        <v>76831.100000000035</v>
      </c>
      <c r="J521" s="15">
        <f t="shared" si="103"/>
        <v>146.90458891013387</v>
      </c>
      <c r="K521" s="15">
        <f t="shared" si="104"/>
        <v>495.0504906154996</v>
      </c>
      <c r="L521" s="15">
        <f t="shared" si="105"/>
        <v>908351.03671701788</v>
      </c>
      <c r="M521" s="15"/>
      <c r="N521" s="15">
        <f t="shared" si="107"/>
        <v>908351.03671701788</v>
      </c>
      <c r="O521" s="38">
        <f t="shared" si="101"/>
        <v>908.35103671701791</v>
      </c>
      <c r="P521" s="38">
        <v>824.48414216982019</v>
      </c>
      <c r="Q521" s="38">
        <f t="shared" si="102"/>
        <v>824.5</v>
      </c>
      <c r="R521" s="191"/>
      <c r="S521" s="195"/>
      <c r="T521" s="191"/>
      <c r="U521" s="195"/>
      <c r="V521" s="178"/>
      <c r="W521" s="38"/>
    </row>
    <row r="522" spans="1:23" x14ac:dyDescent="0.25">
      <c r="A522" s="5"/>
      <c r="B522" s="71" t="s">
        <v>363</v>
      </c>
      <c r="C522" s="53">
        <v>4</v>
      </c>
      <c r="D522" s="75">
        <v>71.106899999999996</v>
      </c>
      <c r="E522" s="179">
        <v>4319</v>
      </c>
      <c r="F522" s="103">
        <v>922102.2</v>
      </c>
      <c r="G522" s="61">
        <v>75</v>
      </c>
      <c r="H522" s="15">
        <f t="shared" si="106"/>
        <v>691576.65</v>
      </c>
      <c r="I522" s="15">
        <f t="shared" si="108"/>
        <v>230525.54999999993</v>
      </c>
      <c r="J522" s="15">
        <f t="shared" si="103"/>
        <v>213.49900439916647</v>
      </c>
      <c r="K522" s="15">
        <f t="shared" si="104"/>
        <v>428.456075126467</v>
      </c>
      <c r="L522" s="15">
        <f t="shared" si="105"/>
        <v>1159135.4798913249</v>
      </c>
      <c r="M522" s="15"/>
      <c r="N522" s="15">
        <f t="shared" si="107"/>
        <v>1159135.4798913249</v>
      </c>
      <c r="O522" s="38">
        <f t="shared" si="101"/>
        <v>1159.1354798913248</v>
      </c>
      <c r="P522" s="38">
        <v>1033.5092727600411</v>
      </c>
      <c r="Q522" s="38">
        <f t="shared" si="102"/>
        <v>1033.5</v>
      </c>
      <c r="R522" s="191"/>
      <c r="S522" s="195"/>
      <c r="T522" s="191"/>
      <c r="U522" s="195"/>
      <c r="V522" s="178"/>
      <c r="W522" s="38"/>
    </row>
    <row r="523" spans="1:23" x14ac:dyDescent="0.25">
      <c r="A523" s="5"/>
      <c r="B523" s="71" t="s">
        <v>260</v>
      </c>
      <c r="C523" s="53">
        <v>4</v>
      </c>
      <c r="D523" s="75">
        <v>30.144199999999998</v>
      </c>
      <c r="E523" s="179">
        <v>1810</v>
      </c>
      <c r="F523" s="103">
        <v>234862.8</v>
      </c>
      <c r="G523" s="61">
        <v>75</v>
      </c>
      <c r="H523" s="15">
        <f t="shared" si="106"/>
        <v>176147.1</v>
      </c>
      <c r="I523" s="15">
        <f t="shared" si="108"/>
        <v>58715.699999999983</v>
      </c>
      <c r="J523" s="15">
        <f t="shared" si="103"/>
        <v>129.75845303867402</v>
      </c>
      <c r="K523" s="15">
        <f t="shared" si="104"/>
        <v>512.19662648695942</v>
      </c>
      <c r="L523" s="15">
        <f t="shared" si="105"/>
        <v>915199.15267838677</v>
      </c>
      <c r="M523" s="15"/>
      <c r="N523" s="15">
        <f t="shared" si="107"/>
        <v>915199.15267838677</v>
      </c>
      <c r="O523" s="38">
        <f t="shared" si="101"/>
        <v>915.19915267838678</v>
      </c>
      <c r="P523" s="38">
        <v>841.45153001082554</v>
      </c>
      <c r="Q523" s="38">
        <f t="shared" si="102"/>
        <v>841.5</v>
      </c>
      <c r="R523" s="191"/>
      <c r="S523" s="195"/>
      <c r="T523" s="191"/>
      <c r="U523" s="195"/>
      <c r="V523" s="178"/>
      <c r="W523" s="38"/>
    </row>
    <row r="524" spans="1:23" x14ac:dyDescent="0.25">
      <c r="A524" s="5"/>
      <c r="B524" s="71" t="s">
        <v>285</v>
      </c>
      <c r="C524" s="53">
        <v>4</v>
      </c>
      <c r="D524" s="75">
        <v>36.931599999999996</v>
      </c>
      <c r="E524" s="179">
        <v>1903</v>
      </c>
      <c r="F524" s="103">
        <v>221851</v>
      </c>
      <c r="G524" s="61">
        <v>75</v>
      </c>
      <c r="H524" s="15">
        <f t="shared" si="106"/>
        <v>166388.25</v>
      </c>
      <c r="I524" s="15">
        <f t="shared" si="108"/>
        <v>55462.75</v>
      </c>
      <c r="J524" s="15">
        <f t="shared" si="103"/>
        <v>116.57961114030478</v>
      </c>
      <c r="K524" s="15">
        <f t="shared" si="104"/>
        <v>525.37546838532865</v>
      </c>
      <c r="L524" s="15">
        <f t="shared" si="105"/>
        <v>959571.09395050979</v>
      </c>
      <c r="M524" s="15"/>
      <c r="N524" s="15">
        <f t="shared" si="107"/>
        <v>959571.09395050979</v>
      </c>
      <c r="O524" s="38">
        <f t="shared" si="101"/>
        <v>959.57109395050975</v>
      </c>
      <c r="P524" s="38">
        <v>886.47541614140903</v>
      </c>
      <c r="Q524" s="38">
        <f t="shared" si="102"/>
        <v>886.5</v>
      </c>
      <c r="R524" s="191"/>
      <c r="S524" s="195"/>
      <c r="T524" s="191"/>
      <c r="U524" s="195"/>
      <c r="V524" s="178"/>
      <c r="W524" s="38"/>
    </row>
    <row r="525" spans="1:23" x14ac:dyDescent="0.25">
      <c r="A525" s="5"/>
      <c r="B525" s="8"/>
      <c r="C525" s="8"/>
      <c r="D525" s="75">
        <v>0</v>
      </c>
      <c r="E525" s="181"/>
      <c r="F525" s="50"/>
      <c r="G525" s="61"/>
      <c r="H525" s="39"/>
      <c r="I525" s="15"/>
      <c r="J525" s="15"/>
      <c r="K525" s="15"/>
      <c r="L525" s="15"/>
      <c r="M525" s="15"/>
      <c r="N525" s="15"/>
      <c r="O525" s="38">
        <f t="shared" si="101"/>
        <v>0</v>
      </c>
      <c r="P525" s="38">
        <v>0</v>
      </c>
      <c r="Q525" s="38">
        <f t="shared" si="102"/>
        <v>0</v>
      </c>
      <c r="R525" s="191"/>
      <c r="S525" s="195"/>
      <c r="T525" s="191"/>
      <c r="U525" s="195"/>
      <c r="V525" s="178"/>
      <c r="W525" s="38"/>
    </row>
    <row r="526" spans="1:23" x14ac:dyDescent="0.25">
      <c r="A526" s="32" t="s">
        <v>298</v>
      </c>
      <c r="B526" s="63" t="s">
        <v>2</v>
      </c>
      <c r="C526" s="64"/>
      <c r="D526" s="7">
        <v>1472.1347000000003</v>
      </c>
      <c r="E526" s="182">
        <f>E527</f>
        <v>113439</v>
      </c>
      <c r="F526" s="55"/>
      <c r="G526" s="61"/>
      <c r="H526" s="12">
        <f>H528</f>
        <v>10486118.775000004</v>
      </c>
      <c r="I526" s="12">
        <f>I528</f>
        <v>-10486118.775000004</v>
      </c>
      <c r="J526" s="15"/>
      <c r="K526" s="15"/>
      <c r="L526" s="15"/>
      <c r="M526" s="14">
        <f>M528</f>
        <v>48192222.535280108</v>
      </c>
      <c r="N526" s="12">
        <f t="shared" si="107"/>
        <v>48192222.535280108</v>
      </c>
      <c r="O526" s="38"/>
      <c r="P526" s="38"/>
      <c r="Q526" s="38">
        <f t="shared" si="102"/>
        <v>0</v>
      </c>
      <c r="R526" s="191"/>
      <c r="S526" s="195"/>
      <c r="T526" s="191"/>
      <c r="U526" s="195"/>
      <c r="V526" s="178"/>
      <c r="W526" s="38"/>
    </row>
    <row r="527" spans="1:23" x14ac:dyDescent="0.25">
      <c r="A527" s="32" t="s">
        <v>298</v>
      </c>
      <c r="B527" s="63" t="s">
        <v>3</v>
      </c>
      <c r="C527" s="64"/>
      <c r="D527" s="7">
        <v>1472.1347000000003</v>
      </c>
      <c r="E527" s="182">
        <f>SUM(E529:E567)</f>
        <v>113439</v>
      </c>
      <c r="F527" s="55">
        <f>SUM(F529:F567)</f>
        <v>41944475.100000016</v>
      </c>
      <c r="G527" s="61"/>
      <c r="H527" s="12">
        <f>SUM(H529:H567)</f>
        <v>22011449.604999989</v>
      </c>
      <c r="I527" s="12">
        <f>SUM(I529:I567)</f>
        <v>19933025.494999997</v>
      </c>
      <c r="J527" s="15"/>
      <c r="K527" s="15"/>
      <c r="L527" s="12">
        <f>SUM(L529:L567)</f>
        <v>37667420.000014462</v>
      </c>
      <c r="M527" s="15"/>
      <c r="N527" s="12">
        <f t="shared" si="107"/>
        <v>37667420.000014462</v>
      </c>
      <c r="O527" s="38"/>
      <c r="P527" s="38"/>
      <c r="Q527" s="38">
        <f t="shared" si="102"/>
        <v>0</v>
      </c>
      <c r="R527" s="191"/>
      <c r="S527" s="195"/>
      <c r="T527" s="191"/>
      <c r="U527" s="195"/>
      <c r="V527" s="178"/>
      <c r="W527" s="38"/>
    </row>
    <row r="528" spans="1:23" x14ac:dyDescent="0.25">
      <c r="A528" s="5"/>
      <c r="B528" s="71" t="s">
        <v>26</v>
      </c>
      <c r="C528" s="53">
        <v>2</v>
      </c>
      <c r="D528" s="75">
        <v>0</v>
      </c>
      <c r="E528" s="185"/>
      <c r="F528" s="70"/>
      <c r="G528" s="61">
        <v>25</v>
      </c>
      <c r="H528" s="15">
        <f>F527*G528/100</f>
        <v>10486118.775000004</v>
      </c>
      <c r="I528" s="15">
        <f t="shared" si="108"/>
        <v>-10486118.775000004</v>
      </c>
      <c r="J528" s="15"/>
      <c r="K528" s="15"/>
      <c r="L528" s="15"/>
      <c r="M528" s="15">
        <f>($L$7*$L$8*E526/$L$10)+($L$7*$L$9*D526/$L$11)</f>
        <v>48192222.535280108</v>
      </c>
      <c r="N528" s="15">
        <f t="shared" si="107"/>
        <v>48192222.535280108</v>
      </c>
      <c r="O528" s="38">
        <f t="shared" si="101"/>
        <v>48192.222535280111</v>
      </c>
      <c r="P528" s="38">
        <v>44239.273883927781</v>
      </c>
      <c r="Q528" s="38">
        <f t="shared" si="102"/>
        <v>44239.3</v>
      </c>
      <c r="R528" s="191"/>
      <c r="S528" s="195"/>
      <c r="T528" s="191"/>
      <c r="U528" s="195"/>
      <c r="V528" s="178"/>
      <c r="W528" s="38"/>
    </row>
    <row r="529" spans="1:23" x14ac:dyDescent="0.25">
      <c r="A529" s="5"/>
      <c r="B529" s="71" t="s">
        <v>364</v>
      </c>
      <c r="C529" s="53">
        <v>4</v>
      </c>
      <c r="D529" s="75">
        <v>29.834200000000003</v>
      </c>
      <c r="E529" s="179">
        <v>1630</v>
      </c>
      <c r="F529" s="104">
        <v>145587.79999999999</v>
      </c>
      <c r="G529" s="61">
        <v>75</v>
      </c>
      <c r="H529" s="15">
        <f>F529*G529/100</f>
        <v>109190.85</v>
      </c>
      <c r="I529" s="15">
        <f t="shared" si="108"/>
        <v>36396.949999999983</v>
      </c>
      <c r="J529" s="15">
        <f t="shared" ref="J529:J567" si="109">F529/E529</f>
        <v>89.317668711656438</v>
      </c>
      <c r="K529" s="15">
        <f t="shared" ref="K529:K567" si="110">$J$11*$J$19-J529</f>
        <v>552.637410813977</v>
      </c>
      <c r="L529" s="15">
        <f t="shared" ref="L529:L567" si="111">IF(K529&gt;0,$J$7*$J$8*(K529/$K$19),0)+$J$7*$J$9*(E529/$E$19)+$J$7*$J$10*(D529/$D$19)</f>
        <v>949215.68945918663</v>
      </c>
      <c r="M529" s="15"/>
      <c r="N529" s="15">
        <f t="shared" si="107"/>
        <v>949215.68945918663</v>
      </c>
      <c r="O529" s="38">
        <f t="shared" si="101"/>
        <v>949.21568945918659</v>
      </c>
      <c r="P529" s="38">
        <v>867.91573093353259</v>
      </c>
      <c r="Q529" s="38">
        <f t="shared" si="102"/>
        <v>867.9</v>
      </c>
      <c r="R529" s="191"/>
      <c r="S529" s="195"/>
      <c r="T529" s="191"/>
      <c r="U529" s="195"/>
      <c r="V529" s="178"/>
      <c r="W529" s="38"/>
    </row>
    <row r="530" spans="1:23" x14ac:dyDescent="0.25">
      <c r="A530" s="5"/>
      <c r="B530" s="71" t="s">
        <v>365</v>
      </c>
      <c r="C530" s="53">
        <v>4</v>
      </c>
      <c r="D530" s="75">
        <v>53.624000000000002</v>
      </c>
      <c r="E530" s="179">
        <v>2775</v>
      </c>
      <c r="F530" s="104">
        <v>500606.9</v>
      </c>
      <c r="G530" s="61">
        <v>75</v>
      </c>
      <c r="H530" s="15">
        <f t="shared" ref="H530:H567" si="112">F530*G530/100</f>
        <v>375455.17499999999</v>
      </c>
      <c r="I530" s="15">
        <f t="shared" si="108"/>
        <v>125151.72500000003</v>
      </c>
      <c r="J530" s="15">
        <f t="shared" si="109"/>
        <v>180.3988828828829</v>
      </c>
      <c r="K530" s="15">
        <f t="shared" si="110"/>
        <v>461.55619664275054</v>
      </c>
      <c r="L530" s="15">
        <f t="shared" si="111"/>
        <v>1006323.1114742301</v>
      </c>
      <c r="M530" s="15"/>
      <c r="N530" s="15">
        <f t="shared" si="107"/>
        <v>1006323.1114742301</v>
      </c>
      <c r="O530" s="38">
        <f t="shared" si="101"/>
        <v>1006.32311147423</v>
      </c>
      <c r="P530" s="38">
        <v>948.28329612046502</v>
      </c>
      <c r="Q530" s="38">
        <f t="shared" si="102"/>
        <v>948.3</v>
      </c>
      <c r="R530" s="191"/>
      <c r="S530" s="195"/>
      <c r="T530" s="191"/>
      <c r="U530" s="195"/>
      <c r="V530" s="178"/>
      <c r="W530" s="38"/>
    </row>
    <row r="531" spans="1:23" x14ac:dyDescent="0.25">
      <c r="A531" s="5"/>
      <c r="B531" s="71" t="s">
        <v>366</v>
      </c>
      <c r="C531" s="53">
        <v>4</v>
      </c>
      <c r="D531" s="75">
        <v>39.252299999999998</v>
      </c>
      <c r="E531" s="179">
        <v>2616</v>
      </c>
      <c r="F531" s="104">
        <v>291262.40000000002</v>
      </c>
      <c r="G531" s="61">
        <v>75</v>
      </c>
      <c r="H531" s="15">
        <f t="shared" si="112"/>
        <v>218446.8</v>
      </c>
      <c r="I531" s="15">
        <f t="shared" si="108"/>
        <v>72815.600000000035</v>
      </c>
      <c r="J531" s="15">
        <f t="shared" si="109"/>
        <v>111.33883792048931</v>
      </c>
      <c r="K531" s="15">
        <f t="shared" si="110"/>
        <v>530.61624160514407</v>
      </c>
      <c r="L531" s="15">
        <f t="shared" si="111"/>
        <v>1040905.6170686146</v>
      </c>
      <c r="M531" s="15"/>
      <c r="N531" s="15">
        <f t="shared" si="107"/>
        <v>1040905.6170686146</v>
      </c>
      <c r="O531" s="38">
        <f t="shared" si="101"/>
        <v>1040.9056170686147</v>
      </c>
      <c r="P531" s="38">
        <v>965.87160115694974</v>
      </c>
      <c r="Q531" s="38">
        <f t="shared" si="102"/>
        <v>965.9</v>
      </c>
      <c r="R531" s="191"/>
      <c r="S531" s="195"/>
      <c r="T531" s="191"/>
      <c r="U531" s="195"/>
      <c r="V531" s="178"/>
      <c r="W531" s="38"/>
    </row>
    <row r="532" spans="1:23" x14ac:dyDescent="0.25">
      <c r="A532" s="5"/>
      <c r="B532" s="71" t="s">
        <v>367</v>
      </c>
      <c r="C532" s="53">
        <v>4</v>
      </c>
      <c r="D532" s="75">
        <v>36.294200000000004</v>
      </c>
      <c r="E532" s="179">
        <v>2501</v>
      </c>
      <c r="F532" s="104">
        <v>489128.4</v>
      </c>
      <c r="G532" s="61">
        <v>75</v>
      </c>
      <c r="H532" s="15">
        <f t="shared" si="112"/>
        <v>366846.3</v>
      </c>
      <c r="I532" s="15">
        <f t="shared" si="108"/>
        <v>122282.10000000003</v>
      </c>
      <c r="J532" s="15">
        <f t="shared" si="109"/>
        <v>195.57313074770093</v>
      </c>
      <c r="K532" s="15">
        <f t="shared" si="110"/>
        <v>446.38194877793251</v>
      </c>
      <c r="L532" s="15">
        <f t="shared" si="111"/>
        <v>913329.94952385034</v>
      </c>
      <c r="M532" s="15"/>
      <c r="N532" s="15">
        <f t="shared" si="107"/>
        <v>913329.94952385034</v>
      </c>
      <c r="O532" s="38">
        <f t="shared" si="101"/>
        <v>913.32994952385036</v>
      </c>
      <c r="P532" s="38">
        <v>844.91081468017296</v>
      </c>
      <c r="Q532" s="38">
        <f t="shared" si="102"/>
        <v>844.9</v>
      </c>
      <c r="R532" s="191"/>
      <c r="S532" s="195"/>
      <c r="T532" s="191"/>
      <c r="U532" s="195"/>
      <c r="V532" s="178"/>
      <c r="W532" s="38"/>
    </row>
    <row r="533" spans="1:23" x14ac:dyDescent="0.25">
      <c r="A533" s="5"/>
      <c r="B533" s="71" t="s">
        <v>368</v>
      </c>
      <c r="C533" s="53">
        <v>4</v>
      </c>
      <c r="D533" s="75">
        <v>37.5411</v>
      </c>
      <c r="E533" s="179">
        <v>3595</v>
      </c>
      <c r="F533" s="104">
        <v>612204.69999999995</v>
      </c>
      <c r="G533" s="61">
        <v>75</v>
      </c>
      <c r="H533" s="15">
        <f t="shared" si="112"/>
        <v>459153.52500000002</v>
      </c>
      <c r="I533" s="15">
        <f t="shared" si="108"/>
        <v>153051.17499999993</v>
      </c>
      <c r="J533" s="15">
        <f t="shared" si="109"/>
        <v>170.29337969401945</v>
      </c>
      <c r="K533" s="15">
        <f t="shared" si="110"/>
        <v>471.66169983161399</v>
      </c>
      <c r="L533" s="15">
        <f t="shared" si="111"/>
        <v>1054028.2644643886</v>
      </c>
      <c r="M533" s="15"/>
      <c r="N533" s="15">
        <f t="shared" si="107"/>
        <v>1054028.2644643886</v>
      </c>
      <c r="O533" s="38">
        <f t="shared" si="101"/>
        <v>1054.0282644643887</v>
      </c>
      <c r="P533" s="38">
        <v>954.84073311426334</v>
      </c>
      <c r="Q533" s="38">
        <f t="shared" si="102"/>
        <v>954.8</v>
      </c>
      <c r="R533" s="191"/>
      <c r="S533" s="195"/>
      <c r="T533" s="191"/>
      <c r="U533" s="195"/>
      <c r="V533" s="178"/>
      <c r="W533" s="38"/>
    </row>
    <row r="534" spans="1:23" x14ac:dyDescent="0.25">
      <c r="A534" s="5"/>
      <c r="B534" s="71" t="s">
        <v>794</v>
      </c>
      <c r="C534" s="53">
        <v>4</v>
      </c>
      <c r="D534" s="75">
        <v>49.182700000000004</v>
      </c>
      <c r="E534" s="179">
        <v>3509</v>
      </c>
      <c r="F534" s="104">
        <v>490718</v>
      </c>
      <c r="G534" s="61">
        <v>75</v>
      </c>
      <c r="H534" s="15">
        <f t="shared" si="112"/>
        <v>368038.5</v>
      </c>
      <c r="I534" s="15">
        <f t="shared" si="108"/>
        <v>122679.5</v>
      </c>
      <c r="J534" s="15">
        <f t="shared" si="109"/>
        <v>139.8455400398974</v>
      </c>
      <c r="K534" s="15">
        <f t="shared" si="110"/>
        <v>502.10953948573604</v>
      </c>
      <c r="L534" s="15">
        <f t="shared" si="111"/>
        <v>1116733.3246470555</v>
      </c>
      <c r="M534" s="15"/>
      <c r="N534" s="15">
        <f t="shared" si="107"/>
        <v>1116733.3246470555</v>
      </c>
      <c r="O534" s="38">
        <f t="shared" si="101"/>
        <v>1116.7333246470555</v>
      </c>
      <c r="P534" s="38">
        <v>1021.1614454738738</v>
      </c>
      <c r="Q534" s="38">
        <f t="shared" si="102"/>
        <v>1021.2</v>
      </c>
      <c r="R534" s="191"/>
      <c r="S534" s="195"/>
      <c r="T534" s="191"/>
      <c r="U534" s="195"/>
      <c r="V534" s="178"/>
      <c r="W534" s="38"/>
    </row>
    <row r="535" spans="1:23" x14ac:dyDescent="0.25">
      <c r="A535" s="5"/>
      <c r="B535" s="71" t="s">
        <v>369</v>
      </c>
      <c r="C535" s="53">
        <v>4</v>
      </c>
      <c r="D535" s="75">
        <v>52.974400000000003</v>
      </c>
      <c r="E535" s="179">
        <v>2405</v>
      </c>
      <c r="F535" s="104">
        <v>226939.7</v>
      </c>
      <c r="G535" s="61">
        <v>75</v>
      </c>
      <c r="H535" s="15">
        <f t="shared" si="112"/>
        <v>170204.77499999999</v>
      </c>
      <c r="I535" s="15">
        <f t="shared" si="108"/>
        <v>56734.925000000017</v>
      </c>
      <c r="J535" s="15">
        <f t="shared" si="109"/>
        <v>94.361621621621623</v>
      </c>
      <c r="K535" s="15">
        <f t="shared" si="110"/>
        <v>547.59345790401176</v>
      </c>
      <c r="L535" s="15">
        <f t="shared" si="111"/>
        <v>1079959.4829687229</v>
      </c>
      <c r="M535" s="15"/>
      <c r="N535" s="15">
        <f t="shared" si="107"/>
        <v>1079959.4829687229</v>
      </c>
      <c r="O535" s="38">
        <f t="shared" ref="O535:O597" si="113">N535/1000</f>
        <v>1079.959482968723</v>
      </c>
      <c r="P535" s="38">
        <v>972.47240695021401</v>
      </c>
      <c r="Q535" s="38">
        <f t="shared" si="102"/>
        <v>972.5</v>
      </c>
      <c r="R535" s="191"/>
      <c r="S535" s="195"/>
      <c r="T535" s="191"/>
      <c r="U535" s="195"/>
      <c r="V535" s="178"/>
      <c r="W535" s="38"/>
    </row>
    <row r="536" spans="1:23" x14ac:dyDescent="0.25">
      <c r="A536" s="5"/>
      <c r="B536" s="71" t="s">
        <v>370</v>
      </c>
      <c r="C536" s="53">
        <v>4</v>
      </c>
      <c r="D536" s="75">
        <v>20.2178</v>
      </c>
      <c r="E536" s="179">
        <v>1634</v>
      </c>
      <c r="F536" s="104">
        <v>151963.6</v>
      </c>
      <c r="G536" s="61">
        <v>75</v>
      </c>
      <c r="H536" s="15">
        <f t="shared" si="112"/>
        <v>113972.7</v>
      </c>
      <c r="I536" s="15">
        <f t="shared" si="108"/>
        <v>37990.900000000009</v>
      </c>
      <c r="J536" s="15">
        <f t="shared" si="109"/>
        <v>93.000979192166469</v>
      </c>
      <c r="K536" s="15">
        <f t="shared" si="110"/>
        <v>548.95410033346695</v>
      </c>
      <c r="L536" s="15">
        <f t="shared" si="111"/>
        <v>918654.50681209948</v>
      </c>
      <c r="M536" s="15"/>
      <c r="N536" s="15">
        <f t="shared" si="107"/>
        <v>918654.50681209948</v>
      </c>
      <c r="O536" s="38">
        <f t="shared" si="113"/>
        <v>918.6545068120995</v>
      </c>
      <c r="P536" s="38">
        <v>841.87206676093945</v>
      </c>
      <c r="Q536" s="38">
        <f t="shared" si="102"/>
        <v>841.9</v>
      </c>
      <c r="R536" s="191"/>
      <c r="S536" s="195"/>
      <c r="T536" s="191"/>
      <c r="U536" s="195"/>
      <c r="V536" s="178"/>
      <c r="W536" s="38"/>
    </row>
    <row r="537" spans="1:23" x14ac:dyDescent="0.25">
      <c r="A537" s="5"/>
      <c r="B537" s="71" t="s">
        <v>371</v>
      </c>
      <c r="C537" s="53">
        <v>4</v>
      </c>
      <c r="D537" s="75">
        <v>136.13749999999999</v>
      </c>
      <c r="E537" s="179">
        <v>10111</v>
      </c>
      <c r="F537" s="104">
        <v>2254278.6</v>
      </c>
      <c r="G537" s="61">
        <v>75</v>
      </c>
      <c r="H537" s="15">
        <f t="shared" si="112"/>
        <v>1690708.95</v>
      </c>
      <c r="I537" s="15">
        <f t="shared" si="108"/>
        <v>563569.65000000014</v>
      </c>
      <c r="J537" s="15">
        <f t="shared" si="109"/>
        <v>222.95308080308575</v>
      </c>
      <c r="K537" s="15">
        <f t="shared" si="110"/>
        <v>419.00199872254768</v>
      </c>
      <c r="L537" s="15">
        <f t="shared" si="111"/>
        <v>1878642.8551414993</v>
      </c>
      <c r="M537" s="15"/>
      <c r="N537" s="15">
        <f t="shared" si="107"/>
        <v>1878642.8551414993</v>
      </c>
      <c r="O537" s="38">
        <f t="shared" si="113"/>
        <v>1878.6428551414992</v>
      </c>
      <c r="P537" s="38">
        <v>1726.0236110236333</v>
      </c>
      <c r="Q537" s="38">
        <f t="shared" ref="Q537:Q600" si="114">(ROUND(P537,1))</f>
        <v>1726</v>
      </c>
      <c r="R537" s="191"/>
      <c r="S537" s="195"/>
      <c r="T537" s="191"/>
      <c r="U537" s="195"/>
      <c r="V537" s="178"/>
      <c r="W537" s="38"/>
    </row>
    <row r="538" spans="1:23" x14ac:dyDescent="0.25">
      <c r="A538" s="5"/>
      <c r="B538" s="71" t="s">
        <v>372</v>
      </c>
      <c r="C538" s="53">
        <v>4</v>
      </c>
      <c r="D538" s="75">
        <v>13.699300000000001</v>
      </c>
      <c r="E538" s="179">
        <v>1329</v>
      </c>
      <c r="F538" s="104">
        <v>168271.7</v>
      </c>
      <c r="G538" s="61">
        <v>75</v>
      </c>
      <c r="H538" s="15">
        <f t="shared" si="112"/>
        <v>126203.77499999999</v>
      </c>
      <c r="I538" s="15">
        <f t="shared" si="108"/>
        <v>42067.925000000017</v>
      </c>
      <c r="J538" s="15">
        <f t="shared" si="109"/>
        <v>126.61527464258842</v>
      </c>
      <c r="K538" s="15">
        <f t="shared" si="110"/>
        <v>515.33980488304496</v>
      </c>
      <c r="L538" s="15">
        <f t="shared" si="111"/>
        <v>828394.80379860965</v>
      </c>
      <c r="M538" s="15"/>
      <c r="N538" s="15">
        <f t="shared" si="107"/>
        <v>828394.80379860965</v>
      </c>
      <c r="O538" s="38">
        <f t="shared" si="113"/>
        <v>828.3948037986097</v>
      </c>
      <c r="P538" s="38">
        <v>755.38236325884759</v>
      </c>
      <c r="Q538" s="38">
        <f t="shared" si="114"/>
        <v>755.4</v>
      </c>
      <c r="R538" s="191"/>
      <c r="S538" s="195"/>
      <c r="T538" s="191"/>
      <c r="U538" s="195"/>
      <c r="V538" s="178"/>
      <c r="W538" s="38"/>
    </row>
    <row r="539" spans="1:23" x14ac:dyDescent="0.25">
      <c r="A539" s="5"/>
      <c r="B539" s="71" t="s">
        <v>373</v>
      </c>
      <c r="C539" s="53">
        <v>4</v>
      </c>
      <c r="D539" s="75">
        <v>30.762199999999996</v>
      </c>
      <c r="E539" s="179">
        <v>2214</v>
      </c>
      <c r="F539" s="104">
        <v>297376.90000000002</v>
      </c>
      <c r="G539" s="61">
        <v>75</v>
      </c>
      <c r="H539" s="15">
        <f t="shared" si="112"/>
        <v>223032.67499999999</v>
      </c>
      <c r="I539" s="15">
        <f t="shared" si="108"/>
        <v>74344.225000000035</v>
      </c>
      <c r="J539" s="15">
        <f t="shared" si="109"/>
        <v>134.31657633243</v>
      </c>
      <c r="K539" s="15">
        <f t="shared" si="110"/>
        <v>507.63850319320341</v>
      </c>
      <c r="L539" s="15">
        <f t="shared" si="111"/>
        <v>949689.32862917078</v>
      </c>
      <c r="M539" s="15"/>
      <c r="N539" s="15">
        <f t="shared" si="107"/>
        <v>949689.32862917078</v>
      </c>
      <c r="O539" s="38">
        <f t="shared" si="113"/>
        <v>949.68932862917075</v>
      </c>
      <c r="P539" s="38">
        <v>855.7048700105438</v>
      </c>
      <c r="Q539" s="38">
        <f t="shared" si="114"/>
        <v>855.7</v>
      </c>
      <c r="R539" s="191"/>
      <c r="S539" s="195"/>
      <c r="T539" s="191"/>
      <c r="U539" s="195"/>
      <c r="V539" s="178"/>
      <c r="W539" s="38"/>
    </row>
    <row r="540" spans="1:23" x14ac:dyDescent="0.25">
      <c r="A540" s="5"/>
      <c r="B540" s="71" t="s">
        <v>374</v>
      </c>
      <c r="C540" s="53">
        <v>4</v>
      </c>
      <c r="D540" s="75">
        <v>61.717500000000001</v>
      </c>
      <c r="E540" s="179">
        <v>4633</v>
      </c>
      <c r="F540" s="104">
        <v>730004.8</v>
      </c>
      <c r="G540" s="61">
        <v>75</v>
      </c>
      <c r="H540" s="15">
        <f t="shared" si="112"/>
        <v>547503.6</v>
      </c>
      <c r="I540" s="15">
        <f t="shared" si="108"/>
        <v>182501.20000000007</v>
      </c>
      <c r="J540" s="15">
        <f t="shared" si="109"/>
        <v>157.56632851284266</v>
      </c>
      <c r="K540" s="15">
        <f t="shared" si="110"/>
        <v>484.38875101279075</v>
      </c>
      <c r="L540" s="15">
        <f t="shared" si="111"/>
        <v>1235665.9123760443</v>
      </c>
      <c r="M540" s="15"/>
      <c r="N540" s="15">
        <f t="shared" si="107"/>
        <v>1235665.9123760443</v>
      </c>
      <c r="O540" s="38">
        <f t="shared" si="113"/>
        <v>1235.6659123760444</v>
      </c>
      <c r="P540" s="38">
        <v>1151.3480863705352</v>
      </c>
      <c r="Q540" s="38">
        <f t="shared" si="114"/>
        <v>1151.3</v>
      </c>
      <c r="R540" s="191"/>
      <c r="S540" s="195"/>
      <c r="T540" s="191"/>
      <c r="U540" s="195"/>
      <c r="V540" s="178"/>
      <c r="W540" s="38"/>
    </row>
    <row r="541" spans="1:23" x14ac:dyDescent="0.25">
      <c r="A541" s="5"/>
      <c r="B541" s="71" t="s">
        <v>375</v>
      </c>
      <c r="C541" s="53">
        <v>4</v>
      </c>
      <c r="D541" s="75">
        <v>30.177800000000001</v>
      </c>
      <c r="E541" s="179">
        <v>1868</v>
      </c>
      <c r="F541" s="104">
        <v>227430.9</v>
      </c>
      <c r="G541" s="61">
        <v>75</v>
      </c>
      <c r="H541" s="15">
        <f t="shared" si="112"/>
        <v>170573.17499999999</v>
      </c>
      <c r="I541" s="15">
        <f t="shared" si="108"/>
        <v>56857.725000000006</v>
      </c>
      <c r="J541" s="15">
        <f t="shared" si="109"/>
        <v>121.75101713062098</v>
      </c>
      <c r="K541" s="15">
        <f t="shared" si="110"/>
        <v>520.20406239501244</v>
      </c>
      <c r="L541" s="15">
        <f t="shared" si="111"/>
        <v>931158.27843139088</v>
      </c>
      <c r="M541" s="15"/>
      <c r="N541" s="15">
        <f t="shared" si="107"/>
        <v>931158.27843139088</v>
      </c>
      <c r="O541" s="38">
        <f t="shared" si="113"/>
        <v>931.15827843139084</v>
      </c>
      <c r="P541" s="38">
        <v>860.22169669690868</v>
      </c>
      <c r="Q541" s="38">
        <f t="shared" si="114"/>
        <v>860.2</v>
      </c>
      <c r="R541" s="191"/>
      <c r="S541" s="195"/>
      <c r="T541" s="191"/>
      <c r="U541" s="195"/>
      <c r="V541" s="178"/>
      <c r="W541" s="38"/>
    </row>
    <row r="542" spans="1:23" x14ac:dyDescent="0.25">
      <c r="A542" s="5"/>
      <c r="B542" s="71" t="s">
        <v>376</v>
      </c>
      <c r="C542" s="53">
        <v>4</v>
      </c>
      <c r="D542" s="75">
        <v>51.029200000000003</v>
      </c>
      <c r="E542" s="179">
        <v>4275</v>
      </c>
      <c r="F542" s="104">
        <v>507936.9</v>
      </c>
      <c r="G542" s="61">
        <v>75</v>
      </c>
      <c r="H542" s="15">
        <f t="shared" si="112"/>
        <v>380952.67499999999</v>
      </c>
      <c r="I542" s="15">
        <f t="shared" si="108"/>
        <v>126984.22500000003</v>
      </c>
      <c r="J542" s="15">
        <f t="shared" si="109"/>
        <v>118.81564912280702</v>
      </c>
      <c r="K542" s="15">
        <f t="shared" si="110"/>
        <v>523.13943040282641</v>
      </c>
      <c r="L542" s="15">
        <f t="shared" si="111"/>
        <v>1222188.7991771381</v>
      </c>
      <c r="M542" s="15"/>
      <c r="N542" s="15">
        <f t="shared" si="107"/>
        <v>1222188.7991771381</v>
      </c>
      <c r="O542" s="38">
        <f t="shared" si="113"/>
        <v>1222.1887991771382</v>
      </c>
      <c r="P542" s="38">
        <v>1115.858149361615</v>
      </c>
      <c r="Q542" s="38">
        <f t="shared" si="114"/>
        <v>1115.9000000000001</v>
      </c>
      <c r="R542" s="191"/>
      <c r="S542" s="195"/>
      <c r="T542" s="191"/>
      <c r="U542" s="195"/>
      <c r="V542" s="178"/>
      <c r="W542" s="38"/>
    </row>
    <row r="543" spans="1:23" x14ac:dyDescent="0.25">
      <c r="A543" s="5"/>
      <c r="B543" s="71" t="s">
        <v>377</v>
      </c>
      <c r="C543" s="53">
        <v>4</v>
      </c>
      <c r="D543" s="75">
        <v>17.363900000000001</v>
      </c>
      <c r="E543" s="179">
        <v>1502</v>
      </c>
      <c r="F543" s="104">
        <v>168256.5</v>
      </c>
      <c r="G543" s="61">
        <v>75</v>
      </c>
      <c r="H543" s="15">
        <f t="shared" si="112"/>
        <v>126192.375</v>
      </c>
      <c r="I543" s="15">
        <f t="shared" si="108"/>
        <v>42064.125</v>
      </c>
      <c r="J543" s="15">
        <f t="shared" si="109"/>
        <v>112.021637816245</v>
      </c>
      <c r="K543" s="15">
        <f t="shared" si="110"/>
        <v>529.93344170938849</v>
      </c>
      <c r="L543" s="15">
        <f t="shared" si="111"/>
        <v>873740.2964957942</v>
      </c>
      <c r="M543" s="15"/>
      <c r="N543" s="15">
        <f t="shared" si="107"/>
        <v>873740.2964957942</v>
      </c>
      <c r="O543" s="38">
        <f t="shared" si="113"/>
        <v>873.74029649579415</v>
      </c>
      <c r="P543" s="38">
        <v>778.49389397206153</v>
      </c>
      <c r="Q543" s="38">
        <f t="shared" si="114"/>
        <v>778.5</v>
      </c>
      <c r="R543" s="191"/>
      <c r="S543" s="195"/>
      <c r="T543" s="191"/>
      <c r="U543" s="195"/>
      <c r="V543" s="178"/>
      <c r="W543" s="38"/>
    </row>
    <row r="544" spans="1:23" x14ac:dyDescent="0.25">
      <c r="A544" s="5"/>
      <c r="B544" s="71" t="s">
        <v>378</v>
      </c>
      <c r="C544" s="53">
        <v>4</v>
      </c>
      <c r="D544" s="75">
        <v>21.911300000000004</v>
      </c>
      <c r="E544" s="179">
        <v>1986</v>
      </c>
      <c r="F544" s="104">
        <v>204632.1</v>
      </c>
      <c r="G544" s="61">
        <v>75</v>
      </c>
      <c r="H544" s="15">
        <f t="shared" si="112"/>
        <v>153474.07500000001</v>
      </c>
      <c r="I544" s="15">
        <f t="shared" si="108"/>
        <v>51158.024999999994</v>
      </c>
      <c r="J544" s="15">
        <f t="shared" si="109"/>
        <v>103.03731117824773</v>
      </c>
      <c r="K544" s="15">
        <f t="shared" si="110"/>
        <v>538.91776834738573</v>
      </c>
      <c r="L544" s="15">
        <f t="shared" si="111"/>
        <v>944039.70870740165</v>
      </c>
      <c r="M544" s="15"/>
      <c r="N544" s="15">
        <f t="shared" si="107"/>
        <v>944039.70870740165</v>
      </c>
      <c r="O544" s="38">
        <f t="shared" si="113"/>
        <v>944.0397087074017</v>
      </c>
      <c r="P544" s="38">
        <v>851.76560982691899</v>
      </c>
      <c r="Q544" s="38">
        <f t="shared" si="114"/>
        <v>851.8</v>
      </c>
      <c r="R544" s="191"/>
      <c r="S544" s="195"/>
      <c r="T544" s="191"/>
      <c r="U544" s="195"/>
      <c r="V544" s="178"/>
      <c r="W544" s="38"/>
    </row>
    <row r="545" spans="1:23" x14ac:dyDescent="0.25">
      <c r="A545" s="5"/>
      <c r="B545" s="71" t="s">
        <v>158</v>
      </c>
      <c r="C545" s="53">
        <v>4</v>
      </c>
      <c r="D545" s="75">
        <v>17.215700000000002</v>
      </c>
      <c r="E545" s="179">
        <v>943</v>
      </c>
      <c r="F545" s="104">
        <v>205239.3</v>
      </c>
      <c r="G545" s="61">
        <v>75</v>
      </c>
      <c r="H545" s="15">
        <f t="shared" si="112"/>
        <v>153929.47500000001</v>
      </c>
      <c r="I545" s="15">
        <f t="shared" si="108"/>
        <v>51309.824999999983</v>
      </c>
      <c r="J545" s="15">
        <f t="shared" si="109"/>
        <v>217.64506892895014</v>
      </c>
      <c r="K545" s="15">
        <f t="shared" si="110"/>
        <v>424.3100105966833</v>
      </c>
      <c r="L545" s="15">
        <f t="shared" si="111"/>
        <v>683760.08078896254</v>
      </c>
      <c r="M545" s="15"/>
      <c r="N545" s="15">
        <f t="shared" si="107"/>
        <v>683760.08078896254</v>
      </c>
      <c r="O545" s="38">
        <f t="shared" si="113"/>
        <v>683.76008078896257</v>
      </c>
      <c r="P545" s="38">
        <v>694.84023714909256</v>
      </c>
      <c r="Q545" s="38">
        <f t="shared" si="114"/>
        <v>694.8</v>
      </c>
      <c r="R545" s="191"/>
      <c r="S545" s="195"/>
      <c r="T545" s="191"/>
      <c r="U545" s="195"/>
      <c r="V545" s="178"/>
      <c r="W545" s="38"/>
    </row>
    <row r="546" spans="1:23" x14ac:dyDescent="0.25">
      <c r="A546" s="5"/>
      <c r="B546" s="71" t="s">
        <v>379</v>
      </c>
      <c r="C546" s="53">
        <v>4</v>
      </c>
      <c r="D546" s="75">
        <v>31.447900000000001</v>
      </c>
      <c r="E546" s="179">
        <v>2503</v>
      </c>
      <c r="F546" s="104">
        <v>341935.8</v>
      </c>
      <c r="G546" s="61">
        <v>75</v>
      </c>
      <c r="H546" s="15">
        <f t="shared" si="112"/>
        <v>256451.85</v>
      </c>
      <c r="I546" s="15">
        <f t="shared" si="108"/>
        <v>85483.949999999983</v>
      </c>
      <c r="J546" s="15">
        <f t="shared" si="109"/>
        <v>136.61038753495805</v>
      </c>
      <c r="K546" s="15">
        <f t="shared" si="110"/>
        <v>505.34469199067541</v>
      </c>
      <c r="L546" s="15">
        <f t="shared" si="111"/>
        <v>976270.89736357436</v>
      </c>
      <c r="M546" s="15"/>
      <c r="N546" s="15">
        <f t="shared" si="107"/>
        <v>976270.89736357436</v>
      </c>
      <c r="O546" s="38">
        <f t="shared" si="113"/>
        <v>976.27089736357436</v>
      </c>
      <c r="P546" s="38">
        <v>888.93544693576916</v>
      </c>
      <c r="Q546" s="38">
        <f t="shared" si="114"/>
        <v>888.9</v>
      </c>
      <c r="R546" s="191"/>
      <c r="S546" s="195"/>
      <c r="T546" s="191"/>
      <c r="U546" s="195"/>
      <c r="V546" s="178"/>
      <c r="W546" s="38"/>
    </row>
    <row r="547" spans="1:23" x14ac:dyDescent="0.25">
      <c r="A547" s="5"/>
      <c r="B547" s="71" t="s">
        <v>888</v>
      </c>
      <c r="C547" s="53">
        <v>3</v>
      </c>
      <c r="D547" s="75">
        <v>72.1755</v>
      </c>
      <c r="E547" s="179">
        <v>15036</v>
      </c>
      <c r="F547" s="104">
        <v>23617266.800000001</v>
      </c>
      <c r="G547" s="61">
        <v>35</v>
      </c>
      <c r="H547" s="15">
        <f t="shared" si="112"/>
        <v>8266043.3799999999</v>
      </c>
      <c r="I547" s="15">
        <f t="shared" si="108"/>
        <v>15351223.420000002</v>
      </c>
      <c r="J547" s="15">
        <f t="shared" si="109"/>
        <v>1570.714737962224</v>
      </c>
      <c r="K547" s="15">
        <f t="shared" si="110"/>
        <v>-928.7596584365906</v>
      </c>
      <c r="L547" s="15">
        <f t="shared" si="111"/>
        <v>1636150.685447894</v>
      </c>
      <c r="M547" s="15"/>
      <c r="N547" s="15">
        <f t="shared" si="107"/>
        <v>1636150.685447894</v>
      </c>
      <c r="O547" s="38">
        <f t="shared" si="113"/>
        <v>1636.1506854478941</v>
      </c>
      <c r="P547" s="38">
        <v>1487.8799934355097</v>
      </c>
      <c r="Q547" s="38">
        <f t="shared" si="114"/>
        <v>1487.9</v>
      </c>
      <c r="R547" s="191"/>
      <c r="S547" s="195"/>
      <c r="T547" s="191"/>
      <c r="U547" s="195"/>
      <c r="V547" s="178"/>
      <c r="W547" s="38"/>
    </row>
    <row r="548" spans="1:23" x14ac:dyDescent="0.25">
      <c r="A548" s="5"/>
      <c r="B548" s="71" t="s">
        <v>380</v>
      </c>
      <c r="C548" s="53">
        <v>4</v>
      </c>
      <c r="D548" s="75">
        <v>13.830499999999999</v>
      </c>
      <c r="E548" s="179">
        <v>1003</v>
      </c>
      <c r="F548" s="104">
        <v>245170.3</v>
      </c>
      <c r="G548" s="61">
        <v>75</v>
      </c>
      <c r="H548" s="15">
        <f t="shared" si="112"/>
        <v>183877.72500000001</v>
      </c>
      <c r="I548" s="15">
        <f t="shared" si="108"/>
        <v>61292.574999999983</v>
      </c>
      <c r="J548" s="15">
        <f t="shared" si="109"/>
        <v>244.43698903290129</v>
      </c>
      <c r="K548" s="15">
        <f t="shared" si="110"/>
        <v>397.51809049273214</v>
      </c>
      <c r="L548" s="15">
        <f t="shared" si="111"/>
        <v>645769.42934577423</v>
      </c>
      <c r="M548" s="15"/>
      <c r="N548" s="15">
        <f t="shared" si="107"/>
        <v>645769.42934577423</v>
      </c>
      <c r="O548" s="38">
        <f t="shared" si="113"/>
        <v>645.76942934577426</v>
      </c>
      <c r="P548" s="38">
        <v>655.3455308513569</v>
      </c>
      <c r="Q548" s="38">
        <f t="shared" si="114"/>
        <v>655.29999999999995</v>
      </c>
      <c r="R548" s="191"/>
      <c r="S548" s="195"/>
      <c r="T548" s="191"/>
      <c r="U548" s="195"/>
      <c r="V548" s="178"/>
      <c r="W548" s="38"/>
    </row>
    <row r="549" spans="1:23" x14ac:dyDescent="0.25">
      <c r="A549" s="5"/>
      <c r="B549" s="71" t="s">
        <v>381</v>
      </c>
      <c r="C549" s="53">
        <v>4</v>
      </c>
      <c r="D549" s="75">
        <v>89.205900000000014</v>
      </c>
      <c r="E549" s="179">
        <v>5615</v>
      </c>
      <c r="F549" s="104">
        <v>1756027.8</v>
      </c>
      <c r="G549" s="61">
        <v>75</v>
      </c>
      <c r="H549" s="15">
        <f t="shared" si="112"/>
        <v>1317020.8500000001</v>
      </c>
      <c r="I549" s="15">
        <f t="shared" si="108"/>
        <v>439006.94999999995</v>
      </c>
      <c r="J549" s="15">
        <f t="shared" si="109"/>
        <v>312.73869991095279</v>
      </c>
      <c r="K549" s="15">
        <f t="shared" si="110"/>
        <v>329.21637961468065</v>
      </c>
      <c r="L549" s="15">
        <f t="shared" si="111"/>
        <v>1204685.5824626721</v>
      </c>
      <c r="M549" s="15"/>
      <c r="N549" s="15">
        <f t="shared" si="107"/>
        <v>1204685.5824626721</v>
      </c>
      <c r="O549" s="38">
        <f t="shared" si="113"/>
        <v>1204.6855824626721</v>
      </c>
      <c r="P549" s="38">
        <v>1083.1301962157177</v>
      </c>
      <c r="Q549" s="38">
        <f t="shared" si="114"/>
        <v>1083.0999999999999</v>
      </c>
      <c r="R549" s="191"/>
      <c r="S549" s="195"/>
      <c r="T549" s="191"/>
      <c r="U549" s="195"/>
      <c r="V549" s="178"/>
      <c r="W549" s="38"/>
    </row>
    <row r="550" spans="1:23" x14ac:dyDescent="0.25">
      <c r="A550" s="5"/>
      <c r="B550" s="71" t="s">
        <v>382</v>
      </c>
      <c r="C550" s="53">
        <v>4</v>
      </c>
      <c r="D550" s="75">
        <v>28.287100000000002</v>
      </c>
      <c r="E550" s="179">
        <v>2117</v>
      </c>
      <c r="F550" s="104">
        <v>1898926.6</v>
      </c>
      <c r="G550" s="61">
        <v>75</v>
      </c>
      <c r="H550" s="15">
        <f t="shared" si="112"/>
        <v>1424194.95</v>
      </c>
      <c r="I550" s="15">
        <f t="shared" si="108"/>
        <v>474731.65000000014</v>
      </c>
      <c r="J550" s="15">
        <f t="shared" si="109"/>
        <v>896.98941898913563</v>
      </c>
      <c r="K550" s="15">
        <f t="shared" si="110"/>
        <v>-255.03433946350219</v>
      </c>
      <c r="L550" s="15">
        <f t="shared" si="111"/>
        <v>279743.63824756513</v>
      </c>
      <c r="M550" s="15"/>
      <c r="N550" s="15">
        <f t="shared" si="107"/>
        <v>279743.63824756513</v>
      </c>
      <c r="O550" s="38">
        <f t="shared" si="113"/>
        <v>279.74363824756512</v>
      </c>
      <c r="P550" s="38">
        <v>257.37522369608837</v>
      </c>
      <c r="Q550" s="38">
        <f t="shared" si="114"/>
        <v>257.39999999999998</v>
      </c>
      <c r="R550" s="191"/>
      <c r="S550" s="195"/>
      <c r="T550" s="191"/>
      <c r="U550" s="195"/>
      <c r="V550" s="178"/>
      <c r="W550" s="38"/>
    </row>
    <row r="551" spans="1:23" x14ac:dyDescent="0.25">
      <c r="A551" s="5"/>
      <c r="B551" s="71" t="s">
        <v>383</v>
      </c>
      <c r="C551" s="53">
        <v>4</v>
      </c>
      <c r="D551" s="75">
        <v>44.047899999999998</v>
      </c>
      <c r="E551" s="179">
        <v>3796</v>
      </c>
      <c r="F551" s="104">
        <v>423171.6</v>
      </c>
      <c r="G551" s="61">
        <v>75</v>
      </c>
      <c r="H551" s="15">
        <f t="shared" si="112"/>
        <v>317378.7</v>
      </c>
      <c r="I551" s="15">
        <f t="shared" si="108"/>
        <v>105792.89999999997</v>
      </c>
      <c r="J551" s="15">
        <f t="shared" si="109"/>
        <v>111.47829293993676</v>
      </c>
      <c r="K551" s="15">
        <f t="shared" si="110"/>
        <v>530.47678658569669</v>
      </c>
      <c r="L551" s="15">
        <f t="shared" si="111"/>
        <v>1166761.8369859417</v>
      </c>
      <c r="M551" s="15"/>
      <c r="N551" s="15">
        <f t="shared" si="107"/>
        <v>1166761.8369859417</v>
      </c>
      <c r="O551" s="38">
        <f t="shared" si="113"/>
        <v>1166.7618369859417</v>
      </c>
      <c r="P551" s="38">
        <v>1067.3474066946833</v>
      </c>
      <c r="Q551" s="38">
        <f t="shared" si="114"/>
        <v>1067.3</v>
      </c>
      <c r="R551" s="191"/>
      <c r="S551" s="195"/>
      <c r="T551" s="191"/>
      <c r="U551" s="195"/>
      <c r="V551" s="178"/>
      <c r="W551" s="38"/>
    </row>
    <row r="552" spans="1:23" x14ac:dyDescent="0.25">
      <c r="A552" s="5"/>
      <c r="B552" s="71" t="s">
        <v>384</v>
      </c>
      <c r="C552" s="53">
        <v>4</v>
      </c>
      <c r="D552" s="75">
        <v>45.811300000000003</v>
      </c>
      <c r="E552" s="179">
        <v>2519</v>
      </c>
      <c r="F552" s="104">
        <v>378296.1</v>
      </c>
      <c r="G552" s="61">
        <v>75</v>
      </c>
      <c r="H552" s="15">
        <f t="shared" si="112"/>
        <v>283722.07500000001</v>
      </c>
      <c r="I552" s="15">
        <f t="shared" si="108"/>
        <v>94574.024999999965</v>
      </c>
      <c r="J552" s="15">
        <f t="shared" si="109"/>
        <v>150.17709408495435</v>
      </c>
      <c r="K552" s="15">
        <f t="shared" si="110"/>
        <v>491.77798544067912</v>
      </c>
      <c r="L552" s="15">
        <f t="shared" si="111"/>
        <v>999459.17703109421</v>
      </c>
      <c r="M552" s="15"/>
      <c r="N552" s="15">
        <f t="shared" si="107"/>
        <v>999459.17703109421</v>
      </c>
      <c r="O552" s="38">
        <f t="shared" si="113"/>
        <v>999.45917703109421</v>
      </c>
      <c r="P552" s="38">
        <v>931.04573676456619</v>
      </c>
      <c r="Q552" s="38">
        <f t="shared" si="114"/>
        <v>931</v>
      </c>
      <c r="R552" s="191"/>
      <c r="S552" s="195"/>
      <c r="T552" s="191"/>
      <c r="U552" s="195"/>
      <c r="V552" s="178"/>
      <c r="W552" s="38"/>
    </row>
    <row r="553" spans="1:23" x14ac:dyDescent="0.25">
      <c r="A553" s="5"/>
      <c r="B553" s="71" t="s">
        <v>385</v>
      </c>
      <c r="C553" s="53">
        <v>4</v>
      </c>
      <c r="D553" s="75">
        <v>76.026800000000009</v>
      </c>
      <c r="E553" s="179">
        <v>5014</v>
      </c>
      <c r="F553" s="104">
        <v>754264.2</v>
      </c>
      <c r="G553" s="61">
        <v>75</v>
      </c>
      <c r="H553" s="15">
        <f t="shared" si="112"/>
        <v>565698.15</v>
      </c>
      <c r="I553" s="15">
        <f t="shared" si="108"/>
        <v>188566.04999999993</v>
      </c>
      <c r="J553" s="15">
        <f t="shared" si="109"/>
        <v>150.43163143199041</v>
      </c>
      <c r="K553" s="15">
        <f t="shared" si="110"/>
        <v>491.52344809364303</v>
      </c>
      <c r="L553" s="15">
        <f t="shared" si="111"/>
        <v>1320317.615308448</v>
      </c>
      <c r="M553" s="15"/>
      <c r="N553" s="15">
        <f t="shared" si="107"/>
        <v>1320317.615308448</v>
      </c>
      <c r="O553" s="38">
        <f t="shared" si="113"/>
        <v>1320.317615308448</v>
      </c>
      <c r="P553" s="38">
        <v>1183.4825413759754</v>
      </c>
      <c r="Q553" s="38">
        <f t="shared" si="114"/>
        <v>1183.5</v>
      </c>
      <c r="R553" s="191"/>
      <c r="S553" s="195"/>
      <c r="T553" s="191"/>
      <c r="U553" s="195"/>
      <c r="V553" s="178"/>
      <c r="W553" s="38"/>
    </row>
    <row r="554" spans="1:23" x14ac:dyDescent="0.25">
      <c r="A554" s="5"/>
      <c r="B554" s="71" t="s">
        <v>386</v>
      </c>
      <c r="C554" s="53">
        <v>4</v>
      </c>
      <c r="D554" s="75">
        <v>21.168299999999999</v>
      </c>
      <c r="E554" s="179">
        <v>1253</v>
      </c>
      <c r="F554" s="104">
        <v>241715.7</v>
      </c>
      <c r="G554" s="61">
        <v>75</v>
      </c>
      <c r="H554" s="15">
        <f t="shared" si="112"/>
        <v>181286.77499999999</v>
      </c>
      <c r="I554" s="15">
        <f t="shared" si="108"/>
        <v>60428.925000000017</v>
      </c>
      <c r="J554" s="15">
        <f t="shared" si="109"/>
        <v>192.90957701516362</v>
      </c>
      <c r="K554" s="15">
        <f t="shared" si="110"/>
        <v>449.04550251046982</v>
      </c>
      <c r="L554" s="15">
        <f t="shared" si="111"/>
        <v>756070.53472428455</v>
      </c>
      <c r="M554" s="15"/>
      <c r="N554" s="15">
        <f t="shared" si="107"/>
        <v>756070.53472428455</v>
      </c>
      <c r="O554" s="38">
        <f t="shared" si="113"/>
        <v>756.07053472428458</v>
      </c>
      <c r="P554" s="38">
        <v>736.70297798984745</v>
      </c>
      <c r="Q554" s="38">
        <f t="shared" si="114"/>
        <v>736.7</v>
      </c>
      <c r="R554" s="191"/>
      <c r="S554" s="195"/>
      <c r="T554" s="191"/>
      <c r="U554" s="195"/>
      <c r="V554" s="178"/>
      <c r="W554" s="38"/>
    </row>
    <row r="555" spans="1:23" x14ac:dyDescent="0.25">
      <c r="A555" s="5"/>
      <c r="B555" s="71" t="s">
        <v>387</v>
      </c>
      <c r="C555" s="53">
        <v>4</v>
      </c>
      <c r="D555" s="75">
        <v>27.250599999999999</v>
      </c>
      <c r="E555" s="179">
        <v>1834</v>
      </c>
      <c r="F555" s="104">
        <v>293705.40000000002</v>
      </c>
      <c r="G555" s="61">
        <v>75</v>
      </c>
      <c r="H555" s="15">
        <f t="shared" si="112"/>
        <v>220279.05</v>
      </c>
      <c r="I555" s="15">
        <f t="shared" si="108"/>
        <v>73426.350000000035</v>
      </c>
      <c r="J555" s="15">
        <f t="shared" si="109"/>
        <v>160.14471101417666</v>
      </c>
      <c r="K555" s="15">
        <f t="shared" si="110"/>
        <v>481.81036851145677</v>
      </c>
      <c r="L555" s="15">
        <f t="shared" si="111"/>
        <v>870471.23254740494</v>
      </c>
      <c r="M555" s="15"/>
      <c r="N555" s="15">
        <f t="shared" si="107"/>
        <v>870471.23254740494</v>
      </c>
      <c r="O555" s="38">
        <f t="shared" si="113"/>
        <v>870.47123254740495</v>
      </c>
      <c r="P555" s="38">
        <v>824.53972769237146</v>
      </c>
      <c r="Q555" s="38">
        <f t="shared" si="114"/>
        <v>824.5</v>
      </c>
      <c r="R555" s="191"/>
      <c r="S555" s="195"/>
      <c r="T555" s="191"/>
      <c r="U555" s="195"/>
      <c r="V555" s="178"/>
      <c r="W555" s="38"/>
    </row>
    <row r="556" spans="1:23" x14ac:dyDescent="0.25">
      <c r="A556" s="5"/>
      <c r="B556" s="71" t="s">
        <v>388</v>
      </c>
      <c r="C556" s="53">
        <v>4</v>
      </c>
      <c r="D556" s="75">
        <v>21.5503</v>
      </c>
      <c r="E556" s="179">
        <v>1734</v>
      </c>
      <c r="F556" s="104">
        <v>668790.80000000005</v>
      </c>
      <c r="G556" s="61">
        <v>75</v>
      </c>
      <c r="H556" s="15">
        <f t="shared" si="112"/>
        <v>501593.1</v>
      </c>
      <c r="I556" s="15">
        <f t="shared" si="108"/>
        <v>167197.70000000007</v>
      </c>
      <c r="J556" s="15">
        <f t="shared" si="109"/>
        <v>385.69250288350639</v>
      </c>
      <c r="K556" s="15">
        <f t="shared" si="110"/>
        <v>256.26257664212704</v>
      </c>
      <c r="L556" s="15">
        <f t="shared" si="111"/>
        <v>554827.28005435318</v>
      </c>
      <c r="M556" s="15"/>
      <c r="N556" s="15">
        <f t="shared" si="107"/>
        <v>554827.28005435318</v>
      </c>
      <c r="O556" s="38">
        <f t="shared" si="113"/>
        <v>554.8272800543532</v>
      </c>
      <c r="P556" s="38">
        <v>446.41163375438589</v>
      </c>
      <c r="Q556" s="38">
        <f t="shared" si="114"/>
        <v>446.4</v>
      </c>
      <c r="R556" s="191"/>
      <c r="S556" s="195"/>
      <c r="T556" s="191"/>
      <c r="U556" s="195"/>
      <c r="V556" s="178"/>
      <c r="W556" s="38"/>
    </row>
    <row r="557" spans="1:23" x14ac:dyDescent="0.25">
      <c r="A557" s="5"/>
      <c r="B557" s="71" t="s">
        <v>389</v>
      </c>
      <c r="C557" s="53">
        <v>4</v>
      </c>
      <c r="D557" s="75">
        <v>14.727999999999998</v>
      </c>
      <c r="E557" s="179">
        <v>1507</v>
      </c>
      <c r="F557" s="104">
        <v>683422.6</v>
      </c>
      <c r="G557" s="61">
        <v>75</v>
      </c>
      <c r="H557" s="15">
        <f t="shared" si="112"/>
        <v>512566.95</v>
      </c>
      <c r="I557" s="15">
        <f t="shared" si="108"/>
        <v>170855.64999999997</v>
      </c>
      <c r="J557" s="15">
        <f t="shared" si="109"/>
        <v>453.49873921698736</v>
      </c>
      <c r="K557" s="15">
        <f t="shared" si="110"/>
        <v>188.45634030864608</v>
      </c>
      <c r="L557" s="15">
        <f t="shared" si="111"/>
        <v>427162.98962081329</v>
      </c>
      <c r="M557" s="15"/>
      <c r="N557" s="15">
        <f t="shared" si="107"/>
        <v>427162.98962081329</v>
      </c>
      <c r="O557" s="38">
        <f t="shared" si="113"/>
        <v>427.16298962081328</v>
      </c>
      <c r="P557" s="38">
        <v>642.2509768858389</v>
      </c>
      <c r="Q557" s="38">
        <f t="shared" si="114"/>
        <v>642.29999999999995</v>
      </c>
      <c r="R557" s="191"/>
      <c r="S557" s="195"/>
      <c r="T557" s="191"/>
      <c r="U557" s="195"/>
      <c r="V557" s="178"/>
      <c r="W557" s="38"/>
    </row>
    <row r="558" spans="1:23" x14ac:dyDescent="0.25">
      <c r="A558" s="5"/>
      <c r="B558" s="71" t="s">
        <v>390</v>
      </c>
      <c r="C558" s="53">
        <v>4</v>
      </c>
      <c r="D558" s="75">
        <v>18.566800000000001</v>
      </c>
      <c r="E558" s="179">
        <v>1505</v>
      </c>
      <c r="F558" s="104">
        <v>313469.2</v>
      </c>
      <c r="G558" s="61">
        <v>75</v>
      </c>
      <c r="H558" s="15">
        <f t="shared" si="112"/>
        <v>235101.9</v>
      </c>
      <c r="I558" s="15">
        <f t="shared" si="108"/>
        <v>78367.300000000017</v>
      </c>
      <c r="J558" s="15">
        <f t="shared" si="109"/>
        <v>208.28518272425251</v>
      </c>
      <c r="K558" s="15">
        <f t="shared" si="110"/>
        <v>433.6698968013809</v>
      </c>
      <c r="L558" s="15">
        <f t="shared" si="111"/>
        <v>753302.62781510944</v>
      </c>
      <c r="M558" s="15"/>
      <c r="N558" s="15">
        <f t="shared" si="107"/>
        <v>753302.62781510944</v>
      </c>
      <c r="O558" s="38">
        <f t="shared" si="113"/>
        <v>753.30262781510942</v>
      </c>
      <c r="P558" s="38">
        <v>762.63055287701866</v>
      </c>
      <c r="Q558" s="38">
        <f t="shared" si="114"/>
        <v>762.6</v>
      </c>
      <c r="R558" s="191"/>
      <c r="S558" s="195"/>
      <c r="T558" s="191"/>
      <c r="U558" s="195"/>
      <c r="V558" s="178"/>
      <c r="W558" s="38"/>
    </row>
    <row r="559" spans="1:23" x14ac:dyDescent="0.25">
      <c r="A559" s="5"/>
      <c r="B559" s="71" t="s">
        <v>209</v>
      </c>
      <c r="C559" s="53">
        <v>4</v>
      </c>
      <c r="D559" s="75">
        <v>27.703899999999997</v>
      </c>
      <c r="E559" s="179">
        <v>2513</v>
      </c>
      <c r="F559" s="104">
        <v>323429.7</v>
      </c>
      <c r="G559" s="61">
        <v>75</v>
      </c>
      <c r="H559" s="15">
        <f t="shared" si="112"/>
        <v>242572.27499999999</v>
      </c>
      <c r="I559" s="15">
        <f t="shared" si="108"/>
        <v>80857.425000000017</v>
      </c>
      <c r="J559" s="15">
        <f t="shared" si="109"/>
        <v>128.70262634301633</v>
      </c>
      <c r="K559" s="15">
        <f t="shared" si="110"/>
        <v>513.25245318261705</v>
      </c>
      <c r="L559" s="15">
        <f t="shared" si="111"/>
        <v>977214.31012393779</v>
      </c>
      <c r="M559" s="15"/>
      <c r="N559" s="15">
        <f t="shared" si="107"/>
        <v>977214.31012393779</v>
      </c>
      <c r="O559" s="38">
        <f t="shared" si="113"/>
        <v>977.21431012393782</v>
      </c>
      <c r="P559" s="38">
        <v>907.00982420964385</v>
      </c>
      <c r="Q559" s="38">
        <f t="shared" si="114"/>
        <v>907</v>
      </c>
      <c r="R559" s="191"/>
      <c r="S559" s="195"/>
      <c r="T559" s="191"/>
      <c r="U559" s="195"/>
      <c r="V559" s="178"/>
      <c r="W559" s="38"/>
    </row>
    <row r="560" spans="1:23" x14ac:dyDescent="0.25">
      <c r="A560" s="5"/>
      <c r="B560" s="71" t="s">
        <v>246</v>
      </c>
      <c r="C560" s="53">
        <v>4</v>
      </c>
      <c r="D560" s="75">
        <v>15.173299999999998</v>
      </c>
      <c r="E560" s="179">
        <v>692</v>
      </c>
      <c r="F560" s="104">
        <v>163673.1</v>
      </c>
      <c r="G560" s="61">
        <v>75</v>
      </c>
      <c r="H560" s="15">
        <f t="shared" si="112"/>
        <v>122754.825</v>
      </c>
      <c r="I560" s="15">
        <f t="shared" si="108"/>
        <v>40918.275000000009</v>
      </c>
      <c r="J560" s="15">
        <f t="shared" si="109"/>
        <v>236.52182080924857</v>
      </c>
      <c r="K560" s="15">
        <f t="shared" si="110"/>
        <v>405.4332587163849</v>
      </c>
      <c r="L560" s="15">
        <f t="shared" si="111"/>
        <v>629849.358067455</v>
      </c>
      <c r="M560" s="15"/>
      <c r="N560" s="15">
        <f t="shared" si="107"/>
        <v>629849.358067455</v>
      </c>
      <c r="O560" s="38">
        <f t="shared" si="113"/>
        <v>629.849358067455</v>
      </c>
      <c r="P560" s="38">
        <v>569.81468989067594</v>
      </c>
      <c r="Q560" s="38">
        <f t="shared" si="114"/>
        <v>569.79999999999995</v>
      </c>
      <c r="R560" s="191"/>
      <c r="S560" s="195"/>
      <c r="T560" s="191"/>
      <c r="U560" s="195"/>
      <c r="V560" s="178"/>
      <c r="W560" s="38"/>
    </row>
    <row r="561" spans="1:23" x14ac:dyDescent="0.25">
      <c r="A561" s="5"/>
      <c r="B561" s="71" t="s">
        <v>391</v>
      </c>
      <c r="C561" s="53">
        <v>4</v>
      </c>
      <c r="D561" s="75">
        <v>20.418799999999997</v>
      </c>
      <c r="E561" s="179">
        <v>1506</v>
      </c>
      <c r="F561" s="104">
        <v>235787.7</v>
      </c>
      <c r="G561" s="61">
        <v>75</v>
      </c>
      <c r="H561" s="15">
        <f t="shared" si="112"/>
        <v>176840.77499999999</v>
      </c>
      <c r="I561" s="15">
        <f t="shared" si="108"/>
        <v>58946.925000000017</v>
      </c>
      <c r="J561" s="15">
        <f t="shared" si="109"/>
        <v>156.56553784860557</v>
      </c>
      <c r="K561" s="15">
        <f t="shared" si="110"/>
        <v>485.38954167702786</v>
      </c>
      <c r="L561" s="15">
        <f t="shared" si="111"/>
        <v>825066.85218473605</v>
      </c>
      <c r="M561" s="15"/>
      <c r="N561" s="15">
        <f t="shared" si="107"/>
        <v>825066.85218473605</v>
      </c>
      <c r="O561" s="38">
        <f t="shared" si="113"/>
        <v>825.06685218473604</v>
      </c>
      <c r="P561" s="38">
        <v>780.33213603458</v>
      </c>
      <c r="Q561" s="38">
        <f t="shared" si="114"/>
        <v>780.3</v>
      </c>
      <c r="R561" s="191"/>
      <c r="S561" s="195"/>
      <c r="T561" s="191"/>
      <c r="U561" s="195"/>
      <c r="V561" s="178"/>
      <c r="W561" s="38"/>
    </row>
    <row r="562" spans="1:23" x14ac:dyDescent="0.25">
      <c r="A562" s="5"/>
      <c r="B562" s="71" t="s">
        <v>392</v>
      </c>
      <c r="C562" s="53">
        <v>4</v>
      </c>
      <c r="D562" s="75">
        <v>99.448100000000011</v>
      </c>
      <c r="E562" s="179">
        <v>5447</v>
      </c>
      <c r="F562" s="104">
        <v>1231161.5</v>
      </c>
      <c r="G562" s="61">
        <v>75</v>
      </c>
      <c r="H562" s="15">
        <f t="shared" si="112"/>
        <v>923371.125</v>
      </c>
      <c r="I562" s="15">
        <f t="shared" si="108"/>
        <v>307790.375</v>
      </c>
      <c r="J562" s="15">
        <f t="shared" si="109"/>
        <v>226.02561042775841</v>
      </c>
      <c r="K562" s="15">
        <f t="shared" si="110"/>
        <v>415.92946909787503</v>
      </c>
      <c r="L562" s="15">
        <f t="shared" si="111"/>
        <v>1328205.7735704503</v>
      </c>
      <c r="M562" s="15"/>
      <c r="N562" s="15">
        <f t="shared" si="107"/>
        <v>1328205.7735704503</v>
      </c>
      <c r="O562" s="38">
        <f t="shared" si="113"/>
        <v>1328.2057735704502</v>
      </c>
      <c r="P562" s="38">
        <v>1175.6086102967711</v>
      </c>
      <c r="Q562" s="38">
        <f t="shared" si="114"/>
        <v>1175.5999999999999</v>
      </c>
      <c r="R562" s="191"/>
      <c r="S562" s="195"/>
      <c r="T562" s="191"/>
      <c r="U562" s="195"/>
      <c r="V562" s="178"/>
      <c r="W562" s="38"/>
    </row>
    <row r="563" spans="1:23" x14ac:dyDescent="0.25">
      <c r="A563" s="5"/>
      <c r="B563" s="71" t="s">
        <v>393</v>
      </c>
      <c r="C563" s="53">
        <v>4</v>
      </c>
      <c r="D563" s="75">
        <v>22.054699999999997</v>
      </c>
      <c r="E563" s="179">
        <v>1690</v>
      </c>
      <c r="F563" s="104">
        <v>120055.5</v>
      </c>
      <c r="G563" s="61">
        <v>75</v>
      </c>
      <c r="H563" s="15">
        <f t="shared" si="112"/>
        <v>90041.625</v>
      </c>
      <c r="I563" s="15">
        <f t="shared" si="108"/>
        <v>30013.875</v>
      </c>
      <c r="J563" s="15">
        <f t="shared" si="109"/>
        <v>71.038757396449711</v>
      </c>
      <c r="K563" s="15">
        <f t="shared" si="110"/>
        <v>570.91632212918375</v>
      </c>
      <c r="L563" s="15">
        <f t="shared" si="111"/>
        <v>957311.06342586677</v>
      </c>
      <c r="M563" s="15"/>
      <c r="N563" s="15">
        <f t="shared" si="107"/>
        <v>957311.06342586677</v>
      </c>
      <c r="O563" s="38">
        <f t="shared" si="113"/>
        <v>957.31106342586679</v>
      </c>
      <c r="P563" s="38">
        <v>865.49834759236455</v>
      </c>
      <c r="Q563" s="38">
        <f t="shared" si="114"/>
        <v>865.5</v>
      </c>
      <c r="R563" s="191"/>
      <c r="S563" s="195"/>
      <c r="T563" s="191"/>
      <c r="U563" s="195"/>
      <c r="V563" s="178"/>
      <c r="W563" s="38"/>
    </row>
    <row r="564" spans="1:23" x14ac:dyDescent="0.25">
      <c r="A564" s="5"/>
      <c r="B564" s="71" t="s">
        <v>250</v>
      </c>
      <c r="C564" s="53">
        <v>4</v>
      </c>
      <c r="D564" s="75">
        <v>13.465299999999999</v>
      </c>
      <c r="E564" s="179">
        <v>1504</v>
      </c>
      <c r="F564" s="104">
        <v>110369.3</v>
      </c>
      <c r="G564" s="61">
        <v>75</v>
      </c>
      <c r="H564" s="15">
        <f t="shared" si="112"/>
        <v>82776.975000000006</v>
      </c>
      <c r="I564" s="15">
        <f t="shared" si="108"/>
        <v>27592.324999999997</v>
      </c>
      <c r="J564" s="15">
        <f t="shared" si="109"/>
        <v>73.383843085106392</v>
      </c>
      <c r="K564" s="15">
        <f t="shared" si="110"/>
        <v>568.57123644052706</v>
      </c>
      <c r="L564" s="15">
        <f t="shared" si="111"/>
        <v>913081.57792754786</v>
      </c>
      <c r="M564" s="15"/>
      <c r="N564" s="15">
        <f t="shared" si="107"/>
        <v>913081.57792754786</v>
      </c>
      <c r="O564" s="38">
        <f t="shared" si="113"/>
        <v>913.08157792754787</v>
      </c>
      <c r="P564" s="38">
        <v>850.2209889619952</v>
      </c>
      <c r="Q564" s="38">
        <f t="shared" si="114"/>
        <v>850.2</v>
      </c>
      <c r="R564" s="191"/>
      <c r="S564" s="195"/>
      <c r="T564" s="191"/>
      <c r="U564" s="195"/>
      <c r="V564" s="178"/>
      <c r="W564" s="38"/>
    </row>
    <row r="565" spans="1:23" x14ac:dyDescent="0.25">
      <c r="A565" s="5"/>
      <c r="B565" s="71" t="s">
        <v>282</v>
      </c>
      <c r="C565" s="53">
        <v>4</v>
      </c>
      <c r="D565" s="75">
        <v>32.471600000000002</v>
      </c>
      <c r="E565" s="179">
        <v>1744</v>
      </c>
      <c r="F565" s="104">
        <v>204010.8</v>
      </c>
      <c r="G565" s="61">
        <v>75</v>
      </c>
      <c r="H565" s="15">
        <f t="shared" si="112"/>
        <v>153008.1</v>
      </c>
      <c r="I565" s="15">
        <f t="shared" si="108"/>
        <v>51002.699999999983</v>
      </c>
      <c r="J565" s="15">
        <f t="shared" si="109"/>
        <v>116.97866972477064</v>
      </c>
      <c r="K565" s="15">
        <f t="shared" si="110"/>
        <v>524.97640980086283</v>
      </c>
      <c r="L565" s="15">
        <f t="shared" si="111"/>
        <v>931683.67780446599</v>
      </c>
      <c r="M565" s="15"/>
      <c r="N565" s="15">
        <f t="shared" si="107"/>
        <v>931683.67780446599</v>
      </c>
      <c r="O565" s="38">
        <f t="shared" si="113"/>
        <v>931.68367780446602</v>
      </c>
      <c r="P565" s="38">
        <v>835.06799741057387</v>
      </c>
      <c r="Q565" s="38">
        <f t="shared" si="114"/>
        <v>835.1</v>
      </c>
      <c r="R565" s="191"/>
      <c r="S565" s="195"/>
      <c r="T565" s="191"/>
      <c r="U565" s="195"/>
      <c r="V565" s="178"/>
      <c r="W565" s="38"/>
    </row>
    <row r="566" spans="1:23" x14ac:dyDescent="0.25">
      <c r="A566" s="5"/>
      <c r="B566" s="71" t="s">
        <v>142</v>
      </c>
      <c r="C566" s="53">
        <v>4</v>
      </c>
      <c r="D566" s="75">
        <v>10.603699999999998</v>
      </c>
      <c r="E566" s="179">
        <v>831</v>
      </c>
      <c r="F566" s="104">
        <v>56587.199999999997</v>
      </c>
      <c r="G566" s="61">
        <v>75</v>
      </c>
      <c r="H566" s="15">
        <f t="shared" si="112"/>
        <v>42440.4</v>
      </c>
      <c r="I566" s="15">
        <f t="shared" si="108"/>
        <v>14146.799999999996</v>
      </c>
      <c r="J566" s="15">
        <f t="shared" si="109"/>
        <v>68.095306859205778</v>
      </c>
      <c r="K566" s="15">
        <f t="shared" si="110"/>
        <v>573.85977266642772</v>
      </c>
      <c r="L566" s="15">
        <f t="shared" si="111"/>
        <v>847666.25978482678</v>
      </c>
      <c r="M566" s="15"/>
      <c r="N566" s="15">
        <f t="shared" si="107"/>
        <v>847666.25978482678</v>
      </c>
      <c r="O566" s="38">
        <f t="shared" si="113"/>
        <v>847.66625978482682</v>
      </c>
      <c r="P566" s="38">
        <v>760.55093607556421</v>
      </c>
      <c r="Q566" s="38">
        <f t="shared" si="114"/>
        <v>760.6</v>
      </c>
      <c r="R566" s="191"/>
      <c r="S566" s="195"/>
      <c r="T566" s="191"/>
      <c r="U566" s="195"/>
      <c r="V566" s="178"/>
      <c r="W566" s="38"/>
    </row>
    <row r="567" spans="1:23" x14ac:dyDescent="0.25">
      <c r="A567" s="5"/>
      <c r="B567" s="71" t="s">
        <v>394</v>
      </c>
      <c r="C567" s="53">
        <v>4</v>
      </c>
      <c r="D567" s="75">
        <v>27.763299999999997</v>
      </c>
      <c r="E567" s="179">
        <v>2550</v>
      </c>
      <c r="F567" s="104">
        <v>211398.2</v>
      </c>
      <c r="G567" s="61">
        <v>75</v>
      </c>
      <c r="H567" s="15">
        <f t="shared" si="112"/>
        <v>158548.65</v>
      </c>
      <c r="I567" s="15">
        <f t="shared" si="108"/>
        <v>52849.550000000017</v>
      </c>
      <c r="J567" s="15">
        <f t="shared" si="109"/>
        <v>82.901254901960783</v>
      </c>
      <c r="K567" s="15">
        <f t="shared" si="110"/>
        <v>559.05382462367265</v>
      </c>
      <c r="L567" s="15">
        <f t="shared" si="111"/>
        <v>1039917.5902060851</v>
      </c>
      <c r="M567" s="15"/>
      <c r="N567" s="15">
        <f t="shared" si="107"/>
        <v>1039917.5902060851</v>
      </c>
      <c r="O567" s="38">
        <f t="shared" si="113"/>
        <v>1039.9175902060852</v>
      </c>
      <c r="P567" s="38">
        <v>910.183090652175</v>
      </c>
      <c r="Q567" s="38">
        <f t="shared" si="114"/>
        <v>910.2</v>
      </c>
      <c r="R567" s="191"/>
      <c r="S567" s="195"/>
      <c r="T567" s="191"/>
      <c r="U567" s="195"/>
      <c r="V567" s="178"/>
      <c r="W567" s="38"/>
    </row>
    <row r="568" spans="1:23" x14ac:dyDescent="0.25">
      <c r="A568" s="5"/>
      <c r="B568" s="8"/>
      <c r="C568" s="8"/>
      <c r="D568" s="75">
        <v>0</v>
      </c>
      <c r="E568" s="181"/>
      <c r="F568" s="50"/>
      <c r="G568" s="61"/>
      <c r="H568" s="39"/>
      <c r="I568" s="15"/>
      <c r="J568" s="15"/>
      <c r="K568" s="15"/>
      <c r="L568" s="15"/>
      <c r="M568" s="15"/>
      <c r="N568" s="15"/>
      <c r="O568" s="38">
        <f t="shared" si="113"/>
        <v>0</v>
      </c>
      <c r="P568" s="38">
        <v>0</v>
      </c>
      <c r="Q568" s="38">
        <f t="shared" si="114"/>
        <v>0</v>
      </c>
      <c r="R568" s="191"/>
      <c r="S568" s="195"/>
      <c r="T568" s="191"/>
      <c r="U568" s="195"/>
      <c r="V568" s="178"/>
      <c r="W568" s="38"/>
    </row>
    <row r="569" spans="1:23" x14ac:dyDescent="0.25">
      <c r="A569" s="32" t="s">
        <v>395</v>
      </c>
      <c r="B569" s="63" t="s">
        <v>2</v>
      </c>
      <c r="C569" s="64"/>
      <c r="D569" s="7">
        <v>783.48569999999995</v>
      </c>
      <c r="E569" s="182">
        <f>E570</f>
        <v>99400</v>
      </c>
      <c r="F569" s="55"/>
      <c r="G569" s="61"/>
      <c r="H569" s="12">
        <f>H571</f>
        <v>10774031.274999999</v>
      </c>
      <c r="I569" s="12">
        <f>I571</f>
        <v>-10774031.274999999</v>
      </c>
      <c r="J569" s="15"/>
      <c r="K569" s="15"/>
      <c r="L569" s="15"/>
      <c r="M569" s="14">
        <f>M571</f>
        <v>35364642.029013708</v>
      </c>
      <c r="N569" s="12">
        <f t="shared" si="107"/>
        <v>35364642.029013708</v>
      </c>
      <c r="O569" s="38"/>
      <c r="P569" s="38"/>
      <c r="Q569" s="38">
        <f t="shared" si="114"/>
        <v>0</v>
      </c>
      <c r="R569" s="191"/>
      <c r="S569" s="195"/>
      <c r="T569" s="191"/>
      <c r="U569" s="195"/>
      <c r="V569" s="178"/>
      <c r="W569" s="38"/>
    </row>
    <row r="570" spans="1:23" x14ac:dyDescent="0.25">
      <c r="A570" s="32" t="s">
        <v>395</v>
      </c>
      <c r="B570" s="63" t="s">
        <v>3</v>
      </c>
      <c r="C570" s="64"/>
      <c r="D570" s="7">
        <v>783.48569999999995</v>
      </c>
      <c r="E570" s="182">
        <f>SUM(E572:E596)</f>
        <v>99400</v>
      </c>
      <c r="F570" s="55">
        <f>SUM(F572:F596)</f>
        <v>43096125.099999987</v>
      </c>
      <c r="G570" s="61"/>
      <c r="H570" s="12">
        <f>SUM(H572:H596)</f>
        <v>19127712.900000002</v>
      </c>
      <c r="I570" s="12">
        <f>SUM(I572:I596)</f>
        <v>23968412.199999999</v>
      </c>
      <c r="J570" s="15"/>
      <c r="K570" s="15"/>
      <c r="L570" s="12">
        <f>SUM(L572:L596)</f>
        <v>24991549.948683027</v>
      </c>
      <c r="M570" s="15"/>
      <c r="N570" s="12">
        <f t="shared" si="107"/>
        <v>24991549.948683027</v>
      </c>
      <c r="O570" s="38"/>
      <c r="P570" s="38"/>
      <c r="Q570" s="38">
        <f t="shared" si="114"/>
        <v>0</v>
      </c>
      <c r="R570" s="191"/>
      <c r="S570" s="195"/>
      <c r="T570" s="191"/>
      <c r="U570" s="195"/>
      <c r="V570" s="178"/>
      <c r="W570" s="38"/>
    </row>
    <row r="571" spans="1:23" x14ac:dyDescent="0.25">
      <c r="A571" s="5"/>
      <c r="B571" s="71" t="s">
        <v>26</v>
      </c>
      <c r="C571" s="53">
        <v>2</v>
      </c>
      <c r="D571" s="75">
        <v>0</v>
      </c>
      <c r="E571" s="185"/>
      <c r="F571" s="70"/>
      <c r="G571" s="61">
        <v>25</v>
      </c>
      <c r="H571" s="15">
        <f>F570*G571/100</f>
        <v>10774031.274999999</v>
      </c>
      <c r="I571" s="15">
        <f t="shared" si="108"/>
        <v>-10774031.274999999</v>
      </c>
      <c r="J571" s="15"/>
      <c r="K571" s="15"/>
      <c r="L571" s="15"/>
      <c r="M571" s="15">
        <f>($L$7*$L$8*E569/$L$10)+($L$7*$L$9*D569/$L$11)</f>
        <v>35364642.029013708</v>
      </c>
      <c r="N571" s="15">
        <f t="shared" si="107"/>
        <v>35364642.029013708</v>
      </c>
      <c r="O571" s="38">
        <f t="shared" si="113"/>
        <v>35364.64202901371</v>
      </c>
      <c r="P571" s="38">
        <v>32329.358552444526</v>
      </c>
      <c r="Q571" s="38">
        <f t="shared" si="114"/>
        <v>32329.4</v>
      </c>
      <c r="R571" s="191"/>
      <c r="S571" s="195"/>
      <c r="T571" s="191"/>
      <c r="U571" s="195"/>
      <c r="V571" s="178"/>
      <c r="W571" s="38"/>
    </row>
    <row r="572" spans="1:23" x14ac:dyDescent="0.25">
      <c r="A572" s="5"/>
      <c r="B572" s="71" t="s">
        <v>396</v>
      </c>
      <c r="C572" s="53">
        <v>4</v>
      </c>
      <c r="D572" s="75">
        <v>26.569000000000003</v>
      </c>
      <c r="E572" s="179">
        <v>4948</v>
      </c>
      <c r="F572" s="105">
        <v>2255377</v>
      </c>
      <c r="G572" s="61">
        <v>75</v>
      </c>
      <c r="H572" s="15">
        <f>F572*G572/100</f>
        <v>1691532.75</v>
      </c>
      <c r="I572" s="15">
        <f t="shared" si="108"/>
        <v>563844.25</v>
      </c>
      <c r="J572" s="15">
        <f t="shared" ref="J572:J596" si="115">F572/E572</f>
        <v>455.81588520614389</v>
      </c>
      <c r="K572" s="15">
        <f t="shared" ref="K572:K596" si="116">$J$11*$J$19-J572</f>
        <v>186.13919431948955</v>
      </c>
      <c r="L572" s="15">
        <f t="shared" ref="L572:L596" si="117">IF(K572&gt;0,$J$7*$J$8*(K572/$K$19),0)+$J$7*$J$9*(E572/$E$19)+$J$7*$J$10*(D572/$D$19)</f>
        <v>785871.77785568312</v>
      </c>
      <c r="M572" s="15"/>
      <c r="N572" s="15">
        <f t="shared" si="107"/>
        <v>785871.77785568312</v>
      </c>
      <c r="O572" s="38">
        <f t="shared" si="113"/>
        <v>785.87177785568315</v>
      </c>
      <c r="P572" s="38">
        <v>498.37461479241426</v>
      </c>
      <c r="Q572" s="38">
        <f t="shared" si="114"/>
        <v>498.4</v>
      </c>
      <c r="R572" s="191"/>
      <c r="S572" s="195"/>
      <c r="T572" s="191"/>
      <c r="U572" s="195"/>
      <c r="V572" s="178"/>
      <c r="W572" s="38"/>
    </row>
    <row r="573" spans="1:23" x14ac:dyDescent="0.25">
      <c r="A573" s="5"/>
      <c r="B573" s="71" t="s">
        <v>397</v>
      </c>
      <c r="C573" s="53">
        <v>4</v>
      </c>
      <c r="D573" s="75">
        <v>51.770800000000001</v>
      </c>
      <c r="E573" s="179">
        <v>1861</v>
      </c>
      <c r="F573" s="105">
        <v>279421.7</v>
      </c>
      <c r="G573" s="61">
        <v>75</v>
      </c>
      <c r="H573" s="15">
        <f t="shared" ref="H573:H596" si="118">F573*G573/100</f>
        <v>209566.27499999999</v>
      </c>
      <c r="I573" s="15">
        <f t="shared" si="108"/>
        <v>69855.425000000017</v>
      </c>
      <c r="J573" s="15">
        <f t="shared" si="115"/>
        <v>150.14599677592693</v>
      </c>
      <c r="K573" s="15">
        <f t="shared" si="116"/>
        <v>491.80908274970648</v>
      </c>
      <c r="L573" s="15">
        <f t="shared" si="117"/>
        <v>952740.24758119963</v>
      </c>
      <c r="M573" s="15"/>
      <c r="N573" s="15">
        <f t="shared" si="107"/>
        <v>952740.24758119963</v>
      </c>
      <c r="O573" s="38">
        <f t="shared" si="113"/>
        <v>952.74024758119958</v>
      </c>
      <c r="P573" s="38">
        <v>882.13850374518449</v>
      </c>
      <c r="Q573" s="38">
        <f t="shared" si="114"/>
        <v>882.1</v>
      </c>
      <c r="R573" s="191"/>
      <c r="S573" s="195"/>
      <c r="T573" s="191"/>
      <c r="U573" s="195"/>
      <c r="V573" s="178"/>
      <c r="W573" s="38"/>
    </row>
    <row r="574" spans="1:23" x14ac:dyDescent="0.25">
      <c r="A574" s="5"/>
      <c r="B574" s="71" t="s">
        <v>795</v>
      </c>
      <c r="C574" s="53">
        <v>4</v>
      </c>
      <c r="D574" s="75">
        <v>58.449799999999996</v>
      </c>
      <c r="E574" s="179">
        <v>2428</v>
      </c>
      <c r="F574" s="105">
        <v>348282.3</v>
      </c>
      <c r="G574" s="61">
        <v>75</v>
      </c>
      <c r="H574" s="15">
        <f t="shared" si="118"/>
        <v>261211.72500000001</v>
      </c>
      <c r="I574" s="15">
        <f t="shared" si="108"/>
        <v>87070.574999999983</v>
      </c>
      <c r="J574" s="15">
        <f t="shared" si="115"/>
        <v>143.44411037891268</v>
      </c>
      <c r="K574" s="15">
        <f t="shared" si="116"/>
        <v>498.51096914672075</v>
      </c>
      <c r="L574" s="15">
        <f t="shared" si="117"/>
        <v>1033853.2077732866</v>
      </c>
      <c r="M574" s="15"/>
      <c r="N574" s="15">
        <f t="shared" si="107"/>
        <v>1033853.2077732866</v>
      </c>
      <c r="O574" s="38">
        <f t="shared" si="113"/>
        <v>1033.8532077732866</v>
      </c>
      <c r="P574" s="38">
        <v>956.47466119047181</v>
      </c>
      <c r="Q574" s="38">
        <f t="shared" si="114"/>
        <v>956.5</v>
      </c>
      <c r="R574" s="191"/>
      <c r="S574" s="195"/>
      <c r="T574" s="191"/>
      <c r="U574" s="195"/>
      <c r="V574" s="178"/>
      <c r="W574" s="38"/>
    </row>
    <row r="575" spans="1:23" x14ac:dyDescent="0.25">
      <c r="A575" s="5"/>
      <c r="B575" s="71" t="s">
        <v>398</v>
      </c>
      <c r="C575" s="53">
        <v>4</v>
      </c>
      <c r="D575" s="75">
        <v>69.130799999999994</v>
      </c>
      <c r="E575" s="179">
        <v>11104</v>
      </c>
      <c r="F575" s="105">
        <v>2611235.2999999998</v>
      </c>
      <c r="G575" s="61">
        <v>75</v>
      </c>
      <c r="H575" s="15">
        <f t="shared" si="118"/>
        <v>1958426.4750000001</v>
      </c>
      <c r="I575" s="15">
        <f t="shared" si="108"/>
        <v>652808.82499999972</v>
      </c>
      <c r="J575" s="15">
        <f t="shared" si="115"/>
        <v>235.16168047550431</v>
      </c>
      <c r="K575" s="15">
        <f t="shared" si="116"/>
        <v>406.7933990501291</v>
      </c>
      <c r="L575" s="15">
        <f t="shared" si="117"/>
        <v>1775426.9575534605</v>
      </c>
      <c r="M575" s="15"/>
      <c r="N575" s="15">
        <f t="shared" si="107"/>
        <v>1775426.9575534605</v>
      </c>
      <c r="O575" s="38">
        <f t="shared" si="113"/>
        <v>1775.4269575534604</v>
      </c>
      <c r="P575" s="38">
        <v>1610.7116283163043</v>
      </c>
      <c r="Q575" s="38">
        <f t="shared" si="114"/>
        <v>1610.7</v>
      </c>
      <c r="R575" s="191"/>
      <c r="S575" s="195"/>
      <c r="T575" s="191"/>
      <c r="U575" s="195"/>
      <c r="V575" s="178"/>
      <c r="W575" s="38"/>
    </row>
    <row r="576" spans="1:23" x14ac:dyDescent="0.25">
      <c r="A576" s="5"/>
      <c r="B576" s="71" t="s">
        <v>399</v>
      </c>
      <c r="C576" s="53">
        <v>4</v>
      </c>
      <c r="D576" s="75">
        <v>13.638200000000001</v>
      </c>
      <c r="E576" s="179">
        <v>2633</v>
      </c>
      <c r="F576" s="105">
        <v>460733.4</v>
      </c>
      <c r="G576" s="61">
        <v>75</v>
      </c>
      <c r="H576" s="15">
        <f t="shared" si="118"/>
        <v>345550.05</v>
      </c>
      <c r="I576" s="15">
        <f t="shared" si="108"/>
        <v>115183.35000000003</v>
      </c>
      <c r="J576" s="15">
        <f t="shared" si="115"/>
        <v>174.98420053171287</v>
      </c>
      <c r="K576" s="15">
        <f t="shared" si="116"/>
        <v>466.97087899392056</v>
      </c>
      <c r="L576" s="15">
        <f t="shared" si="117"/>
        <v>890763.70925319288</v>
      </c>
      <c r="M576" s="15"/>
      <c r="N576" s="15">
        <f t="shared" si="107"/>
        <v>890763.70925319288</v>
      </c>
      <c r="O576" s="38">
        <f t="shared" si="113"/>
        <v>890.76370925319293</v>
      </c>
      <c r="P576" s="38">
        <v>850.64287872145201</v>
      </c>
      <c r="Q576" s="38">
        <f t="shared" si="114"/>
        <v>850.6</v>
      </c>
      <c r="R576" s="191"/>
      <c r="S576" s="195"/>
      <c r="T576" s="191"/>
      <c r="U576" s="195"/>
      <c r="V576" s="178"/>
      <c r="W576" s="38"/>
    </row>
    <row r="577" spans="1:23" x14ac:dyDescent="0.25">
      <c r="A577" s="5"/>
      <c r="B577" s="71" t="s">
        <v>400</v>
      </c>
      <c r="C577" s="53">
        <v>4</v>
      </c>
      <c r="D577" s="75">
        <v>52.592100000000002</v>
      </c>
      <c r="E577" s="179">
        <v>2205</v>
      </c>
      <c r="F577" s="105">
        <v>435865.7</v>
      </c>
      <c r="G577" s="61">
        <v>75</v>
      </c>
      <c r="H577" s="15">
        <f t="shared" si="118"/>
        <v>326899.27500000002</v>
      </c>
      <c r="I577" s="15">
        <f t="shared" si="108"/>
        <v>108966.42499999999</v>
      </c>
      <c r="J577" s="15">
        <f t="shared" si="115"/>
        <v>197.67151927437644</v>
      </c>
      <c r="K577" s="15">
        <f t="shared" si="116"/>
        <v>444.28356025125697</v>
      </c>
      <c r="L577" s="15">
        <f t="shared" si="117"/>
        <v>926691.48037941894</v>
      </c>
      <c r="M577" s="15"/>
      <c r="N577" s="15">
        <f t="shared" si="107"/>
        <v>926691.48037941894</v>
      </c>
      <c r="O577" s="38">
        <f t="shared" si="113"/>
        <v>926.69148037941898</v>
      </c>
      <c r="P577" s="38">
        <v>858.64007563375424</v>
      </c>
      <c r="Q577" s="38">
        <f t="shared" si="114"/>
        <v>858.6</v>
      </c>
      <c r="R577" s="191"/>
      <c r="S577" s="195"/>
      <c r="T577" s="191"/>
      <c r="U577" s="195"/>
      <c r="V577" s="178"/>
      <c r="W577" s="38"/>
    </row>
    <row r="578" spans="1:23" x14ac:dyDescent="0.25">
      <c r="A578" s="5"/>
      <c r="B578" s="71" t="s">
        <v>401</v>
      </c>
      <c r="C578" s="53">
        <v>4</v>
      </c>
      <c r="D578" s="75">
        <v>7.2299999999999995</v>
      </c>
      <c r="E578" s="179">
        <v>1113</v>
      </c>
      <c r="F578" s="105">
        <v>134686.1</v>
      </c>
      <c r="G578" s="61">
        <v>75</v>
      </c>
      <c r="H578" s="15">
        <f t="shared" si="118"/>
        <v>101014.575</v>
      </c>
      <c r="I578" s="15">
        <f t="shared" si="108"/>
        <v>33671.525000000009</v>
      </c>
      <c r="J578" s="15">
        <f t="shared" si="115"/>
        <v>121.01176999101529</v>
      </c>
      <c r="K578" s="15">
        <f t="shared" si="116"/>
        <v>520.94330953461815</v>
      </c>
      <c r="L578" s="15">
        <f t="shared" si="117"/>
        <v>797308.30616633105</v>
      </c>
      <c r="M578" s="15"/>
      <c r="N578" s="15">
        <f t="shared" ref="N578:N641" si="119">L578+M578</f>
        <v>797308.30616633105</v>
      </c>
      <c r="O578" s="38">
        <f t="shared" si="113"/>
        <v>797.30830616633102</v>
      </c>
      <c r="P578" s="38">
        <v>730.34455206791756</v>
      </c>
      <c r="Q578" s="38">
        <f t="shared" si="114"/>
        <v>730.3</v>
      </c>
      <c r="R578" s="191"/>
      <c r="S578" s="195"/>
      <c r="T578" s="191"/>
      <c r="U578" s="195"/>
      <c r="V578" s="178"/>
      <c r="W578" s="38"/>
    </row>
    <row r="579" spans="1:23" x14ac:dyDescent="0.25">
      <c r="A579" s="5"/>
      <c r="B579" s="71" t="s">
        <v>299</v>
      </c>
      <c r="C579" s="53">
        <v>4</v>
      </c>
      <c r="D579" s="75">
        <v>40.322299999999998</v>
      </c>
      <c r="E579" s="179">
        <v>3643</v>
      </c>
      <c r="F579" s="105">
        <v>752053.3</v>
      </c>
      <c r="G579" s="61">
        <v>75</v>
      </c>
      <c r="H579" s="15">
        <f t="shared" si="118"/>
        <v>564039.97499999998</v>
      </c>
      <c r="I579" s="15">
        <f t="shared" si="108"/>
        <v>188013.32500000007</v>
      </c>
      <c r="J579" s="15">
        <f t="shared" si="115"/>
        <v>206.4379083173209</v>
      </c>
      <c r="K579" s="15">
        <f t="shared" si="116"/>
        <v>435.51717120831256</v>
      </c>
      <c r="L579" s="15">
        <f t="shared" si="117"/>
        <v>1019641.2655934838</v>
      </c>
      <c r="M579" s="15"/>
      <c r="N579" s="15">
        <f t="shared" si="119"/>
        <v>1019641.2655934838</v>
      </c>
      <c r="O579" s="38">
        <f t="shared" si="113"/>
        <v>1019.6412655934838</v>
      </c>
      <c r="P579" s="38">
        <v>939.60579102613622</v>
      </c>
      <c r="Q579" s="38">
        <f t="shared" si="114"/>
        <v>939.6</v>
      </c>
      <c r="R579" s="191"/>
      <c r="S579" s="195"/>
      <c r="T579" s="191"/>
      <c r="U579" s="195"/>
      <c r="V579" s="178"/>
      <c r="W579" s="38"/>
    </row>
    <row r="580" spans="1:23" x14ac:dyDescent="0.25">
      <c r="A580" s="5"/>
      <c r="B580" s="71" t="s">
        <v>402</v>
      </c>
      <c r="C580" s="53">
        <v>4</v>
      </c>
      <c r="D580" s="75">
        <v>5.835</v>
      </c>
      <c r="E580" s="179">
        <v>1175</v>
      </c>
      <c r="F580" s="105">
        <v>156040.6</v>
      </c>
      <c r="G580" s="61">
        <v>75</v>
      </c>
      <c r="H580" s="15">
        <f t="shared" si="118"/>
        <v>117030.45</v>
      </c>
      <c r="I580" s="15">
        <f t="shared" ref="I580:I643" si="120">F580-H580</f>
        <v>39010.150000000009</v>
      </c>
      <c r="J580" s="15">
        <f t="shared" si="115"/>
        <v>132.80051063829788</v>
      </c>
      <c r="K580" s="15">
        <f t="shared" si="116"/>
        <v>509.15456888733559</v>
      </c>
      <c r="L580" s="15">
        <f t="shared" si="117"/>
        <v>784257.72812320478</v>
      </c>
      <c r="M580" s="15"/>
      <c r="N580" s="15">
        <f t="shared" si="119"/>
        <v>784257.72812320478</v>
      </c>
      <c r="O580" s="38">
        <f t="shared" si="113"/>
        <v>784.25772812320474</v>
      </c>
      <c r="P580" s="38">
        <v>757.26187423706881</v>
      </c>
      <c r="Q580" s="38">
        <f t="shared" si="114"/>
        <v>757.3</v>
      </c>
      <c r="R580" s="191"/>
      <c r="S580" s="195"/>
      <c r="T580" s="191"/>
      <c r="U580" s="195"/>
      <c r="V580" s="178"/>
      <c r="W580" s="38"/>
    </row>
    <row r="581" spans="1:23" x14ac:dyDescent="0.25">
      <c r="A581" s="5"/>
      <c r="B581" s="71" t="s">
        <v>869</v>
      </c>
      <c r="C581" s="53">
        <v>3</v>
      </c>
      <c r="D581" s="75">
        <v>31.644399999999997</v>
      </c>
      <c r="E581" s="179">
        <v>15786</v>
      </c>
      <c r="F581" s="105">
        <v>23989783.5</v>
      </c>
      <c r="G581" s="61">
        <v>20</v>
      </c>
      <c r="H581" s="15">
        <f t="shared" si="118"/>
        <v>4797956.7</v>
      </c>
      <c r="I581" s="15">
        <f t="shared" si="120"/>
        <v>19191826.800000001</v>
      </c>
      <c r="J581" s="15">
        <f t="shared" si="115"/>
        <v>1519.6872862029647</v>
      </c>
      <c r="K581" s="15">
        <f t="shared" si="116"/>
        <v>-877.73220667733131</v>
      </c>
      <c r="L581" s="15">
        <f t="shared" si="117"/>
        <v>1597528.7039227178</v>
      </c>
      <c r="M581" s="15"/>
      <c r="N581" s="15">
        <f t="shared" si="119"/>
        <v>1597528.7039227178</v>
      </c>
      <c r="O581" s="38">
        <f t="shared" si="113"/>
        <v>1597.5287039227178</v>
      </c>
      <c r="P581" s="38">
        <v>1451.6038538417388</v>
      </c>
      <c r="Q581" s="38">
        <f t="shared" si="114"/>
        <v>1451.6</v>
      </c>
      <c r="R581" s="191"/>
      <c r="S581" s="195"/>
      <c r="T581" s="191"/>
      <c r="U581" s="195"/>
      <c r="V581" s="178"/>
      <c r="W581" s="38"/>
    </row>
    <row r="582" spans="1:23" x14ac:dyDescent="0.25">
      <c r="A582" s="5"/>
      <c r="B582" s="71" t="s">
        <v>403</v>
      </c>
      <c r="C582" s="53">
        <v>4</v>
      </c>
      <c r="D582" s="75">
        <v>12.1113</v>
      </c>
      <c r="E582" s="179">
        <v>2516</v>
      </c>
      <c r="F582" s="105">
        <v>265643.3</v>
      </c>
      <c r="G582" s="61">
        <v>75</v>
      </c>
      <c r="H582" s="15">
        <f t="shared" si="118"/>
        <v>199232.47500000001</v>
      </c>
      <c r="I582" s="15">
        <f t="shared" si="120"/>
        <v>66410.824999999983</v>
      </c>
      <c r="J582" s="15">
        <f t="shared" si="115"/>
        <v>105.58159777424483</v>
      </c>
      <c r="K582" s="15">
        <f t="shared" si="116"/>
        <v>536.37348175138857</v>
      </c>
      <c r="L582" s="15">
        <f t="shared" si="117"/>
        <v>964803.56806707976</v>
      </c>
      <c r="M582" s="15"/>
      <c r="N582" s="15">
        <f t="shared" si="119"/>
        <v>964803.56806707976</v>
      </c>
      <c r="O582" s="38">
        <f t="shared" si="113"/>
        <v>964.80356806707971</v>
      </c>
      <c r="P582" s="38">
        <v>884.41565459552442</v>
      </c>
      <c r="Q582" s="38">
        <f t="shared" si="114"/>
        <v>884.4</v>
      </c>
      <c r="R582" s="191"/>
      <c r="S582" s="195"/>
      <c r="T582" s="191"/>
      <c r="U582" s="195"/>
      <c r="V582" s="178"/>
      <c r="W582" s="38"/>
    </row>
    <row r="583" spans="1:23" x14ac:dyDescent="0.25">
      <c r="A583" s="5"/>
      <c r="B583" s="71" t="s">
        <v>404</v>
      </c>
      <c r="C583" s="53">
        <v>4</v>
      </c>
      <c r="D583" s="75">
        <v>21.832999999999998</v>
      </c>
      <c r="E583" s="179">
        <v>5003</v>
      </c>
      <c r="F583" s="105">
        <v>1560042.1</v>
      </c>
      <c r="G583" s="61">
        <v>75</v>
      </c>
      <c r="H583" s="15">
        <f t="shared" si="118"/>
        <v>1170031.575</v>
      </c>
      <c r="I583" s="15">
        <f t="shared" si="120"/>
        <v>390010.52500000014</v>
      </c>
      <c r="J583" s="15">
        <f t="shared" si="115"/>
        <v>311.82132720367781</v>
      </c>
      <c r="K583" s="15">
        <f t="shared" si="116"/>
        <v>330.13375232195563</v>
      </c>
      <c r="L583" s="15">
        <f t="shared" si="117"/>
        <v>963721.27906789002</v>
      </c>
      <c r="M583" s="15"/>
      <c r="N583" s="15">
        <f t="shared" si="119"/>
        <v>963721.27906789002</v>
      </c>
      <c r="O583" s="38">
        <f t="shared" si="113"/>
        <v>963.72127906789001</v>
      </c>
      <c r="P583" s="38">
        <v>867.38456821826207</v>
      </c>
      <c r="Q583" s="38">
        <f t="shared" si="114"/>
        <v>867.4</v>
      </c>
      <c r="R583" s="191"/>
      <c r="S583" s="195"/>
      <c r="T583" s="191"/>
      <c r="U583" s="195"/>
      <c r="V583" s="178"/>
      <c r="W583" s="38"/>
    </row>
    <row r="584" spans="1:23" x14ac:dyDescent="0.25">
      <c r="A584" s="5"/>
      <c r="B584" s="71" t="s">
        <v>405</v>
      </c>
      <c r="C584" s="53">
        <v>4</v>
      </c>
      <c r="D584" s="75">
        <v>25.650599999999997</v>
      </c>
      <c r="E584" s="179">
        <v>3024</v>
      </c>
      <c r="F584" s="105">
        <v>357635.6</v>
      </c>
      <c r="G584" s="61">
        <v>75</v>
      </c>
      <c r="H584" s="15">
        <f t="shared" si="118"/>
        <v>268226.7</v>
      </c>
      <c r="I584" s="15">
        <f t="shared" si="120"/>
        <v>89408.899999999965</v>
      </c>
      <c r="J584" s="15">
        <f t="shared" si="115"/>
        <v>118.26574074074074</v>
      </c>
      <c r="K584" s="15">
        <f t="shared" si="116"/>
        <v>523.6893387848927</v>
      </c>
      <c r="L584" s="15">
        <f t="shared" si="117"/>
        <v>1033986.4342241676</v>
      </c>
      <c r="M584" s="15"/>
      <c r="N584" s="15">
        <f t="shared" si="119"/>
        <v>1033986.4342241676</v>
      </c>
      <c r="O584" s="38">
        <f t="shared" si="113"/>
        <v>1033.9864342241676</v>
      </c>
      <c r="P584" s="38">
        <v>957.57636622162033</v>
      </c>
      <c r="Q584" s="38">
        <f t="shared" si="114"/>
        <v>957.6</v>
      </c>
      <c r="R584" s="191"/>
      <c r="S584" s="195"/>
      <c r="T584" s="191"/>
      <c r="U584" s="195"/>
      <c r="V584" s="178"/>
      <c r="W584" s="38"/>
    </row>
    <row r="585" spans="1:23" x14ac:dyDescent="0.25">
      <c r="A585" s="5"/>
      <c r="B585" s="71" t="s">
        <v>406</v>
      </c>
      <c r="C585" s="53">
        <v>4</v>
      </c>
      <c r="D585" s="75">
        <v>13.840599999999998</v>
      </c>
      <c r="E585" s="179">
        <v>2286</v>
      </c>
      <c r="F585" s="105">
        <v>466790.40000000002</v>
      </c>
      <c r="G585" s="61">
        <v>75</v>
      </c>
      <c r="H585" s="15">
        <f t="shared" si="118"/>
        <v>350092.79999999999</v>
      </c>
      <c r="I585" s="15">
        <f t="shared" si="120"/>
        <v>116697.60000000003</v>
      </c>
      <c r="J585" s="15">
        <f t="shared" si="115"/>
        <v>204.1952755905512</v>
      </c>
      <c r="K585" s="15">
        <f t="shared" si="116"/>
        <v>437.75980393508223</v>
      </c>
      <c r="L585" s="15">
        <f t="shared" si="117"/>
        <v>820465.84609912278</v>
      </c>
      <c r="M585" s="15"/>
      <c r="N585" s="15">
        <f t="shared" si="119"/>
        <v>820465.84609912278</v>
      </c>
      <c r="O585" s="38">
        <f t="shared" si="113"/>
        <v>820.46584609912281</v>
      </c>
      <c r="P585" s="38">
        <v>770.43352996538465</v>
      </c>
      <c r="Q585" s="38">
        <f t="shared" si="114"/>
        <v>770.4</v>
      </c>
      <c r="R585" s="191"/>
      <c r="S585" s="195"/>
      <c r="T585" s="191"/>
      <c r="U585" s="195"/>
      <c r="V585" s="178"/>
      <c r="W585" s="38"/>
    </row>
    <row r="586" spans="1:23" x14ac:dyDescent="0.25">
      <c r="A586" s="5"/>
      <c r="B586" s="71" t="s">
        <v>407</v>
      </c>
      <c r="C586" s="53">
        <v>4</v>
      </c>
      <c r="D586" s="75">
        <v>7.8751000000000007</v>
      </c>
      <c r="E586" s="179">
        <v>1008</v>
      </c>
      <c r="F586" s="105">
        <v>74500.100000000006</v>
      </c>
      <c r="G586" s="61">
        <v>75</v>
      </c>
      <c r="H586" s="15">
        <f t="shared" si="118"/>
        <v>55875.074999999997</v>
      </c>
      <c r="I586" s="15">
        <f t="shared" si="120"/>
        <v>18625.025000000009</v>
      </c>
      <c r="J586" s="15">
        <f t="shared" si="115"/>
        <v>73.90882936507937</v>
      </c>
      <c r="K586" s="15">
        <f t="shared" si="116"/>
        <v>568.04625016055411</v>
      </c>
      <c r="L586" s="15">
        <f t="shared" si="117"/>
        <v>849689.17082755198</v>
      </c>
      <c r="M586" s="15"/>
      <c r="N586" s="15">
        <f t="shared" si="119"/>
        <v>849689.17082755198</v>
      </c>
      <c r="O586" s="38">
        <f t="shared" si="113"/>
        <v>849.68917082755195</v>
      </c>
      <c r="P586" s="38">
        <v>757.53289881529008</v>
      </c>
      <c r="Q586" s="38">
        <f t="shared" si="114"/>
        <v>757.5</v>
      </c>
      <c r="R586" s="191"/>
      <c r="S586" s="195"/>
      <c r="T586" s="191"/>
      <c r="U586" s="195"/>
      <c r="V586" s="178"/>
      <c r="W586" s="38"/>
    </row>
    <row r="587" spans="1:23" x14ac:dyDescent="0.25">
      <c r="A587" s="5"/>
      <c r="B587" s="71" t="s">
        <v>408</v>
      </c>
      <c r="C587" s="53">
        <v>4</v>
      </c>
      <c r="D587" s="75">
        <v>45.59</v>
      </c>
      <c r="E587" s="179">
        <v>5607</v>
      </c>
      <c r="F587" s="105">
        <v>1406487.8</v>
      </c>
      <c r="G587" s="61">
        <v>75</v>
      </c>
      <c r="H587" s="15">
        <f t="shared" si="118"/>
        <v>1054865.8500000001</v>
      </c>
      <c r="I587" s="15">
        <f t="shared" si="120"/>
        <v>351621.94999999995</v>
      </c>
      <c r="J587" s="15">
        <f t="shared" si="115"/>
        <v>250.84497948992333</v>
      </c>
      <c r="K587" s="15">
        <f t="shared" si="116"/>
        <v>391.1101000357101</v>
      </c>
      <c r="L587" s="15">
        <f t="shared" si="117"/>
        <v>1164818.5942547659</v>
      </c>
      <c r="M587" s="15"/>
      <c r="N587" s="15">
        <f t="shared" si="119"/>
        <v>1164818.5942547659</v>
      </c>
      <c r="O587" s="38">
        <f t="shared" si="113"/>
        <v>1164.8185942547659</v>
      </c>
      <c r="P587" s="38">
        <v>954.52990416120406</v>
      </c>
      <c r="Q587" s="38">
        <f t="shared" si="114"/>
        <v>954.5</v>
      </c>
      <c r="R587" s="191"/>
      <c r="S587" s="195"/>
      <c r="T587" s="191"/>
      <c r="U587" s="195"/>
      <c r="V587" s="178"/>
      <c r="W587" s="38"/>
    </row>
    <row r="588" spans="1:23" x14ac:dyDescent="0.25">
      <c r="A588" s="5"/>
      <c r="B588" s="71" t="s">
        <v>409</v>
      </c>
      <c r="C588" s="53">
        <v>4</v>
      </c>
      <c r="D588" s="75">
        <v>77.631799999999998</v>
      </c>
      <c r="E588" s="179">
        <v>7521</v>
      </c>
      <c r="F588" s="105">
        <v>2244375.5</v>
      </c>
      <c r="G588" s="61">
        <v>75</v>
      </c>
      <c r="H588" s="15">
        <f t="shared" si="118"/>
        <v>1683281.625</v>
      </c>
      <c r="I588" s="15">
        <f t="shared" si="120"/>
        <v>561093.875</v>
      </c>
      <c r="J588" s="15">
        <f t="shared" si="115"/>
        <v>298.41450604972744</v>
      </c>
      <c r="K588" s="15">
        <f t="shared" si="116"/>
        <v>343.540573475906</v>
      </c>
      <c r="L588" s="15">
        <f t="shared" si="117"/>
        <v>1374080.196392691</v>
      </c>
      <c r="M588" s="15"/>
      <c r="N588" s="15">
        <f t="shared" si="119"/>
        <v>1374080.196392691</v>
      </c>
      <c r="O588" s="38">
        <f t="shared" si="113"/>
        <v>1374.0801963926911</v>
      </c>
      <c r="P588" s="38">
        <v>1286.1207955640389</v>
      </c>
      <c r="Q588" s="38">
        <f t="shared" si="114"/>
        <v>1286.0999999999999</v>
      </c>
      <c r="R588" s="191"/>
      <c r="S588" s="195"/>
      <c r="T588" s="191"/>
      <c r="U588" s="195"/>
      <c r="V588" s="178"/>
      <c r="W588" s="38"/>
    </row>
    <row r="589" spans="1:23" x14ac:dyDescent="0.25">
      <c r="A589" s="5"/>
      <c r="B589" s="71" t="s">
        <v>410</v>
      </c>
      <c r="C589" s="53">
        <v>4</v>
      </c>
      <c r="D589" s="75">
        <v>34.059899999999999</v>
      </c>
      <c r="E589" s="179">
        <v>5589</v>
      </c>
      <c r="F589" s="105">
        <v>617567.80000000005</v>
      </c>
      <c r="G589" s="61">
        <v>75</v>
      </c>
      <c r="H589" s="15">
        <f t="shared" si="118"/>
        <v>463175.85</v>
      </c>
      <c r="I589" s="15">
        <f t="shared" si="120"/>
        <v>154391.95000000007</v>
      </c>
      <c r="J589" s="15">
        <f t="shared" si="115"/>
        <v>110.49701198783325</v>
      </c>
      <c r="K589" s="15">
        <f t="shared" si="116"/>
        <v>531.45806753780016</v>
      </c>
      <c r="L589" s="15">
        <f t="shared" si="117"/>
        <v>1312471.6477389664</v>
      </c>
      <c r="M589" s="15"/>
      <c r="N589" s="15">
        <f t="shared" si="119"/>
        <v>1312471.6477389664</v>
      </c>
      <c r="O589" s="38">
        <f t="shared" si="113"/>
        <v>1312.4716477389663</v>
      </c>
      <c r="P589" s="38">
        <v>1205.5054539622747</v>
      </c>
      <c r="Q589" s="38">
        <f t="shared" si="114"/>
        <v>1205.5</v>
      </c>
      <c r="R589" s="191"/>
      <c r="S589" s="195"/>
      <c r="T589" s="191"/>
      <c r="U589" s="195"/>
      <c r="V589" s="178"/>
      <c r="W589" s="38"/>
    </row>
    <row r="590" spans="1:23" x14ac:dyDescent="0.25">
      <c r="A590" s="5"/>
      <c r="B590" s="71" t="s">
        <v>411</v>
      </c>
      <c r="C590" s="53">
        <v>4</v>
      </c>
      <c r="D590" s="75">
        <v>8.8218999999999994</v>
      </c>
      <c r="E590" s="179">
        <v>1765</v>
      </c>
      <c r="F590" s="105">
        <v>1289641.8999999999</v>
      </c>
      <c r="G590" s="61">
        <v>75</v>
      </c>
      <c r="H590" s="15">
        <f t="shared" si="118"/>
        <v>967231.42500000005</v>
      </c>
      <c r="I590" s="15">
        <f t="shared" si="120"/>
        <v>322410.47499999986</v>
      </c>
      <c r="J590" s="15">
        <f t="shared" si="115"/>
        <v>730.67529745042486</v>
      </c>
      <c r="K590" s="15">
        <f t="shared" si="116"/>
        <v>-88.720217924791427</v>
      </c>
      <c r="L590" s="15">
        <f t="shared" si="117"/>
        <v>193011.87861939284</v>
      </c>
      <c r="M590" s="15"/>
      <c r="N590" s="15">
        <f t="shared" si="119"/>
        <v>193011.87861939284</v>
      </c>
      <c r="O590" s="38">
        <f t="shared" si="113"/>
        <v>193.01187861939283</v>
      </c>
      <c r="P590" s="38">
        <v>229.09974224253355</v>
      </c>
      <c r="Q590" s="38">
        <f t="shared" si="114"/>
        <v>229.1</v>
      </c>
      <c r="R590" s="191"/>
      <c r="S590" s="195"/>
      <c r="T590" s="191"/>
      <c r="U590" s="195"/>
      <c r="V590" s="178"/>
      <c r="W590" s="38"/>
    </row>
    <row r="591" spans="1:23" x14ac:dyDescent="0.25">
      <c r="A591" s="5"/>
      <c r="B591" s="71" t="s">
        <v>412</v>
      </c>
      <c r="C591" s="53">
        <v>4</v>
      </c>
      <c r="D591" s="75">
        <v>23.27</v>
      </c>
      <c r="E591" s="179">
        <v>3057</v>
      </c>
      <c r="F591" s="105">
        <v>802654</v>
      </c>
      <c r="G591" s="61">
        <v>75</v>
      </c>
      <c r="H591" s="15">
        <f t="shared" si="118"/>
        <v>601990.5</v>
      </c>
      <c r="I591" s="15">
        <f t="shared" si="120"/>
        <v>200663.5</v>
      </c>
      <c r="J591" s="15">
        <f t="shared" si="115"/>
        <v>262.56264311416419</v>
      </c>
      <c r="K591" s="15">
        <f t="shared" si="116"/>
        <v>379.39243641146925</v>
      </c>
      <c r="L591" s="15">
        <f t="shared" si="117"/>
        <v>844783.51239378529</v>
      </c>
      <c r="M591" s="15"/>
      <c r="N591" s="15">
        <f t="shared" si="119"/>
        <v>844783.51239378529</v>
      </c>
      <c r="O591" s="38">
        <f t="shared" si="113"/>
        <v>844.78351239378526</v>
      </c>
      <c r="P591" s="38">
        <v>829.70065231058209</v>
      </c>
      <c r="Q591" s="38">
        <f t="shared" si="114"/>
        <v>829.7</v>
      </c>
      <c r="R591" s="191"/>
      <c r="S591" s="195"/>
      <c r="T591" s="191"/>
      <c r="U591" s="195"/>
      <c r="V591" s="178"/>
      <c r="W591" s="38"/>
    </row>
    <row r="592" spans="1:23" x14ac:dyDescent="0.25">
      <c r="A592" s="5"/>
      <c r="B592" s="71" t="s">
        <v>796</v>
      </c>
      <c r="C592" s="53">
        <v>4</v>
      </c>
      <c r="D592" s="75">
        <v>41.862299999999991</v>
      </c>
      <c r="E592" s="179">
        <v>4329</v>
      </c>
      <c r="F592" s="105">
        <v>696028.9</v>
      </c>
      <c r="G592" s="61">
        <v>75</v>
      </c>
      <c r="H592" s="15">
        <f t="shared" si="118"/>
        <v>522021.67499999999</v>
      </c>
      <c r="I592" s="15">
        <f t="shared" si="120"/>
        <v>174007.22500000003</v>
      </c>
      <c r="J592" s="15">
        <f t="shared" si="115"/>
        <v>160.78283668283669</v>
      </c>
      <c r="K592" s="15">
        <f t="shared" si="116"/>
        <v>481.17224284279678</v>
      </c>
      <c r="L592" s="15">
        <f t="shared" si="117"/>
        <v>1148323.6696278036</v>
      </c>
      <c r="M592" s="15"/>
      <c r="N592" s="15">
        <f t="shared" si="119"/>
        <v>1148323.6696278036</v>
      </c>
      <c r="O592" s="38">
        <f t="shared" si="113"/>
        <v>1148.3236696278036</v>
      </c>
      <c r="P592" s="38">
        <v>1064.3449678591303</v>
      </c>
      <c r="Q592" s="38">
        <f t="shared" si="114"/>
        <v>1064.3</v>
      </c>
      <c r="R592" s="191"/>
      <c r="S592" s="195"/>
      <c r="T592" s="191"/>
      <c r="U592" s="195"/>
      <c r="V592" s="178"/>
      <c r="W592" s="38"/>
    </row>
    <row r="593" spans="1:23" x14ac:dyDescent="0.25">
      <c r="A593" s="5"/>
      <c r="B593" s="71" t="s">
        <v>413</v>
      </c>
      <c r="C593" s="53">
        <v>4</v>
      </c>
      <c r="D593" s="75">
        <v>27.890700000000002</v>
      </c>
      <c r="E593" s="179">
        <v>3014</v>
      </c>
      <c r="F593" s="105">
        <v>424720</v>
      </c>
      <c r="G593" s="61">
        <v>75</v>
      </c>
      <c r="H593" s="15">
        <f t="shared" si="118"/>
        <v>318540</v>
      </c>
      <c r="I593" s="15">
        <f t="shared" si="120"/>
        <v>106180</v>
      </c>
      <c r="J593" s="15">
        <f t="shared" si="115"/>
        <v>140.91572660915728</v>
      </c>
      <c r="K593" s="15">
        <f t="shared" si="116"/>
        <v>501.03935291647616</v>
      </c>
      <c r="L593" s="15">
        <f t="shared" si="117"/>
        <v>1009955.4763759121</v>
      </c>
      <c r="M593" s="15"/>
      <c r="N593" s="15">
        <f t="shared" si="119"/>
        <v>1009955.4763759121</v>
      </c>
      <c r="O593" s="38">
        <f t="shared" si="113"/>
        <v>1009.9554763759121</v>
      </c>
      <c r="P593" s="38">
        <v>980.34514202737773</v>
      </c>
      <c r="Q593" s="38">
        <f t="shared" si="114"/>
        <v>980.3</v>
      </c>
      <c r="R593" s="191"/>
      <c r="S593" s="195"/>
      <c r="T593" s="191"/>
      <c r="U593" s="195"/>
      <c r="V593" s="178"/>
      <c r="W593" s="38"/>
    </row>
    <row r="594" spans="1:23" x14ac:dyDescent="0.25">
      <c r="A594" s="5"/>
      <c r="B594" s="71" t="s">
        <v>797</v>
      </c>
      <c r="C594" s="53">
        <v>4</v>
      </c>
      <c r="D594" s="75">
        <v>36.872</v>
      </c>
      <c r="E594" s="179">
        <v>4004</v>
      </c>
      <c r="F594" s="105">
        <v>793820</v>
      </c>
      <c r="G594" s="61">
        <v>75</v>
      </c>
      <c r="H594" s="15">
        <f t="shared" si="118"/>
        <v>595365</v>
      </c>
      <c r="I594" s="15">
        <f t="shared" si="120"/>
        <v>198455</v>
      </c>
      <c r="J594" s="15">
        <f t="shared" si="115"/>
        <v>198.25674325674325</v>
      </c>
      <c r="K594" s="15">
        <f t="shared" si="116"/>
        <v>443.69833626889022</v>
      </c>
      <c r="L594" s="15">
        <f t="shared" si="117"/>
        <v>1055340.9603170976</v>
      </c>
      <c r="M594" s="15"/>
      <c r="N594" s="15">
        <f t="shared" si="119"/>
        <v>1055340.9603170976</v>
      </c>
      <c r="O594" s="38">
        <f t="shared" si="113"/>
        <v>1055.3409603170976</v>
      </c>
      <c r="P594" s="38">
        <v>952.24304458873996</v>
      </c>
      <c r="Q594" s="38">
        <f t="shared" si="114"/>
        <v>952.2</v>
      </c>
      <c r="R594" s="191"/>
      <c r="S594" s="195"/>
      <c r="T594" s="191"/>
      <c r="U594" s="195"/>
      <c r="V594" s="178"/>
      <c r="W594" s="38"/>
    </row>
    <row r="595" spans="1:23" x14ac:dyDescent="0.25">
      <c r="A595" s="5"/>
      <c r="B595" s="71" t="s">
        <v>414</v>
      </c>
      <c r="C595" s="53">
        <v>4</v>
      </c>
      <c r="D595" s="75">
        <v>19.46</v>
      </c>
      <c r="E595" s="179">
        <v>1165</v>
      </c>
      <c r="F595" s="105">
        <v>205542.9</v>
      </c>
      <c r="G595" s="61">
        <v>75</v>
      </c>
      <c r="H595" s="15">
        <f t="shared" si="118"/>
        <v>154157.17499999999</v>
      </c>
      <c r="I595" s="15">
        <f t="shared" si="120"/>
        <v>51385.725000000006</v>
      </c>
      <c r="J595" s="15">
        <f t="shared" si="115"/>
        <v>176.43167381974249</v>
      </c>
      <c r="K595" s="15">
        <f t="shared" si="116"/>
        <v>465.52340570589092</v>
      </c>
      <c r="L595" s="15">
        <f t="shared" si="117"/>
        <v>764217.48281176458</v>
      </c>
      <c r="M595" s="15"/>
      <c r="N595" s="15">
        <f t="shared" si="119"/>
        <v>764217.48281176458</v>
      </c>
      <c r="O595" s="38">
        <f t="shared" si="113"/>
        <v>764.21748281176463</v>
      </c>
      <c r="P595" s="38">
        <v>667.27016913432658</v>
      </c>
      <c r="Q595" s="38">
        <f t="shared" si="114"/>
        <v>667.3</v>
      </c>
      <c r="R595" s="191"/>
      <c r="S595" s="195"/>
      <c r="T595" s="191"/>
      <c r="U595" s="195"/>
      <c r="V595" s="178"/>
      <c r="W595" s="38"/>
    </row>
    <row r="596" spans="1:23" x14ac:dyDescent="0.25">
      <c r="A596" s="5"/>
      <c r="B596" s="71" t="s">
        <v>798</v>
      </c>
      <c r="C596" s="53">
        <v>4</v>
      </c>
      <c r="D596" s="75">
        <v>29.534099999999999</v>
      </c>
      <c r="E596" s="179">
        <v>2616</v>
      </c>
      <c r="F596" s="105">
        <v>467195.9</v>
      </c>
      <c r="G596" s="61">
        <v>75</v>
      </c>
      <c r="H596" s="15">
        <f t="shared" si="118"/>
        <v>350396.92499999999</v>
      </c>
      <c r="I596" s="15">
        <f t="shared" si="120"/>
        <v>116798.97500000003</v>
      </c>
      <c r="J596" s="15">
        <f t="shared" si="115"/>
        <v>178.59170489296636</v>
      </c>
      <c r="K596" s="15">
        <f t="shared" si="116"/>
        <v>463.36337463266705</v>
      </c>
      <c r="L596" s="15">
        <f t="shared" si="117"/>
        <v>927796.84766305645</v>
      </c>
      <c r="M596" s="15"/>
      <c r="N596" s="15">
        <f t="shared" si="119"/>
        <v>927796.84766305645</v>
      </c>
      <c r="O596" s="38">
        <f t="shared" si="113"/>
        <v>927.7968476630565</v>
      </c>
      <c r="P596" s="38">
        <v>819.90385121376471</v>
      </c>
      <c r="Q596" s="38">
        <f t="shared" si="114"/>
        <v>819.9</v>
      </c>
      <c r="R596" s="191"/>
      <c r="S596" s="195"/>
      <c r="T596" s="191"/>
      <c r="U596" s="195"/>
      <c r="V596" s="178"/>
      <c r="W596" s="38"/>
    </row>
    <row r="597" spans="1:23" x14ac:dyDescent="0.25">
      <c r="A597" s="5"/>
      <c r="B597" s="8"/>
      <c r="C597" s="8"/>
      <c r="D597" s="75">
        <v>0</v>
      </c>
      <c r="E597" s="181"/>
      <c r="F597" s="50"/>
      <c r="G597" s="61"/>
      <c r="H597" s="39"/>
      <c r="I597" s="15"/>
      <c r="J597" s="15"/>
      <c r="K597" s="15"/>
      <c r="L597" s="15"/>
      <c r="M597" s="15"/>
      <c r="N597" s="15"/>
      <c r="O597" s="38">
        <f t="shared" si="113"/>
        <v>0</v>
      </c>
      <c r="P597" s="38">
        <v>0</v>
      </c>
      <c r="Q597" s="38">
        <f t="shared" si="114"/>
        <v>0</v>
      </c>
      <c r="R597" s="191"/>
      <c r="S597" s="195"/>
      <c r="T597" s="191"/>
      <c r="U597" s="195"/>
      <c r="V597" s="178"/>
      <c r="W597" s="38"/>
    </row>
    <row r="598" spans="1:23" x14ac:dyDescent="0.25">
      <c r="A598" s="32" t="s">
        <v>415</v>
      </c>
      <c r="B598" s="63" t="s">
        <v>2</v>
      </c>
      <c r="C598" s="64"/>
      <c r="D598" s="7">
        <v>764.73369999999989</v>
      </c>
      <c r="E598" s="182">
        <f>E599</f>
        <v>49818</v>
      </c>
      <c r="F598" s="55"/>
      <c r="G598" s="61"/>
      <c r="H598" s="12">
        <f>H600</f>
        <v>4193640.3999999994</v>
      </c>
      <c r="I598" s="12">
        <f>I600</f>
        <v>-4193640.3999999994</v>
      </c>
      <c r="J598" s="15"/>
      <c r="K598" s="15"/>
      <c r="L598" s="15"/>
      <c r="M598" s="14">
        <f>M600</f>
        <v>22766360.332351532</v>
      </c>
      <c r="N598" s="12">
        <f t="shared" si="119"/>
        <v>22766360.332351532</v>
      </c>
      <c r="O598" s="38"/>
      <c r="P598" s="38"/>
      <c r="Q598" s="38">
        <f t="shared" si="114"/>
        <v>0</v>
      </c>
      <c r="R598" s="191"/>
      <c r="S598" s="195"/>
      <c r="T598" s="191"/>
      <c r="U598" s="195"/>
      <c r="V598" s="178"/>
      <c r="W598" s="38"/>
    </row>
    <row r="599" spans="1:23" x14ac:dyDescent="0.25">
      <c r="A599" s="32" t="s">
        <v>415</v>
      </c>
      <c r="B599" s="63" t="s">
        <v>3</v>
      </c>
      <c r="C599" s="64"/>
      <c r="D599" s="7">
        <v>764.73369999999989</v>
      </c>
      <c r="E599" s="182">
        <f>SUM(E601:E625)</f>
        <v>49818</v>
      </c>
      <c r="F599" s="55">
        <f>SUM(F601:F625)</f>
        <v>16774561.599999998</v>
      </c>
      <c r="G599" s="61"/>
      <c r="H599" s="12">
        <f>SUM(H601:H625)</f>
        <v>6974560.9350000024</v>
      </c>
      <c r="I599" s="12">
        <f>SUM(I601:I625)</f>
        <v>9800000.6650000047</v>
      </c>
      <c r="J599" s="15"/>
      <c r="K599" s="15"/>
      <c r="L599" s="12">
        <f>SUM(L601:L625)</f>
        <v>21743297.668595131</v>
      </c>
      <c r="M599" s="15"/>
      <c r="N599" s="12">
        <f t="shared" si="119"/>
        <v>21743297.668595131</v>
      </c>
      <c r="O599" s="38"/>
      <c r="P599" s="38"/>
      <c r="Q599" s="38">
        <f t="shared" si="114"/>
        <v>0</v>
      </c>
      <c r="R599" s="191"/>
      <c r="S599" s="195"/>
      <c r="T599" s="191"/>
      <c r="U599" s="195"/>
      <c r="V599" s="178"/>
      <c r="W599" s="38"/>
    </row>
    <row r="600" spans="1:23" x14ac:dyDescent="0.25">
      <c r="A600" s="5"/>
      <c r="B600" s="71" t="s">
        <v>26</v>
      </c>
      <c r="C600" s="53">
        <v>2</v>
      </c>
      <c r="D600" s="75">
        <v>0</v>
      </c>
      <c r="E600" s="185"/>
      <c r="F600" s="70"/>
      <c r="G600" s="61">
        <v>25</v>
      </c>
      <c r="H600" s="15">
        <f>F599*G600/100</f>
        <v>4193640.3999999994</v>
      </c>
      <c r="I600" s="15">
        <f t="shared" si="120"/>
        <v>-4193640.3999999994</v>
      </c>
      <c r="J600" s="15"/>
      <c r="K600" s="15"/>
      <c r="L600" s="15"/>
      <c r="M600" s="15">
        <f>($L$7*$L$8*E598/$L$10)+($L$7*$L$9*D598/$L$11)</f>
        <v>22766360.332351532</v>
      </c>
      <c r="N600" s="15">
        <f t="shared" si="119"/>
        <v>22766360.332351532</v>
      </c>
      <c r="O600" s="38">
        <f t="shared" ref="O600:O662" si="121">N600/1000</f>
        <v>22766.360332351531</v>
      </c>
      <c r="P600" s="38">
        <v>20808.542718169898</v>
      </c>
      <c r="Q600" s="38">
        <f t="shared" si="114"/>
        <v>20808.5</v>
      </c>
      <c r="R600" s="191"/>
      <c r="S600" s="195"/>
      <c r="T600" s="191"/>
      <c r="U600" s="195"/>
      <c r="V600" s="178"/>
      <c r="W600" s="38"/>
    </row>
    <row r="601" spans="1:23" x14ac:dyDescent="0.25">
      <c r="A601" s="5"/>
      <c r="B601" s="71" t="s">
        <v>416</v>
      </c>
      <c r="C601" s="53">
        <v>4</v>
      </c>
      <c r="D601" s="75">
        <v>35.596600000000002</v>
      </c>
      <c r="E601" s="179">
        <v>1150</v>
      </c>
      <c r="F601" s="106">
        <v>271570.2</v>
      </c>
      <c r="G601" s="61">
        <v>75</v>
      </c>
      <c r="H601" s="15">
        <f>F601*G601/100</f>
        <v>203677.65</v>
      </c>
      <c r="I601" s="15">
        <f t="shared" si="120"/>
        <v>67892.550000000017</v>
      </c>
      <c r="J601" s="15">
        <f t="shared" ref="J601:J625" si="122">F601/E601</f>
        <v>236.148</v>
      </c>
      <c r="K601" s="15">
        <f t="shared" ref="K601:K625" si="123">$J$11*$J$19-J601</f>
        <v>405.80707952563341</v>
      </c>
      <c r="L601" s="15">
        <f t="shared" ref="L601:L625" si="124">IF(K601&gt;0,$J$7*$J$8*(K601/$K$19),0)+$J$7*$J$9*(E601/$E$19)+$J$7*$J$10*(D601/$D$19)</f>
        <v>729821.15139487875</v>
      </c>
      <c r="M601" s="15"/>
      <c r="N601" s="15">
        <f t="shared" si="119"/>
        <v>729821.15139487875</v>
      </c>
      <c r="O601" s="38">
        <f t="shared" si="121"/>
        <v>729.82115139487871</v>
      </c>
      <c r="P601" s="38">
        <v>638.11837482484259</v>
      </c>
      <c r="Q601" s="38">
        <f t="shared" ref="Q601:Q664" si="125">(ROUND(P601,1))</f>
        <v>638.1</v>
      </c>
      <c r="R601" s="191"/>
      <c r="S601" s="195"/>
      <c r="T601" s="191"/>
      <c r="U601" s="195"/>
      <c r="V601" s="178"/>
      <c r="W601" s="38"/>
    </row>
    <row r="602" spans="1:23" x14ac:dyDescent="0.25">
      <c r="A602" s="5"/>
      <c r="B602" s="71" t="s">
        <v>799</v>
      </c>
      <c r="C602" s="53">
        <v>4</v>
      </c>
      <c r="D602" s="75">
        <v>33.409199999999998</v>
      </c>
      <c r="E602" s="179">
        <v>961</v>
      </c>
      <c r="F602" s="106">
        <v>173533.9</v>
      </c>
      <c r="G602" s="61">
        <v>75</v>
      </c>
      <c r="H602" s="15">
        <f t="shared" ref="H602:H625" si="126">F602*G602/100</f>
        <v>130150.425</v>
      </c>
      <c r="I602" s="15">
        <f t="shared" si="120"/>
        <v>43383.474999999991</v>
      </c>
      <c r="J602" s="15">
        <f t="shared" si="122"/>
        <v>180.57637877211238</v>
      </c>
      <c r="K602" s="15">
        <f t="shared" si="123"/>
        <v>461.37870075352106</v>
      </c>
      <c r="L602" s="15">
        <f t="shared" si="124"/>
        <v>777351.97984764655</v>
      </c>
      <c r="M602" s="15"/>
      <c r="N602" s="15">
        <f t="shared" si="119"/>
        <v>777351.97984764655</v>
      </c>
      <c r="O602" s="38">
        <f t="shared" si="121"/>
        <v>777.35197984764659</v>
      </c>
      <c r="P602" s="38">
        <v>720.809519914612</v>
      </c>
      <c r="Q602" s="38">
        <f t="shared" si="125"/>
        <v>720.8</v>
      </c>
      <c r="R602" s="191"/>
      <c r="S602" s="195"/>
      <c r="T602" s="191"/>
      <c r="U602" s="195"/>
      <c r="V602" s="178"/>
      <c r="W602" s="38"/>
    </row>
    <row r="603" spans="1:23" x14ac:dyDescent="0.25">
      <c r="A603" s="5"/>
      <c r="B603" s="71" t="s">
        <v>417</v>
      </c>
      <c r="C603" s="53">
        <v>4</v>
      </c>
      <c r="D603" s="75">
        <v>65.508599999999987</v>
      </c>
      <c r="E603" s="179">
        <v>4052</v>
      </c>
      <c r="F603" s="106">
        <v>487234.1</v>
      </c>
      <c r="G603" s="61">
        <v>75</v>
      </c>
      <c r="H603" s="15">
        <f t="shared" si="126"/>
        <v>365425.57500000001</v>
      </c>
      <c r="I603" s="15">
        <f t="shared" si="120"/>
        <v>121808.52499999997</v>
      </c>
      <c r="J603" s="15">
        <f t="shared" si="122"/>
        <v>120.2453356367226</v>
      </c>
      <c r="K603" s="15">
        <f t="shared" si="123"/>
        <v>521.70974388891079</v>
      </c>
      <c r="L603" s="15">
        <f t="shared" si="124"/>
        <v>1238446.1454213746</v>
      </c>
      <c r="M603" s="15"/>
      <c r="N603" s="15">
        <f t="shared" si="119"/>
        <v>1238446.1454213746</v>
      </c>
      <c r="O603" s="38">
        <f t="shared" si="121"/>
        <v>1238.4461454213747</v>
      </c>
      <c r="P603" s="38">
        <v>1151.4142559499612</v>
      </c>
      <c r="Q603" s="38">
        <f t="shared" si="125"/>
        <v>1151.4000000000001</v>
      </c>
      <c r="R603" s="191"/>
      <c r="S603" s="195"/>
      <c r="T603" s="191"/>
      <c r="U603" s="195"/>
      <c r="V603" s="178"/>
      <c r="W603" s="38"/>
    </row>
    <row r="604" spans="1:23" x14ac:dyDescent="0.25">
      <c r="A604" s="5"/>
      <c r="B604" s="71" t="s">
        <v>418</v>
      </c>
      <c r="C604" s="53">
        <v>4</v>
      </c>
      <c r="D604" s="75">
        <v>41.834899999999998</v>
      </c>
      <c r="E604" s="179">
        <v>1685</v>
      </c>
      <c r="F604" s="106">
        <v>271180.90000000002</v>
      </c>
      <c r="G604" s="61">
        <v>75</v>
      </c>
      <c r="H604" s="15">
        <f t="shared" si="126"/>
        <v>203385.67499999999</v>
      </c>
      <c r="I604" s="15">
        <f t="shared" si="120"/>
        <v>67795.225000000035</v>
      </c>
      <c r="J604" s="15">
        <f t="shared" si="122"/>
        <v>160.93821958456974</v>
      </c>
      <c r="K604" s="15">
        <f t="shared" si="123"/>
        <v>481.01685994106367</v>
      </c>
      <c r="L604" s="15">
        <f t="shared" si="124"/>
        <v>894918.45633421163</v>
      </c>
      <c r="M604" s="15"/>
      <c r="N604" s="15">
        <f t="shared" si="119"/>
        <v>894918.45633421163</v>
      </c>
      <c r="O604" s="38">
        <f t="shared" si="121"/>
        <v>894.91845633421167</v>
      </c>
      <c r="P604" s="38">
        <v>804.53200455899992</v>
      </c>
      <c r="Q604" s="38">
        <f t="shared" si="125"/>
        <v>804.5</v>
      </c>
      <c r="R604" s="191"/>
      <c r="S604" s="195"/>
      <c r="T604" s="191"/>
      <c r="U604" s="195"/>
      <c r="V604" s="178"/>
      <c r="W604" s="38"/>
    </row>
    <row r="605" spans="1:23" x14ac:dyDescent="0.25">
      <c r="A605" s="5"/>
      <c r="B605" s="71" t="s">
        <v>800</v>
      </c>
      <c r="C605" s="53">
        <v>4</v>
      </c>
      <c r="D605" s="75">
        <v>17.8841</v>
      </c>
      <c r="E605" s="179">
        <v>1181</v>
      </c>
      <c r="F605" s="106">
        <v>119318.1</v>
      </c>
      <c r="G605" s="61">
        <v>75</v>
      </c>
      <c r="H605" s="15">
        <f t="shared" si="126"/>
        <v>89488.574999999997</v>
      </c>
      <c r="I605" s="15">
        <f t="shared" si="120"/>
        <v>29829.525000000009</v>
      </c>
      <c r="J605" s="15">
        <f t="shared" si="122"/>
        <v>101.03141405588485</v>
      </c>
      <c r="K605" s="15">
        <f t="shared" si="123"/>
        <v>540.92366546974858</v>
      </c>
      <c r="L605" s="15">
        <f t="shared" si="124"/>
        <v>858582.85086125077</v>
      </c>
      <c r="M605" s="15"/>
      <c r="N605" s="15">
        <f t="shared" si="119"/>
        <v>858582.85086125077</v>
      </c>
      <c r="O605" s="38">
        <f t="shared" si="121"/>
        <v>858.58285086125079</v>
      </c>
      <c r="P605" s="38">
        <v>771.47505799093051</v>
      </c>
      <c r="Q605" s="38">
        <f t="shared" si="125"/>
        <v>771.5</v>
      </c>
      <c r="R605" s="191"/>
      <c r="S605" s="195"/>
      <c r="T605" s="191"/>
      <c r="U605" s="195"/>
      <c r="V605" s="178"/>
      <c r="W605" s="38"/>
    </row>
    <row r="606" spans="1:23" x14ac:dyDescent="0.25">
      <c r="A606" s="5"/>
      <c r="B606" s="71" t="s">
        <v>419</v>
      </c>
      <c r="C606" s="53">
        <v>4</v>
      </c>
      <c r="D606" s="75">
        <v>32.975500000000004</v>
      </c>
      <c r="E606" s="179">
        <v>990</v>
      </c>
      <c r="F606" s="106">
        <v>220607.3</v>
      </c>
      <c r="G606" s="61">
        <v>75</v>
      </c>
      <c r="H606" s="15">
        <f t="shared" si="126"/>
        <v>165455.47500000001</v>
      </c>
      <c r="I606" s="15">
        <f t="shared" si="120"/>
        <v>55151.824999999983</v>
      </c>
      <c r="J606" s="15">
        <f t="shared" si="122"/>
        <v>222.83565656565656</v>
      </c>
      <c r="K606" s="15">
        <f t="shared" si="123"/>
        <v>419.11942295997687</v>
      </c>
      <c r="L606" s="15">
        <f t="shared" si="124"/>
        <v>724510.37889709556</v>
      </c>
      <c r="M606" s="15"/>
      <c r="N606" s="15">
        <f t="shared" si="119"/>
        <v>724510.37889709556</v>
      </c>
      <c r="O606" s="38">
        <f t="shared" si="121"/>
        <v>724.51037889709562</v>
      </c>
      <c r="P606" s="38">
        <v>686.25600874952784</v>
      </c>
      <c r="Q606" s="38">
        <f t="shared" si="125"/>
        <v>686.3</v>
      </c>
      <c r="R606" s="191"/>
      <c r="S606" s="195"/>
      <c r="T606" s="191"/>
      <c r="U606" s="195"/>
      <c r="V606" s="178"/>
      <c r="W606" s="38"/>
    </row>
    <row r="607" spans="1:23" x14ac:dyDescent="0.25">
      <c r="A607" s="5"/>
      <c r="B607" s="71" t="s">
        <v>420</v>
      </c>
      <c r="C607" s="53">
        <v>4</v>
      </c>
      <c r="D607" s="75">
        <v>20.041899999999998</v>
      </c>
      <c r="E607" s="179">
        <v>1002</v>
      </c>
      <c r="F607" s="106">
        <v>166927.20000000001</v>
      </c>
      <c r="G607" s="61">
        <v>75</v>
      </c>
      <c r="H607" s="15">
        <f t="shared" si="126"/>
        <v>125195.4</v>
      </c>
      <c r="I607" s="15">
        <f t="shared" si="120"/>
        <v>41731.800000000017</v>
      </c>
      <c r="J607" s="15">
        <f t="shared" si="122"/>
        <v>166.59401197604791</v>
      </c>
      <c r="K607" s="15">
        <f t="shared" si="123"/>
        <v>475.36106754958553</v>
      </c>
      <c r="L607" s="15">
        <f t="shared" si="124"/>
        <v>762870.01286343043</v>
      </c>
      <c r="M607" s="15"/>
      <c r="N607" s="15">
        <f t="shared" si="119"/>
        <v>762870.01286343043</v>
      </c>
      <c r="O607" s="38">
        <f t="shared" si="121"/>
        <v>762.87001286343047</v>
      </c>
      <c r="P607" s="38">
        <v>691.91170798084249</v>
      </c>
      <c r="Q607" s="38">
        <f t="shared" si="125"/>
        <v>691.9</v>
      </c>
      <c r="R607" s="191"/>
      <c r="S607" s="195"/>
      <c r="T607" s="191"/>
      <c r="U607" s="195"/>
      <c r="V607" s="178"/>
      <c r="W607" s="38"/>
    </row>
    <row r="608" spans="1:23" x14ac:dyDescent="0.25">
      <c r="A608" s="5"/>
      <c r="B608" s="71" t="s">
        <v>421</v>
      </c>
      <c r="C608" s="53">
        <v>4</v>
      </c>
      <c r="D608" s="75">
        <v>27.4086</v>
      </c>
      <c r="E608" s="179">
        <v>1623</v>
      </c>
      <c r="F608" s="106">
        <v>157225.79999999999</v>
      </c>
      <c r="G608" s="61">
        <v>75</v>
      </c>
      <c r="H608" s="15">
        <f t="shared" si="126"/>
        <v>117919.35</v>
      </c>
      <c r="I608" s="15">
        <f t="shared" si="120"/>
        <v>39306.449999999983</v>
      </c>
      <c r="J608" s="15">
        <f t="shared" si="122"/>
        <v>96.873567467652492</v>
      </c>
      <c r="K608" s="15">
        <f t="shared" si="123"/>
        <v>545.08151205798094</v>
      </c>
      <c r="L608" s="15">
        <f t="shared" si="124"/>
        <v>932203.93278403056</v>
      </c>
      <c r="M608" s="15"/>
      <c r="N608" s="15">
        <f t="shared" si="119"/>
        <v>932203.93278403056</v>
      </c>
      <c r="O608" s="38">
        <f t="shared" si="121"/>
        <v>932.2039327840306</v>
      </c>
      <c r="P608" s="38">
        <v>830.05082786332082</v>
      </c>
      <c r="Q608" s="38">
        <f t="shared" si="125"/>
        <v>830.1</v>
      </c>
      <c r="R608" s="191"/>
      <c r="S608" s="195"/>
      <c r="T608" s="191"/>
      <c r="U608" s="195"/>
      <c r="V608" s="178"/>
      <c r="W608" s="38"/>
    </row>
    <row r="609" spans="1:23" x14ac:dyDescent="0.25">
      <c r="A609" s="5"/>
      <c r="B609" s="71" t="s">
        <v>422</v>
      </c>
      <c r="C609" s="53">
        <v>4</v>
      </c>
      <c r="D609" s="75">
        <v>26.490100000000002</v>
      </c>
      <c r="E609" s="179">
        <v>1548</v>
      </c>
      <c r="F609" s="106">
        <v>213046.39999999999</v>
      </c>
      <c r="G609" s="61">
        <v>75</v>
      </c>
      <c r="H609" s="15">
        <f t="shared" si="126"/>
        <v>159784.79999999999</v>
      </c>
      <c r="I609" s="15">
        <f t="shared" si="120"/>
        <v>53261.600000000006</v>
      </c>
      <c r="J609" s="15">
        <f t="shared" si="122"/>
        <v>137.62687338501291</v>
      </c>
      <c r="K609" s="15">
        <f t="shared" si="123"/>
        <v>504.32820614062052</v>
      </c>
      <c r="L609" s="15">
        <f t="shared" si="124"/>
        <v>870024.71868350555</v>
      </c>
      <c r="M609" s="15"/>
      <c r="N609" s="15">
        <f t="shared" si="119"/>
        <v>870024.71868350555</v>
      </c>
      <c r="O609" s="38">
        <f t="shared" si="121"/>
        <v>870.02471868350551</v>
      </c>
      <c r="P609" s="38">
        <v>755.1212007733867</v>
      </c>
      <c r="Q609" s="38">
        <f t="shared" si="125"/>
        <v>755.1</v>
      </c>
      <c r="R609" s="191"/>
      <c r="S609" s="195"/>
      <c r="T609" s="191"/>
      <c r="U609" s="195"/>
      <c r="V609" s="178"/>
      <c r="W609" s="38"/>
    </row>
    <row r="610" spans="1:23" x14ac:dyDescent="0.25">
      <c r="A610" s="5"/>
      <c r="B610" s="71" t="s">
        <v>423</v>
      </c>
      <c r="C610" s="53">
        <v>4</v>
      </c>
      <c r="D610" s="75">
        <v>44.840200000000003</v>
      </c>
      <c r="E610" s="179">
        <v>3411</v>
      </c>
      <c r="F610" s="106">
        <v>325902</v>
      </c>
      <c r="G610" s="61">
        <v>75</v>
      </c>
      <c r="H610" s="15">
        <f t="shared" si="126"/>
        <v>244426.5</v>
      </c>
      <c r="I610" s="15">
        <f t="shared" si="120"/>
        <v>81475.5</v>
      </c>
      <c r="J610" s="15">
        <f t="shared" si="122"/>
        <v>95.54441512752858</v>
      </c>
      <c r="K610" s="15">
        <f t="shared" si="123"/>
        <v>546.41066439810481</v>
      </c>
      <c r="L610" s="15">
        <f t="shared" si="124"/>
        <v>1152586.6856128289</v>
      </c>
      <c r="M610" s="15"/>
      <c r="N610" s="15">
        <f t="shared" si="119"/>
        <v>1152586.6856128289</v>
      </c>
      <c r="O610" s="38">
        <f t="shared" si="121"/>
        <v>1152.5866856128289</v>
      </c>
      <c r="P610" s="38">
        <v>1060.4499455783459</v>
      </c>
      <c r="Q610" s="38">
        <f t="shared" si="125"/>
        <v>1060.4000000000001</v>
      </c>
      <c r="R610" s="191"/>
      <c r="S610" s="195"/>
      <c r="T610" s="191"/>
      <c r="U610" s="195"/>
      <c r="V610" s="178"/>
      <c r="W610" s="38"/>
    </row>
    <row r="611" spans="1:23" x14ac:dyDescent="0.25">
      <c r="A611" s="5"/>
      <c r="B611" s="71" t="s">
        <v>801</v>
      </c>
      <c r="C611" s="53">
        <v>4</v>
      </c>
      <c r="D611" s="75">
        <v>19.890900000000002</v>
      </c>
      <c r="E611" s="179">
        <v>1036</v>
      </c>
      <c r="F611" s="106">
        <v>174141.1</v>
      </c>
      <c r="G611" s="61">
        <v>75</v>
      </c>
      <c r="H611" s="15">
        <f t="shared" si="126"/>
        <v>130605.825</v>
      </c>
      <c r="I611" s="15">
        <f t="shared" si="120"/>
        <v>43535.275000000009</v>
      </c>
      <c r="J611" s="15">
        <f t="shared" si="122"/>
        <v>168.08986486486486</v>
      </c>
      <c r="K611" s="15">
        <f t="shared" si="123"/>
        <v>473.86521466076857</v>
      </c>
      <c r="L611" s="15">
        <f t="shared" si="124"/>
        <v>763786.81402131892</v>
      </c>
      <c r="M611" s="15"/>
      <c r="N611" s="15">
        <f t="shared" si="119"/>
        <v>763786.81402131892</v>
      </c>
      <c r="O611" s="38">
        <f t="shared" si="121"/>
        <v>763.78681402131895</v>
      </c>
      <c r="P611" s="38">
        <v>746.45932169363073</v>
      </c>
      <c r="Q611" s="38">
        <f t="shared" si="125"/>
        <v>746.5</v>
      </c>
      <c r="R611" s="191"/>
      <c r="S611" s="195"/>
      <c r="T611" s="191"/>
      <c r="U611" s="195"/>
      <c r="V611" s="178"/>
      <c r="W611" s="38"/>
    </row>
    <row r="612" spans="1:23" x14ac:dyDescent="0.25">
      <c r="A612" s="5"/>
      <c r="B612" s="71" t="s">
        <v>424</v>
      </c>
      <c r="C612" s="53">
        <v>4</v>
      </c>
      <c r="D612" s="75">
        <v>27.044200000000004</v>
      </c>
      <c r="E612" s="179">
        <v>4410</v>
      </c>
      <c r="F612" s="106">
        <v>1288875.3</v>
      </c>
      <c r="G612" s="61">
        <v>75</v>
      </c>
      <c r="H612" s="15">
        <f t="shared" si="126"/>
        <v>966656.47499999998</v>
      </c>
      <c r="I612" s="15">
        <f t="shared" si="120"/>
        <v>322218.82500000007</v>
      </c>
      <c r="J612" s="15">
        <f t="shared" si="122"/>
        <v>292.26197278911565</v>
      </c>
      <c r="K612" s="15">
        <f t="shared" si="123"/>
        <v>349.69310673651779</v>
      </c>
      <c r="L612" s="15">
        <f t="shared" si="124"/>
        <v>946341.96142537845</v>
      </c>
      <c r="M612" s="15"/>
      <c r="N612" s="15">
        <f t="shared" si="119"/>
        <v>946341.96142537845</v>
      </c>
      <c r="O612" s="38">
        <f t="shared" si="121"/>
        <v>946.34196142537849</v>
      </c>
      <c r="P612" s="38">
        <v>832.23169309172943</v>
      </c>
      <c r="Q612" s="38">
        <f t="shared" si="125"/>
        <v>832.2</v>
      </c>
      <c r="R612" s="191"/>
      <c r="S612" s="195"/>
      <c r="T612" s="191"/>
      <c r="U612" s="195"/>
      <c r="V612" s="178"/>
      <c r="W612" s="38"/>
    </row>
    <row r="613" spans="1:23" x14ac:dyDescent="0.25">
      <c r="A613" s="5"/>
      <c r="B613" s="71" t="s">
        <v>861</v>
      </c>
      <c r="C613" s="53">
        <v>3</v>
      </c>
      <c r="D613" s="75">
        <v>34.136299999999999</v>
      </c>
      <c r="E613" s="179">
        <v>9927</v>
      </c>
      <c r="F613" s="106">
        <v>10193382.300000001</v>
      </c>
      <c r="G613" s="61">
        <v>20</v>
      </c>
      <c r="H613" s="15">
        <f t="shared" si="126"/>
        <v>2038676.46</v>
      </c>
      <c r="I613" s="15">
        <f t="shared" si="120"/>
        <v>8154705.8400000008</v>
      </c>
      <c r="J613" s="15">
        <f t="shared" si="122"/>
        <v>1026.8341190692054</v>
      </c>
      <c r="K613" s="15">
        <f t="shared" si="123"/>
        <v>-384.87903954357193</v>
      </c>
      <c r="L613" s="15">
        <f t="shared" si="124"/>
        <v>1043390.7545003806</v>
      </c>
      <c r="M613" s="15"/>
      <c r="N613" s="15">
        <f t="shared" si="119"/>
        <v>1043390.7545003806</v>
      </c>
      <c r="O613" s="38">
        <f t="shared" si="121"/>
        <v>1043.3907545003806</v>
      </c>
      <c r="P613" s="38">
        <v>949.84394863082787</v>
      </c>
      <c r="Q613" s="38">
        <f t="shared" si="125"/>
        <v>949.8</v>
      </c>
      <c r="R613" s="191"/>
      <c r="S613" s="195"/>
      <c r="T613" s="191"/>
      <c r="U613" s="195"/>
      <c r="V613" s="178"/>
      <c r="W613" s="38"/>
    </row>
    <row r="614" spans="1:23" x14ac:dyDescent="0.25">
      <c r="A614" s="5"/>
      <c r="B614" s="71" t="s">
        <v>425</v>
      </c>
      <c r="C614" s="53">
        <v>4</v>
      </c>
      <c r="D614" s="75">
        <v>18.03</v>
      </c>
      <c r="E614" s="179">
        <v>1205</v>
      </c>
      <c r="F614" s="106">
        <v>144229.20000000001</v>
      </c>
      <c r="G614" s="61">
        <v>75</v>
      </c>
      <c r="H614" s="15">
        <f t="shared" si="126"/>
        <v>108171.9</v>
      </c>
      <c r="I614" s="15">
        <f t="shared" si="120"/>
        <v>36057.300000000017</v>
      </c>
      <c r="J614" s="15">
        <f t="shared" si="122"/>
        <v>119.69228215767636</v>
      </c>
      <c r="K614" s="15">
        <f t="shared" si="123"/>
        <v>522.26279736795709</v>
      </c>
      <c r="L614" s="15">
        <f t="shared" si="124"/>
        <v>837240.00842106075</v>
      </c>
      <c r="M614" s="15"/>
      <c r="N614" s="15">
        <f t="shared" si="119"/>
        <v>837240.00842106075</v>
      </c>
      <c r="O614" s="38">
        <f t="shared" si="121"/>
        <v>837.24000842106079</v>
      </c>
      <c r="P614" s="38">
        <v>793.01156112880517</v>
      </c>
      <c r="Q614" s="38">
        <f t="shared" si="125"/>
        <v>793</v>
      </c>
      <c r="R614" s="191"/>
      <c r="S614" s="195"/>
      <c r="T614" s="191"/>
      <c r="U614" s="195"/>
      <c r="V614" s="178"/>
      <c r="W614" s="38"/>
    </row>
    <row r="615" spans="1:23" x14ac:dyDescent="0.25">
      <c r="A615" s="5"/>
      <c r="B615" s="71" t="s">
        <v>426</v>
      </c>
      <c r="C615" s="53">
        <v>4</v>
      </c>
      <c r="D615" s="75">
        <v>19.073699999999999</v>
      </c>
      <c r="E615" s="179">
        <v>542</v>
      </c>
      <c r="F615" s="106">
        <v>60490.7</v>
      </c>
      <c r="G615" s="61">
        <v>75</v>
      </c>
      <c r="H615" s="15">
        <f t="shared" si="126"/>
        <v>45368.025000000001</v>
      </c>
      <c r="I615" s="15">
        <f t="shared" si="120"/>
        <v>15122.674999999996</v>
      </c>
      <c r="J615" s="15">
        <f t="shared" si="122"/>
        <v>111.60645756457563</v>
      </c>
      <c r="K615" s="15">
        <f t="shared" si="123"/>
        <v>530.3486219610578</v>
      </c>
      <c r="L615" s="15">
        <f t="shared" si="124"/>
        <v>787025.22276796738</v>
      </c>
      <c r="M615" s="15"/>
      <c r="N615" s="15">
        <f t="shared" si="119"/>
        <v>787025.22276796738</v>
      </c>
      <c r="O615" s="38">
        <f t="shared" si="121"/>
        <v>787.02522276796742</v>
      </c>
      <c r="P615" s="38">
        <v>684.68702079991033</v>
      </c>
      <c r="Q615" s="38">
        <f t="shared" si="125"/>
        <v>684.7</v>
      </c>
      <c r="R615" s="191"/>
      <c r="S615" s="195"/>
      <c r="T615" s="191"/>
      <c r="U615" s="195"/>
      <c r="V615" s="178"/>
      <c r="W615" s="38"/>
    </row>
    <row r="616" spans="1:23" x14ac:dyDescent="0.25">
      <c r="A616" s="5"/>
      <c r="B616" s="71" t="s">
        <v>427</v>
      </c>
      <c r="C616" s="53">
        <v>4</v>
      </c>
      <c r="D616" s="75">
        <v>33.413400000000003</v>
      </c>
      <c r="E616" s="179">
        <v>1633</v>
      </c>
      <c r="F616" s="106">
        <v>544746.19999999995</v>
      </c>
      <c r="G616" s="61">
        <v>75</v>
      </c>
      <c r="H616" s="15">
        <f t="shared" si="126"/>
        <v>408559.65</v>
      </c>
      <c r="I616" s="15">
        <f t="shared" si="120"/>
        <v>136186.54999999993</v>
      </c>
      <c r="J616" s="15">
        <f t="shared" si="122"/>
        <v>333.58616044090627</v>
      </c>
      <c r="K616" s="15">
        <f t="shared" si="123"/>
        <v>308.36891908472717</v>
      </c>
      <c r="L616" s="15">
        <f t="shared" si="124"/>
        <v>644599.1979718653</v>
      </c>
      <c r="M616" s="15"/>
      <c r="N616" s="15">
        <f t="shared" si="119"/>
        <v>644599.1979718653</v>
      </c>
      <c r="O616" s="38">
        <f t="shared" si="121"/>
        <v>644.59919797186535</v>
      </c>
      <c r="P616" s="38">
        <v>619.00333777178059</v>
      </c>
      <c r="Q616" s="38">
        <f t="shared" si="125"/>
        <v>619</v>
      </c>
      <c r="R616" s="191"/>
      <c r="S616" s="195"/>
      <c r="T616" s="191"/>
      <c r="U616" s="195"/>
      <c r="V616" s="178"/>
      <c r="W616" s="38"/>
    </row>
    <row r="617" spans="1:23" x14ac:dyDescent="0.25">
      <c r="A617" s="5"/>
      <c r="B617" s="71" t="s">
        <v>428</v>
      </c>
      <c r="C617" s="53">
        <v>4</v>
      </c>
      <c r="D617" s="75">
        <v>21.531500000000001</v>
      </c>
      <c r="E617" s="179">
        <v>1192</v>
      </c>
      <c r="F617" s="106">
        <v>85690.2</v>
      </c>
      <c r="G617" s="61">
        <v>75</v>
      </c>
      <c r="H617" s="15">
        <f t="shared" si="126"/>
        <v>64267.65</v>
      </c>
      <c r="I617" s="15">
        <f t="shared" si="120"/>
        <v>21422.549999999996</v>
      </c>
      <c r="J617" s="15">
        <f t="shared" si="122"/>
        <v>71.88775167785235</v>
      </c>
      <c r="K617" s="15">
        <f t="shared" si="123"/>
        <v>570.06732784778114</v>
      </c>
      <c r="L617" s="15">
        <f t="shared" si="124"/>
        <v>907114.63247174432</v>
      </c>
      <c r="M617" s="15"/>
      <c r="N617" s="15">
        <f t="shared" si="119"/>
        <v>907114.63247174432</v>
      </c>
      <c r="O617" s="38">
        <f t="shared" si="121"/>
        <v>907.11463247174436</v>
      </c>
      <c r="P617" s="38">
        <v>816.41724936381229</v>
      </c>
      <c r="Q617" s="38">
        <f t="shared" si="125"/>
        <v>816.4</v>
      </c>
      <c r="R617" s="191"/>
      <c r="S617" s="195"/>
      <c r="T617" s="191"/>
      <c r="U617" s="195"/>
      <c r="V617" s="178"/>
      <c r="W617" s="38"/>
    </row>
    <row r="618" spans="1:23" x14ac:dyDescent="0.25">
      <c r="A618" s="5"/>
      <c r="B618" s="71" t="s">
        <v>802</v>
      </c>
      <c r="C618" s="53">
        <v>4</v>
      </c>
      <c r="D618" s="75">
        <v>15.958699999999999</v>
      </c>
      <c r="E618" s="179">
        <v>989</v>
      </c>
      <c r="F618" s="106">
        <v>240674.7</v>
      </c>
      <c r="G618" s="61">
        <v>75</v>
      </c>
      <c r="H618" s="15">
        <f t="shared" si="126"/>
        <v>180506.02499999999</v>
      </c>
      <c r="I618" s="15">
        <f t="shared" si="120"/>
        <v>60168.675000000017</v>
      </c>
      <c r="J618" s="15">
        <f t="shared" si="122"/>
        <v>243.35156723963601</v>
      </c>
      <c r="K618" s="15">
        <f t="shared" si="123"/>
        <v>398.60351228599745</v>
      </c>
      <c r="L618" s="15">
        <f t="shared" si="124"/>
        <v>651625.48000321363</v>
      </c>
      <c r="M618" s="15"/>
      <c r="N618" s="15">
        <f t="shared" si="119"/>
        <v>651625.48000321363</v>
      </c>
      <c r="O618" s="38">
        <f t="shared" si="121"/>
        <v>651.62548000321362</v>
      </c>
      <c r="P618" s="38">
        <v>529.50772035369391</v>
      </c>
      <c r="Q618" s="38">
        <f t="shared" si="125"/>
        <v>529.5</v>
      </c>
      <c r="R618" s="191"/>
      <c r="S618" s="195"/>
      <c r="T618" s="191"/>
      <c r="U618" s="195"/>
      <c r="V618" s="178"/>
      <c r="W618" s="38"/>
    </row>
    <row r="619" spans="1:23" x14ac:dyDescent="0.25">
      <c r="A619" s="5"/>
      <c r="B619" s="71" t="s">
        <v>429</v>
      </c>
      <c r="C619" s="53">
        <v>4</v>
      </c>
      <c r="D619" s="75">
        <v>26.119699999999998</v>
      </c>
      <c r="E619" s="179">
        <v>1001</v>
      </c>
      <c r="F619" s="106">
        <v>114460.4</v>
      </c>
      <c r="G619" s="61">
        <v>75</v>
      </c>
      <c r="H619" s="15">
        <f t="shared" si="126"/>
        <v>85845.3</v>
      </c>
      <c r="I619" s="15">
        <f t="shared" si="120"/>
        <v>28615.099999999991</v>
      </c>
      <c r="J619" s="15">
        <f t="shared" si="122"/>
        <v>114.34605394605394</v>
      </c>
      <c r="K619" s="15">
        <f t="shared" si="123"/>
        <v>527.60902557957945</v>
      </c>
      <c r="L619" s="15">
        <f t="shared" si="124"/>
        <v>846636.31988699432</v>
      </c>
      <c r="M619" s="15"/>
      <c r="N619" s="15">
        <f t="shared" si="119"/>
        <v>846636.31988699432</v>
      </c>
      <c r="O619" s="38">
        <f t="shared" si="121"/>
        <v>846.63631988699433</v>
      </c>
      <c r="P619" s="38">
        <v>765.31878994329941</v>
      </c>
      <c r="Q619" s="38">
        <f t="shared" si="125"/>
        <v>765.3</v>
      </c>
      <c r="R619" s="191"/>
      <c r="S619" s="195"/>
      <c r="T619" s="191"/>
      <c r="U619" s="195"/>
      <c r="V619" s="178"/>
      <c r="W619" s="38"/>
    </row>
    <row r="620" spans="1:23" x14ac:dyDescent="0.25">
      <c r="A620" s="5"/>
      <c r="B620" s="71" t="s">
        <v>430</v>
      </c>
      <c r="C620" s="53">
        <v>4</v>
      </c>
      <c r="D620" s="75">
        <v>18.863699999999998</v>
      </c>
      <c r="E620" s="179">
        <v>1072</v>
      </c>
      <c r="F620" s="106">
        <v>129351.3</v>
      </c>
      <c r="G620" s="61">
        <v>75</v>
      </c>
      <c r="H620" s="15">
        <f t="shared" si="126"/>
        <v>97013.475000000006</v>
      </c>
      <c r="I620" s="15">
        <f t="shared" si="120"/>
        <v>32337.824999999997</v>
      </c>
      <c r="J620" s="15">
        <f t="shared" si="122"/>
        <v>120.66352611940299</v>
      </c>
      <c r="K620" s="15">
        <f t="shared" si="123"/>
        <v>521.29155340623049</v>
      </c>
      <c r="L620" s="15">
        <f t="shared" si="124"/>
        <v>825527.16731754213</v>
      </c>
      <c r="M620" s="15"/>
      <c r="N620" s="15">
        <f t="shared" si="119"/>
        <v>825527.16731754213</v>
      </c>
      <c r="O620" s="38">
        <f t="shared" si="121"/>
        <v>825.52716731754208</v>
      </c>
      <c r="P620" s="38">
        <v>744.26515118192322</v>
      </c>
      <c r="Q620" s="38">
        <f t="shared" si="125"/>
        <v>744.3</v>
      </c>
      <c r="R620" s="191"/>
      <c r="S620" s="195"/>
      <c r="T620" s="191"/>
      <c r="U620" s="195"/>
      <c r="V620" s="178"/>
      <c r="W620" s="38"/>
    </row>
    <row r="621" spans="1:23" x14ac:dyDescent="0.25">
      <c r="A621" s="5"/>
      <c r="B621" s="71" t="s">
        <v>431</v>
      </c>
      <c r="C621" s="53">
        <v>4</v>
      </c>
      <c r="D621" s="75">
        <v>38.705500000000001</v>
      </c>
      <c r="E621" s="179">
        <v>2413</v>
      </c>
      <c r="F621" s="106">
        <v>535768.1</v>
      </c>
      <c r="G621" s="61">
        <v>75</v>
      </c>
      <c r="H621" s="15">
        <f t="shared" si="126"/>
        <v>401826.07500000001</v>
      </c>
      <c r="I621" s="15">
        <f t="shared" si="120"/>
        <v>133942.02499999997</v>
      </c>
      <c r="J621" s="15">
        <f t="shared" si="122"/>
        <v>222.03402403646911</v>
      </c>
      <c r="K621" s="15">
        <f t="shared" si="123"/>
        <v>419.92105548916436</v>
      </c>
      <c r="L621" s="15">
        <f t="shared" si="124"/>
        <v>877388.85012499196</v>
      </c>
      <c r="M621" s="15"/>
      <c r="N621" s="15">
        <f t="shared" si="119"/>
        <v>877388.85012499196</v>
      </c>
      <c r="O621" s="38">
        <f t="shared" si="121"/>
        <v>877.38885012499202</v>
      </c>
      <c r="P621" s="38">
        <v>866.52488638551256</v>
      </c>
      <c r="Q621" s="38">
        <f t="shared" si="125"/>
        <v>866.5</v>
      </c>
      <c r="R621" s="191"/>
      <c r="S621" s="195"/>
      <c r="T621" s="191"/>
      <c r="U621" s="195"/>
      <c r="V621" s="178"/>
      <c r="W621" s="38"/>
    </row>
    <row r="622" spans="1:23" x14ac:dyDescent="0.25">
      <c r="A622" s="5"/>
      <c r="B622" s="71" t="s">
        <v>432</v>
      </c>
      <c r="C622" s="53">
        <v>4</v>
      </c>
      <c r="D622" s="75">
        <v>28.945799999999998</v>
      </c>
      <c r="E622" s="179">
        <v>1501</v>
      </c>
      <c r="F622" s="106">
        <v>239706.5</v>
      </c>
      <c r="G622" s="61">
        <v>75</v>
      </c>
      <c r="H622" s="15">
        <f t="shared" si="126"/>
        <v>179779.875</v>
      </c>
      <c r="I622" s="15">
        <f t="shared" si="120"/>
        <v>59926.625</v>
      </c>
      <c r="J622" s="15">
        <f t="shared" si="122"/>
        <v>159.69786808794137</v>
      </c>
      <c r="K622" s="15">
        <f t="shared" si="123"/>
        <v>482.25721143769204</v>
      </c>
      <c r="L622" s="15">
        <f t="shared" si="124"/>
        <v>843784.68880909146</v>
      </c>
      <c r="M622" s="15"/>
      <c r="N622" s="15">
        <f t="shared" si="119"/>
        <v>843784.68880909146</v>
      </c>
      <c r="O622" s="38">
        <f t="shared" si="121"/>
        <v>843.78468880909145</v>
      </c>
      <c r="P622" s="38">
        <v>782.94915330394531</v>
      </c>
      <c r="Q622" s="38">
        <f t="shared" si="125"/>
        <v>782.9</v>
      </c>
      <c r="R622" s="191"/>
      <c r="S622" s="195"/>
      <c r="T622" s="191"/>
      <c r="U622" s="195"/>
      <c r="V622" s="178"/>
      <c r="W622" s="38"/>
    </row>
    <row r="623" spans="1:23" x14ac:dyDescent="0.25">
      <c r="A623" s="5"/>
      <c r="B623" s="71" t="s">
        <v>172</v>
      </c>
      <c r="C623" s="53">
        <v>4</v>
      </c>
      <c r="D623" s="75">
        <v>53.652200000000001</v>
      </c>
      <c r="E623" s="179">
        <v>3309</v>
      </c>
      <c r="F623" s="106">
        <v>370070.5</v>
      </c>
      <c r="G623" s="61">
        <v>75</v>
      </c>
      <c r="H623" s="15">
        <f t="shared" si="126"/>
        <v>277552.875</v>
      </c>
      <c r="I623" s="15">
        <f t="shared" si="120"/>
        <v>92517.625</v>
      </c>
      <c r="J623" s="15">
        <f t="shared" si="122"/>
        <v>111.83756421879723</v>
      </c>
      <c r="K623" s="15">
        <f t="shared" si="123"/>
        <v>530.11751530683625</v>
      </c>
      <c r="L623" s="15">
        <f t="shared" si="124"/>
        <v>1145841.2958442657</v>
      </c>
      <c r="M623" s="15"/>
      <c r="N623" s="15">
        <f t="shared" si="119"/>
        <v>1145841.2958442657</v>
      </c>
      <c r="O623" s="38">
        <f t="shared" si="121"/>
        <v>1145.8412958442657</v>
      </c>
      <c r="P623" s="38">
        <v>1018.9718319741604</v>
      </c>
      <c r="Q623" s="38">
        <f t="shared" si="125"/>
        <v>1019</v>
      </c>
      <c r="R623" s="191"/>
      <c r="S623" s="195"/>
      <c r="T623" s="191"/>
      <c r="U623" s="195"/>
      <c r="V623" s="178"/>
      <c r="W623" s="38"/>
    </row>
    <row r="624" spans="1:23" x14ac:dyDescent="0.25">
      <c r="A624" s="5"/>
      <c r="B624" s="71" t="s">
        <v>433</v>
      </c>
      <c r="C624" s="53">
        <v>4</v>
      </c>
      <c r="D624" s="75">
        <v>29.088600000000003</v>
      </c>
      <c r="E624" s="179">
        <v>767</v>
      </c>
      <c r="F624" s="106">
        <v>119448.2</v>
      </c>
      <c r="G624" s="61">
        <v>75</v>
      </c>
      <c r="H624" s="15">
        <f t="shared" si="126"/>
        <v>89586.15</v>
      </c>
      <c r="I624" s="15">
        <f t="shared" si="120"/>
        <v>29862.050000000003</v>
      </c>
      <c r="J624" s="15">
        <f t="shared" si="122"/>
        <v>155.73428943937418</v>
      </c>
      <c r="K624" s="15">
        <f t="shared" si="123"/>
        <v>486.22079008625929</v>
      </c>
      <c r="L624" s="15">
        <f t="shared" si="124"/>
        <v>779007.98353307438</v>
      </c>
      <c r="M624" s="15"/>
      <c r="N624" s="15">
        <f t="shared" si="119"/>
        <v>779007.98353307438</v>
      </c>
      <c r="O624" s="38">
        <f t="shared" si="121"/>
        <v>779.00798353307437</v>
      </c>
      <c r="P624" s="38">
        <v>749.80748400904656</v>
      </c>
      <c r="Q624" s="38">
        <f t="shared" si="125"/>
        <v>749.8</v>
      </c>
      <c r="R624" s="191"/>
      <c r="S624" s="195"/>
      <c r="T624" s="191"/>
      <c r="U624" s="195"/>
      <c r="V624" s="178"/>
      <c r="W624" s="38"/>
    </row>
    <row r="625" spans="1:23" x14ac:dyDescent="0.25">
      <c r="A625" s="5"/>
      <c r="B625" s="71" t="s">
        <v>803</v>
      </c>
      <c r="C625" s="53">
        <v>4</v>
      </c>
      <c r="D625" s="75">
        <v>34.2898</v>
      </c>
      <c r="E625" s="179">
        <v>1218</v>
      </c>
      <c r="F625" s="106">
        <v>126981</v>
      </c>
      <c r="G625" s="61">
        <v>75</v>
      </c>
      <c r="H625" s="15">
        <f t="shared" si="126"/>
        <v>95235.75</v>
      </c>
      <c r="I625" s="15">
        <f t="shared" si="120"/>
        <v>31745.25</v>
      </c>
      <c r="J625" s="15">
        <f t="shared" si="122"/>
        <v>104.25369458128078</v>
      </c>
      <c r="K625" s="15">
        <f t="shared" si="123"/>
        <v>537.70138494435264</v>
      </c>
      <c r="L625" s="15">
        <f t="shared" si="124"/>
        <v>902670.97879599035</v>
      </c>
      <c r="M625" s="15"/>
      <c r="N625" s="15">
        <f t="shared" si="119"/>
        <v>902670.97879599035</v>
      </c>
      <c r="O625" s="38">
        <f t="shared" si="121"/>
        <v>902.67097879599032</v>
      </c>
      <c r="P625" s="38">
        <v>822.1261886127246</v>
      </c>
      <c r="Q625" s="38">
        <f t="shared" si="125"/>
        <v>822.1</v>
      </c>
      <c r="R625" s="191"/>
      <c r="S625" s="195"/>
      <c r="T625" s="191"/>
      <c r="U625" s="195"/>
      <c r="V625" s="178"/>
      <c r="W625" s="38"/>
    </row>
    <row r="626" spans="1:23" x14ac:dyDescent="0.25">
      <c r="A626" s="5"/>
      <c r="B626" s="8"/>
      <c r="C626" s="8"/>
      <c r="D626" s="75">
        <v>0</v>
      </c>
      <c r="E626" s="181"/>
      <c r="F626" s="50"/>
      <c r="G626" s="61"/>
      <c r="H626" s="39"/>
      <c r="I626" s="15"/>
      <c r="J626" s="15"/>
      <c r="K626" s="15"/>
      <c r="L626" s="15"/>
      <c r="M626" s="15"/>
      <c r="N626" s="15"/>
      <c r="O626" s="38">
        <f t="shared" si="121"/>
        <v>0</v>
      </c>
      <c r="P626" s="38">
        <v>0</v>
      </c>
      <c r="Q626" s="38">
        <f t="shared" si="125"/>
        <v>0</v>
      </c>
      <c r="R626" s="191"/>
      <c r="S626" s="195"/>
      <c r="T626" s="191"/>
      <c r="U626" s="195"/>
      <c r="V626" s="178"/>
      <c r="W626" s="38"/>
    </row>
    <row r="627" spans="1:23" x14ac:dyDescent="0.25">
      <c r="A627" s="32" t="s">
        <v>434</v>
      </c>
      <c r="B627" s="63" t="s">
        <v>2</v>
      </c>
      <c r="C627" s="64"/>
      <c r="D627" s="7">
        <v>629.01580000000001</v>
      </c>
      <c r="E627" s="182">
        <f>E628</f>
        <v>58899</v>
      </c>
      <c r="F627" s="55"/>
      <c r="G627" s="61"/>
      <c r="H627" s="12">
        <f>H629</f>
        <v>4666830.9249999998</v>
      </c>
      <c r="I627" s="12">
        <f>I629</f>
        <v>-4666830.9249999998</v>
      </c>
      <c r="J627" s="15"/>
      <c r="K627" s="15"/>
      <c r="L627" s="15"/>
      <c r="M627" s="14">
        <f>M629</f>
        <v>23187998.605107747</v>
      </c>
      <c r="N627" s="12">
        <f t="shared" si="119"/>
        <v>23187998.605107747</v>
      </c>
      <c r="O627" s="38"/>
      <c r="P627" s="38"/>
      <c r="Q627" s="38">
        <f t="shared" si="125"/>
        <v>0</v>
      </c>
      <c r="R627" s="191"/>
      <c r="S627" s="195"/>
      <c r="T627" s="191"/>
      <c r="U627" s="195"/>
      <c r="V627" s="178"/>
      <c r="W627" s="38"/>
    </row>
    <row r="628" spans="1:23" x14ac:dyDescent="0.25">
      <c r="A628" s="32" t="s">
        <v>434</v>
      </c>
      <c r="B628" s="63" t="s">
        <v>3</v>
      </c>
      <c r="C628" s="64"/>
      <c r="D628" s="7">
        <v>629.01580000000001</v>
      </c>
      <c r="E628" s="182">
        <f>SUM(E630:E652)</f>
        <v>58899</v>
      </c>
      <c r="F628" s="55">
        <f>SUM(F630:F652)</f>
        <v>18667323.699999999</v>
      </c>
      <c r="G628" s="61"/>
      <c r="H628" s="12">
        <f>SUM(H630:H652)</f>
        <v>6906746.6649999982</v>
      </c>
      <c r="I628" s="12">
        <f>SUM(I630:I652)</f>
        <v>11760577.034999998</v>
      </c>
      <c r="J628" s="15"/>
      <c r="K628" s="15"/>
      <c r="L628" s="12">
        <f>SUM(L630:L652)</f>
        <v>21839238.783640873</v>
      </c>
      <c r="M628" s="15"/>
      <c r="N628" s="12">
        <f t="shared" si="119"/>
        <v>21839238.783640873</v>
      </c>
      <c r="O628" s="38"/>
      <c r="P628" s="38"/>
      <c r="Q628" s="38">
        <f t="shared" si="125"/>
        <v>0</v>
      </c>
      <c r="R628" s="191"/>
      <c r="S628" s="195"/>
      <c r="T628" s="191"/>
      <c r="U628" s="195"/>
      <c r="V628" s="178"/>
      <c r="W628" s="38"/>
    </row>
    <row r="629" spans="1:23" x14ac:dyDescent="0.25">
      <c r="A629" s="5"/>
      <c r="B629" s="71" t="s">
        <v>26</v>
      </c>
      <c r="C629" s="53">
        <v>2</v>
      </c>
      <c r="D629" s="75">
        <v>0</v>
      </c>
      <c r="E629" s="185"/>
      <c r="F629" s="70"/>
      <c r="G629" s="61">
        <v>25</v>
      </c>
      <c r="H629" s="15">
        <f>F628*G629/100</f>
        <v>4666830.9249999998</v>
      </c>
      <c r="I629" s="15">
        <f t="shared" si="120"/>
        <v>-4666830.9249999998</v>
      </c>
      <c r="J629" s="15"/>
      <c r="K629" s="15"/>
      <c r="L629" s="15"/>
      <c r="M629" s="15">
        <f>($L$7*$L$8*E627/$L$10)+($L$7*$L$9*D627/$L$11)</f>
        <v>23187998.605107747</v>
      </c>
      <c r="N629" s="15">
        <f t="shared" si="119"/>
        <v>23187998.605107747</v>
      </c>
      <c r="O629" s="38">
        <f t="shared" si="121"/>
        <v>23187.998605107747</v>
      </c>
      <c r="P629" s="38">
        <v>21332.083564416411</v>
      </c>
      <c r="Q629" s="38">
        <f t="shared" si="125"/>
        <v>21332.1</v>
      </c>
      <c r="R629" s="191"/>
      <c r="S629" s="195"/>
      <c r="T629" s="191"/>
      <c r="U629" s="195"/>
      <c r="V629" s="178"/>
      <c r="W629" s="38"/>
    </row>
    <row r="630" spans="1:23" x14ac:dyDescent="0.25">
      <c r="A630" s="5"/>
      <c r="B630" s="71" t="s">
        <v>804</v>
      </c>
      <c r="C630" s="53">
        <v>4</v>
      </c>
      <c r="D630" s="75">
        <v>16.8704</v>
      </c>
      <c r="E630" s="179">
        <v>2280</v>
      </c>
      <c r="F630" s="107">
        <v>187775.3</v>
      </c>
      <c r="G630" s="61">
        <v>75</v>
      </c>
      <c r="H630" s="15">
        <f>F630*G630/100</f>
        <v>140831.47500000001</v>
      </c>
      <c r="I630" s="15">
        <f t="shared" si="120"/>
        <v>46943.824999999983</v>
      </c>
      <c r="J630" s="15">
        <f t="shared" ref="J630:J652" si="127">F630/E630</f>
        <v>82.357587719298238</v>
      </c>
      <c r="K630" s="15">
        <f t="shared" ref="K630:K652" si="128">$J$11*$J$19-J630</f>
        <v>559.59749180633526</v>
      </c>
      <c r="L630" s="15">
        <f t="shared" ref="L630:L652" si="129">IF(K630&gt;0,$J$7*$J$8*(K630/$K$19),0)+$J$7*$J$9*(E630/$E$19)+$J$7*$J$10*(D630/$D$19)</f>
        <v>985091.50807119021</v>
      </c>
      <c r="M630" s="15"/>
      <c r="N630" s="15">
        <f t="shared" si="119"/>
        <v>985091.50807119021</v>
      </c>
      <c r="O630" s="38">
        <f t="shared" si="121"/>
        <v>985.09150807119022</v>
      </c>
      <c r="P630" s="38">
        <v>869.79741810092059</v>
      </c>
      <c r="Q630" s="38">
        <f t="shared" si="125"/>
        <v>869.8</v>
      </c>
      <c r="R630" s="191"/>
      <c r="S630" s="195"/>
      <c r="T630" s="191"/>
      <c r="U630" s="195"/>
      <c r="V630" s="178"/>
      <c r="W630" s="38"/>
    </row>
    <row r="631" spans="1:23" x14ac:dyDescent="0.25">
      <c r="A631" s="5"/>
      <c r="B631" s="71" t="s">
        <v>435</v>
      </c>
      <c r="C631" s="53">
        <v>4</v>
      </c>
      <c r="D631" s="75">
        <v>26.722299999999997</v>
      </c>
      <c r="E631" s="179">
        <v>2514</v>
      </c>
      <c r="F631" s="107">
        <v>197765.1</v>
      </c>
      <c r="G631" s="61">
        <v>75</v>
      </c>
      <c r="H631" s="15">
        <f t="shared" ref="H631:H652" si="130">F631*G631/100</f>
        <v>148323.82500000001</v>
      </c>
      <c r="I631" s="15">
        <f t="shared" si="120"/>
        <v>49441.274999999994</v>
      </c>
      <c r="J631" s="15">
        <f t="shared" si="127"/>
        <v>78.665513126491646</v>
      </c>
      <c r="K631" s="15">
        <f t="shared" si="128"/>
        <v>563.28956639914179</v>
      </c>
      <c r="L631" s="15">
        <f t="shared" si="129"/>
        <v>1039091.155910302</v>
      </c>
      <c r="M631" s="15"/>
      <c r="N631" s="15">
        <f t="shared" si="119"/>
        <v>1039091.155910302</v>
      </c>
      <c r="O631" s="38">
        <f t="shared" si="121"/>
        <v>1039.0911559103019</v>
      </c>
      <c r="P631" s="38">
        <v>945.89629276188884</v>
      </c>
      <c r="Q631" s="38">
        <f t="shared" si="125"/>
        <v>945.9</v>
      </c>
      <c r="R631" s="191"/>
      <c r="S631" s="195"/>
      <c r="T631" s="191"/>
      <c r="U631" s="195"/>
      <c r="V631" s="178"/>
      <c r="W631" s="38"/>
    </row>
    <row r="632" spans="1:23" x14ac:dyDescent="0.25">
      <c r="A632" s="5"/>
      <c r="B632" s="71" t="s">
        <v>436</v>
      </c>
      <c r="C632" s="53">
        <v>4</v>
      </c>
      <c r="D632" s="75">
        <v>13.170299999999999</v>
      </c>
      <c r="E632" s="179">
        <v>861</v>
      </c>
      <c r="F632" s="107">
        <v>118450.7</v>
      </c>
      <c r="G632" s="61">
        <v>75</v>
      </c>
      <c r="H632" s="15">
        <f t="shared" si="130"/>
        <v>88838.024999999994</v>
      </c>
      <c r="I632" s="15">
        <f t="shared" si="120"/>
        <v>29612.675000000003</v>
      </c>
      <c r="J632" s="15">
        <f t="shared" si="127"/>
        <v>137.57340301974449</v>
      </c>
      <c r="K632" s="15">
        <f t="shared" si="128"/>
        <v>504.38167650588895</v>
      </c>
      <c r="L632" s="15">
        <f t="shared" si="129"/>
        <v>768032.59429899754</v>
      </c>
      <c r="M632" s="15"/>
      <c r="N632" s="15">
        <f t="shared" si="119"/>
        <v>768032.59429899754</v>
      </c>
      <c r="O632" s="38">
        <f t="shared" si="121"/>
        <v>768.03259429899754</v>
      </c>
      <c r="P632" s="38">
        <v>695.88138003092274</v>
      </c>
      <c r="Q632" s="38">
        <f t="shared" si="125"/>
        <v>695.9</v>
      </c>
      <c r="R632" s="191"/>
      <c r="S632" s="195"/>
      <c r="T632" s="191"/>
      <c r="U632" s="195"/>
      <c r="V632" s="178"/>
      <c r="W632" s="38"/>
    </row>
    <row r="633" spans="1:23" x14ac:dyDescent="0.25">
      <c r="A633" s="5"/>
      <c r="B633" s="71" t="s">
        <v>437</v>
      </c>
      <c r="C633" s="53">
        <v>4</v>
      </c>
      <c r="D633" s="75">
        <v>49.860100000000003</v>
      </c>
      <c r="E633" s="179">
        <v>3678</v>
      </c>
      <c r="F633" s="107">
        <v>300730.7</v>
      </c>
      <c r="G633" s="61">
        <v>75</v>
      </c>
      <c r="H633" s="15">
        <f t="shared" si="130"/>
        <v>225548.02499999999</v>
      </c>
      <c r="I633" s="15">
        <f t="shared" si="120"/>
        <v>75182.675000000017</v>
      </c>
      <c r="J633" s="15">
        <f t="shared" si="127"/>
        <v>81.764736269711804</v>
      </c>
      <c r="K633" s="15">
        <f t="shared" si="128"/>
        <v>560.19034325592168</v>
      </c>
      <c r="L633" s="15">
        <f t="shared" si="129"/>
        <v>1209575.4739653531</v>
      </c>
      <c r="M633" s="15"/>
      <c r="N633" s="15">
        <f t="shared" si="119"/>
        <v>1209575.4739653531</v>
      </c>
      <c r="O633" s="38">
        <f t="shared" si="121"/>
        <v>1209.575473965353</v>
      </c>
      <c r="P633" s="38">
        <v>1102.0064961015319</v>
      </c>
      <c r="Q633" s="38">
        <f t="shared" si="125"/>
        <v>1102</v>
      </c>
      <c r="R633" s="191"/>
      <c r="S633" s="195"/>
      <c r="T633" s="191"/>
      <c r="U633" s="195"/>
      <c r="V633" s="178"/>
      <c r="W633" s="38"/>
    </row>
    <row r="634" spans="1:23" x14ac:dyDescent="0.25">
      <c r="A634" s="5"/>
      <c r="B634" s="71" t="s">
        <v>438</v>
      </c>
      <c r="C634" s="53">
        <v>4</v>
      </c>
      <c r="D634" s="75">
        <v>15.717600000000001</v>
      </c>
      <c r="E634" s="179">
        <v>1003</v>
      </c>
      <c r="F634" s="107">
        <v>86833.1</v>
      </c>
      <c r="G634" s="61">
        <v>75</v>
      </c>
      <c r="H634" s="15">
        <f t="shared" si="130"/>
        <v>65124.824999999997</v>
      </c>
      <c r="I634" s="15">
        <f t="shared" si="120"/>
        <v>21708.275000000009</v>
      </c>
      <c r="J634" s="15">
        <f t="shared" si="127"/>
        <v>86.573379860418754</v>
      </c>
      <c r="K634" s="15">
        <f t="shared" si="128"/>
        <v>555.38169966521468</v>
      </c>
      <c r="L634" s="15">
        <f t="shared" si="129"/>
        <v>854263.16285036155</v>
      </c>
      <c r="M634" s="15"/>
      <c r="N634" s="15">
        <f t="shared" si="119"/>
        <v>854263.16285036155</v>
      </c>
      <c r="O634" s="38">
        <f t="shared" si="121"/>
        <v>854.2631628503616</v>
      </c>
      <c r="P634" s="38">
        <v>777.1967078967981</v>
      </c>
      <c r="Q634" s="38">
        <f t="shared" si="125"/>
        <v>777.2</v>
      </c>
      <c r="R634" s="191"/>
      <c r="S634" s="195"/>
      <c r="T634" s="191"/>
      <c r="U634" s="195"/>
      <c r="V634" s="178"/>
      <c r="W634" s="38"/>
    </row>
    <row r="635" spans="1:23" x14ac:dyDescent="0.25">
      <c r="A635" s="5"/>
      <c r="B635" s="71" t="s">
        <v>439</v>
      </c>
      <c r="C635" s="53">
        <v>4</v>
      </c>
      <c r="D635" s="75">
        <v>28.387500000000003</v>
      </c>
      <c r="E635" s="179">
        <v>1870</v>
      </c>
      <c r="F635" s="107">
        <v>241368.7</v>
      </c>
      <c r="G635" s="61">
        <v>75</v>
      </c>
      <c r="H635" s="15">
        <f t="shared" si="130"/>
        <v>181026.52499999999</v>
      </c>
      <c r="I635" s="15">
        <f t="shared" si="120"/>
        <v>60342.175000000017</v>
      </c>
      <c r="J635" s="15">
        <f t="shared" si="127"/>
        <v>129.07417112299467</v>
      </c>
      <c r="K635" s="15">
        <f t="shared" si="128"/>
        <v>512.88090840263874</v>
      </c>
      <c r="L635" s="15">
        <f t="shared" si="129"/>
        <v>917038.81905303581</v>
      </c>
      <c r="M635" s="15"/>
      <c r="N635" s="15">
        <f t="shared" si="119"/>
        <v>917038.81905303581</v>
      </c>
      <c r="O635" s="38">
        <f t="shared" si="121"/>
        <v>917.03881905303581</v>
      </c>
      <c r="P635" s="38">
        <v>852.82058613417428</v>
      </c>
      <c r="Q635" s="38">
        <f t="shared" si="125"/>
        <v>852.8</v>
      </c>
      <c r="R635" s="191"/>
      <c r="S635" s="195"/>
      <c r="T635" s="191"/>
      <c r="U635" s="195"/>
      <c r="V635" s="178"/>
      <c r="W635" s="38"/>
    </row>
    <row r="636" spans="1:23" x14ac:dyDescent="0.25">
      <c r="A636" s="5"/>
      <c r="B636" s="71" t="s">
        <v>440</v>
      </c>
      <c r="C636" s="53">
        <v>4</v>
      </c>
      <c r="D636" s="75">
        <v>5.9548000000000005</v>
      </c>
      <c r="E636" s="179">
        <v>1251</v>
      </c>
      <c r="F636" s="107">
        <v>130060.4</v>
      </c>
      <c r="G636" s="61">
        <v>75</v>
      </c>
      <c r="H636" s="15">
        <f t="shared" si="130"/>
        <v>97545.3</v>
      </c>
      <c r="I636" s="15">
        <f t="shared" si="120"/>
        <v>32515.099999999991</v>
      </c>
      <c r="J636" s="15">
        <f t="shared" si="127"/>
        <v>103.96514788169463</v>
      </c>
      <c r="K636" s="15">
        <f t="shared" si="128"/>
        <v>537.9899316439388</v>
      </c>
      <c r="L636" s="15">
        <f t="shared" si="129"/>
        <v>829004.52726879716</v>
      </c>
      <c r="M636" s="15"/>
      <c r="N636" s="15">
        <f t="shared" si="119"/>
        <v>829004.52726879716</v>
      </c>
      <c r="O636" s="38">
        <f t="shared" si="121"/>
        <v>829.00452726879712</v>
      </c>
      <c r="P636" s="38">
        <v>755.31438413482272</v>
      </c>
      <c r="Q636" s="38">
        <f t="shared" si="125"/>
        <v>755.3</v>
      </c>
      <c r="R636" s="191"/>
      <c r="S636" s="195"/>
      <c r="T636" s="191"/>
      <c r="U636" s="195"/>
      <c r="V636" s="178"/>
      <c r="W636" s="38"/>
    </row>
    <row r="637" spans="1:23" x14ac:dyDescent="0.25">
      <c r="A637" s="5"/>
      <c r="B637" s="71" t="s">
        <v>441</v>
      </c>
      <c r="C637" s="53">
        <v>4</v>
      </c>
      <c r="D637" s="75">
        <v>8.7255999999999982</v>
      </c>
      <c r="E637" s="179">
        <v>918</v>
      </c>
      <c r="F637" s="107">
        <v>88582.1</v>
      </c>
      <c r="G637" s="61">
        <v>75</v>
      </c>
      <c r="H637" s="15">
        <f t="shared" si="130"/>
        <v>66436.574999999997</v>
      </c>
      <c r="I637" s="15">
        <f t="shared" si="120"/>
        <v>22145.525000000009</v>
      </c>
      <c r="J637" s="15">
        <f t="shared" si="127"/>
        <v>96.494662309368195</v>
      </c>
      <c r="K637" s="15">
        <f t="shared" si="128"/>
        <v>545.46041721626523</v>
      </c>
      <c r="L637" s="15">
        <f t="shared" si="129"/>
        <v>814295.93258699425</v>
      </c>
      <c r="M637" s="15"/>
      <c r="N637" s="15">
        <f t="shared" si="119"/>
        <v>814295.93258699425</v>
      </c>
      <c r="O637" s="38">
        <f t="shared" si="121"/>
        <v>814.29593258699424</v>
      </c>
      <c r="P637" s="38">
        <v>716.67484564987046</v>
      </c>
      <c r="Q637" s="38">
        <f t="shared" si="125"/>
        <v>716.7</v>
      </c>
      <c r="R637" s="191"/>
      <c r="S637" s="195"/>
      <c r="T637" s="191"/>
      <c r="U637" s="195"/>
      <c r="V637" s="178"/>
      <c r="W637" s="38"/>
    </row>
    <row r="638" spans="1:23" x14ac:dyDescent="0.25">
      <c r="A638" s="5"/>
      <c r="B638" s="71" t="s">
        <v>442</v>
      </c>
      <c r="C638" s="53">
        <v>4</v>
      </c>
      <c r="D638" s="75">
        <v>37.560200000000002</v>
      </c>
      <c r="E638" s="179">
        <v>3951</v>
      </c>
      <c r="F638" s="107">
        <v>477532.7</v>
      </c>
      <c r="G638" s="61">
        <v>75</v>
      </c>
      <c r="H638" s="15">
        <f t="shared" si="130"/>
        <v>358149.52500000002</v>
      </c>
      <c r="I638" s="15">
        <f t="shared" si="120"/>
        <v>119383.17499999999</v>
      </c>
      <c r="J638" s="15">
        <f t="shared" si="127"/>
        <v>120.86375601113643</v>
      </c>
      <c r="K638" s="15">
        <f t="shared" si="128"/>
        <v>521.09132351449705</v>
      </c>
      <c r="L638" s="15">
        <f t="shared" si="129"/>
        <v>1151835.8088650773</v>
      </c>
      <c r="M638" s="15"/>
      <c r="N638" s="15">
        <f t="shared" si="119"/>
        <v>1151835.8088650773</v>
      </c>
      <c r="O638" s="38">
        <f t="shared" si="121"/>
        <v>1151.8358088650773</v>
      </c>
      <c r="P638" s="38">
        <v>1061.1315244982732</v>
      </c>
      <c r="Q638" s="38">
        <f t="shared" si="125"/>
        <v>1061.0999999999999</v>
      </c>
      <c r="R638" s="191"/>
      <c r="S638" s="195"/>
      <c r="T638" s="191"/>
      <c r="U638" s="195"/>
      <c r="V638" s="178"/>
      <c r="W638" s="38"/>
    </row>
    <row r="639" spans="1:23" x14ac:dyDescent="0.25">
      <c r="A639" s="5"/>
      <c r="B639" s="71" t="s">
        <v>443</v>
      </c>
      <c r="C639" s="53">
        <v>4</v>
      </c>
      <c r="D639" s="75">
        <v>16.395299999999999</v>
      </c>
      <c r="E639" s="179">
        <v>1665</v>
      </c>
      <c r="F639" s="107">
        <v>132345.1</v>
      </c>
      <c r="G639" s="61">
        <v>75</v>
      </c>
      <c r="H639" s="15">
        <f t="shared" si="130"/>
        <v>99258.824999999997</v>
      </c>
      <c r="I639" s="15">
        <f t="shared" si="120"/>
        <v>33086.275000000009</v>
      </c>
      <c r="J639" s="15">
        <f t="shared" si="127"/>
        <v>79.486546546546549</v>
      </c>
      <c r="K639" s="15">
        <f t="shared" si="128"/>
        <v>562.46853297908683</v>
      </c>
      <c r="L639" s="15">
        <f t="shared" si="129"/>
        <v>928616.78896318958</v>
      </c>
      <c r="M639" s="15"/>
      <c r="N639" s="15">
        <f t="shared" si="119"/>
        <v>928616.78896318958</v>
      </c>
      <c r="O639" s="38">
        <f t="shared" si="121"/>
        <v>928.61678896318961</v>
      </c>
      <c r="P639" s="38">
        <v>854.69864856816514</v>
      </c>
      <c r="Q639" s="38">
        <f t="shared" si="125"/>
        <v>854.7</v>
      </c>
      <c r="R639" s="191"/>
      <c r="S639" s="195"/>
      <c r="T639" s="191"/>
      <c r="U639" s="195"/>
      <c r="V639" s="178"/>
      <c r="W639" s="38"/>
    </row>
    <row r="640" spans="1:23" x14ac:dyDescent="0.25">
      <c r="A640" s="5"/>
      <c r="B640" s="71" t="s">
        <v>444</v>
      </c>
      <c r="C640" s="53">
        <v>4</v>
      </c>
      <c r="D640" s="75">
        <v>13.850899999999999</v>
      </c>
      <c r="E640" s="179">
        <v>1060</v>
      </c>
      <c r="F640" s="107">
        <v>416507.4</v>
      </c>
      <c r="G640" s="61">
        <v>75</v>
      </c>
      <c r="H640" s="15">
        <f t="shared" si="130"/>
        <v>312380.55</v>
      </c>
      <c r="I640" s="15">
        <f t="shared" si="120"/>
        <v>104126.85000000003</v>
      </c>
      <c r="J640" s="15">
        <f t="shared" si="127"/>
        <v>392.93150943396228</v>
      </c>
      <c r="K640" s="15">
        <f t="shared" si="128"/>
        <v>249.02357009167116</v>
      </c>
      <c r="L640" s="15">
        <f t="shared" si="129"/>
        <v>459998.46035740816</v>
      </c>
      <c r="M640" s="15"/>
      <c r="N640" s="15">
        <f t="shared" si="119"/>
        <v>459998.46035740816</v>
      </c>
      <c r="O640" s="38">
        <f t="shared" si="121"/>
        <v>459.99846035740813</v>
      </c>
      <c r="P640" s="38">
        <v>372.83848570854036</v>
      </c>
      <c r="Q640" s="38">
        <f t="shared" si="125"/>
        <v>372.8</v>
      </c>
      <c r="R640" s="191"/>
      <c r="S640" s="195"/>
      <c r="T640" s="191"/>
      <c r="U640" s="195"/>
      <c r="V640" s="178"/>
      <c r="W640" s="38"/>
    </row>
    <row r="641" spans="1:23" x14ac:dyDescent="0.25">
      <c r="A641" s="5"/>
      <c r="B641" s="71" t="s">
        <v>445</v>
      </c>
      <c r="C641" s="53">
        <v>4</v>
      </c>
      <c r="D641" s="75">
        <v>23.948</v>
      </c>
      <c r="E641" s="179">
        <v>1972</v>
      </c>
      <c r="F641" s="107">
        <v>384643.7</v>
      </c>
      <c r="G641" s="61">
        <v>75</v>
      </c>
      <c r="H641" s="15">
        <f t="shared" si="130"/>
        <v>288482.77500000002</v>
      </c>
      <c r="I641" s="15">
        <f t="shared" si="120"/>
        <v>96160.924999999988</v>
      </c>
      <c r="J641" s="15">
        <f t="shared" si="127"/>
        <v>195.05258620689656</v>
      </c>
      <c r="K641" s="15">
        <f t="shared" si="128"/>
        <v>446.9024933187369</v>
      </c>
      <c r="L641" s="15">
        <f t="shared" si="129"/>
        <v>829718.5714565349</v>
      </c>
      <c r="M641" s="15"/>
      <c r="N641" s="15">
        <f t="shared" si="119"/>
        <v>829718.5714565349</v>
      </c>
      <c r="O641" s="38">
        <f t="shared" si="121"/>
        <v>829.71857145653496</v>
      </c>
      <c r="P641" s="38">
        <v>778.92984608353254</v>
      </c>
      <c r="Q641" s="38">
        <f t="shared" si="125"/>
        <v>778.9</v>
      </c>
      <c r="R641" s="191"/>
      <c r="S641" s="195"/>
      <c r="T641" s="191"/>
      <c r="U641" s="195"/>
      <c r="V641" s="178"/>
      <c r="W641" s="38"/>
    </row>
    <row r="642" spans="1:23" x14ac:dyDescent="0.25">
      <c r="A642" s="5"/>
      <c r="B642" s="71" t="s">
        <v>446</v>
      </c>
      <c r="C642" s="53">
        <v>4</v>
      </c>
      <c r="D642" s="75">
        <v>21.0716</v>
      </c>
      <c r="E642" s="179">
        <v>1874</v>
      </c>
      <c r="F642" s="107">
        <v>218554.7</v>
      </c>
      <c r="G642" s="61">
        <v>75</v>
      </c>
      <c r="H642" s="15">
        <f t="shared" si="130"/>
        <v>163916.02499999999</v>
      </c>
      <c r="I642" s="15">
        <f t="shared" si="120"/>
        <v>54638.675000000017</v>
      </c>
      <c r="J642" s="15">
        <f t="shared" si="127"/>
        <v>116.62470651013875</v>
      </c>
      <c r="K642" s="15">
        <f t="shared" si="128"/>
        <v>525.33037301549473</v>
      </c>
      <c r="L642" s="15">
        <f t="shared" si="129"/>
        <v>913526.72494467837</v>
      </c>
      <c r="M642" s="15"/>
      <c r="N642" s="15">
        <f t="shared" ref="N642:N705" si="131">L642+M642</f>
        <v>913526.72494467837</v>
      </c>
      <c r="O642" s="38">
        <f t="shared" si="121"/>
        <v>913.52672494467834</v>
      </c>
      <c r="P642" s="38">
        <v>813.02948638595319</v>
      </c>
      <c r="Q642" s="38">
        <f t="shared" si="125"/>
        <v>813</v>
      </c>
      <c r="R642" s="191"/>
      <c r="S642" s="195"/>
      <c r="T642" s="191"/>
      <c r="U642" s="195"/>
      <c r="V642" s="178"/>
      <c r="W642" s="38"/>
    </row>
    <row r="643" spans="1:23" x14ac:dyDescent="0.25">
      <c r="A643" s="5"/>
      <c r="B643" s="71" t="s">
        <v>447</v>
      </c>
      <c r="C643" s="53">
        <v>4</v>
      </c>
      <c r="D643" s="75">
        <v>22.115600000000001</v>
      </c>
      <c r="E643" s="179">
        <v>2404</v>
      </c>
      <c r="F643" s="107">
        <v>215272.5</v>
      </c>
      <c r="G643" s="61">
        <v>75</v>
      </c>
      <c r="H643" s="15">
        <f t="shared" si="130"/>
        <v>161454.375</v>
      </c>
      <c r="I643" s="15">
        <f t="shared" si="120"/>
        <v>53818.125</v>
      </c>
      <c r="J643" s="15">
        <f t="shared" si="127"/>
        <v>89.547628951747086</v>
      </c>
      <c r="K643" s="15">
        <f t="shared" si="128"/>
        <v>552.40745057388631</v>
      </c>
      <c r="L643" s="15">
        <f t="shared" si="129"/>
        <v>1001991.4309642813</v>
      </c>
      <c r="M643" s="15"/>
      <c r="N643" s="15">
        <f t="shared" si="131"/>
        <v>1001991.4309642813</v>
      </c>
      <c r="O643" s="38">
        <f t="shared" si="121"/>
        <v>1001.9914309642813</v>
      </c>
      <c r="P643" s="38">
        <v>892.60190543791884</v>
      </c>
      <c r="Q643" s="38">
        <f t="shared" si="125"/>
        <v>892.6</v>
      </c>
      <c r="R643" s="191"/>
      <c r="S643" s="195"/>
      <c r="T643" s="191"/>
      <c r="U643" s="195"/>
      <c r="V643" s="178"/>
      <c r="W643" s="38"/>
    </row>
    <row r="644" spans="1:23" x14ac:dyDescent="0.25">
      <c r="A644" s="5"/>
      <c r="B644" s="71" t="s">
        <v>448</v>
      </c>
      <c r="C644" s="53">
        <v>4</v>
      </c>
      <c r="D644" s="75">
        <v>43.943700000000007</v>
      </c>
      <c r="E644" s="179">
        <v>2710</v>
      </c>
      <c r="F644" s="107">
        <v>250477</v>
      </c>
      <c r="G644" s="61">
        <v>75</v>
      </c>
      <c r="H644" s="15">
        <f t="shared" si="130"/>
        <v>187857.75</v>
      </c>
      <c r="I644" s="15">
        <f t="shared" ref="I644:I707" si="132">F644-H644</f>
        <v>62619.25</v>
      </c>
      <c r="J644" s="15">
        <f t="shared" si="127"/>
        <v>92.426937269372701</v>
      </c>
      <c r="K644" s="15">
        <f t="shared" si="128"/>
        <v>549.52814225626071</v>
      </c>
      <c r="L644" s="15">
        <f t="shared" si="129"/>
        <v>1087047.8885611722</v>
      </c>
      <c r="M644" s="15"/>
      <c r="N644" s="15">
        <f t="shared" si="131"/>
        <v>1087047.8885611722</v>
      </c>
      <c r="O644" s="38">
        <f t="shared" si="121"/>
        <v>1087.0478885611722</v>
      </c>
      <c r="P644" s="38">
        <v>1002.906471546963</v>
      </c>
      <c r="Q644" s="38">
        <f t="shared" si="125"/>
        <v>1002.9</v>
      </c>
      <c r="R644" s="191"/>
      <c r="S644" s="195"/>
      <c r="T644" s="191"/>
      <c r="U644" s="195"/>
      <c r="V644" s="178"/>
      <c r="W644" s="38"/>
    </row>
    <row r="645" spans="1:23" x14ac:dyDescent="0.25">
      <c r="A645" s="5"/>
      <c r="B645" s="71" t="s">
        <v>862</v>
      </c>
      <c r="C645" s="53">
        <v>3</v>
      </c>
      <c r="D645" s="75">
        <v>92.032000000000011</v>
      </c>
      <c r="E645" s="179">
        <v>11442</v>
      </c>
      <c r="F645" s="107">
        <v>12897720.199999999</v>
      </c>
      <c r="G645" s="61">
        <v>20</v>
      </c>
      <c r="H645" s="15">
        <f t="shared" si="130"/>
        <v>2579544.04</v>
      </c>
      <c r="I645" s="15">
        <f t="shared" si="132"/>
        <v>10318176.16</v>
      </c>
      <c r="J645" s="15">
        <f t="shared" si="127"/>
        <v>1127.226026918371</v>
      </c>
      <c r="K645" s="15">
        <f t="shared" si="128"/>
        <v>-485.27094739273753</v>
      </c>
      <c r="L645" s="15">
        <f t="shared" si="129"/>
        <v>1346167.6690821988</v>
      </c>
      <c r="M645" s="15"/>
      <c r="N645" s="15">
        <f t="shared" si="131"/>
        <v>1346167.6690821988</v>
      </c>
      <c r="O645" s="38">
        <f t="shared" si="121"/>
        <v>1346.1676690821987</v>
      </c>
      <c r="P645" s="38">
        <v>1226.157979677163</v>
      </c>
      <c r="Q645" s="38">
        <f t="shared" si="125"/>
        <v>1226.2</v>
      </c>
      <c r="R645" s="191"/>
      <c r="S645" s="195"/>
      <c r="T645" s="191"/>
      <c r="U645" s="195"/>
      <c r="V645" s="178"/>
      <c r="W645" s="38"/>
    </row>
    <row r="646" spans="1:23" x14ac:dyDescent="0.25">
      <c r="A646" s="5"/>
      <c r="B646" s="71" t="s">
        <v>449</v>
      </c>
      <c r="C646" s="53">
        <v>4</v>
      </c>
      <c r="D646" s="75">
        <v>38.2607</v>
      </c>
      <c r="E646" s="179">
        <v>2992</v>
      </c>
      <c r="F646" s="107">
        <v>478284.1</v>
      </c>
      <c r="G646" s="61">
        <v>75</v>
      </c>
      <c r="H646" s="15">
        <f t="shared" si="130"/>
        <v>358713.07500000001</v>
      </c>
      <c r="I646" s="15">
        <f t="shared" si="132"/>
        <v>119571.02499999997</v>
      </c>
      <c r="J646" s="15">
        <f t="shared" si="127"/>
        <v>159.85431149732619</v>
      </c>
      <c r="K646" s="15">
        <f t="shared" si="128"/>
        <v>482.10076802830724</v>
      </c>
      <c r="L646" s="15">
        <f t="shared" si="129"/>
        <v>1011706.0794282353</v>
      </c>
      <c r="M646" s="15"/>
      <c r="N646" s="15">
        <f t="shared" si="131"/>
        <v>1011706.0794282353</v>
      </c>
      <c r="O646" s="38">
        <f t="shared" si="121"/>
        <v>1011.7060794282353</v>
      </c>
      <c r="P646" s="38">
        <v>944.13767848543137</v>
      </c>
      <c r="Q646" s="38">
        <f t="shared" si="125"/>
        <v>944.1</v>
      </c>
      <c r="R646" s="191"/>
      <c r="S646" s="195"/>
      <c r="T646" s="191"/>
      <c r="U646" s="195"/>
      <c r="V646" s="178"/>
      <c r="W646" s="38"/>
    </row>
    <row r="647" spans="1:23" x14ac:dyDescent="0.25">
      <c r="A647" s="5"/>
      <c r="B647" s="71" t="s">
        <v>450</v>
      </c>
      <c r="C647" s="53">
        <v>4</v>
      </c>
      <c r="D647" s="75">
        <v>12.4343</v>
      </c>
      <c r="E647" s="179">
        <v>1534</v>
      </c>
      <c r="F647" s="107">
        <v>546292.4</v>
      </c>
      <c r="G647" s="61">
        <v>75</v>
      </c>
      <c r="H647" s="15">
        <f t="shared" si="130"/>
        <v>409719.3</v>
      </c>
      <c r="I647" s="15">
        <f t="shared" si="132"/>
        <v>136573.10000000003</v>
      </c>
      <c r="J647" s="15">
        <f t="shared" si="127"/>
        <v>356.12281616688398</v>
      </c>
      <c r="K647" s="15">
        <f t="shared" si="128"/>
        <v>285.83226335874946</v>
      </c>
      <c r="L647" s="15">
        <f t="shared" si="129"/>
        <v>548933.86360939301</v>
      </c>
      <c r="M647" s="15"/>
      <c r="N647" s="15">
        <f t="shared" si="131"/>
        <v>548933.86360939301</v>
      </c>
      <c r="O647" s="38">
        <f t="shared" si="121"/>
        <v>548.93386360939303</v>
      </c>
      <c r="P647" s="38">
        <v>520.35543679716238</v>
      </c>
      <c r="Q647" s="38">
        <f t="shared" si="125"/>
        <v>520.4</v>
      </c>
      <c r="R647" s="191"/>
      <c r="S647" s="195"/>
      <c r="T647" s="191"/>
      <c r="U647" s="195"/>
      <c r="V647" s="178"/>
      <c r="W647" s="38"/>
    </row>
    <row r="648" spans="1:23" x14ac:dyDescent="0.25">
      <c r="A648" s="5"/>
      <c r="B648" s="71" t="s">
        <v>451</v>
      </c>
      <c r="C648" s="53">
        <v>4</v>
      </c>
      <c r="D648" s="75">
        <v>31.216500000000003</v>
      </c>
      <c r="E648" s="179">
        <v>2503</v>
      </c>
      <c r="F648" s="107">
        <v>191634.4</v>
      </c>
      <c r="G648" s="61">
        <v>75</v>
      </c>
      <c r="H648" s="15">
        <f t="shared" si="130"/>
        <v>143725.79999999999</v>
      </c>
      <c r="I648" s="15">
        <f t="shared" si="132"/>
        <v>47908.600000000006</v>
      </c>
      <c r="J648" s="15">
        <f t="shared" si="127"/>
        <v>76.56188573711546</v>
      </c>
      <c r="K648" s="15">
        <f t="shared" si="128"/>
        <v>565.39319378851792</v>
      </c>
      <c r="L648" s="15">
        <f t="shared" si="129"/>
        <v>1052992.0887992482</v>
      </c>
      <c r="M648" s="15"/>
      <c r="N648" s="15">
        <f t="shared" si="131"/>
        <v>1052992.0887992482</v>
      </c>
      <c r="O648" s="38">
        <f t="shared" si="121"/>
        <v>1052.9920887992482</v>
      </c>
      <c r="P648" s="38">
        <v>949.11611694464068</v>
      </c>
      <c r="Q648" s="38">
        <f t="shared" si="125"/>
        <v>949.1</v>
      </c>
      <c r="R648" s="191"/>
      <c r="S648" s="195"/>
      <c r="T648" s="191"/>
      <c r="U648" s="195"/>
      <c r="V648" s="178"/>
      <c r="W648" s="38"/>
    </row>
    <row r="649" spans="1:23" x14ac:dyDescent="0.25">
      <c r="A649" s="5"/>
      <c r="B649" s="71" t="s">
        <v>452</v>
      </c>
      <c r="C649" s="53">
        <v>4</v>
      </c>
      <c r="D649" s="75">
        <v>21.7347</v>
      </c>
      <c r="E649" s="179">
        <v>1801</v>
      </c>
      <c r="F649" s="107">
        <v>162314.5</v>
      </c>
      <c r="G649" s="61">
        <v>75</v>
      </c>
      <c r="H649" s="15">
        <f t="shared" si="130"/>
        <v>121735.875</v>
      </c>
      <c r="I649" s="15">
        <f t="shared" si="132"/>
        <v>40578.625</v>
      </c>
      <c r="J649" s="15">
        <f t="shared" si="127"/>
        <v>90.124652970571901</v>
      </c>
      <c r="K649" s="15">
        <f t="shared" si="128"/>
        <v>551.83042655506154</v>
      </c>
      <c r="L649" s="15">
        <f t="shared" si="129"/>
        <v>942480.57379713561</v>
      </c>
      <c r="M649" s="15"/>
      <c r="N649" s="15">
        <f t="shared" si="131"/>
        <v>942480.57379713561</v>
      </c>
      <c r="O649" s="38">
        <f t="shared" si="121"/>
        <v>942.48057379713566</v>
      </c>
      <c r="P649" s="38">
        <v>847.39887688135093</v>
      </c>
      <c r="Q649" s="38">
        <f t="shared" si="125"/>
        <v>847.4</v>
      </c>
      <c r="R649" s="191"/>
      <c r="S649" s="195"/>
      <c r="T649" s="191"/>
      <c r="U649" s="195"/>
      <c r="V649" s="178"/>
      <c r="W649" s="38"/>
    </row>
    <row r="650" spans="1:23" x14ac:dyDescent="0.25">
      <c r="A650" s="5"/>
      <c r="B650" s="71" t="s">
        <v>805</v>
      </c>
      <c r="C650" s="53">
        <v>4</v>
      </c>
      <c r="D650" s="75">
        <v>56.6937</v>
      </c>
      <c r="E650" s="179">
        <v>6019</v>
      </c>
      <c r="F650" s="107">
        <v>689668.3</v>
      </c>
      <c r="G650" s="61">
        <v>75</v>
      </c>
      <c r="H650" s="15">
        <f t="shared" si="130"/>
        <v>517251.22499999998</v>
      </c>
      <c r="I650" s="15">
        <f t="shared" si="132"/>
        <v>172417.07500000007</v>
      </c>
      <c r="J650" s="15">
        <f t="shared" si="127"/>
        <v>114.58187406545939</v>
      </c>
      <c r="K650" s="15">
        <f t="shared" si="128"/>
        <v>527.37320546017406</v>
      </c>
      <c r="L650" s="15">
        <f t="shared" si="129"/>
        <v>1410041.7345263776</v>
      </c>
      <c r="M650" s="15"/>
      <c r="N650" s="15">
        <f t="shared" si="131"/>
        <v>1410041.7345263776</v>
      </c>
      <c r="O650" s="38">
        <f t="shared" si="121"/>
        <v>1410.0417345263777</v>
      </c>
      <c r="P650" s="38">
        <v>1269.5340538306541</v>
      </c>
      <c r="Q650" s="38">
        <f t="shared" si="125"/>
        <v>1269.5</v>
      </c>
      <c r="R650" s="191"/>
      <c r="S650" s="195"/>
      <c r="T650" s="191"/>
      <c r="U650" s="195"/>
      <c r="V650" s="178"/>
      <c r="W650" s="38"/>
    </row>
    <row r="651" spans="1:23" x14ac:dyDescent="0.25">
      <c r="A651" s="5"/>
      <c r="B651" s="71" t="s">
        <v>453</v>
      </c>
      <c r="C651" s="53">
        <v>4</v>
      </c>
      <c r="D651" s="75">
        <v>13.955799999999998</v>
      </c>
      <c r="E651" s="179">
        <v>951</v>
      </c>
      <c r="F651" s="107">
        <v>93844.3</v>
      </c>
      <c r="G651" s="61">
        <v>75</v>
      </c>
      <c r="H651" s="15">
        <f t="shared" si="130"/>
        <v>70383.225000000006</v>
      </c>
      <c r="I651" s="15">
        <f t="shared" si="132"/>
        <v>23461.074999999997</v>
      </c>
      <c r="J651" s="15">
        <f t="shared" si="127"/>
        <v>98.679600420609887</v>
      </c>
      <c r="K651" s="15">
        <f t="shared" si="128"/>
        <v>543.27547910502358</v>
      </c>
      <c r="L651" s="15">
        <f t="shared" si="129"/>
        <v>828890.19677478145</v>
      </c>
      <c r="M651" s="15"/>
      <c r="N651" s="15">
        <f t="shared" si="131"/>
        <v>828890.19677478145</v>
      </c>
      <c r="O651" s="38">
        <f t="shared" si="121"/>
        <v>828.89019677478143</v>
      </c>
      <c r="P651" s="38">
        <v>777.47000320479219</v>
      </c>
      <c r="Q651" s="38">
        <f t="shared" si="125"/>
        <v>777.5</v>
      </c>
      <c r="R651" s="191"/>
      <c r="S651" s="195"/>
      <c r="T651" s="191"/>
      <c r="U651" s="195"/>
      <c r="V651" s="178"/>
      <c r="W651" s="38"/>
    </row>
    <row r="652" spans="1:23" x14ac:dyDescent="0.25">
      <c r="A652" s="5"/>
      <c r="B652" s="71" t="s">
        <v>454</v>
      </c>
      <c r="C652" s="53">
        <v>4</v>
      </c>
      <c r="D652" s="75">
        <v>18.394200000000001</v>
      </c>
      <c r="E652" s="179">
        <v>1646</v>
      </c>
      <c r="F652" s="107">
        <v>160666.29999999999</v>
      </c>
      <c r="G652" s="61">
        <v>75</v>
      </c>
      <c r="H652" s="15">
        <f t="shared" si="130"/>
        <v>120499.72500000001</v>
      </c>
      <c r="I652" s="15">
        <f t="shared" si="132"/>
        <v>40166.574999999983</v>
      </c>
      <c r="J652" s="15">
        <f t="shared" si="127"/>
        <v>97.610145808019439</v>
      </c>
      <c r="K652" s="15">
        <f t="shared" si="128"/>
        <v>544.34493371761403</v>
      </c>
      <c r="L652" s="15">
        <f t="shared" si="129"/>
        <v>908897.72950612684</v>
      </c>
      <c r="M652" s="15"/>
      <c r="N652" s="15">
        <f t="shared" si="131"/>
        <v>908897.72950612684</v>
      </c>
      <c r="O652" s="38">
        <f t="shared" si="121"/>
        <v>908.89772950612689</v>
      </c>
      <c r="P652" s="38">
        <v>819.61600283581902</v>
      </c>
      <c r="Q652" s="38">
        <f t="shared" si="125"/>
        <v>819.6</v>
      </c>
      <c r="R652" s="191"/>
      <c r="S652" s="195"/>
      <c r="T652" s="191"/>
      <c r="U652" s="195"/>
      <c r="V652" s="178"/>
      <c r="W652" s="38"/>
    </row>
    <row r="653" spans="1:23" x14ac:dyDescent="0.25">
      <c r="A653" s="5"/>
      <c r="B653" s="8"/>
      <c r="C653" s="8"/>
      <c r="D653" s="75">
        <v>0</v>
      </c>
      <c r="E653" s="181"/>
      <c r="F653" s="50"/>
      <c r="G653" s="61"/>
      <c r="H653" s="39"/>
      <c r="I653" s="15"/>
      <c r="J653" s="15"/>
      <c r="K653" s="15"/>
      <c r="L653" s="15"/>
      <c r="M653" s="15"/>
      <c r="N653" s="15"/>
      <c r="O653" s="38">
        <f t="shared" si="121"/>
        <v>0</v>
      </c>
      <c r="P653" s="38">
        <v>0</v>
      </c>
      <c r="Q653" s="38">
        <f t="shared" si="125"/>
        <v>0</v>
      </c>
      <c r="R653" s="191"/>
      <c r="S653" s="195"/>
      <c r="T653" s="191"/>
      <c r="U653" s="195"/>
      <c r="V653" s="178"/>
      <c r="W653" s="38"/>
    </row>
    <row r="654" spans="1:23" x14ac:dyDescent="0.25">
      <c r="A654" s="32" t="s">
        <v>455</v>
      </c>
      <c r="B654" s="63" t="s">
        <v>2</v>
      </c>
      <c r="C654" s="64"/>
      <c r="D654" s="7">
        <v>597.46979999999985</v>
      </c>
      <c r="E654" s="182">
        <f>E655</f>
        <v>52168</v>
      </c>
      <c r="F654" s="55"/>
      <c r="G654" s="61"/>
      <c r="H654" s="12">
        <f>H656</f>
        <v>5558833.625</v>
      </c>
      <c r="I654" s="12">
        <f>I656</f>
        <v>-5558833.625</v>
      </c>
      <c r="J654" s="15"/>
      <c r="K654" s="15"/>
      <c r="L654" s="15"/>
      <c r="M654" s="14">
        <f>M656</f>
        <v>21084716.195606433</v>
      </c>
      <c r="N654" s="12">
        <f t="shared" si="131"/>
        <v>21084716.195606433</v>
      </c>
      <c r="O654" s="38"/>
      <c r="P654" s="38"/>
      <c r="Q654" s="38">
        <f t="shared" si="125"/>
        <v>0</v>
      </c>
      <c r="R654" s="191"/>
      <c r="S654" s="195"/>
      <c r="T654" s="191"/>
      <c r="U654" s="195"/>
      <c r="V654" s="178"/>
      <c r="W654" s="38"/>
    </row>
    <row r="655" spans="1:23" x14ac:dyDescent="0.25">
      <c r="A655" s="32" t="s">
        <v>455</v>
      </c>
      <c r="B655" s="63" t="s">
        <v>3</v>
      </c>
      <c r="C655" s="64"/>
      <c r="D655" s="7">
        <v>597.46979999999985</v>
      </c>
      <c r="E655" s="182">
        <f>SUM(E657:E677)</f>
        <v>52168</v>
      </c>
      <c r="F655" s="55">
        <f>SUM(F657:F677)</f>
        <v>22235334.5</v>
      </c>
      <c r="G655" s="61"/>
      <c r="H655" s="12">
        <f>SUM(H657:H677)</f>
        <v>10387561.074999999</v>
      </c>
      <c r="I655" s="12">
        <f>SUM(I657:I677)</f>
        <v>11847773.425000001</v>
      </c>
      <c r="J655" s="15"/>
      <c r="K655" s="15"/>
      <c r="L655" s="12">
        <f>SUM(L657:L677)</f>
        <v>17383678.604822576</v>
      </c>
      <c r="M655" s="15"/>
      <c r="N655" s="12">
        <f t="shared" si="131"/>
        <v>17383678.604822576</v>
      </c>
      <c r="O655" s="38"/>
      <c r="P655" s="38"/>
      <c r="Q655" s="38">
        <f t="shared" si="125"/>
        <v>0</v>
      </c>
      <c r="R655" s="191"/>
      <c r="S655" s="195"/>
      <c r="T655" s="191"/>
      <c r="U655" s="195"/>
      <c r="V655" s="178"/>
      <c r="W655" s="38"/>
    </row>
    <row r="656" spans="1:23" x14ac:dyDescent="0.25">
      <c r="A656" s="5"/>
      <c r="B656" s="71" t="s">
        <v>26</v>
      </c>
      <c r="C656" s="53">
        <v>2</v>
      </c>
      <c r="D656" s="75">
        <v>0</v>
      </c>
      <c r="E656" s="185"/>
      <c r="F656" s="70"/>
      <c r="G656" s="61">
        <v>25</v>
      </c>
      <c r="H656" s="15">
        <f>F655*G656/100</f>
        <v>5558833.625</v>
      </c>
      <c r="I656" s="15">
        <f t="shared" si="132"/>
        <v>-5558833.625</v>
      </c>
      <c r="J656" s="15"/>
      <c r="K656" s="15"/>
      <c r="L656" s="15"/>
      <c r="M656" s="15">
        <f>($L$7*$L$8*E654/$L$10)+($L$7*$L$9*D654/$L$11)</f>
        <v>21084716.195606433</v>
      </c>
      <c r="N656" s="15">
        <f t="shared" si="131"/>
        <v>21084716.195606433</v>
      </c>
      <c r="O656" s="38">
        <f t="shared" si="121"/>
        <v>21084.716195606434</v>
      </c>
      <c r="P656" s="38">
        <v>19271.585877548769</v>
      </c>
      <c r="Q656" s="38">
        <f t="shared" si="125"/>
        <v>19271.599999999999</v>
      </c>
      <c r="R656" s="191"/>
      <c r="S656" s="195"/>
      <c r="T656" s="191"/>
      <c r="U656" s="195"/>
      <c r="V656" s="178"/>
      <c r="W656" s="38"/>
    </row>
    <row r="657" spans="1:23" x14ac:dyDescent="0.25">
      <c r="A657" s="5"/>
      <c r="B657" s="71" t="s">
        <v>456</v>
      </c>
      <c r="C657" s="53">
        <v>4</v>
      </c>
      <c r="D657" s="75">
        <v>54.386200000000002</v>
      </c>
      <c r="E657" s="179">
        <v>2575</v>
      </c>
      <c r="F657" s="108">
        <v>1290350</v>
      </c>
      <c r="G657" s="61">
        <v>75</v>
      </c>
      <c r="H657" s="15">
        <f>F657*G657/100</f>
        <v>967762.5</v>
      </c>
      <c r="I657" s="15">
        <f t="shared" si="132"/>
        <v>322587.5</v>
      </c>
      <c r="J657" s="15">
        <f t="shared" ref="J657:J677" si="133">F657/E657</f>
        <v>501.10679611650488</v>
      </c>
      <c r="K657" s="15">
        <f t="shared" ref="K657:K677" si="134">$J$11*$J$19-J657</f>
        <v>140.84828340912856</v>
      </c>
      <c r="L657" s="15">
        <f t="shared" ref="L657:L677" si="135">IF(K657&gt;0,$J$7*$J$8*(K657/$K$19),0)+$J$7*$J$9*(E657/$E$19)+$J$7*$J$10*(D657/$D$19)</f>
        <v>576131.44150541769</v>
      </c>
      <c r="M657" s="15"/>
      <c r="N657" s="15">
        <f t="shared" si="131"/>
        <v>576131.44150541769</v>
      </c>
      <c r="O657" s="38">
        <f t="shared" si="121"/>
        <v>576.13144150541768</v>
      </c>
      <c r="P657" s="38">
        <v>552.76401575839634</v>
      </c>
      <c r="Q657" s="38">
        <f t="shared" si="125"/>
        <v>552.79999999999995</v>
      </c>
      <c r="R657" s="191"/>
      <c r="S657" s="195"/>
      <c r="T657" s="191"/>
      <c r="U657" s="195"/>
      <c r="V657" s="178"/>
      <c r="W657" s="38"/>
    </row>
    <row r="658" spans="1:23" x14ac:dyDescent="0.25">
      <c r="A658" s="5"/>
      <c r="B658" s="71" t="s">
        <v>457</v>
      </c>
      <c r="C658" s="53">
        <v>4</v>
      </c>
      <c r="D658" s="75">
        <v>33.314799999999998</v>
      </c>
      <c r="E658" s="179">
        <v>2347</v>
      </c>
      <c r="F658" s="108">
        <v>346460.6</v>
      </c>
      <c r="G658" s="61">
        <v>75</v>
      </c>
      <c r="H658" s="15">
        <f t="shared" ref="H658:H677" si="136">F658*G658/100</f>
        <v>259845.45</v>
      </c>
      <c r="I658" s="15">
        <f t="shared" si="132"/>
        <v>86615.149999999965</v>
      </c>
      <c r="J658" s="15">
        <f t="shared" si="133"/>
        <v>147.61849169152109</v>
      </c>
      <c r="K658" s="15">
        <f t="shared" si="134"/>
        <v>494.33658783411238</v>
      </c>
      <c r="L658" s="15">
        <f t="shared" si="135"/>
        <v>952241.9916199533</v>
      </c>
      <c r="M658" s="15"/>
      <c r="N658" s="15">
        <f t="shared" si="131"/>
        <v>952241.9916199533</v>
      </c>
      <c r="O658" s="38">
        <f t="shared" si="121"/>
        <v>952.2419916199533</v>
      </c>
      <c r="P658" s="38">
        <v>863.16714314809872</v>
      </c>
      <c r="Q658" s="38">
        <f t="shared" si="125"/>
        <v>863.2</v>
      </c>
      <c r="R658" s="191"/>
      <c r="S658" s="195"/>
      <c r="T658" s="191"/>
      <c r="U658" s="195"/>
      <c r="V658" s="178"/>
      <c r="W658" s="38"/>
    </row>
    <row r="659" spans="1:23" x14ac:dyDescent="0.25">
      <c r="A659" s="5"/>
      <c r="B659" s="71" t="s">
        <v>806</v>
      </c>
      <c r="C659" s="53">
        <v>4</v>
      </c>
      <c r="D659" s="75">
        <v>25.285499999999999</v>
      </c>
      <c r="E659" s="179">
        <v>2116</v>
      </c>
      <c r="F659" s="108">
        <v>432063</v>
      </c>
      <c r="G659" s="61">
        <v>75</v>
      </c>
      <c r="H659" s="15">
        <f t="shared" si="136"/>
        <v>324047.25</v>
      </c>
      <c r="I659" s="15">
        <f t="shared" si="132"/>
        <v>108015.75</v>
      </c>
      <c r="J659" s="15">
        <f t="shared" si="133"/>
        <v>204.18856332703214</v>
      </c>
      <c r="K659" s="15">
        <f t="shared" si="134"/>
        <v>437.76651619860127</v>
      </c>
      <c r="L659" s="15">
        <f t="shared" si="135"/>
        <v>835380.22520886909</v>
      </c>
      <c r="M659" s="15"/>
      <c r="N659" s="15">
        <f t="shared" si="131"/>
        <v>835380.22520886909</v>
      </c>
      <c r="O659" s="38">
        <f t="shared" si="121"/>
        <v>835.38022520886909</v>
      </c>
      <c r="P659" s="38">
        <v>741.35349519796716</v>
      </c>
      <c r="Q659" s="38">
        <f t="shared" si="125"/>
        <v>741.4</v>
      </c>
      <c r="R659" s="191"/>
      <c r="S659" s="195"/>
      <c r="T659" s="191"/>
      <c r="U659" s="195"/>
      <c r="V659" s="178"/>
      <c r="W659" s="38"/>
    </row>
    <row r="660" spans="1:23" x14ac:dyDescent="0.25">
      <c r="A660" s="5"/>
      <c r="B660" s="71" t="s">
        <v>458</v>
      </c>
      <c r="C660" s="53">
        <v>4</v>
      </c>
      <c r="D660" s="75">
        <v>31.523400000000002</v>
      </c>
      <c r="E660" s="179">
        <v>2208</v>
      </c>
      <c r="F660" s="108">
        <v>211802.7</v>
      </c>
      <c r="G660" s="61">
        <v>75</v>
      </c>
      <c r="H660" s="15">
        <f t="shared" si="136"/>
        <v>158852.02499999999</v>
      </c>
      <c r="I660" s="15">
        <f t="shared" si="132"/>
        <v>52950.675000000017</v>
      </c>
      <c r="J660" s="15">
        <f t="shared" si="133"/>
        <v>95.925135869565224</v>
      </c>
      <c r="K660" s="15">
        <f t="shared" si="134"/>
        <v>546.02994365606821</v>
      </c>
      <c r="L660" s="15">
        <f t="shared" si="135"/>
        <v>1000642.7911670851</v>
      </c>
      <c r="M660" s="15"/>
      <c r="N660" s="15">
        <f t="shared" si="131"/>
        <v>1000642.7911670851</v>
      </c>
      <c r="O660" s="38">
        <f t="shared" si="121"/>
        <v>1000.6427911670851</v>
      </c>
      <c r="P660" s="38">
        <v>906.20967477992622</v>
      </c>
      <c r="Q660" s="38">
        <f t="shared" si="125"/>
        <v>906.2</v>
      </c>
      <c r="R660" s="191"/>
      <c r="S660" s="195"/>
      <c r="T660" s="191"/>
      <c r="U660" s="195"/>
      <c r="V660" s="178"/>
      <c r="W660" s="38"/>
    </row>
    <row r="661" spans="1:23" x14ac:dyDescent="0.25">
      <c r="A661" s="5"/>
      <c r="B661" s="71" t="s">
        <v>459</v>
      </c>
      <c r="C661" s="53">
        <v>4</v>
      </c>
      <c r="D661" s="75">
        <v>26.426500000000001</v>
      </c>
      <c r="E661" s="179">
        <v>1002</v>
      </c>
      <c r="F661" s="108">
        <v>151876.9</v>
      </c>
      <c r="G661" s="61">
        <v>75</v>
      </c>
      <c r="H661" s="15">
        <f t="shared" si="136"/>
        <v>113907.675</v>
      </c>
      <c r="I661" s="15">
        <f t="shared" si="132"/>
        <v>37969.224999999991</v>
      </c>
      <c r="J661" s="15">
        <f t="shared" si="133"/>
        <v>151.57375249500998</v>
      </c>
      <c r="K661" s="15">
        <f t="shared" si="134"/>
        <v>490.38132703062342</v>
      </c>
      <c r="L661" s="15">
        <f t="shared" si="135"/>
        <v>799612.96609402995</v>
      </c>
      <c r="M661" s="15"/>
      <c r="N661" s="15">
        <f t="shared" si="131"/>
        <v>799612.96609402995</v>
      </c>
      <c r="O661" s="38">
        <f t="shared" si="121"/>
        <v>799.61296609402996</v>
      </c>
      <c r="P661" s="38">
        <v>735.5783286860451</v>
      </c>
      <c r="Q661" s="38">
        <f t="shared" si="125"/>
        <v>735.6</v>
      </c>
      <c r="R661" s="191"/>
      <c r="S661" s="195"/>
      <c r="T661" s="191"/>
      <c r="U661" s="195"/>
      <c r="V661" s="178"/>
      <c r="W661" s="38"/>
    </row>
    <row r="662" spans="1:23" x14ac:dyDescent="0.25">
      <c r="A662" s="5"/>
      <c r="B662" s="71" t="s">
        <v>807</v>
      </c>
      <c r="C662" s="53">
        <v>4</v>
      </c>
      <c r="D662" s="75">
        <v>34.857799999999997</v>
      </c>
      <c r="E662" s="179">
        <v>1596</v>
      </c>
      <c r="F662" s="108">
        <v>425211.2</v>
      </c>
      <c r="G662" s="61">
        <v>75</v>
      </c>
      <c r="H662" s="15">
        <f t="shared" si="136"/>
        <v>318908.40000000002</v>
      </c>
      <c r="I662" s="15">
        <f t="shared" si="132"/>
        <v>106302.79999999999</v>
      </c>
      <c r="J662" s="15">
        <f t="shared" si="133"/>
        <v>266.42305764411026</v>
      </c>
      <c r="K662" s="15">
        <f t="shared" si="134"/>
        <v>375.53202188152318</v>
      </c>
      <c r="L662" s="15">
        <f t="shared" si="135"/>
        <v>731508.43185765576</v>
      </c>
      <c r="M662" s="15"/>
      <c r="N662" s="15">
        <f t="shared" si="131"/>
        <v>731508.43185765576</v>
      </c>
      <c r="O662" s="38">
        <f t="shared" si="121"/>
        <v>731.50843185765575</v>
      </c>
      <c r="P662" s="38">
        <v>736.37953003599932</v>
      </c>
      <c r="Q662" s="38">
        <f t="shared" si="125"/>
        <v>736.4</v>
      </c>
      <c r="R662" s="191"/>
      <c r="S662" s="195"/>
      <c r="T662" s="191"/>
      <c r="U662" s="195"/>
      <c r="V662" s="178"/>
      <c r="W662" s="38"/>
    </row>
    <row r="663" spans="1:23" x14ac:dyDescent="0.25">
      <c r="A663" s="5"/>
      <c r="B663" s="71" t="s">
        <v>808</v>
      </c>
      <c r="C663" s="53">
        <v>4</v>
      </c>
      <c r="D663" s="75">
        <v>3.2065000000000001</v>
      </c>
      <c r="E663" s="179">
        <v>1155</v>
      </c>
      <c r="F663" s="108">
        <v>212888.1</v>
      </c>
      <c r="G663" s="61">
        <v>75</v>
      </c>
      <c r="H663" s="15">
        <f t="shared" si="136"/>
        <v>159666.07500000001</v>
      </c>
      <c r="I663" s="15">
        <f t="shared" si="132"/>
        <v>53222.024999999994</v>
      </c>
      <c r="J663" s="15">
        <f t="shared" si="133"/>
        <v>184.31870129870131</v>
      </c>
      <c r="K663" s="15">
        <f t="shared" si="134"/>
        <v>457.63637822693215</v>
      </c>
      <c r="L663" s="15">
        <f t="shared" si="135"/>
        <v>708818.45093581744</v>
      </c>
      <c r="M663" s="15"/>
      <c r="N663" s="15">
        <f t="shared" si="131"/>
        <v>708818.45093581744</v>
      </c>
      <c r="O663" s="38">
        <f t="shared" ref="O663:O726" si="137">N663/1000</f>
        <v>708.8184509358174</v>
      </c>
      <c r="P663" s="38">
        <v>633.59798335032121</v>
      </c>
      <c r="Q663" s="38">
        <f t="shared" si="125"/>
        <v>633.6</v>
      </c>
      <c r="R663" s="191"/>
      <c r="S663" s="195"/>
      <c r="T663" s="191"/>
      <c r="U663" s="195"/>
      <c r="V663" s="178"/>
      <c r="W663" s="38"/>
    </row>
    <row r="664" spans="1:23" x14ac:dyDescent="0.25">
      <c r="A664" s="5"/>
      <c r="B664" s="71" t="s">
        <v>809</v>
      </c>
      <c r="C664" s="53">
        <v>4</v>
      </c>
      <c r="D664" s="75">
        <v>27.879099999999998</v>
      </c>
      <c r="E664" s="179">
        <v>1270</v>
      </c>
      <c r="F664" s="108">
        <v>337178.9</v>
      </c>
      <c r="G664" s="61">
        <v>75</v>
      </c>
      <c r="H664" s="15">
        <f t="shared" si="136"/>
        <v>252884.17499999999</v>
      </c>
      <c r="I664" s="15">
        <f t="shared" si="132"/>
        <v>84294.725000000035</v>
      </c>
      <c r="J664" s="15">
        <f t="shared" si="133"/>
        <v>265.49519685039371</v>
      </c>
      <c r="K664" s="15">
        <f t="shared" si="134"/>
        <v>376.45988267523973</v>
      </c>
      <c r="L664" s="15">
        <f t="shared" si="135"/>
        <v>682480.00932328904</v>
      </c>
      <c r="M664" s="15"/>
      <c r="N664" s="15">
        <f t="shared" si="131"/>
        <v>682480.00932328904</v>
      </c>
      <c r="O664" s="38">
        <f t="shared" si="137"/>
        <v>682.48000932328898</v>
      </c>
      <c r="P664" s="38">
        <v>688.36678998733896</v>
      </c>
      <c r="Q664" s="38">
        <f t="shared" si="125"/>
        <v>688.4</v>
      </c>
      <c r="R664" s="191"/>
      <c r="S664" s="195"/>
      <c r="T664" s="191"/>
      <c r="U664" s="195"/>
      <c r="V664" s="178"/>
      <c r="W664" s="38"/>
    </row>
    <row r="665" spans="1:23" x14ac:dyDescent="0.25">
      <c r="A665" s="5"/>
      <c r="B665" s="71" t="s">
        <v>810</v>
      </c>
      <c r="C665" s="53">
        <v>4</v>
      </c>
      <c r="D665" s="75">
        <v>37.349699999999999</v>
      </c>
      <c r="E665" s="179">
        <v>2123</v>
      </c>
      <c r="F665" s="108">
        <v>481855.9</v>
      </c>
      <c r="G665" s="61">
        <v>75</v>
      </c>
      <c r="H665" s="15">
        <f t="shared" si="136"/>
        <v>361391.92499999999</v>
      </c>
      <c r="I665" s="15">
        <f t="shared" si="132"/>
        <v>120463.97500000003</v>
      </c>
      <c r="J665" s="15">
        <f t="shared" si="133"/>
        <v>226.96933584550166</v>
      </c>
      <c r="K665" s="15">
        <f t="shared" si="134"/>
        <v>414.9857436801318</v>
      </c>
      <c r="L665" s="15">
        <f t="shared" si="135"/>
        <v>839573.6718865009</v>
      </c>
      <c r="M665" s="15"/>
      <c r="N665" s="15">
        <f t="shared" si="131"/>
        <v>839573.6718865009</v>
      </c>
      <c r="O665" s="38">
        <f t="shared" si="137"/>
        <v>839.57367188650085</v>
      </c>
      <c r="P665" s="38">
        <v>774.66357121683905</v>
      </c>
      <c r="Q665" s="38">
        <f t="shared" ref="Q665:Q728" si="138">(ROUND(P665,1))</f>
        <v>774.7</v>
      </c>
      <c r="R665" s="191"/>
      <c r="S665" s="195"/>
      <c r="T665" s="191"/>
      <c r="U665" s="195"/>
      <c r="V665" s="178"/>
      <c r="W665" s="38"/>
    </row>
    <row r="666" spans="1:23" x14ac:dyDescent="0.25">
      <c r="A666" s="5"/>
      <c r="B666" s="71" t="s">
        <v>460</v>
      </c>
      <c r="C666" s="53">
        <v>4</v>
      </c>
      <c r="D666" s="75">
        <v>31.619699999999998</v>
      </c>
      <c r="E666" s="179">
        <v>1848</v>
      </c>
      <c r="F666" s="108">
        <v>381910.1</v>
      </c>
      <c r="G666" s="61">
        <v>75</v>
      </c>
      <c r="H666" s="15">
        <f t="shared" si="136"/>
        <v>286432.57500000001</v>
      </c>
      <c r="I666" s="15">
        <f t="shared" si="132"/>
        <v>95477.524999999965</v>
      </c>
      <c r="J666" s="15">
        <f t="shared" si="133"/>
        <v>206.66130952380951</v>
      </c>
      <c r="K666" s="15">
        <f t="shared" si="134"/>
        <v>435.29377000182393</v>
      </c>
      <c r="L666" s="15">
        <f t="shared" si="135"/>
        <v>823794.50967359648</v>
      </c>
      <c r="M666" s="15"/>
      <c r="N666" s="15">
        <f t="shared" si="131"/>
        <v>823794.50967359648</v>
      </c>
      <c r="O666" s="38">
        <f t="shared" si="137"/>
        <v>823.79450967359651</v>
      </c>
      <c r="P666" s="38">
        <v>794.3327134521827</v>
      </c>
      <c r="Q666" s="38">
        <f t="shared" si="138"/>
        <v>794.3</v>
      </c>
      <c r="R666" s="191"/>
      <c r="S666" s="195"/>
      <c r="T666" s="191"/>
      <c r="U666" s="195"/>
      <c r="V666" s="178"/>
      <c r="W666" s="38"/>
    </row>
    <row r="667" spans="1:23" x14ac:dyDescent="0.25">
      <c r="A667" s="5"/>
      <c r="B667" s="71" t="s">
        <v>461</v>
      </c>
      <c r="C667" s="53">
        <v>4</v>
      </c>
      <c r="D667" s="75">
        <v>31.804299999999998</v>
      </c>
      <c r="E667" s="179">
        <v>1740</v>
      </c>
      <c r="F667" s="108">
        <v>268592.59999999998</v>
      </c>
      <c r="G667" s="61">
        <v>75</v>
      </c>
      <c r="H667" s="15">
        <f t="shared" si="136"/>
        <v>201444.45</v>
      </c>
      <c r="I667" s="15">
        <f t="shared" si="132"/>
        <v>67148.149999999965</v>
      </c>
      <c r="J667" s="15">
        <f t="shared" si="133"/>
        <v>154.36356321839079</v>
      </c>
      <c r="K667" s="15">
        <f t="shared" si="134"/>
        <v>487.59151630724261</v>
      </c>
      <c r="L667" s="15">
        <f t="shared" si="135"/>
        <v>881325.25109178945</v>
      </c>
      <c r="M667" s="15"/>
      <c r="N667" s="15">
        <f t="shared" si="131"/>
        <v>881325.25109178945</v>
      </c>
      <c r="O667" s="38">
        <f t="shared" si="137"/>
        <v>881.32525109178948</v>
      </c>
      <c r="P667" s="38">
        <v>828.23272003737952</v>
      </c>
      <c r="Q667" s="38">
        <f t="shared" si="138"/>
        <v>828.2</v>
      </c>
      <c r="R667" s="191"/>
      <c r="S667" s="195"/>
      <c r="T667" s="191"/>
      <c r="U667" s="195"/>
      <c r="V667" s="178"/>
      <c r="W667" s="38"/>
    </row>
    <row r="668" spans="1:23" x14ac:dyDescent="0.25">
      <c r="A668" s="5"/>
      <c r="B668" s="71" t="s">
        <v>462</v>
      </c>
      <c r="C668" s="53">
        <v>4</v>
      </c>
      <c r="D668" s="75">
        <v>35.480600000000003</v>
      </c>
      <c r="E668" s="179">
        <v>3332</v>
      </c>
      <c r="F668" s="108">
        <v>300182</v>
      </c>
      <c r="G668" s="61">
        <v>75</v>
      </c>
      <c r="H668" s="15">
        <f t="shared" si="136"/>
        <v>225136.5</v>
      </c>
      <c r="I668" s="15">
        <f t="shared" si="132"/>
        <v>75045.5</v>
      </c>
      <c r="J668" s="15">
        <f t="shared" si="133"/>
        <v>90.090636254501803</v>
      </c>
      <c r="K668" s="15">
        <f t="shared" si="134"/>
        <v>551.86444327113168</v>
      </c>
      <c r="L668" s="15">
        <f t="shared" si="135"/>
        <v>1126548.8816378734</v>
      </c>
      <c r="M668" s="15"/>
      <c r="N668" s="15">
        <f t="shared" si="131"/>
        <v>1126548.8816378734</v>
      </c>
      <c r="O668" s="38">
        <f t="shared" si="137"/>
        <v>1126.5488816378734</v>
      </c>
      <c r="P668" s="38">
        <v>1016.6564054451017</v>
      </c>
      <c r="Q668" s="38">
        <f t="shared" si="138"/>
        <v>1016.7</v>
      </c>
      <c r="R668" s="191"/>
      <c r="S668" s="195"/>
      <c r="T668" s="191"/>
      <c r="U668" s="195"/>
      <c r="V668" s="178"/>
      <c r="W668" s="38"/>
    </row>
    <row r="669" spans="1:23" x14ac:dyDescent="0.25">
      <c r="A669" s="5"/>
      <c r="B669" s="71" t="s">
        <v>463</v>
      </c>
      <c r="C669" s="53">
        <v>4</v>
      </c>
      <c r="D669" s="75">
        <v>20.279299999999999</v>
      </c>
      <c r="E669" s="179">
        <v>1083</v>
      </c>
      <c r="F669" s="108">
        <v>350971.4</v>
      </c>
      <c r="G669" s="61">
        <v>75</v>
      </c>
      <c r="H669" s="15">
        <f t="shared" si="136"/>
        <v>263228.55</v>
      </c>
      <c r="I669" s="15">
        <f t="shared" si="132"/>
        <v>87742.850000000035</v>
      </c>
      <c r="J669" s="15">
        <f t="shared" si="133"/>
        <v>324.0733148661127</v>
      </c>
      <c r="K669" s="15">
        <f t="shared" si="134"/>
        <v>317.88176465952074</v>
      </c>
      <c r="L669" s="15">
        <f t="shared" si="135"/>
        <v>568414.1846866929</v>
      </c>
      <c r="M669" s="15"/>
      <c r="N669" s="15">
        <f t="shared" si="131"/>
        <v>568414.1846866929</v>
      </c>
      <c r="O669" s="38">
        <f t="shared" si="137"/>
        <v>568.41418468669292</v>
      </c>
      <c r="P669" s="38">
        <v>718.05632354482486</v>
      </c>
      <c r="Q669" s="38">
        <f t="shared" si="138"/>
        <v>718.1</v>
      </c>
      <c r="R669" s="191"/>
      <c r="S669" s="195"/>
      <c r="T669" s="191"/>
      <c r="U669" s="195"/>
      <c r="V669" s="178"/>
      <c r="W669" s="38"/>
    </row>
    <row r="670" spans="1:23" x14ac:dyDescent="0.25">
      <c r="A670" s="5"/>
      <c r="B670" s="71" t="s">
        <v>464</v>
      </c>
      <c r="C670" s="53">
        <v>4</v>
      </c>
      <c r="D670" s="75">
        <v>29.5458</v>
      </c>
      <c r="E670" s="179">
        <v>1470</v>
      </c>
      <c r="F670" s="108">
        <v>553665.80000000005</v>
      </c>
      <c r="G670" s="61">
        <v>75</v>
      </c>
      <c r="H670" s="15">
        <f t="shared" si="136"/>
        <v>415249.35</v>
      </c>
      <c r="I670" s="15">
        <f t="shared" si="132"/>
        <v>138416.45000000007</v>
      </c>
      <c r="J670" s="15">
        <f t="shared" si="133"/>
        <v>376.64340136054426</v>
      </c>
      <c r="K670" s="15">
        <f t="shared" si="134"/>
        <v>265.31167816508918</v>
      </c>
      <c r="L670" s="15">
        <f t="shared" si="135"/>
        <v>562992.55302521063</v>
      </c>
      <c r="M670" s="15"/>
      <c r="N670" s="15">
        <f t="shared" si="131"/>
        <v>562992.55302521063</v>
      </c>
      <c r="O670" s="38">
        <f t="shared" si="137"/>
        <v>562.99255302521067</v>
      </c>
      <c r="P670" s="38">
        <v>513.72661277584166</v>
      </c>
      <c r="Q670" s="38">
        <f t="shared" si="138"/>
        <v>513.70000000000005</v>
      </c>
      <c r="R670" s="191"/>
      <c r="S670" s="195"/>
      <c r="T670" s="191"/>
      <c r="U670" s="195"/>
      <c r="V670" s="178"/>
      <c r="W670" s="38"/>
    </row>
    <row r="671" spans="1:23" x14ac:dyDescent="0.25">
      <c r="A671" s="5"/>
      <c r="B671" s="71" t="s">
        <v>465</v>
      </c>
      <c r="C671" s="53">
        <v>4</v>
      </c>
      <c r="D671" s="75">
        <v>29.537800000000001</v>
      </c>
      <c r="E671" s="179">
        <v>755</v>
      </c>
      <c r="F671" s="108">
        <v>172392.1</v>
      </c>
      <c r="G671" s="61">
        <v>75</v>
      </c>
      <c r="H671" s="15">
        <f t="shared" si="136"/>
        <v>129294.075</v>
      </c>
      <c r="I671" s="15">
        <f t="shared" si="132"/>
        <v>43098.025000000009</v>
      </c>
      <c r="J671" s="15">
        <f t="shared" si="133"/>
        <v>228.33390728476823</v>
      </c>
      <c r="K671" s="15">
        <f t="shared" si="134"/>
        <v>413.62117224086523</v>
      </c>
      <c r="L671" s="15">
        <f t="shared" si="135"/>
        <v>685563.57459107204</v>
      </c>
      <c r="M671" s="15"/>
      <c r="N671" s="15">
        <f t="shared" si="131"/>
        <v>685563.57459107204</v>
      </c>
      <c r="O671" s="38">
        <f t="shared" si="137"/>
        <v>685.5635745910721</v>
      </c>
      <c r="P671" s="38">
        <v>599.1778749955597</v>
      </c>
      <c r="Q671" s="38">
        <f t="shared" si="138"/>
        <v>599.20000000000005</v>
      </c>
      <c r="R671" s="191"/>
      <c r="S671" s="195"/>
      <c r="T671" s="191"/>
      <c r="U671" s="195"/>
      <c r="V671" s="178"/>
      <c r="W671" s="38"/>
    </row>
    <row r="672" spans="1:23" x14ac:dyDescent="0.25">
      <c r="A672" s="5"/>
      <c r="B672" s="71" t="s">
        <v>455</v>
      </c>
      <c r="C672" s="53">
        <v>4</v>
      </c>
      <c r="D672" s="75">
        <v>47.218299999999999</v>
      </c>
      <c r="E672" s="179">
        <v>3134</v>
      </c>
      <c r="F672" s="108">
        <v>419370</v>
      </c>
      <c r="G672" s="61">
        <v>75</v>
      </c>
      <c r="H672" s="15">
        <f t="shared" si="136"/>
        <v>314527.5</v>
      </c>
      <c r="I672" s="15">
        <f t="shared" si="132"/>
        <v>104842.5</v>
      </c>
      <c r="J672" s="15">
        <f t="shared" si="133"/>
        <v>133.8130185067007</v>
      </c>
      <c r="K672" s="15">
        <f t="shared" si="134"/>
        <v>508.14206101893274</v>
      </c>
      <c r="L672" s="15">
        <f t="shared" si="135"/>
        <v>1083250.5822541511</v>
      </c>
      <c r="M672" s="15"/>
      <c r="N672" s="15">
        <f t="shared" si="131"/>
        <v>1083250.5822541511</v>
      </c>
      <c r="O672" s="38">
        <f t="shared" si="137"/>
        <v>1083.2505822541511</v>
      </c>
      <c r="P672" s="38">
        <v>990.22813223126286</v>
      </c>
      <c r="Q672" s="38">
        <f t="shared" si="138"/>
        <v>990.2</v>
      </c>
      <c r="R672" s="191"/>
      <c r="S672" s="195"/>
      <c r="T672" s="191"/>
      <c r="U672" s="195"/>
      <c r="V672" s="178"/>
      <c r="W672" s="38"/>
    </row>
    <row r="673" spans="1:23" x14ac:dyDescent="0.25">
      <c r="A673" s="5"/>
      <c r="B673" s="71" t="s">
        <v>466</v>
      </c>
      <c r="C673" s="53">
        <v>3</v>
      </c>
      <c r="D673" s="75">
        <v>6.2233000000000001</v>
      </c>
      <c r="E673" s="179">
        <v>8901</v>
      </c>
      <c r="F673" s="108">
        <v>11434436</v>
      </c>
      <c r="G673" s="61">
        <v>20</v>
      </c>
      <c r="H673" s="15">
        <f t="shared" si="136"/>
        <v>2286887.2000000002</v>
      </c>
      <c r="I673" s="15">
        <f t="shared" si="132"/>
        <v>9147548.8000000007</v>
      </c>
      <c r="J673" s="15">
        <f t="shared" si="133"/>
        <v>1284.6237501404337</v>
      </c>
      <c r="K673" s="15">
        <f t="shared" si="134"/>
        <v>-642.66867061480025</v>
      </c>
      <c r="L673" s="15">
        <f t="shared" si="135"/>
        <v>869116.13636853301</v>
      </c>
      <c r="M673" s="15"/>
      <c r="N673" s="15">
        <f t="shared" si="131"/>
        <v>869116.13636853301</v>
      </c>
      <c r="O673" s="38">
        <f t="shared" si="137"/>
        <v>869.11613636853303</v>
      </c>
      <c r="P673" s="38">
        <v>792.04954623682897</v>
      </c>
      <c r="Q673" s="38">
        <f t="shared" si="138"/>
        <v>792</v>
      </c>
      <c r="R673" s="191"/>
      <c r="S673" s="195"/>
      <c r="T673" s="191"/>
      <c r="U673" s="195"/>
      <c r="V673" s="178"/>
      <c r="W673" s="38"/>
    </row>
    <row r="674" spans="1:23" x14ac:dyDescent="0.25">
      <c r="A674" s="5"/>
      <c r="B674" s="71" t="s">
        <v>467</v>
      </c>
      <c r="C674" s="53">
        <v>4</v>
      </c>
      <c r="D674" s="75">
        <v>6.9349000000000007</v>
      </c>
      <c r="E674" s="179">
        <v>8094</v>
      </c>
      <c r="F674" s="108">
        <v>3485135.4</v>
      </c>
      <c r="G674" s="61">
        <v>75</v>
      </c>
      <c r="H674" s="15">
        <f t="shared" si="136"/>
        <v>2613851.5499999998</v>
      </c>
      <c r="I674" s="15">
        <f t="shared" si="132"/>
        <v>871283.85000000009</v>
      </c>
      <c r="J674" s="15">
        <f t="shared" si="133"/>
        <v>430.58257968865826</v>
      </c>
      <c r="K674" s="15">
        <f t="shared" si="134"/>
        <v>211.37249983697518</v>
      </c>
      <c r="L674" s="15">
        <f t="shared" si="135"/>
        <v>1066074.5829960257</v>
      </c>
      <c r="M674" s="15"/>
      <c r="N674" s="15">
        <f t="shared" si="131"/>
        <v>1066074.5829960257</v>
      </c>
      <c r="O674" s="38">
        <f t="shared" si="137"/>
        <v>1066.0745829960256</v>
      </c>
      <c r="P674" s="38">
        <v>1091.879611280061</v>
      </c>
      <c r="Q674" s="38">
        <f t="shared" si="138"/>
        <v>1091.9000000000001</v>
      </c>
      <c r="R674" s="191"/>
      <c r="S674" s="195"/>
      <c r="T674" s="191"/>
      <c r="U674" s="195"/>
      <c r="V674" s="178"/>
      <c r="W674" s="38"/>
    </row>
    <row r="675" spans="1:23" x14ac:dyDescent="0.25">
      <c r="A675" s="5"/>
      <c r="B675" s="71" t="s">
        <v>811</v>
      </c>
      <c r="C675" s="53">
        <v>4</v>
      </c>
      <c r="D675" s="75">
        <v>33.140799999999999</v>
      </c>
      <c r="E675" s="179">
        <v>1661</v>
      </c>
      <c r="F675" s="108">
        <v>179837</v>
      </c>
      <c r="G675" s="61">
        <v>75</v>
      </c>
      <c r="H675" s="15">
        <f t="shared" si="136"/>
        <v>134877.75</v>
      </c>
      <c r="I675" s="15">
        <f t="shared" si="132"/>
        <v>44959.25</v>
      </c>
      <c r="J675" s="15">
        <f t="shared" si="133"/>
        <v>108.27031908488863</v>
      </c>
      <c r="K675" s="15">
        <f t="shared" si="134"/>
        <v>533.68476044074487</v>
      </c>
      <c r="L675" s="15">
        <f t="shared" si="135"/>
        <v>936778.34164363949</v>
      </c>
      <c r="M675" s="15"/>
      <c r="N675" s="15">
        <f t="shared" si="131"/>
        <v>936778.34164363949</v>
      </c>
      <c r="O675" s="38">
        <f t="shared" si="137"/>
        <v>936.77834164363946</v>
      </c>
      <c r="P675" s="38">
        <v>857.83024467060318</v>
      </c>
      <c r="Q675" s="38">
        <f t="shared" si="138"/>
        <v>857.8</v>
      </c>
      <c r="R675" s="191"/>
      <c r="S675" s="195"/>
      <c r="T675" s="191"/>
      <c r="U675" s="195"/>
      <c r="V675" s="178"/>
      <c r="W675" s="38"/>
    </row>
    <row r="676" spans="1:23" x14ac:dyDescent="0.25">
      <c r="A676" s="5"/>
      <c r="B676" s="71" t="s">
        <v>468</v>
      </c>
      <c r="C676" s="53">
        <v>4</v>
      </c>
      <c r="D676" s="75">
        <v>20.0916</v>
      </c>
      <c r="E676" s="179">
        <v>1363</v>
      </c>
      <c r="F676" s="108">
        <v>173331.1</v>
      </c>
      <c r="G676" s="61">
        <v>75</v>
      </c>
      <c r="H676" s="15">
        <f t="shared" si="136"/>
        <v>129998.325</v>
      </c>
      <c r="I676" s="15">
        <f t="shared" si="132"/>
        <v>43332.775000000009</v>
      </c>
      <c r="J676" s="15">
        <f t="shared" si="133"/>
        <v>127.16881878209831</v>
      </c>
      <c r="K676" s="15">
        <f t="shared" si="134"/>
        <v>514.78626074353508</v>
      </c>
      <c r="L676" s="15">
        <f t="shared" si="135"/>
        <v>848352.38135439099</v>
      </c>
      <c r="M676" s="15"/>
      <c r="N676" s="15">
        <f t="shared" si="131"/>
        <v>848352.38135439099</v>
      </c>
      <c r="O676" s="38">
        <f t="shared" si="137"/>
        <v>848.35238135439101</v>
      </c>
      <c r="P676" s="38">
        <v>751.27407787645654</v>
      </c>
      <c r="Q676" s="38">
        <f t="shared" si="138"/>
        <v>751.3</v>
      </c>
      <c r="R676" s="191"/>
      <c r="S676" s="195"/>
      <c r="T676" s="191"/>
      <c r="U676" s="195"/>
      <c r="V676" s="178"/>
      <c r="W676" s="38"/>
    </row>
    <row r="677" spans="1:23" x14ac:dyDescent="0.25">
      <c r="A677" s="5"/>
      <c r="B677" s="71" t="s">
        <v>145</v>
      </c>
      <c r="C677" s="53">
        <v>4</v>
      </c>
      <c r="D677" s="75">
        <v>31.363900000000001</v>
      </c>
      <c r="E677" s="179">
        <v>2395</v>
      </c>
      <c r="F677" s="108">
        <v>625823.69999999995</v>
      </c>
      <c r="G677" s="61">
        <v>75</v>
      </c>
      <c r="H677" s="15">
        <f t="shared" si="136"/>
        <v>469367.77500000002</v>
      </c>
      <c r="I677" s="15">
        <f t="shared" si="132"/>
        <v>156455.92499999993</v>
      </c>
      <c r="J677" s="15">
        <f t="shared" si="133"/>
        <v>261.30425887265136</v>
      </c>
      <c r="K677" s="15">
        <f t="shared" si="134"/>
        <v>380.65082065298208</v>
      </c>
      <c r="L677" s="15">
        <f t="shared" si="135"/>
        <v>805077.6459009815</v>
      </c>
      <c r="M677" s="15"/>
      <c r="N677" s="15">
        <f t="shared" si="131"/>
        <v>805077.6459009815</v>
      </c>
      <c r="O677" s="38">
        <f t="shared" si="137"/>
        <v>805.07764590098145</v>
      </c>
      <c r="P677" s="38">
        <v>650.4148861320358</v>
      </c>
      <c r="Q677" s="38">
        <f t="shared" si="138"/>
        <v>650.4</v>
      </c>
      <c r="R677" s="191"/>
      <c r="S677" s="195"/>
      <c r="T677" s="191"/>
      <c r="U677" s="195"/>
      <c r="V677" s="178"/>
      <c r="W677" s="38"/>
    </row>
    <row r="678" spans="1:23" x14ac:dyDescent="0.25">
      <c r="A678" s="5"/>
      <c r="B678" s="8"/>
      <c r="C678" s="8"/>
      <c r="D678" s="75">
        <v>0</v>
      </c>
      <c r="E678" s="181"/>
      <c r="F678" s="50"/>
      <c r="G678" s="61"/>
      <c r="H678" s="39"/>
      <c r="I678" s="15"/>
      <c r="J678" s="15"/>
      <c r="K678" s="15"/>
      <c r="L678" s="15"/>
      <c r="M678" s="15"/>
      <c r="N678" s="15"/>
      <c r="O678" s="38">
        <f t="shared" si="137"/>
        <v>0</v>
      </c>
      <c r="P678" s="38">
        <v>0</v>
      </c>
      <c r="Q678" s="38">
        <f t="shared" si="138"/>
        <v>0</v>
      </c>
      <c r="R678" s="191"/>
      <c r="S678" s="195"/>
      <c r="T678" s="191"/>
      <c r="U678" s="195"/>
      <c r="V678" s="178"/>
      <c r="W678" s="38"/>
    </row>
    <row r="679" spans="1:23" x14ac:dyDescent="0.25">
      <c r="A679" s="32" t="s">
        <v>469</v>
      </c>
      <c r="B679" s="63" t="s">
        <v>2</v>
      </c>
      <c r="C679" s="64"/>
      <c r="D679" s="7">
        <v>1228.3134999999997</v>
      </c>
      <c r="E679" s="182">
        <f>E680</f>
        <v>110519</v>
      </c>
      <c r="F679" s="55"/>
      <c r="G679" s="61"/>
      <c r="H679" s="12">
        <f>H681</f>
        <v>16709600.350000001</v>
      </c>
      <c r="I679" s="12">
        <f>I681</f>
        <v>-16709600.350000001</v>
      </c>
      <c r="J679" s="15"/>
      <c r="K679" s="15"/>
      <c r="L679" s="15"/>
      <c r="M679" s="14">
        <f>M681</f>
        <v>44161053.388483219</v>
      </c>
      <c r="N679" s="12">
        <f t="shared" si="131"/>
        <v>44161053.388483219</v>
      </c>
      <c r="O679" s="38"/>
      <c r="P679" s="38"/>
      <c r="Q679" s="38">
        <f t="shared" si="138"/>
        <v>0</v>
      </c>
      <c r="R679" s="191"/>
      <c r="S679" s="195"/>
      <c r="T679" s="191"/>
      <c r="U679" s="195"/>
      <c r="V679" s="178"/>
      <c r="W679" s="38"/>
    </row>
    <row r="680" spans="1:23" x14ac:dyDescent="0.25">
      <c r="A680" s="32" t="s">
        <v>469</v>
      </c>
      <c r="B680" s="63" t="s">
        <v>3</v>
      </c>
      <c r="C680" s="64"/>
      <c r="D680" s="7">
        <v>1228.3134999999997</v>
      </c>
      <c r="E680" s="182">
        <f>SUM(E682:E719)</f>
        <v>110519</v>
      </c>
      <c r="F680" s="55">
        <f>SUM(F682:F719)</f>
        <v>66838401.400000006</v>
      </c>
      <c r="G680" s="61"/>
      <c r="H680" s="12">
        <f>SUM(H682:H719)</f>
        <v>30695952.57</v>
      </c>
      <c r="I680" s="12">
        <f>SUM(I682:I719)</f>
        <v>36142448.829999998</v>
      </c>
      <c r="J680" s="15"/>
      <c r="K680" s="15"/>
      <c r="L680" s="12">
        <f>SUM(L682:L719)</f>
        <v>35649575.902592473</v>
      </c>
      <c r="M680" s="15"/>
      <c r="N680" s="12">
        <f t="shared" si="131"/>
        <v>35649575.902592473</v>
      </c>
      <c r="O680" s="38"/>
      <c r="P680" s="38"/>
      <c r="Q680" s="38">
        <f t="shared" si="138"/>
        <v>0</v>
      </c>
      <c r="R680" s="191"/>
      <c r="S680" s="195"/>
      <c r="T680" s="191"/>
      <c r="U680" s="195"/>
      <c r="V680" s="178"/>
      <c r="W680" s="38"/>
    </row>
    <row r="681" spans="1:23" x14ac:dyDescent="0.25">
      <c r="A681" s="5"/>
      <c r="B681" s="71" t="s">
        <v>26</v>
      </c>
      <c r="C681" s="53">
        <v>2</v>
      </c>
      <c r="D681" s="75">
        <v>0</v>
      </c>
      <c r="E681" s="185"/>
      <c r="F681" s="70"/>
      <c r="G681" s="61">
        <v>25</v>
      </c>
      <c r="H681" s="15">
        <f>F680*G681/100</f>
        <v>16709600.350000001</v>
      </c>
      <c r="I681" s="15">
        <f t="shared" si="132"/>
        <v>-16709600.350000001</v>
      </c>
      <c r="J681" s="15"/>
      <c r="K681" s="15"/>
      <c r="L681" s="15"/>
      <c r="M681" s="15">
        <f>($L$7*$L$8*E679/$L$10)+($L$7*$L$9*D679/$L$11)</f>
        <v>44161053.388483219</v>
      </c>
      <c r="N681" s="15">
        <f t="shared" si="131"/>
        <v>44161053.388483219</v>
      </c>
      <c r="O681" s="38">
        <f t="shared" si="137"/>
        <v>44161.053388483218</v>
      </c>
      <c r="P681" s="38">
        <v>40444.887726473527</v>
      </c>
      <c r="Q681" s="38">
        <f t="shared" si="138"/>
        <v>40444.9</v>
      </c>
      <c r="R681" s="191"/>
      <c r="S681" s="195"/>
      <c r="T681" s="191"/>
      <c r="U681" s="195"/>
      <c r="V681" s="178"/>
      <c r="W681" s="38"/>
    </row>
    <row r="682" spans="1:23" x14ac:dyDescent="0.25">
      <c r="A682" s="5"/>
      <c r="B682" s="71" t="s">
        <v>470</v>
      </c>
      <c r="C682" s="53">
        <v>4</v>
      </c>
      <c r="D682" s="75">
        <v>28.536100000000001</v>
      </c>
      <c r="E682" s="179">
        <v>1945</v>
      </c>
      <c r="F682" s="109">
        <v>236843.9</v>
      </c>
      <c r="G682" s="61">
        <v>75</v>
      </c>
      <c r="H682" s="15">
        <f>F682*G682/100</f>
        <v>177632.92499999999</v>
      </c>
      <c r="I682" s="15">
        <f t="shared" si="132"/>
        <v>59210.975000000006</v>
      </c>
      <c r="J682" s="15">
        <f t="shared" ref="J682:J719" si="139">F682/E682</f>
        <v>121.77064267352185</v>
      </c>
      <c r="K682" s="15">
        <f t="shared" ref="K682:K719" si="140">$J$11*$J$19-J682</f>
        <v>520.18443685211162</v>
      </c>
      <c r="L682" s="15">
        <f t="shared" ref="L682:L719" si="141">IF(K682&gt;0,$J$7*$J$8*(K682/$K$19),0)+$J$7*$J$9*(E682/$E$19)+$J$7*$J$10*(D682/$D$19)</f>
        <v>934032.05759753706</v>
      </c>
      <c r="M682" s="15"/>
      <c r="N682" s="15">
        <f t="shared" si="131"/>
        <v>934032.05759753706</v>
      </c>
      <c r="O682" s="38">
        <f t="shared" si="137"/>
        <v>934.032057597537</v>
      </c>
      <c r="P682" s="38">
        <v>874.55687784310885</v>
      </c>
      <c r="Q682" s="38">
        <f t="shared" si="138"/>
        <v>874.6</v>
      </c>
      <c r="R682" s="191"/>
      <c r="S682" s="195"/>
      <c r="T682" s="191"/>
      <c r="U682" s="195"/>
      <c r="V682" s="178"/>
      <c r="W682" s="38"/>
    </row>
    <row r="683" spans="1:23" x14ac:dyDescent="0.25">
      <c r="A683" s="5"/>
      <c r="B683" s="71" t="s">
        <v>471</v>
      </c>
      <c r="C683" s="53">
        <v>4</v>
      </c>
      <c r="D683" s="75">
        <v>47.4878</v>
      </c>
      <c r="E683" s="179">
        <v>2628</v>
      </c>
      <c r="F683" s="109">
        <v>284611.20000000001</v>
      </c>
      <c r="G683" s="61">
        <v>75</v>
      </c>
      <c r="H683" s="15">
        <f t="shared" ref="H683:H719" si="142">F683*G683/100</f>
        <v>213458.4</v>
      </c>
      <c r="I683" s="15">
        <f t="shared" si="132"/>
        <v>71152.800000000017</v>
      </c>
      <c r="J683" s="15">
        <f t="shared" si="139"/>
        <v>108.29954337899544</v>
      </c>
      <c r="K683" s="15">
        <f t="shared" si="140"/>
        <v>533.65553614663804</v>
      </c>
      <c r="L683" s="15">
        <f t="shared" si="141"/>
        <v>1068406.8091384692</v>
      </c>
      <c r="M683" s="15"/>
      <c r="N683" s="15">
        <f t="shared" si="131"/>
        <v>1068406.8091384692</v>
      </c>
      <c r="O683" s="38">
        <f t="shared" si="137"/>
        <v>1068.4068091384693</v>
      </c>
      <c r="P683" s="38">
        <v>987.80865946307574</v>
      </c>
      <c r="Q683" s="38">
        <f t="shared" si="138"/>
        <v>987.8</v>
      </c>
      <c r="R683" s="191"/>
      <c r="S683" s="195"/>
      <c r="T683" s="191"/>
      <c r="U683" s="195"/>
      <c r="V683" s="178"/>
      <c r="W683" s="38"/>
    </row>
    <row r="684" spans="1:23" x14ac:dyDescent="0.25">
      <c r="A684" s="5"/>
      <c r="B684" s="71" t="s">
        <v>472</v>
      </c>
      <c r="C684" s="53">
        <v>4</v>
      </c>
      <c r="D684" s="75">
        <v>24.181699999999999</v>
      </c>
      <c r="E684" s="179">
        <v>1466</v>
      </c>
      <c r="F684" s="109">
        <v>321073.5</v>
      </c>
      <c r="G684" s="61">
        <v>75</v>
      </c>
      <c r="H684" s="15">
        <f t="shared" si="142"/>
        <v>240805.125</v>
      </c>
      <c r="I684" s="15">
        <f t="shared" si="132"/>
        <v>80268.375</v>
      </c>
      <c r="J684" s="15">
        <f t="shared" si="139"/>
        <v>219.01330150068213</v>
      </c>
      <c r="K684" s="15">
        <f t="shared" si="140"/>
        <v>422.9417780249513</v>
      </c>
      <c r="L684" s="15">
        <f t="shared" si="141"/>
        <v>751046.9581888339</v>
      </c>
      <c r="M684" s="15"/>
      <c r="N684" s="15">
        <f t="shared" si="131"/>
        <v>751046.9581888339</v>
      </c>
      <c r="O684" s="38">
        <f t="shared" si="137"/>
        <v>751.04695818883386</v>
      </c>
      <c r="P684" s="38">
        <v>656.7213142469011</v>
      </c>
      <c r="Q684" s="38">
        <f t="shared" si="138"/>
        <v>656.7</v>
      </c>
      <c r="R684" s="191"/>
      <c r="S684" s="195"/>
      <c r="T684" s="191"/>
      <c r="U684" s="195"/>
      <c r="V684" s="178"/>
      <c r="W684" s="38"/>
    </row>
    <row r="685" spans="1:23" x14ac:dyDescent="0.25">
      <c r="A685" s="5"/>
      <c r="B685" s="71" t="s">
        <v>812</v>
      </c>
      <c r="C685" s="53">
        <v>4</v>
      </c>
      <c r="D685" s="75">
        <v>30.626899999999999</v>
      </c>
      <c r="E685" s="179">
        <v>1940</v>
      </c>
      <c r="F685" s="109">
        <v>366325.3</v>
      </c>
      <c r="G685" s="61">
        <v>75</v>
      </c>
      <c r="H685" s="15">
        <f t="shared" si="142"/>
        <v>274743.97499999998</v>
      </c>
      <c r="I685" s="15">
        <f t="shared" si="132"/>
        <v>91581.325000000012</v>
      </c>
      <c r="J685" s="15">
        <f t="shared" si="139"/>
        <v>188.82747422680413</v>
      </c>
      <c r="K685" s="15">
        <f t="shared" si="140"/>
        <v>453.12760529882928</v>
      </c>
      <c r="L685" s="15">
        <f t="shared" si="141"/>
        <v>852870.23514815653</v>
      </c>
      <c r="M685" s="15"/>
      <c r="N685" s="15">
        <f t="shared" si="131"/>
        <v>852870.23514815653</v>
      </c>
      <c r="O685" s="38">
        <f t="shared" si="137"/>
        <v>852.87023514815655</v>
      </c>
      <c r="P685" s="38">
        <v>800.63934446300198</v>
      </c>
      <c r="Q685" s="38">
        <f t="shared" si="138"/>
        <v>800.6</v>
      </c>
      <c r="R685" s="191"/>
      <c r="S685" s="195"/>
      <c r="T685" s="191"/>
      <c r="U685" s="195"/>
      <c r="V685" s="178"/>
      <c r="W685" s="38"/>
    </row>
    <row r="686" spans="1:23" x14ac:dyDescent="0.25">
      <c r="A686" s="5"/>
      <c r="B686" s="71" t="s">
        <v>473</v>
      </c>
      <c r="C686" s="53">
        <v>4</v>
      </c>
      <c r="D686" s="75">
        <v>27.559699999999996</v>
      </c>
      <c r="E686" s="179">
        <v>1400</v>
      </c>
      <c r="F686" s="109">
        <v>239474.4</v>
      </c>
      <c r="G686" s="61">
        <v>75</v>
      </c>
      <c r="H686" s="15">
        <f t="shared" si="142"/>
        <v>179605.8</v>
      </c>
      <c r="I686" s="15">
        <f t="shared" si="132"/>
        <v>59868.600000000006</v>
      </c>
      <c r="J686" s="15">
        <f t="shared" si="139"/>
        <v>171.05314285714286</v>
      </c>
      <c r="K686" s="15">
        <f t="shared" si="140"/>
        <v>470.90193666849058</v>
      </c>
      <c r="L686" s="15">
        <f t="shared" si="141"/>
        <v>815711.48797914654</v>
      </c>
      <c r="M686" s="15"/>
      <c r="N686" s="15">
        <f t="shared" si="131"/>
        <v>815711.48797914654</v>
      </c>
      <c r="O686" s="38">
        <f t="shared" si="137"/>
        <v>815.71148797914657</v>
      </c>
      <c r="P686" s="38">
        <v>735.2988552545653</v>
      </c>
      <c r="Q686" s="38">
        <f t="shared" si="138"/>
        <v>735.3</v>
      </c>
      <c r="R686" s="191"/>
      <c r="S686" s="195"/>
      <c r="T686" s="191"/>
      <c r="U686" s="195"/>
      <c r="V686" s="178"/>
      <c r="W686" s="38"/>
    </row>
    <row r="687" spans="1:23" x14ac:dyDescent="0.25">
      <c r="A687" s="5"/>
      <c r="B687" s="71" t="s">
        <v>474</v>
      </c>
      <c r="C687" s="53">
        <v>4</v>
      </c>
      <c r="D687" s="75">
        <v>52.490699999999997</v>
      </c>
      <c r="E687" s="179">
        <v>3262</v>
      </c>
      <c r="F687" s="109">
        <v>567632.80000000005</v>
      </c>
      <c r="G687" s="61">
        <v>75</v>
      </c>
      <c r="H687" s="15">
        <f t="shared" si="142"/>
        <v>425724.6</v>
      </c>
      <c r="I687" s="15">
        <f t="shared" si="132"/>
        <v>141908.20000000007</v>
      </c>
      <c r="J687" s="15">
        <f t="shared" si="139"/>
        <v>174.01373390557941</v>
      </c>
      <c r="K687" s="15">
        <f t="shared" si="140"/>
        <v>467.94134562005399</v>
      </c>
      <c r="L687" s="15">
        <f t="shared" si="141"/>
        <v>1058084.7769320502</v>
      </c>
      <c r="M687" s="15"/>
      <c r="N687" s="15">
        <f t="shared" si="131"/>
        <v>1058084.7769320502</v>
      </c>
      <c r="O687" s="38">
        <f t="shared" si="137"/>
        <v>1058.0847769320503</v>
      </c>
      <c r="P687" s="38">
        <v>949.26043718541291</v>
      </c>
      <c r="Q687" s="38">
        <f t="shared" si="138"/>
        <v>949.3</v>
      </c>
      <c r="R687" s="191"/>
      <c r="S687" s="195"/>
      <c r="T687" s="191"/>
      <c r="U687" s="195"/>
      <c r="V687" s="178"/>
      <c r="W687" s="38"/>
    </row>
    <row r="688" spans="1:23" x14ac:dyDescent="0.25">
      <c r="A688" s="5"/>
      <c r="B688" s="71" t="s">
        <v>475</v>
      </c>
      <c r="C688" s="53">
        <v>4</v>
      </c>
      <c r="D688" s="75">
        <v>42.161599999999993</v>
      </c>
      <c r="E688" s="179">
        <v>3001</v>
      </c>
      <c r="F688" s="109">
        <v>386753.8</v>
      </c>
      <c r="G688" s="61">
        <v>75</v>
      </c>
      <c r="H688" s="15">
        <f t="shared" si="142"/>
        <v>290065.34999999998</v>
      </c>
      <c r="I688" s="15">
        <f t="shared" si="132"/>
        <v>96688.450000000012</v>
      </c>
      <c r="J688" s="15">
        <f t="shared" si="139"/>
        <v>128.87497500833055</v>
      </c>
      <c r="K688" s="15">
        <f t="shared" si="140"/>
        <v>513.08010451730286</v>
      </c>
      <c r="L688" s="15">
        <f t="shared" si="141"/>
        <v>1063101.6638119654</v>
      </c>
      <c r="M688" s="15"/>
      <c r="N688" s="15">
        <f t="shared" si="131"/>
        <v>1063101.6638119654</v>
      </c>
      <c r="O688" s="38">
        <f t="shared" si="137"/>
        <v>1063.1016638119654</v>
      </c>
      <c r="P688" s="38">
        <v>921.95570363491152</v>
      </c>
      <c r="Q688" s="38">
        <f t="shared" si="138"/>
        <v>922</v>
      </c>
      <c r="R688" s="191"/>
      <c r="S688" s="195"/>
      <c r="T688" s="191"/>
      <c r="U688" s="195"/>
      <c r="V688" s="178"/>
      <c r="W688" s="38"/>
    </row>
    <row r="689" spans="1:23" x14ac:dyDescent="0.25">
      <c r="A689" s="5"/>
      <c r="B689" s="71" t="s">
        <v>813</v>
      </c>
      <c r="C689" s="53">
        <v>4</v>
      </c>
      <c r="D689" s="75">
        <v>21.990200000000002</v>
      </c>
      <c r="E689" s="179">
        <v>1082</v>
      </c>
      <c r="F689" s="109">
        <v>118436.6</v>
      </c>
      <c r="G689" s="61">
        <v>75</v>
      </c>
      <c r="H689" s="15">
        <f t="shared" si="142"/>
        <v>88827.45</v>
      </c>
      <c r="I689" s="15">
        <f t="shared" si="132"/>
        <v>29609.150000000009</v>
      </c>
      <c r="J689" s="15">
        <f t="shared" si="139"/>
        <v>109.46081330868762</v>
      </c>
      <c r="K689" s="15">
        <f t="shared" si="140"/>
        <v>532.49426621694579</v>
      </c>
      <c r="L689" s="15">
        <f t="shared" si="141"/>
        <v>849433.36169434316</v>
      </c>
      <c r="M689" s="15"/>
      <c r="N689" s="15">
        <f t="shared" si="131"/>
        <v>849433.36169434316</v>
      </c>
      <c r="O689" s="38">
        <f t="shared" si="137"/>
        <v>849.43336169434315</v>
      </c>
      <c r="P689" s="38">
        <v>746.57068226218428</v>
      </c>
      <c r="Q689" s="38">
        <f t="shared" si="138"/>
        <v>746.6</v>
      </c>
      <c r="R689" s="191"/>
      <c r="S689" s="195"/>
      <c r="T689" s="191"/>
      <c r="U689" s="195"/>
      <c r="V689" s="178"/>
      <c r="W689" s="38"/>
    </row>
    <row r="690" spans="1:23" x14ac:dyDescent="0.25">
      <c r="A690" s="5"/>
      <c r="B690" s="71" t="s">
        <v>476</v>
      </c>
      <c r="C690" s="53">
        <v>4</v>
      </c>
      <c r="D690" s="75">
        <v>24.766200000000001</v>
      </c>
      <c r="E690" s="179">
        <v>985</v>
      </c>
      <c r="F690" s="109">
        <v>161910</v>
      </c>
      <c r="G690" s="61">
        <v>75</v>
      </c>
      <c r="H690" s="15">
        <f t="shared" si="142"/>
        <v>121432.5</v>
      </c>
      <c r="I690" s="15">
        <f t="shared" si="132"/>
        <v>40477.5</v>
      </c>
      <c r="J690" s="15">
        <f t="shared" si="139"/>
        <v>164.37563451776649</v>
      </c>
      <c r="K690" s="15">
        <f t="shared" si="140"/>
        <v>477.57944500786698</v>
      </c>
      <c r="L690" s="15">
        <f t="shared" si="141"/>
        <v>776971.23284867918</v>
      </c>
      <c r="M690" s="15"/>
      <c r="N690" s="15">
        <f t="shared" si="131"/>
        <v>776971.23284867918</v>
      </c>
      <c r="O690" s="38">
        <f t="shared" si="137"/>
        <v>776.97123284867916</v>
      </c>
      <c r="P690" s="38">
        <v>737.70734238787395</v>
      </c>
      <c r="Q690" s="38">
        <f t="shared" si="138"/>
        <v>737.7</v>
      </c>
      <c r="R690" s="191"/>
      <c r="S690" s="195"/>
      <c r="T690" s="191"/>
      <c r="U690" s="195"/>
      <c r="V690" s="178"/>
      <c r="W690" s="38"/>
    </row>
    <row r="691" spans="1:23" x14ac:dyDescent="0.25">
      <c r="A691" s="5"/>
      <c r="B691" s="71" t="s">
        <v>477</v>
      </c>
      <c r="C691" s="53">
        <v>4</v>
      </c>
      <c r="D691" s="75">
        <v>37.430100000000003</v>
      </c>
      <c r="E691" s="179">
        <v>1840</v>
      </c>
      <c r="F691" s="109">
        <v>284365.09999999998</v>
      </c>
      <c r="G691" s="61">
        <v>75</v>
      </c>
      <c r="H691" s="15">
        <f t="shared" si="142"/>
        <v>213273.82500000001</v>
      </c>
      <c r="I691" s="15">
        <f t="shared" si="132"/>
        <v>71091.274999999965</v>
      </c>
      <c r="J691" s="15">
        <f t="shared" si="139"/>
        <v>154.54624999999999</v>
      </c>
      <c r="K691" s="15">
        <f t="shared" si="140"/>
        <v>487.40882952563345</v>
      </c>
      <c r="L691" s="15">
        <f t="shared" si="141"/>
        <v>905990.93965838919</v>
      </c>
      <c r="M691" s="15"/>
      <c r="N691" s="15">
        <f t="shared" si="131"/>
        <v>905990.93965838919</v>
      </c>
      <c r="O691" s="38">
        <f t="shared" si="137"/>
        <v>905.99093965838915</v>
      </c>
      <c r="P691" s="38">
        <v>862.87311989932846</v>
      </c>
      <c r="Q691" s="38">
        <f t="shared" si="138"/>
        <v>862.9</v>
      </c>
      <c r="R691" s="191"/>
      <c r="S691" s="195"/>
      <c r="T691" s="191"/>
      <c r="U691" s="195"/>
      <c r="V691" s="178"/>
      <c r="W691" s="38"/>
    </row>
    <row r="692" spans="1:23" x14ac:dyDescent="0.25">
      <c r="A692" s="5"/>
      <c r="B692" s="71" t="s">
        <v>478</v>
      </c>
      <c r="C692" s="53">
        <v>4</v>
      </c>
      <c r="D692" s="75">
        <v>28.086300000000001</v>
      </c>
      <c r="E692" s="179">
        <v>1771</v>
      </c>
      <c r="F692" s="109">
        <v>174979.3</v>
      </c>
      <c r="G692" s="61">
        <v>75</v>
      </c>
      <c r="H692" s="15">
        <f t="shared" si="142"/>
        <v>131234.47500000001</v>
      </c>
      <c r="I692" s="15">
        <f t="shared" si="132"/>
        <v>43744.824999999983</v>
      </c>
      <c r="J692" s="15">
        <f t="shared" si="139"/>
        <v>98.802540937323542</v>
      </c>
      <c r="K692" s="15">
        <f t="shared" si="140"/>
        <v>543.15253858830988</v>
      </c>
      <c r="L692" s="15">
        <f t="shared" si="141"/>
        <v>945734.66068598477</v>
      </c>
      <c r="M692" s="15"/>
      <c r="N692" s="15">
        <f t="shared" si="131"/>
        <v>945734.66068598477</v>
      </c>
      <c r="O692" s="38">
        <f t="shared" si="137"/>
        <v>945.73466068598475</v>
      </c>
      <c r="P692" s="38">
        <v>850.55030289421552</v>
      </c>
      <c r="Q692" s="38">
        <f t="shared" si="138"/>
        <v>850.6</v>
      </c>
      <c r="R692" s="191"/>
      <c r="S692" s="195"/>
      <c r="T692" s="191"/>
      <c r="U692" s="195"/>
      <c r="V692" s="178"/>
      <c r="W692" s="38"/>
    </row>
    <row r="693" spans="1:23" x14ac:dyDescent="0.25">
      <c r="A693" s="5"/>
      <c r="B693" s="71" t="s">
        <v>479</v>
      </c>
      <c r="C693" s="53">
        <v>4</v>
      </c>
      <c r="D693" s="75">
        <v>32.892899999999997</v>
      </c>
      <c r="E693" s="179">
        <v>2560</v>
      </c>
      <c r="F693" s="109">
        <v>274245.2</v>
      </c>
      <c r="G693" s="61">
        <v>75</v>
      </c>
      <c r="H693" s="15">
        <f t="shared" si="142"/>
        <v>205683.9</v>
      </c>
      <c r="I693" s="15">
        <f t="shared" si="132"/>
        <v>68561.300000000017</v>
      </c>
      <c r="J693" s="15">
        <f t="shared" si="139"/>
        <v>107.12703125</v>
      </c>
      <c r="K693" s="15">
        <f t="shared" si="140"/>
        <v>534.82804827563348</v>
      </c>
      <c r="L693" s="15">
        <f t="shared" si="141"/>
        <v>1023643.8455599584</v>
      </c>
      <c r="M693" s="15"/>
      <c r="N693" s="15">
        <f t="shared" si="131"/>
        <v>1023643.8455599584</v>
      </c>
      <c r="O693" s="38">
        <f t="shared" si="137"/>
        <v>1023.6438455599583</v>
      </c>
      <c r="P693" s="38">
        <v>918.68243383171637</v>
      </c>
      <c r="Q693" s="38">
        <f t="shared" si="138"/>
        <v>918.7</v>
      </c>
      <c r="R693" s="191"/>
      <c r="S693" s="195"/>
      <c r="T693" s="191"/>
      <c r="U693" s="195"/>
      <c r="V693" s="178"/>
      <c r="W693" s="38"/>
    </row>
    <row r="694" spans="1:23" x14ac:dyDescent="0.25">
      <c r="A694" s="5"/>
      <c r="B694" s="71" t="s">
        <v>480</v>
      </c>
      <c r="C694" s="53">
        <v>4</v>
      </c>
      <c r="D694" s="75">
        <v>24.770500000000002</v>
      </c>
      <c r="E694" s="179">
        <v>1712</v>
      </c>
      <c r="F694" s="109">
        <v>383977.9</v>
      </c>
      <c r="G694" s="61">
        <v>75</v>
      </c>
      <c r="H694" s="15">
        <f t="shared" si="142"/>
        <v>287983.42499999999</v>
      </c>
      <c r="I694" s="15">
        <f t="shared" si="132"/>
        <v>95994.475000000035</v>
      </c>
      <c r="J694" s="15">
        <f t="shared" si="139"/>
        <v>224.28615654205609</v>
      </c>
      <c r="K694" s="15">
        <f t="shared" si="140"/>
        <v>417.66892298357732</v>
      </c>
      <c r="L694" s="15">
        <f t="shared" si="141"/>
        <v>769410.34420648857</v>
      </c>
      <c r="M694" s="15"/>
      <c r="N694" s="15">
        <f t="shared" si="131"/>
        <v>769410.34420648857</v>
      </c>
      <c r="O694" s="38">
        <f t="shared" si="137"/>
        <v>769.41034420648862</v>
      </c>
      <c r="P694" s="38">
        <v>748.03744924461648</v>
      </c>
      <c r="Q694" s="38">
        <f t="shared" si="138"/>
        <v>748</v>
      </c>
      <c r="R694" s="191"/>
      <c r="S694" s="195"/>
      <c r="T694" s="191"/>
      <c r="U694" s="195"/>
      <c r="V694" s="178"/>
      <c r="W694" s="38"/>
    </row>
    <row r="695" spans="1:23" x14ac:dyDescent="0.25">
      <c r="A695" s="5"/>
      <c r="B695" s="71" t="s">
        <v>481</v>
      </c>
      <c r="C695" s="53">
        <v>4</v>
      </c>
      <c r="D695" s="75">
        <v>72.553400000000011</v>
      </c>
      <c r="E695" s="179">
        <v>5371</v>
      </c>
      <c r="F695" s="109">
        <v>2888733.5</v>
      </c>
      <c r="G695" s="61">
        <v>75</v>
      </c>
      <c r="H695" s="15">
        <f t="shared" si="142"/>
        <v>2166550.125</v>
      </c>
      <c r="I695" s="15">
        <f t="shared" si="132"/>
        <v>722183.375</v>
      </c>
      <c r="J695" s="15">
        <f t="shared" si="139"/>
        <v>537.83904300875065</v>
      </c>
      <c r="K695" s="15">
        <f t="shared" si="140"/>
        <v>104.11603651688279</v>
      </c>
      <c r="L695" s="15">
        <f t="shared" si="141"/>
        <v>845992.99029216112</v>
      </c>
      <c r="M695" s="15"/>
      <c r="N695" s="15">
        <f t="shared" si="131"/>
        <v>845992.99029216112</v>
      </c>
      <c r="O695" s="38">
        <f t="shared" si="137"/>
        <v>845.99299029216115</v>
      </c>
      <c r="P695" s="38">
        <v>808.80829048090004</v>
      </c>
      <c r="Q695" s="38">
        <f t="shared" si="138"/>
        <v>808.8</v>
      </c>
      <c r="R695" s="191"/>
      <c r="S695" s="195"/>
      <c r="T695" s="191"/>
      <c r="U695" s="195"/>
      <c r="V695" s="178"/>
      <c r="W695" s="38"/>
    </row>
    <row r="696" spans="1:23" x14ac:dyDescent="0.25">
      <c r="A696" s="5"/>
      <c r="B696" s="71" t="s">
        <v>482</v>
      </c>
      <c r="C696" s="53">
        <v>4</v>
      </c>
      <c r="D696" s="75">
        <v>47.782899999999998</v>
      </c>
      <c r="E696" s="179">
        <v>3700</v>
      </c>
      <c r="F696" s="109">
        <v>491556.2</v>
      </c>
      <c r="G696" s="61">
        <v>75</v>
      </c>
      <c r="H696" s="15">
        <f t="shared" si="142"/>
        <v>368667.15</v>
      </c>
      <c r="I696" s="15">
        <f t="shared" si="132"/>
        <v>122889.04999999999</v>
      </c>
      <c r="J696" s="15">
        <f t="shared" si="139"/>
        <v>132.85302702702703</v>
      </c>
      <c r="K696" s="15">
        <f t="shared" si="140"/>
        <v>509.10205249860644</v>
      </c>
      <c r="L696" s="15">
        <f t="shared" si="141"/>
        <v>1140212.9487841576</v>
      </c>
      <c r="M696" s="15"/>
      <c r="N696" s="15">
        <f t="shared" si="131"/>
        <v>1140212.9487841576</v>
      </c>
      <c r="O696" s="38">
        <f t="shared" si="137"/>
        <v>1140.2129487841576</v>
      </c>
      <c r="P696" s="38">
        <v>970.47145186447653</v>
      </c>
      <c r="Q696" s="38">
        <f t="shared" si="138"/>
        <v>970.5</v>
      </c>
      <c r="R696" s="191"/>
      <c r="S696" s="195"/>
      <c r="T696" s="191"/>
      <c r="U696" s="195"/>
      <c r="V696" s="178"/>
      <c r="W696" s="38"/>
    </row>
    <row r="697" spans="1:23" x14ac:dyDescent="0.25">
      <c r="A697" s="5"/>
      <c r="B697" s="71" t="s">
        <v>483</v>
      </c>
      <c r="C697" s="53">
        <v>4</v>
      </c>
      <c r="D697" s="75">
        <v>27.6252</v>
      </c>
      <c r="E697" s="179">
        <v>1354</v>
      </c>
      <c r="F697" s="109">
        <v>444801.5</v>
      </c>
      <c r="G697" s="61">
        <v>75</v>
      </c>
      <c r="H697" s="15">
        <f t="shared" si="142"/>
        <v>333601.125</v>
      </c>
      <c r="I697" s="15">
        <f t="shared" si="132"/>
        <v>111200.375</v>
      </c>
      <c r="J697" s="15">
        <f t="shared" si="139"/>
        <v>328.5092319054653</v>
      </c>
      <c r="K697" s="15">
        <f t="shared" si="140"/>
        <v>313.44584762016814</v>
      </c>
      <c r="L697" s="15">
        <f t="shared" si="141"/>
        <v>608658.54420971009</v>
      </c>
      <c r="M697" s="15"/>
      <c r="N697" s="15">
        <f t="shared" si="131"/>
        <v>608658.54420971009</v>
      </c>
      <c r="O697" s="38">
        <f t="shared" si="137"/>
        <v>608.65854420971004</v>
      </c>
      <c r="P697" s="38">
        <v>653.27661597740587</v>
      </c>
      <c r="Q697" s="38">
        <f t="shared" si="138"/>
        <v>653.29999999999995</v>
      </c>
      <c r="R697" s="191"/>
      <c r="S697" s="195"/>
      <c r="T697" s="191"/>
      <c r="U697" s="195"/>
      <c r="V697" s="178"/>
      <c r="W697" s="38"/>
    </row>
    <row r="698" spans="1:23" x14ac:dyDescent="0.25">
      <c r="A698" s="5"/>
      <c r="B698" s="71" t="s">
        <v>484</v>
      </c>
      <c r="C698" s="53">
        <v>4</v>
      </c>
      <c r="D698" s="75">
        <v>17.765000000000001</v>
      </c>
      <c r="E698" s="179">
        <v>2754</v>
      </c>
      <c r="F698" s="109">
        <v>305791.2</v>
      </c>
      <c r="G698" s="61">
        <v>75</v>
      </c>
      <c r="H698" s="15">
        <f t="shared" si="142"/>
        <v>229343.4</v>
      </c>
      <c r="I698" s="15">
        <f t="shared" si="132"/>
        <v>76447.800000000017</v>
      </c>
      <c r="J698" s="15">
        <f t="shared" si="139"/>
        <v>111.03529411764707</v>
      </c>
      <c r="K698" s="15">
        <f t="shared" si="140"/>
        <v>530.91978540798641</v>
      </c>
      <c r="L698" s="15">
        <f t="shared" si="141"/>
        <v>995967.20338464645</v>
      </c>
      <c r="M698" s="15"/>
      <c r="N698" s="15">
        <f t="shared" si="131"/>
        <v>995967.20338464645</v>
      </c>
      <c r="O698" s="38">
        <f t="shared" si="137"/>
        <v>995.9672033846465</v>
      </c>
      <c r="P698" s="38">
        <v>909.57028660631408</v>
      </c>
      <c r="Q698" s="38">
        <f t="shared" si="138"/>
        <v>909.6</v>
      </c>
      <c r="R698" s="191"/>
      <c r="S698" s="195"/>
      <c r="T698" s="191"/>
      <c r="U698" s="195"/>
      <c r="V698" s="178"/>
      <c r="W698" s="38"/>
    </row>
    <row r="699" spans="1:23" x14ac:dyDescent="0.25">
      <c r="A699" s="5"/>
      <c r="B699" s="71" t="s">
        <v>485</v>
      </c>
      <c r="C699" s="53">
        <v>4</v>
      </c>
      <c r="D699" s="75">
        <v>21.602600000000002</v>
      </c>
      <c r="E699" s="179">
        <v>1240</v>
      </c>
      <c r="F699" s="109">
        <v>163254.6</v>
      </c>
      <c r="G699" s="61">
        <v>75</v>
      </c>
      <c r="H699" s="15">
        <f t="shared" si="142"/>
        <v>122440.95</v>
      </c>
      <c r="I699" s="15">
        <f t="shared" si="132"/>
        <v>40813.650000000009</v>
      </c>
      <c r="J699" s="15">
        <f t="shared" si="139"/>
        <v>131.65693548387097</v>
      </c>
      <c r="K699" s="15">
        <f t="shared" si="140"/>
        <v>510.2981440417625</v>
      </c>
      <c r="L699" s="15">
        <f t="shared" si="141"/>
        <v>834911.92305880308</v>
      </c>
      <c r="M699" s="15"/>
      <c r="N699" s="15">
        <f t="shared" si="131"/>
        <v>834911.92305880308</v>
      </c>
      <c r="O699" s="38">
        <f t="shared" si="137"/>
        <v>834.91192305880304</v>
      </c>
      <c r="P699" s="38">
        <v>769.66928853436195</v>
      </c>
      <c r="Q699" s="38">
        <f t="shared" si="138"/>
        <v>769.7</v>
      </c>
      <c r="R699" s="191"/>
      <c r="S699" s="195"/>
      <c r="T699" s="191"/>
      <c r="U699" s="195"/>
      <c r="V699" s="178"/>
      <c r="W699" s="38"/>
    </row>
    <row r="700" spans="1:23" x14ac:dyDescent="0.25">
      <c r="A700" s="5"/>
      <c r="B700" s="71" t="s">
        <v>486</v>
      </c>
      <c r="C700" s="53">
        <v>4</v>
      </c>
      <c r="D700" s="75">
        <v>32.780200000000001</v>
      </c>
      <c r="E700" s="179">
        <v>1900</v>
      </c>
      <c r="F700" s="109">
        <v>309579.8</v>
      </c>
      <c r="G700" s="61">
        <v>75</v>
      </c>
      <c r="H700" s="15">
        <f t="shared" si="142"/>
        <v>232184.85</v>
      </c>
      <c r="I700" s="15">
        <f t="shared" si="132"/>
        <v>77394.949999999983</v>
      </c>
      <c r="J700" s="15">
        <f t="shared" si="139"/>
        <v>162.93673684210526</v>
      </c>
      <c r="K700" s="15">
        <f t="shared" si="140"/>
        <v>479.0183426835282</v>
      </c>
      <c r="L700" s="15">
        <f t="shared" si="141"/>
        <v>888258.52074185736</v>
      </c>
      <c r="M700" s="15"/>
      <c r="N700" s="15">
        <f t="shared" si="131"/>
        <v>888258.52074185736</v>
      </c>
      <c r="O700" s="38">
        <f t="shared" si="137"/>
        <v>888.25852074185741</v>
      </c>
      <c r="P700" s="38">
        <v>777.06516223520862</v>
      </c>
      <c r="Q700" s="38">
        <f t="shared" si="138"/>
        <v>777.1</v>
      </c>
      <c r="R700" s="191"/>
      <c r="S700" s="195"/>
      <c r="T700" s="191"/>
      <c r="U700" s="195"/>
      <c r="V700" s="178"/>
      <c r="W700" s="38"/>
    </row>
    <row r="701" spans="1:23" x14ac:dyDescent="0.25">
      <c r="A701" s="5"/>
      <c r="B701" s="71" t="s">
        <v>814</v>
      </c>
      <c r="C701" s="53">
        <v>4</v>
      </c>
      <c r="D701" s="75">
        <v>14.616600000000002</v>
      </c>
      <c r="E701" s="179">
        <v>1327</v>
      </c>
      <c r="F701" s="109">
        <v>87482.6</v>
      </c>
      <c r="G701" s="61">
        <v>75</v>
      </c>
      <c r="H701" s="15">
        <f t="shared" si="142"/>
        <v>65611.95</v>
      </c>
      <c r="I701" s="15">
        <f t="shared" si="132"/>
        <v>21870.650000000009</v>
      </c>
      <c r="J701" s="15">
        <f t="shared" si="139"/>
        <v>65.925094197437829</v>
      </c>
      <c r="K701" s="15">
        <f t="shared" si="140"/>
        <v>576.02998532819561</v>
      </c>
      <c r="L701" s="15">
        <f t="shared" si="141"/>
        <v>908880.68354198849</v>
      </c>
      <c r="M701" s="15"/>
      <c r="N701" s="15">
        <f t="shared" si="131"/>
        <v>908880.68354198849</v>
      </c>
      <c r="O701" s="38">
        <f t="shared" si="137"/>
        <v>908.88068354198845</v>
      </c>
      <c r="P701" s="38">
        <v>797.45330129099943</v>
      </c>
      <c r="Q701" s="38">
        <f t="shared" si="138"/>
        <v>797.5</v>
      </c>
      <c r="R701" s="191"/>
      <c r="S701" s="195"/>
      <c r="T701" s="191"/>
      <c r="U701" s="195"/>
      <c r="V701" s="178"/>
      <c r="W701" s="38"/>
    </row>
    <row r="702" spans="1:23" x14ac:dyDescent="0.25">
      <c r="A702" s="5"/>
      <c r="B702" s="71" t="s">
        <v>890</v>
      </c>
      <c r="C702" s="53">
        <v>3</v>
      </c>
      <c r="D702" s="75">
        <v>20.187100000000001</v>
      </c>
      <c r="E702" s="179">
        <v>25485</v>
      </c>
      <c r="F702" s="109">
        <v>48582121.200000003</v>
      </c>
      <c r="G702" s="61">
        <v>35</v>
      </c>
      <c r="H702" s="15">
        <f t="shared" si="142"/>
        <v>17003742.420000002</v>
      </c>
      <c r="I702" s="15">
        <f t="shared" si="132"/>
        <v>31578378.780000001</v>
      </c>
      <c r="J702" s="15">
        <f t="shared" si="139"/>
        <v>1906.3025779870513</v>
      </c>
      <c r="K702" s="15">
        <f t="shared" si="140"/>
        <v>-1264.3474984614179</v>
      </c>
      <c r="L702" s="15">
        <f t="shared" si="141"/>
        <v>2494873.4699495225</v>
      </c>
      <c r="M702" s="15"/>
      <c r="N702" s="15">
        <f t="shared" si="131"/>
        <v>2494873.4699495225</v>
      </c>
      <c r="O702" s="38">
        <f t="shared" si="137"/>
        <v>2494.8734699495226</v>
      </c>
      <c r="P702" s="38">
        <v>2265.2566952014949</v>
      </c>
      <c r="Q702" s="38">
        <f t="shared" si="138"/>
        <v>2265.3000000000002</v>
      </c>
      <c r="R702" s="191"/>
      <c r="S702" s="195"/>
      <c r="T702" s="191"/>
      <c r="U702" s="195"/>
      <c r="V702" s="178"/>
      <c r="W702" s="38"/>
    </row>
    <row r="703" spans="1:23" x14ac:dyDescent="0.25">
      <c r="A703" s="5"/>
      <c r="B703" s="71" t="s">
        <v>487</v>
      </c>
      <c r="C703" s="53">
        <v>4</v>
      </c>
      <c r="D703" s="75">
        <v>27.260100000000001</v>
      </c>
      <c r="E703" s="179">
        <v>3657</v>
      </c>
      <c r="F703" s="109">
        <v>943469.7</v>
      </c>
      <c r="G703" s="61">
        <v>75</v>
      </c>
      <c r="H703" s="15">
        <f t="shared" si="142"/>
        <v>707602.27500000002</v>
      </c>
      <c r="I703" s="15">
        <f t="shared" si="132"/>
        <v>235867.42499999993</v>
      </c>
      <c r="J703" s="15">
        <f t="shared" si="139"/>
        <v>257.990073831009</v>
      </c>
      <c r="K703" s="15">
        <f t="shared" si="140"/>
        <v>383.96500569462444</v>
      </c>
      <c r="L703" s="15">
        <f t="shared" si="141"/>
        <v>918987.13829106011</v>
      </c>
      <c r="M703" s="15"/>
      <c r="N703" s="15">
        <f t="shared" si="131"/>
        <v>918987.13829106011</v>
      </c>
      <c r="O703" s="38">
        <f t="shared" si="137"/>
        <v>918.98713829106009</v>
      </c>
      <c r="P703" s="38">
        <v>637.68221259770189</v>
      </c>
      <c r="Q703" s="38">
        <f t="shared" si="138"/>
        <v>637.70000000000005</v>
      </c>
      <c r="R703" s="191"/>
      <c r="S703" s="195"/>
      <c r="T703" s="191"/>
      <c r="U703" s="195"/>
      <c r="V703" s="178"/>
      <c r="W703" s="38"/>
    </row>
    <row r="704" spans="1:23" x14ac:dyDescent="0.25">
      <c r="A704" s="5"/>
      <c r="B704" s="71" t="s">
        <v>488</v>
      </c>
      <c r="C704" s="53">
        <v>4</v>
      </c>
      <c r="D704" s="75">
        <v>52.570299999999996</v>
      </c>
      <c r="E704" s="179">
        <v>8065</v>
      </c>
      <c r="F704" s="109">
        <v>2573210.6</v>
      </c>
      <c r="G704" s="61">
        <v>75</v>
      </c>
      <c r="H704" s="15">
        <f t="shared" si="142"/>
        <v>1929907.95</v>
      </c>
      <c r="I704" s="15">
        <f t="shared" si="132"/>
        <v>643302.65000000014</v>
      </c>
      <c r="J704" s="15">
        <f t="shared" si="139"/>
        <v>319.05897086174832</v>
      </c>
      <c r="K704" s="15">
        <f t="shared" si="140"/>
        <v>322.89610866388512</v>
      </c>
      <c r="L704" s="15">
        <f t="shared" si="141"/>
        <v>1331289.293110562</v>
      </c>
      <c r="M704" s="15"/>
      <c r="N704" s="15">
        <f t="shared" si="131"/>
        <v>1331289.293110562</v>
      </c>
      <c r="O704" s="38">
        <f t="shared" si="137"/>
        <v>1331.2892931105621</v>
      </c>
      <c r="P704" s="38">
        <v>1305.7534041483975</v>
      </c>
      <c r="Q704" s="38">
        <f t="shared" si="138"/>
        <v>1305.8</v>
      </c>
      <c r="R704" s="191"/>
      <c r="S704" s="195"/>
      <c r="T704" s="191"/>
      <c r="U704" s="195"/>
      <c r="V704" s="178"/>
      <c r="W704" s="38"/>
    </row>
    <row r="705" spans="1:23" x14ac:dyDescent="0.25">
      <c r="A705" s="5"/>
      <c r="B705" s="71" t="s">
        <v>489</v>
      </c>
      <c r="C705" s="53">
        <v>4</v>
      </c>
      <c r="D705" s="75">
        <v>29.513199999999998</v>
      </c>
      <c r="E705" s="179">
        <v>2563</v>
      </c>
      <c r="F705" s="109">
        <v>522104.6</v>
      </c>
      <c r="G705" s="61">
        <v>75</v>
      </c>
      <c r="H705" s="15">
        <f t="shared" si="142"/>
        <v>391578.45</v>
      </c>
      <c r="I705" s="15">
        <f t="shared" si="132"/>
        <v>130526.14999999997</v>
      </c>
      <c r="J705" s="15">
        <f t="shared" si="139"/>
        <v>203.70838860710106</v>
      </c>
      <c r="K705" s="15">
        <f t="shared" si="140"/>
        <v>438.24669091853241</v>
      </c>
      <c r="L705" s="15">
        <f t="shared" si="141"/>
        <v>890311.6896707915</v>
      </c>
      <c r="M705" s="15"/>
      <c r="N705" s="15">
        <f t="shared" si="131"/>
        <v>890311.6896707915</v>
      </c>
      <c r="O705" s="38">
        <f t="shared" si="137"/>
        <v>890.31168967079145</v>
      </c>
      <c r="P705" s="38">
        <v>835.93498926097777</v>
      </c>
      <c r="Q705" s="38">
        <f t="shared" si="138"/>
        <v>835.9</v>
      </c>
      <c r="R705" s="191"/>
      <c r="S705" s="195"/>
      <c r="T705" s="191"/>
      <c r="U705" s="195"/>
      <c r="V705" s="178"/>
      <c r="W705" s="38"/>
    </row>
    <row r="706" spans="1:23" x14ac:dyDescent="0.25">
      <c r="A706" s="5"/>
      <c r="B706" s="71" t="s">
        <v>490</v>
      </c>
      <c r="C706" s="53">
        <v>4</v>
      </c>
      <c r="D706" s="75">
        <v>20.736699999999999</v>
      </c>
      <c r="E706" s="179">
        <v>1057</v>
      </c>
      <c r="F706" s="109">
        <v>93800.9</v>
      </c>
      <c r="G706" s="61">
        <v>75</v>
      </c>
      <c r="H706" s="15">
        <f t="shared" si="142"/>
        <v>70350.675000000003</v>
      </c>
      <c r="I706" s="15">
        <f t="shared" si="132"/>
        <v>23450.224999999991</v>
      </c>
      <c r="J706" s="15">
        <f t="shared" si="139"/>
        <v>88.742573320719004</v>
      </c>
      <c r="K706" s="15">
        <f t="shared" si="140"/>
        <v>553.21250620491446</v>
      </c>
      <c r="L706" s="15">
        <f t="shared" si="141"/>
        <v>870313.06681826408</v>
      </c>
      <c r="M706" s="15"/>
      <c r="N706" s="15">
        <f t="shared" ref="N706:N769" si="143">L706+M706</f>
        <v>870313.06681826408</v>
      </c>
      <c r="O706" s="38">
        <f t="shared" si="137"/>
        <v>870.31306681826413</v>
      </c>
      <c r="P706" s="38">
        <v>763.83048665346621</v>
      </c>
      <c r="Q706" s="38">
        <f t="shared" si="138"/>
        <v>763.8</v>
      </c>
      <c r="R706" s="191"/>
      <c r="S706" s="195"/>
      <c r="T706" s="191"/>
      <c r="U706" s="195"/>
      <c r="V706" s="178"/>
      <c r="W706" s="38"/>
    </row>
    <row r="707" spans="1:23" x14ac:dyDescent="0.25">
      <c r="A707" s="5"/>
      <c r="B707" s="71" t="s">
        <v>491</v>
      </c>
      <c r="C707" s="53">
        <v>4</v>
      </c>
      <c r="D707" s="75">
        <v>31.492699999999999</v>
      </c>
      <c r="E707" s="179">
        <v>900</v>
      </c>
      <c r="F707" s="109">
        <v>217643.9</v>
      </c>
      <c r="G707" s="61">
        <v>75</v>
      </c>
      <c r="H707" s="15">
        <f t="shared" si="142"/>
        <v>163232.92499999999</v>
      </c>
      <c r="I707" s="15">
        <f t="shared" si="132"/>
        <v>54410.975000000006</v>
      </c>
      <c r="J707" s="15">
        <f t="shared" si="139"/>
        <v>241.82655555555556</v>
      </c>
      <c r="K707" s="15">
        <f t="shared" si="140"/>
        <v>400.12852397007788</v>
      </c>
      <c r="L707" s="15">
        <f t="shared" si="141"/>
        <v>687390.98866366234</v>
      </c>
      <c r="M707" s="15"/>
      <c r="N707" s="15">
        <f t="shared" si="143"/>
        <v>687390.98866366234</v>
      </c>
      <c r="O707" s="38">
        <f t="shared" si="137"/>
        <v>687.39098866366237</v>
      </c>
      <c r="P707" s="38">
        <v>655.67701298389886</v>
      </c>
      <c r="Q707" s="38">
        <f t="shared" si="138"/>
        <v>655.7</v>
      </c>
      <c r="R707" s="191"/>
      <c r="S707" s="195"/>
      <c r="T707" s="191"/>
      <c r="U707" s="195"/>
      <c r="V707" s="178"/>
      <c r="W707" s="38"/>
    </row>
    <row r="708" spans="1:23" x14ac:dyDescent="0.25">
      <c r="A708" s="5"/>
      <c r="B708" s="71" t="s">
        <v>492</v>
      </c>
      <c r="C708" s="53">
        <v>4</v>
      </c>
      <c r="D708" s="75">
        <v>46.429200000000002</v>
      </c>
      <c r="E708" s="179">
        <v>2732</v>
      </c>
      <c r="F708" s="109">
        <v>639905.69999999995</v>
      </c>
      <c r="G708" s="61">
        <v>75</v>
      </c>
      <c r="H708" s="15">
        <f t="shared" si="142"/>
        <v>479929.27500000002</v>
      </c>
      <c r="I708" s="15">
        <f t="shared" ref="I708:I771" si="144">F708-H708</f>
        <v>159976.42499999993</v>
      </c>
      <c r="J708" s="15">
        <f t="shared" si="139"/>
        <v>234.22609809663248</v>
      </c>
      <c r="K708" s="15">
        <f t="shared" si="140"/>
        <v>407.72898142900095</v>
      </c>
      <c r="L708" s="15">
        <f t="shared" si="141"/>
        <v>913266.8043054908</v>
      </c>
      <c r="M708" s="15"/>
      <c r="N708" s="15">
        <f t="shared" si="143"/>
        <v>913266.8043054908</v>
      </c>
      <c r="O708" s="38">
        <f t="shared" si="137"/>
        <v>913.26680430549084</v>
      </c>
      <c r="P708" s="38">
        <v>832.15159037967953</v>
      </c>
      <c r="Q708" s="38">
        <f t="shared" si="138"/>
        <v>832.2</v>
      </c>
      <c r="R708" s="191"/>
      <c r="S708" s="195"/>
      <c r="T708" s="191"/>
      <c r="U708" s="195"/>
      <c r="V708" s="178"/>
      <c r="W708" s="38"/>
    </row>
    <row r="709" spans="1:23" x14ac:dyDescent="0.25">
      <c r="A709" s="5"/>
      <c r="B709" s="71" t="s">
        <v>493</v>
      </c>
      <c r="C709" s="53">
        <v>4</v>
      </c>
      <c r="D709" s="75">
        <v>39.315799999999996</v>
      </c>
      <c r="E709" s="179">
        <v>2300</v>
      </c>
      <c r="F709" s="109">
        <v>296076.79999999999</v>
      </c>
      <c r="G709" s="61">
        <v>75</v>
      </c>
      <c r="H709" s="15">
        <f t="shared" si="142"/>
        <v>222057.60000000001</v>
      </c>
      <c r="I709" s="15">
        <f t="shared" si="144"/>
        <v>74019.199999999983</v>
      </c>
      <c r="J709" s="15">
        <f t="shared" si="139"/>
        <v>128.72904347826088</v>
      </c>
      <c r="K709" s="15">
        <f t="shared" si="140"/>
        <v>513.22603604737253</v>
      </c>
      <c r="L709" s="15">
        <f t="shared" si="141"/>
        <v>988424.27789936156</v>
      </c>
      <c r="M709" s="15"/>
      <c r="N709" s="15">
        <f t="shared" si="143"/>
        <v>988424.27789936156</v>
      </c>
      <c r="O709" s="38">
        <f t="shared" si="137"/>
        <v>988.42427789936153</v>
      </c>
      <c r="P709" s="38">
        <v>904.55020264568714</v>
      </c>
      <c r="Q709" s="38">
        <f t="shared" si="138"/>
        <v>904.6</v>
      </c>
      <c r="R709" s="191"/>
      <c r="S709" s="195"/>
      <c r="T709" s="191"/>
      <c r="U709" s="195"/>
      <c r="V709" s="178"/>
      <c r="W709" s="38"/>
    </row>
    <row r="710" spans="1:23" x14ac:dyDescent="0.25">
      <c r="A710" s="5"/>
      <c r="B710" s="71" t="s">
        <v>815</v>
      </c>
      <c r="C710" s="53">
        <v>4</v>
      </c>
      <c r="D710" s="75">
        <v>6.89</v>
      </c>
      <c r="E710" s="179">
        <v>774</v>
      </c>
      <c r="F710" s="109">
        <v>138488.79999999999</v>
      </c>
      <c r="G710" s="61">
        <v>75</v>
      </c>
      <c r="H710" s="15">
        <f t="shared" si="142"/>
        <v>103866.6</v>
      </c>
      <c r="I710" s="15">
        <f t="shared" si="144"/>
        <v>34622.199999999983</v>
      </c>
      <c r="J710" s="15">
        <f t="shared" si="139"/>
        <v>178.92609819121446</v>
      </c>
      <c r="K710" s="15">
        <f t="shared" si="140"/>
        <v>463.02898133441897</v>
      </c>
      <c r="L710" s="15">
        <f t="shared" si="141"/>
        <v>689324.43020567461</v>
      </c>
      <c r="M710" s="15"/>
      <c r="N710" s="15">
        <f t="shared" si="143"/>
        <v>689324.43020567461</v>
      </c>
      <c r="O710" s="38">
        <f t="shared" si="137"/>
        <v>689.32443020567462</v>
      </c>
      <c r="P710" s="38">
        <v>630.67935806735602</v>
      </c>
      <c r="Q710" s="38">
        <f t="shared" si="138"/>
        <v>630.70000000000005</v>
      </c>
      <c r="R710" s="191"/>
      <c r="S710" s="195"/>
      <c r="T710" s="191"/>
      <c r="U710" s="195"/>
      <c r="V710" s="178"/>
      <c r="W710" s="38"/>
    </row>
    <row r="711" spans="1:23" x14ac:dyDescent="0.25">
      <c r="A711" s="5"/>
      <c r="B711" s="71" t="s">
        <v>449</v>
      </c>
      <c r="C711" s="53">
        <v>4</v>
      </c>
      <c r="D711" s="75">
        <v>48.782800000000002</v>
      </c>
      <c r="E711" s="179">
        <v>4259</v>
      </c>
      <c r="F711" s="109">
        <v>1392348.3</v>
      </c>
      <c r="G711" s="61">
        <v>75</v>
      </c>
      <c r="H711" s="15">
        <f t="shared" si="142"/>
        <v>1044261.225</v>
      </c>
      <c r="I711" s="15">
        <f t="shared" si="144"/>
        <v>348087.07500000007</v>
      </c>
      <c r="J711" s="15">
        <f t="shared" si="139"/>
        <v>326.91906550833528</v>
      </c>
      <c r="K711" s="15">
        <f t="shared" si="140"/>
        <v>315.03601401729816</v>
      </c>
      <c r="L711" s="15">
        <f t="shared" si="141"/>
        <v>946467.82972194836</v>
      </c>
      <c r="M711" s="15"/>
      <c r="N711" s="15">
        <f t="shared" si="143"/>
        <v>946467.82972194836</v>
      </c>
      <c r="O711" s="38">
        <f t="shared" si="137"/>
        <v>946.46782972194842</v>
      </c>
      <c r="P711" s="38">
        <v>858.59883627144995</v>
      </c>
      <c r="Q711" s="38">
        <f t="shared" si="138"/>
        <v>858.6</v>
      </c>
      <c r="R711" s="191"/>
      <c r="S711" s="195"/>
      <c r="T711" s="191"/>
      <c r="U711" s="195"/>
      <c r="V711" s="178"/>
      <c r="W711" s="38"/>
    </row>
    <row r="712" spans="1:23" x14ac:dyDescent="0.25">
      <c r="A712" s="5"/>
      <c r="B712" s="71" t="s">
        <v>494</v>
      </c>
      <c r="C712" s="53">
        <v>4</v>
      </c>
      <c r="D712" s="75">
        <v>49.431499999999993</v>
      </c>
      <c r="E712" s="179">
        <v>4423</v>
      </c>
      <c r="F712" s="109">
        <v>1000766.1</v>
      </c>
      <c r="G712" s="61">
        <v>75</v>
      </c>
      <c r="H712" s="15">
        <f t="shared" si="142"/>
        <v>750574.57499999995</v>
      </c>
      <c r="I712" s="15">
        <f t="shared" si="144"/>
        <v>250191.52500000002</v>
      </c>
      <c r="J712" s="15">
        <f t="shared" si="139"/>
        <v>226.26409676690028</v>
      </c>
      <c r="K712" s="15">
        <f t="shared" si="140"/>
        <v>415.69098275873318</v>
      </c>
      <c r="L712" s="15">
        <f t="shared" si="141"/>
        <v>1093595.1179730315</v>
      </c>
      <c r="M712" s="15"/>
      <c r="N712" s="15">
        <f t="shared" si="143"/>
        <v>1093595.1179730315</v>
      </c>
      <c r="O712" s="38">
        <f t="shared" si="137"/>
        <v>1093.5951179730314</v>
      </c>
      <c r="P712" s="38">
        <v>1001.9335868272383</v>
      </c>
      <c r="Q712" s="38">
        <f t="shared" si="138"/>
        <v>1001.9</v>
      </c>
      <c r="R712" s="191"/>
      <c r="S712" s="195"/>
      <c r="T712" s="191"/>
      <c r="U712" s="195"/>
      <c r="V712" s="178"/>
      <c r="W712" s="38"/>
    </row>
    <row r="713" spans="1:23" x14ac:dyDescent="0.25">
      <c r="A713" s="5"/>
      <c r="B713" s="71" t="s">
        <v>495</v>
      </c>
      <c r="C713" s="53">
        <v>4</v>
      </c>
      <c r="D713" s="75">
        <v>25.671500000000002</v>
      </c>
      <c r="E713" s="179">
        <v>2237</v>
      </c>
      <c r="F713" s="109">
        <v>268461.40000000002</v>
      </c>
      <c r="G713" s="61">
        <v>75</v>
      </c>
      <c r="H713" s="15">
        <f t="shared" si="142"/>
        <v>201346.05</v>
      </c>
      <c r="I713" s="15">
        <f t="shared" si="144"/>
        <v>67115.350000000035</v>
      </c>
      <c r="J713" s="15">
        <f t="shared" si="139"/>
        <v>120.00956638354941</v>
      </c>
      <c r="K713" s="15">
        <f t="shared" si="140"/>
        <v>521.945513142084</v>
      </c>
      <c r="L713" s="15">
        <f t="shared" si="141"/>
        <v>956451.51360593259</v>
      </c>
      <c r="M713" s="15"/>
      <c r="N713" s="15">
        <f t="shared" si="143"/>
        <v>956451.51360593259</v>
      </c>
      <c r="O713" s="38">
        <f t="shared" si="137"/>
        <v>956.45151360593263</v>
      </c>
      <c r="P713" s="38">
        <v>872.47619385378755</v>
      </c>
      <c r="Q713" s="38">
        <f t="shared" si="138"/>
        <v>872.5</v>
      </c>
      <c r="R713" s="191"/>
      <c r="S713" s="195"/>
      <c r="T713" s="191"/>
      <c r="U713" s="195"/>
      <c r="V713" s="178"/>
      <c r="W713" s="38"/>
    </row>
    <row r="714" spans="1:23" x14ac:dyDescent="0.25">
      <c r="A714" s="5"/>
      <c r="B714" s="71" t="s">
        <v>496</v>
      </c>
      <c r="C714" s="53">
        <v>4</v>
      </c>
      <c r="D714" s="75">
        <v>30.351900000000001</v>
      </c>
      <c r="E714" s="179">
        <v>1211</v>
      </c>
      <c r="F714" s="109">
        <v>362147.4</v>
      </c>
      <c r="G714" s="61">
        <v>75</v>
      </c>
      <c r="H714" s="15">
        <f t="shared" si="142"/>
        <v>271610.55</v>
      </c>
      <c r="I714" s="15">
        <f t="shared" si="144"/>
        <v>90536.850000000035</v>
      </c>
      <c r="J714" s="15">
        <f t="shared" si="139"/>
        <v>299.04822460776222</v>
      </c>
      <c r="K714" s="15">
        <f t="shared" si="140"/>
        <v>342.90685491787121</v>
      </c>
      <c r="L714" s="15">
        <f t="shared" si="141"/>
        <v>640347.10542294942</v>
      </c>
      <c r="M714" s="15"/>
      <c r="N714" s="15">
        <f t="shared" si="143"/>
        <v>640347.10542294942</v>
      </c>
      <c r="O714" s="38">
        <f t="shared" si="137"/>
        <v>640.34710542294943</v>
      </c>
      <c r="P714" s="38">
        <v>567.70359853781019</v>
      </c>
      <c r="Q714" s="38">
        <f t="shared" si="138"/>
        <v>567.70000000000005</v>
      </c>
      <c r="R714" s="191"/>
      <c r="S714" s="195"/>
      <c r="T714" s="191"/>
      <c r="U714" s="195"/>
      <c r="V714" s="178"/>
      <c r="W714" s="38"/>
    </row>
    <row r="715" spans="1:23" x14ac:dyDescent="0.25">
      <c r="A715" s="5"/>
      <c r="B715" s="71" t="s">
        <v>497</v>
      </c>
      <c r="C715" s="53">
        <v>4</v>
      </c>
      <c r="D715" s="75">
        <v>40.031199999999998</v>
      </c>
      <c r="E715" s="179">
        <v>1666</v>
      </c>
      <c r="F715" s="109">
        <v>312312.2</v>
      </c>
      <c r="G715" s="61">
        <v>75</v>
      </c>
      <c r="H715" s="15">
        <f t="shared" si="142"/>
        <v>234234.15</v>
      </c>
      <c r="I715" s="15">
        <f t="shared" si="144"/>
        <v>78078.050000000017</v>
      </c>
      <c r="J715" s="15">
        <f t="shared" si="139"/>
        <v>187.46230492196881</v>
      </c>
      <c r="K715" s="15">
        <f t="shared" si="140"/>
        <v>454.49277460366466</v>
      </c>
      <c r="L715" s="15">
        <f t="shared" si="141"/>
        <v>854018.26941760816</v>
      </c>
      <c r="M715" s="15"/>
      <c r="N715" s="15">
        <f t="shared" si="143"/>
        <v>854018.26941760816</v>
      </c>
      <c r="O715" s="38">
        <f t="shared" si="137"/>
        <v>854.01826941760817</v>
      </c>
      <c r="P715" s="38">
        <v>814.7455277462235</v>
      </c>
      <c r="Q715" s="38">
        <f t="shared" si="138"/>
        <v>814.7</v>
      </c>
      <c r="R715" s="191"/>
      <c r="S715" s="195"/>
      <c r="T715" s="191"/>
      <c r="U715" s="195"/>
      <c r="V715" s="178"/>
      <c r="W715" s="38"/>
    </row>
    <row r="716" spans="1:23" x14ac:dyDescent="0.25">
      <c r="A716" s="5"/>
      <c r="B716" s="71" t="s">
        <v>498</v>
      </c>
      <c r="C716" s="53">
        <v>4</v>
      </c>
      <c r="D716" s="75">
        <v>33.610399999999998</v>
      </c>
      <c r="E716" s="179">
        <v>2106</v>
      </c>
      <c r="F716" s="109">
        <v>508891.1</v>
      </c>
      <c r="G716" s="61">
        <v>75</v>
      </c>
      <c r="H716" s="15">
        <f t="shared" si="142"/>
        <v>381668.32500000001</v>
      </c>
      <c r="I716" s="15">
        <f t="shared" si="144"/>
        <v>127222.77499999997</v>
      </c>
      <c r="J716" s="15">
        <f t="shared" si="139"/>
        <v>241.63869895536561</v>
      </c>
      <c r="K716" s="15">
        <f t="shared" si="140"/>
        <v>400.31638057026782</v>
      </c>
      <c r="L716" s="15">
        <f t="shared" si="141"/>
        <v>808862.19217390474</v>
      </c>
      <c r="M716" s="15"/>
      <c r="N716" s="15">
        <f t="shared" si="143"/>
        <v>808862.19217390474</v>
      </c>
      <c r="O716" s="38">
        <f t="shared" si="137"/>
        <v>808.86219217390476</v>
      </c>
      <c r="P716" s="38">
        <v>761.49879776607133</v>
      </c>
      <c r="Q716" s="38">
        <f t="shared" si="138"/>
        <v>761.5</v>
      </c>
      <c r="R716" s="191"/>
      <c r="S716" s="195"/>
      <c r="T716" s="191"/>
      <c r="U716" s="195"/>
      <c r="V716" s="178"/>
      <c r="W716" s="38"/>
    </row>
    <row r="717" spans="1:23" x14ac:dyDescent="0.25">
      <c r="A717" s="5"/>
      <c r="B717" s="71" t="s">
        <v>816</v>
      </c>
      <c r="C717" s="53">
        <v>4</v>
      </c>
      <c r="D717" s="75">
        <v>26.089300000000001</v>
      </c>
      <c r="E717" s="179">
        <v>1435</v>
      </c>
      <c r="F717" s="109">
        <v>140903.6</v>
      </c>
      <c r="G717" s="61">
        <v>75</v>
      </c>
      <c r="H717" s="15">
        <f t="shared" si="142"/>
        <v>105677.7</v>
      </c>
      <c r="I717" s="15">
        <f t="shared" si="144"/>
        <v>35225.900000000009</v>
      </c>
      <c r="J717" s="15">
        <f t="shared" si="139"/>
        <v>98.190662020905933</v>
      </c>
      <c r="K717" s="15">
        <f t="shared" si="140"/>
        <v>543.76441750472748</v>
      </c>
      <c r="L717" s="15">
        <f t="shared" si="141"/>
        <v>908914.25561369071</v>
      </c>
      <c r="M717" s="15"/>
      <c r="N717" s="15">
        <f t="shared" si="143"/>
        <v>908914.25561369071</v>
      </c>
      <c r="O717" s="38">
        <f t="shared" si="137"/>
        <v>908.91425561369067</v>
      </c>
      <c r="P717" s="38">
        <v>802.25654188776832</v>
      </c>
      <c r="Q717" s="38">
        <f t="shared" si="138"/>
        <v>802.3</v>
      </c>
      <c r="R717" s="191"/>
      <c r="S717" s="195"/>
      <c r="T717" s="191"/>
      <c r="U717" s="195"/>
      <c r="V717" s="178"/>
      <c r="W717" s="38"/>
    </row>
    <row r="718" spans="1:23" x14ac:dyDescent="0.25">
      <c r="A718" s="5"/>
      <c r="B718" s="71" t="s">
        <v>499</v>
      </c>
      <c r="C718" s="53">
        <v>4</v>
      </c>
      <c r="D718" s="75">
        <v>25.745800000000003</v>
      </c>
      <c r="E718" s="179">
        <v>1461</v>
      </c>
      <c r="F718" s="109">
        <v>209866.1</v>
      </c>
      <c r="G718" s="61">
        <v>75</v>
      </c>
      <c r="H718" s="15">
        <f t="shared" si="142"/>
        <v>157399.57500000001</v>
      </c>
      <c r="I718" s="15">
        <f t="shared" si="144"/>
        <v>52466.524999999994</v>
      </c>
      <c r="J718" s="15">
        <f t="shared" si="139"/>
        <v>143.64551676933607</v>
      </c>
      <c r="K718" s="15">
        <f t="shared" si="140"/>
        <v>498.3095627562974</v>
      </c>
      <c r="L718" s="15">
        <f t="shared" si="141"/>
        <v>851914.79705381603</v>
      </c>
      <c r="M718" s="15"/>
      <c r="N718" s="15">
        <f t="shared" si="143"/>
        <v>851914.79705381603</v>
      </c>
      <c r="O718" s="38">
        <f t="shared" si="137"/>
        <v>851.91479705381607</v>
      </c>
      <c r="P718" s="38">
        <v>815.44237800271719</v>
      </c>
      <c r="Q718" s="38">
        <f t="shared" si="138"/>
        <v>815.4</v>
      </c>
      <c r="R718" s="191"/>
      <c r="S718" s="195"/>
      <c r="T718" s="191"/>
      <c r="U718" s="195"/>
      <c r="V718" s="178"/>
      <c r="W718" s="38"/>
    </row>
    <row r="719" spans="1:23" x14ac:dyDescent="0.25">
      <c r="A719" s="5"/>
      <c r="B719" s="71" t="s">
        <v>500</v>
      </c>
      <c r="C719" s="53">
        <v>4</v>
      </c>
      <c r="D719" s="75">
        <v>16.497399999999999</v>
      </c>
      <c r="E719" s="179">
        <v>950</v>
      </c>
      <c r="F719" s="109">
        <v>144054.6</v>
      </c>
      <c r="G719" s="61">
        <v>75</v>
      </c>
      <c r="H719" s="15">
        <f t="shared" si="142"/>
        <v>108040.95</v>
      </c>
      <c r="I719" s="15">
        <f t="shared" si="144"/>
        <v>36013.650000000009</v>
      </c>
      <c r="J719" s="15">
        <f t="shared" si="139"/>
        <v>151.63642105263159</v>
      </c>
      <c r="K719" s="15">
        <f t="shared" si="140"/>
        <v>490.31865847300185</v>
      </c>
      <c r="L719" s="15">
        <f t="shared" si="141"/>
        <v>767502.47523188556</v>
      </c>
      <c r="M719" s="15"/>
      <c r="N719" s="15">
        <f t="shared" si="143"/>
        <v>767502.47523188556</v>
      </c>
      <c r="O719" s="38">
        <f t="shared" si="137"/>
        <v>767.50247523188557</v>
      </c>
      <c r="P719" s="38">
        <v>693.80074708045788</v>
      </c>
      <c r="Q719" s="38">
        <f t="shared" si="138"/>
        <v>693.8</v>
      </c>
      <c r="R719" s="191"/>
      <c r="S719" s="195"/>
      <c r="T719" s="191"/>
      <c r="U719" s="195"/>
      <c r="V719" s="178"/>
      <c r="W719" s="38"/>
    </row>
    <row r="720" spans="1:23" x14ac:dyDescent="0.25">
      <c r="A720" s="5"/>
      <c r="B720" s="8"/>
      <c r="C720" s="8"/>
      <c r="D720" s="75">
        <v>0</v>
      </c>
      <c r="E720" s="181"/>
      <c r="F720" s="50"/>
      <c r="G720" s="61"/>
      <c r="H720" s="39"/>
      <c r="I720" s="15"/>
      <c r="J720" s="15"/>
      <c r="K720" s="15"/>
      <c r="L720" s="15"/>
      <c r="M720" s="15"/>
      <c r="N720" s="15"/>
      <c r="O720" s="38">
        <f t="shared" si="137"/>
        <v>0</v>
      </c>
      <c r="P720" s="38">
        <v>0</v>
      </c>
      <c r="Q720" s="38">
        <f t="shared" si="138"/>
        <v>0</v>
      </c>
      <c r="R720" s="191"/>
      <c r="S720" s="195"/>
      <c r="T720" s="191"/>
      <c r="U720" s="195"/>
      <c r="V720" s="178"/>
      <c r="W720" s="38"/>
    </row>
    <row r="721" spans="1:23" x14ac:dyDescent="0.25">
      <c r="A721" s="32" t="s">
        <v>501</v>
      </c>
      <c r="B721" s="63" t="s">
        <v>2</v>
      </c>
      <c r="C721" s="64"/>
      <c r="D721" s="7">
        <v>621.79470000000015</v>
      </c>
      <c r="E721" s="182">
        <f>E722</f>
        <v>47135</v>
      </c>
      <c r="F721" s="55"/>
      <c r="G721" s="61"/>
      <c r="H721" s="12">
        <f>H723</f>
        <v>7366743.7249999996</v>
      </c>
      <c r="I721" s="12">
        <f>I723</f>
        <v>-7366743.7249999996</v>
      </c>
      <c r="J721" s="15"/>
      <c r="K721" s="15"/>
      <c r="L721" s="15"/>
      <c r="M721" s="14">
        <f>M723</f>
        <v>20161321.471325748</v>
      </c>
      <c r="N721" s="12">
        <f t="shared" si="143"/>
        <v>20161321.471325748</v>
      </c>
      <c r="O721" s="38"/>
      <c r="P721" s="38"/>
      <c r="Q721" s="38">
        <f t="shared" si="138"/>
        <v>0</v>
      </c>
      <c r="R721" s="191"/>
      <c r="S721" s="195"/>
      <c r="T721" s="191"/>
      <c r="U721" s="195"/>
      <c r="V721" s="178"/>
      <c r="W721" s="38"/>
    </row>
    <row r="722" spans="1:23" x14ac:dyDescent="0.25">
      <c r="A722" s="32" t="s">
        <v>501</v>
      </c>
      <c r="B722" s="63" t="s">
        <v>3</v>
      </c>
      <c r="C722" s="64"/>
      <c r="D722" s="7">
        <v>621.79470000000015</v>
      </c>
      <c r="E722" s="182">
        <f>SUM(E724:E748)</f>
        <v>47135</v>
      </c>
      <c r="F722" s="55">
        <f>SUM(F724:F748)</f>
        <v>29466974.899999999</v>
      </c>
      <c r="G722" s="61"/>
      <c r="H722" s="12">
        <f>SUM(H724:H748)</f>
        <v>9346302.0750000011</v>
      </c>
      <c r="I722" s="12">
        <f>SUM(I724:I748)</f>
        <v>20120672.825000003</v>
      </c>
      <c r="J722" s="15"/>
      <c r="K722" s="15"/>
      <c r="L722" s="12">
        <f>SUM(L724:L748)</f>
        <v>20389350.031621929</v>
      </c>
      <c r="M722" s="15"/>
      <c r="N722" s="12">
        <f t="shared" si="143"/>
        <v>20389350.031621929</v>
      </c>
      <c r="O722" s="38"/>
      <c r="P722" s="38"/>
      <c r="Q722" s="38">
        <f t="shared" si="138"/>
        <v>0</v>
      </c>
      <c r="R722" s="191"/>
      <c r="S722" s="195"/>
      <c r="T722" s="191"/>
      <c r="U722" s="195"/>
      <c r="V722" s="178"/>
      <c r="W722" s="38"/>
    </row>
    <row r="723" spans="1:23" x14ac:dyDescent="0.25">
      <c r="A723" s="5"/>
      <c r="B723" s="71" t="s">
        <v>26</v>
      </c>
      <c r="C723" s="53">
        <v>2</v>
      </c>
      <c r="D723" s="75">
        <v>0</v>
      </c>
      <c r="E723" s="185"/>
      <c r="F723" s="70"/>
      <c r="G723" s="61">
        <v>25</v>
      </c>
      <c r="H723" s="15">
        <f>F722*G723/100</f>
        <v>7366743.7249999996</v>
      </c>
      <c r="I723" s="15">
        <f t="shared" si="144"/>
        <v>-7366743.7249999996</v>
      </c>
      <c r="J723" s="15"/>
      <c r="K723" s="15"/>
      <c r="L723" s="15"/>
      <c r="M723" s="15">
        <f>($L$7*$L$8*E721/$L$10)+($L$7*$L$9*D721/$L$11)</f>
        <v>20161321.471325748</v>
      </c>
      <c r="N723" s="15">
        <f t="shared" si="143"/>
        <v>20161321.471325748</v>
      </c>
      <c r="O723" s="38">
        <f t="shared" si="137"/>
        <v>20161.321471325748</v>
      </c>
      <c r="P723" s="38">
        <v>18459.432682430815</v>
      </c>
      <c r="Q723" s="38">
        <f t="shared" si="138"/>
        <v>18459.400000000001</v>
      </c>
      <c r="R723" s="191"/>
      <c r="S723" s="195"/>
      <c r="T723" s="191"/>
      <c r="U723" s="195"/>
      <c r="V723" s="178"/>
      <c r="W723" s="38"/>
    </row>
    <row r="724" spans="1:23" x14ac:dyDescent="0.25">
      <c r="A724" s="5"/>
      <c r="B724" s="71" t="s">
        <v>817</v>
      </c>
      <c r="C724" s="53">
        <v>4</v>
      </c>
      <c r="D724" s="75">
        <v>22.4053</v>
      </c>
      <c r="E724" s="179">
        <v>1004</v>
      </c>
      <c r="F724" s="110">
        <v>130595</v>
      </c>
      <c r="G724" s="61">
        <v>75</v>
      </c>
      <c r="H724" s="15">
        <f>F724*G724/100</f>
        <v>97946.25</v>
      </c>
      <c r="I724" s="15">
        <f t="shared" si="144"/>
        <v>32648.75</v>
      </c>
      <c r="J724" s="15">
        <f t="shared" ref="J724:J748" si="145">F724/E724</f>
        <v>130.07470119521912</v>
      </c>
      <c r="K724" s="15">
        <f t="shared" ref="K724:K748" si="146">$J$11*$J$19-J724</f>
        <v>511.88037833041432</v>
      </c>
      <c r="L724" s="15">
        <f t="shared" ref="L724:L748" si="147">IF(K724&gt;0,$J$7*$J$8*(K724/$K$19),0)+$J$7*$J$9*(E724/$E$19)+$J$7*$J$10*(D724/$D$19)</f>
        <v>816542.91303714493</v>
      </c>
      <c r="M724" s="15"/>
      <c r="N724" s="15">
        <f t="shared" si="143"/>
        <v>816542.91303714493</v>
      </c>
      <c r="O724" s="38">
        <f t="shared" si="137"/>
        <v>816.5429130371449</v>
      </c>
      <c r="P724" s="38">
        <v>767.29366387782966</v>
      </c>
      <c r="Q724" s="38">
        <f t="shared" si="138"/>
        <v>767.3</v>
      </c>
      <c r="R724" s="191"/>
      <c r="S724" s="195"/>
      <c r="T724" s="191"/>
      <c r="U724" s="195"/>
      <c r="V724" s="178"/>
      <c r="W724" s="38"/>
    </row>
    <row r="725" spans="1:23" x14ac:dyDescent="0.25">
      <c r="A725" s="5"/>
      <c r="B725" s="71" t="s">
        <v>502</v>
      </c>
      <c r="C725" s="53">
        <v>4</v>
      </c>
      <c r="D725" s="75">
        <v>36.141799999999996</v>
      </c>
      <c r="E725" s="179">
        <v>2631</v>
      </c>
      <c r="F725" s="110">
        <v>1155707.2</v>
      </c>
      <c r="G725" s="61">
        <v>75</v>
      </c>
      <c r="H725" s="15">
        <f t="shared" ref="H725:H748" si="148">F725*G725/100</f>
        <v>866780.4</v>
      </c>
      <c r="I725" s="15">
        <f t="shared" si="144"/>
        <v>288926.79999999993</v>
      </c>
      <c r="J725" s="15">
        <f t="shared" si="145"/>
        <v>439.26537438236409</v>
      </c>
      <c r="K725" s="15">
        <f t="shared" si="146"/>
        <v>202.68970514326935</v>
      </c>
      <c r="L725" s="15">
        <f t="shared" si="147"/>
        <v>611447.8544560225</v>
      </c>
      <c r="M725" s="15"/>
      <c r="N725" s="15">
        <f t="shared" si="143"/>
        <v>611447.8544560225</v>
      </c>
      <c r="O725" s="38">
        <f t="shared" si="137"/>
        <v>611.44785445602247</v>
      </c>
      <c r="P725" s="38">
        <v>608.55357010630451</v>
      </c>
      <c r="Q725" s="38">
        <f t="shared" si="138"/>
        <v>608.6</v>
      </c>
      <c r="R725" s="191"/>
      <c r="S725" s="195"/>
      <c r="T725" s="191"/>
      <c r="U725" s="195"/>
      <c r="V725" s="178"/>
      <c r="W725" s="38"/>
    </row>
    <row r="726" spans="1:23" x14ac:dyDescent="0.25">
      <c r="A726" s="5"/>
      <c r="B726" s="71" t="s">
        <v>503</v>
      </c>
      <c r="C726" s="53">
        <v>4</v>
      </c>
      <c r="D726" s="75">
        <v>14.616099999999999</v>
      </c>
      <c r="E726" s="179">
        <v>509</v>
      </c>
      <c r="F726" s="110">
        <v>45917.5</v>
      </c>
      <c r="G726" s="61">
        <v>75</v>
      </c>
      <c r="H726" s="15">
        <f t="shared" si="148"/>
        <v>34438.125</v>
      </c>
      <c r="I726" s="15">
        <f t="shared" si="144"/>
        <v>11479.375</v>
      </c>
      <c r="J726" s="15">
        <f t="shared" si="145"/>
        <v>90.211198428290771</v>
      </c>
      <c r="K726" s="15">
        <f t="shared" si="146"/>
        <v>551.74388109734264</v>
      </c>
      <c r="L726" s="15">
        <f t="shared" si="147"/>
        <v>799281.69802988786</v>
      </c>
      <c r="M726" s="15"/>
      <c r="N726" s="15">
        <f t="shared" si="143"/>
        <v>799281.69802988786</v>
      </c>
      <c r="O726" s="38">
        <f t="shared" si="137"/>
        <v>799.28169802988782</v>
      </c>
      <c r="P726" s="38">
        <v>702.87889699503751</v>
      </c>
      <c r="Q726" s="38">
        <f t="shared" si="138"/>
        <v>702.9</v>
      </c>
      <c r="R726" s="191"/>
      <c r="S726" s="195"/>
      <c r="T726" s="191"/>
      <c r="U726" s="195"/>
      <c r="V726" s="178"/>
      <c r="W726" s="38"/>
    </row>
    <row r="727" spans="1:23" x14ac:dyDescent="0.25">
      <c r="A727" s="5"/>
      <c r="B727" s="71" t="s">
        <v>818</v>
      </c>
      <c r="C727" s="53">
        <v>4</v>
      </c>
      <c r="D727" s="75">
        <v>24.534499999999998</v>
      </c>
      <c r="E727" s="179">
        <v>1419</v>
      </c>
      <c r="F727" s="110">
        <v>392624.3</v>
      </c>
      <c r="G727" s="61">
        <v>75</v>
      </c>
      <c r="H727" s="15">
        <f t="shared" si="148"/>
        <v>294468.22499999998</v>
      </c>
      <c r="I727" s="15">
        <f t="shared" si="144"/>
        <v>98156.075000000012</v>
      </c>
      <c r="J727" s="15">
        <f t="shared" si="145"/>
        <v>276.6908386187456</v>
      </c>
      <c r="K727" s="15">
        <f t="shared" si="146"/>
        <v>365.26424090688784</v>
      </c>
      <c r="L727" s="15">
        <f t="shared" si="147"/>
        <v>673211.00941271242</v>
      </c>
      <c r="M727" s="15"/>
      <c r="N727" s="15">
        <f t="shared" si="143"/>
        <v>673211.00941271242</v>
      </c>
      <c r="O727" s="38">
        <f t="shared" ref="O727:O790" si="149">N727/1000</f>
        <v>673.21100941271243</v>
      </c>
      <c r="P727" s="38">
        <v>621.83455455135459</v>
      </c>
      <c r="Q727" s="38">
        <f t="shared" si="138"/>
        <v>621.79999999999995</v>
      </c>
      <c r="R727" s="191"/>
      <c r="S727" s="195"/>
      <c r="T727" s="191"/>
      <c r="U727" s="195"/>
      <c r="V727" s="178"/>
      <c r="W727" s="38"/>
    </row>
    <row r="728" spans="1:23" x14ac:dyDescent="0.25">
      <c r="A728" s="5"/>
      <c r="B728" s="71" t="s">
        <v>504</v>
      </c>
      <c r="C728" s="53">
        <v>4</v>
      </c>
      <c r="D728" s="75">
        <v>26.725200000000001</v>
      </c>
      <c r="E728" s="179">
        <v>1958</v>
      </c>
      <c r="F728" s="110">
        <v>292230.7</v>
      </c>
      <c r="G728" s="61">
        <v>75</v>
      </c>
      <c r="H728" s="15">
        <f t="shared" si="148"/>
        <v>219173.02499999999</v>
      </c>
      <c r="I728" s="15">
        <f t="shared" si="144"/>
        <v>73057.675000000017</v>
      </c>
      <c r="J728" s="15">
        <f t="shared" si="145"/>
        <v>149.24959141981614</v>
      </c>
      <c r="K728" s="15">
        <f t="shared" si="146"/>
        <v>492.70548810581727</v>
      </c>
      <c r="L728" s="15">
        <f t="shared" si="147"/>
        <v>894945.85037763603</v>
      </c>
      <c r="M728" s="15"/>
      <c r="N728" s="15">
        <f t="shared" si="143"/>
        <v>894945.85037763603</v>
      </c>
      <c r="O728" s="38">
        <f t="shared" si="149"/>
        <v>894.94585037763602</v>
      </c>
      <c r="P728" s="38">
        <v>813.0760104352911</v>
      </c>
      <c r="Q728" s="38">
        <f t="shared" si="138"/>
        <v>813.1</v>
      </c>
      <c r="R728" s="191"/>
      <c r="S728" s="195"/>
      <c r="T728" s="191"/>
      <c r="U728" s="195"/>
      <c r="V728" s="178"/>
      <c r="W728" s="38"/>
    </row>
    <row r="729" spans="1:23" x14ac:dyDescent="0.25">
      <c r="A729" s="5"/>
      <c r="B729" s="71" t="s">
        <v>505</v>
      </c>
      <c r="C729" s="53">
        <v>4</v>
      </c>
      <c r="D729" s="75">
        <v>26.397100000000002</v>
      </c>
      <c r="E729" s="179">
        <v>1048</v>
      </c>
      <c r="F729" s="110">
        <v>88870.5</v>
      </c>
      <c r="G729" s="61">
        <v>75</v>
      </c>
      <c r="H729" s="15">
        <f t="shared" si="148"/>
        <v>66652.875</v>
      </c>
      <c r="I729" s="15">
        <f t="shared" si="144"/>
        <v>22217.625</v>
      </c>
      <c r="J729" s="15">
        <f t="shared" si="145"/>
        <v>84.800095419847324</v>
      </c>
      <c r="K729" s="15">
        <f t="shared" si="146"/>
        <v>557.15498410578607</v>
      </c>
      <c r="L729" s="15">
        <f t="shared" si="147"/>
        <v>889951.45669205557</v>
      </c>
      <c r="M729" s="15"/>
      <c r="N729" s="15">
        <f t="shared" si="143"/>
        <v>889951.45669205557</v>
      </c>
      <c r="O729" s="38">
        <f t="shared" si="149"/>
        <v>889.95145669205556</v>
      </c>
      <c r="P729" s="38">
        <v>762.48410394592122</v>
      </c>
      <c r="Q729" s="38">
        <f t="shared" ref="Q729:Q792" si="150">(ROUND(P729,1))</f>
        <v>762.5</v>
      </c>
      <c r="R729" s="191"/>
      <c r="S729" s="195"/>
      <c r="T729" s="191"/>
      <c r="U729" s="195"/>
      <c r="V729" s="178"/>
      <c r="W729" s="38"/>
    </row>
    <row r="730" spans="1:23" x14ac:dyDescent="0.25">
      <c r="A730" s="5"/>
      <c r="B730" s="71" t="s">
        <v>277</v>
      </c>
      <c r="C730" s="53">
        <v>4</v>
      </c>
      <c r="D730" s="75">
        <v>16.529200000000003</v>
      </c>
      <c r="E730" s="179">
        <v>1001</v>
      </c>
      <c r="F730" s="110">
        <v>264341</v>
      </c>
      <c r="G730" s="61">
        <v>75</v>
      </c>
      <c r="H730" s="15">
        <f t="shared" si="148"/>
        <v>198255.75</v>
      </c>
      <c r="I730" s="15">
        <f t="shared" si="144"/>
        <v>66085.25</v>
      </c>
      <c r="J730" s="15">
        <f t="shared" si="145"/>
        <v>264.07692307692309</v>
      </c>
      <c r="K730" s="15">
        <f t="shared" si="146"/>
        <v>377.87815644871034</v>
      </c>
      <c r="L730" s="15">
        <f t="shared" si="147"/>
        <v>627631.21475851093</v>
      </c>
      <c r="M730" s="15"/>
      <c r="N730" s="15">
        <f t="shared" si="143"/>
        <v>627631.21475851093</v>
      </c>
      <c r="O730" s="38">
        <f t="shared" si="149"/>
        <v>627.63121475851096</v>
      </c>
      <c r="P730" s="38">
        <v>716.4567202652762</v>
      </c>
      <c r="Q730" s="38">
        <f t="shared" si="150"/>
        <v>716.5</v>
      </c>
      <c r="R730" s="191"/>
      <c r="S730" s="195"/>
      <c r="T730" s="191"/>
      <c r="U730" s="195"/>
      <c r="V730" s="178"/>
      <c r="W730" s="38"/>
    </row>
    <row r="731" spans="1:23" x14ac:dyDescent="0.25">
      <c r="A731" s="5"/>
      <c r="B731" s="71" t="s">
        <v>132</v>
      </c>
      <c r="C731" s="53">
        <v>4</v>
      </c>
      <c r="D731" s="75">
        <v>30.114800000000002</v>
      </c>
      <c r="E731" s="179">
        <v>1545</v>
      </c>
      <c r="F731" s="110">
        <v>268433.2</v>
      </c>
      <c r="G731" s="61">
        <v>75</v>
      </c>
      <c r="H731" s="15">
        <f t="shared" si="148"/>
        <v>201324.9</v>
      </c>
      <c r="I731" s="15">
        <f t="shared" si="144"/>
        <v>67108.300000000017</v>
      </c>
      <c r="J731" s="15">
        <f t="shared" si="145"/>
        <v>173.74317152103561</v>
      </c>
      <c r="K731" s="15">
        <f t="shared" si="146"/>
        <v>468.21190800459783</v>
      </c>
      <c r="L731" s="15">
        <f t="shared" si="147"/>
        <v>833089.54309923202</v>
      </c>
      <c r="M731" s="15"/>
      <c r="N731" s="15">
        <f t="shared" si="143"/>
        <v>833089.54309923202</v>
      </c>
      <c r="O731" s="38">
        <f t="shared" si="149"/>
        <v>833.08954309923206</v>
      </c>
      <c r="P731" s="38">
        <v>777.94061569687767</v>
      </c>
      <c r="Q731" s="38">
        <f t="shared" si="150"/>
        <v>777.9</v>
      </c>
      <c r="R731" s="191"/>
      <c r="S731" s="195"/>
      <c r="T731" s="191"/>
      <c r="U731" s="195"/>
      <c r="V731" s="178"/>
      <c r="W731" s="38"/>
    </row>
    <row r="732" spans="1:23" x14ac:dyDescent="0.25">
      <c r="A732" s="5"/>
      <c r="B732" s="71" t="s">
        <v>819</v>
      </c>
      <c r="C732" s="53">
        <v>4</v>
      </c>
      <c r="D732" s="75">
        <v>35.5075</v>
      </c>
      <c r="E732" s="179">
        <v>2264</v>
      </c>
      <c r="F732" s="110">
        <v>513301</v>
      </c>
      <c r="G732" s="61">
        <v>75</v>
      </c>
      <c r="H732" s="15">
        <f t="shared" si="148"/>
        <v>384975.75</v>
      </c>
      <c r="I732" s="15">
        <f t="shared" si="144"/>
        <v>128325.25</v>
      </c>
      <c r="J732" s="15">
        <f t="shared" si="145"/>
        <v>226.72305653710248</v>
      </c>
      <c r="K732" s="15">
        <f t="shared" si="146"/>
        <v>415.23202298853096</v>
      </c>
      <c r="L732" s="15">
        <f t="shared" si="147"/>
        <v>848370.93449715443</v>
      </c>
      <c r="M732" s="15"/>
      <c r="N732" s="15">
        <f t="shared" si="143"/>
        <v>848370.93449715443</v>
      </c>
      <c r="O732" s="38">
        <f t="shared" si="149"/>
        <v>848.37093449715439</v>
      </c>
      <c r="P732" s="38">
        <v>777.49117263633229</v>
      </c>
      <c r="Q732" s="38">
        <f t="shared" si="150"/>
        <v>777.5</v>
      </c>
      <c r="R732" s="191"/>
      <c r="S732" s="195"/>
      <c r="T732" s="191"/>
      <c r="U732" s="195"/>
      <c r="V732" s="178"/>
      <c r="W732" s="38"/>
    </row>
    <row r="733" spans="1:23" x14ac:dyDescent="0.25">
      <c r="A733" s="5"/>
      <c r="B733" s="71" t="s">
        <v>506</v>
      </c>
      <c r="C733" s="53">
        <v>4</v>
      </c>
      <c r="D733" s="75">
        <v>39.1021</v>
      </c>
      <c r="E733" s="179">
        <v>1482</v>
      </c>
      <c r="F733" s="110">
        <v>215879.7</v>
      </c>
      <c r="G733" s="61">
        <v>75</v>
      </c>
      <c r="H733" s="15">
        <f t="shared" si="148"/>
        <v>161909.77499999999</v>
      </c>
      <c r="I733" s="15">
        <f t="shared" si="144"/>
        <v>53969.925000000017</v>
      </c>
      <c r="J733" s="15">
        <f t="shared" si="145"/>
        <v>145.66781376518219</v>
      </c>
      <c r="K733" s="15">
        <f t="shared" si="146"/>
        <v>496.28726576045125</v>
      </c>
      <c r="L733" s="15">
        <f t="shared" si="147"/>
        <v>887708.92513350537</v>
      </c>
      <c r="M733" s="15"/>
      <c r="N733" s="15">
        <f t="shared" si="143"/>
        <v>887708.92513350537</v>
      </c>
      <c r="O733" s="38">
        <f t="shared" si="149"/>
        <v>887.70892513350532</v>
      </c>
      <c r="P733" s="38">
        <v>830.19449617465352</v>
      </c>
      <c r="Q733" s="38">
        <f t="shared" si="150"/>
        <v>830.2</v>
      </c>
      <c r="R733" s="191"/>
      <c r="S733" s="195"/>
      <c r="T733" s="191"/>
      <c r="U733" s="195"/>
      <c r="V733" s="178"/>
      <c r="W733" s="38"/>
    </row>
    <row r="734" spans="1:23" x14ac:dyDescent="0.25">
      <c r="A734" s="5"/>
      <c r="B734" s="71" t="s">
        <v>507</v>
      </c>
      <c r="C734" s="53">
        <v>4</v>
      </c>
      <c r="D734" s="75">
        <v>10.784200000000002</v>
      </c>
      <c r="E734" s="179">
        <v>510</v>
      </c>
      <c r="F734" s="110">
        <v>30751.200000000001</v>
      </c>
      <c r="G734" s="61">
        <v>75</v>
      </c>
      <c r="H734" s="15">
        <f t="shared" si="148"/>
        <v>23063.4</v>
      </c>
      <c r="I734" s="15">
        <f t="shared" si="144"/>
        <v>7687.7999999999993</v>
      </c>
      <c r="J734" s="15">
        <f t="shared" si="145"/>
        <v>60.296470588235294</v>
      </c>
      <c r="K734" s="15">
        <f t="shared" si="146"/>
        <v>581.65860893739818</v>
      </c>
      <c r="L734" s="15">
        <f t="shared" si="147"/>
        <v>827472.32219851995</v>
      </c>
      <c r="M734" s="15"/>
      <c r="N734" s="15">
        <f t="shared" si="143"/>
        <v>827472.32219851995</v>
      </c>
      <c r="O734" s="38">
        <f t="shared" si="149"/>
        <v>827.47232219851992</v>
      </c>
      <c r="P734" s="38">
        <v>682.16327965409391</v>
      </c>
      <c r="Q734" s="38">
        <f t="shared" si="150"/>
        <v>682.2</v>
      </c>
      <c r="R734" s="191"/>
      <c r="S734" s="195"/>
      <c r="T734" s="191"/>
      <c r="U734" s="195"/>
      <c r="V734" s="178"/>
      <c r="W734" s="38"/>
    </row>
    <row r="735" spans="1:23" x14ac:dyDescent="0.25">
      <c r="A735" s="5"/>
      <c r="B735" s="71" t="s">
        <v>508</v>
      </c>
      <c r="C735" s="53">
        <v>4</v>
      </c>
      <c r="D735" s="75">
        <v>25.337800000000001</v>
      </c>
      <c r="E735" s="179">
        <v>2017</v>
      </c>
      <c r="F735" s="110">
        <v>408816.4</v>
      </c>
      <c r="G735" s="61">
        <v>75</v>
      </c>
      <c r="H735" s="15">
        <f t="shared" si="148"/>
        <v>306612.3</v>
      </c>
      <c r="I735" s="15">
        <f t="shared" si="144"/>
        <v>102204.10000000003</v>
      </c>
      <c r="J735" s="15">
        <f t="shared" si="145"/>
        <v>202.68537431829452</v>
      </c>
      <c r="K735" s="15">
        <f t="shared" si="146"/>
        <v>439.26970520733892</v>
      </c>
      <c r="L735" s="15">
        <f t="shared" si="147"/>
        <v>827981.0214768697</v>
      </c>
      <c r="M735" s="15"/>
      <c r="N735" s="15">
        <f t="shared" si="143"/>
        <v>827981.0214768697</v>
      </c>
      <c r="O735" s="38">
        <f t="shared" si="149"/>
        <v>827.98102147686973</v>
      </c>
      <c r="P735" s="38">
        <v>786.3079852538317</v>
      </c>
      <c r="Q735" s="38">
        <f t="shared" si="150"/>
        <v>786.3</v>
      </c>
      <c r="R735" s="191"/>
      <c r="S735" s="195"/>
      <c r="T735" s="191"/>
      <c r="U735" s="195"/>
      <c r="V735" s="178"/>
      <c r="W735" s="38"/>
    </row>
    <row r="736" spans="1:23" x14ac:dyDescent="0.25">
      <c r="A736" s="5"/>
      <c r="B736" s="71" t="s">
        <v>820</v>
      </c>
      <c r="C736" s="53">
        <v>4</v>
      </c>
      <c r="D736" s="75">
        <v>10.443499999999998</v>
      </c>
      <c r="E736" s="179">
        <v>853</v>
      </c>
      <c r="F736" s="110">
        <v>80224.2</v>
      </c>
      <c r="G736" s="61">
        <v>75</v>
      </c>
      <c r="H736" s="15">
        <f t="shared" si="148"/>
        <v>60168.15</v>
      </c>
      <c r="I736" s="15">
        <f t="shared" si="144"/>
        <v>20056.049999999996</v>
      </c>
      <c r="J736" s="15">
        <f t="shared" si="145"/>
        <v>94.049472450175841</v>
      </c>
      <c r="K736" s="15">
        <f t="shared" si="146"/>
        <v>547.90560707545762</v>
      </c>
      <c r="L736" s="15">
        <f t="shared" si="147"/>
        <v>815903.10597059282</v>
      </c>
      <c r="M736" s="15"/>
      <c r="N736" s="15">
        <f t="shared" si="143"/>
        <v>815903.10597059282</v>
      </c>
      <c r="O736" s="38">
        <f t="shared" si="149"/>
        <v>815.90310597059283</v>
      </c>
      <c r="P736" s="38">
        <v>695.34027801411469</v>
      </c>
      <c r="Q736" s="38">
        <f t="shared" si="150"/>
        <v>695.3</v>
      </c>
      <c r="R736" s="191"/>
      <c r="S736" s="195"/>
      <c r="T736" s="191"/>
      <c r="U736" s="195"/>
      <c r="V736" s="178"/>
      <c r="W736" s="38"/>
    </row>
    <row r="737" spans="1:23" x14ac:dyDescent="0.25">
      <c r="A737" s="5"/>
      <c r="B737" s="71" t="s">
        <v>509</v>
      </c>
      <c r="C737" s="53">
        <v>4</v>
      </c>
      <c r="D737" s="75">
        <v>12.3179</v>
      </c>
      <c r="E737" s="179">
        <v>650</v>
      </c>
      <c r="F737" s="110">
        <v>204473.8</v>
      </c>
      <c r="G737" s="61">
        <v>75</v>
      </c>
      <c r="H737" s="15">
        <f t="shared" si="148"/>
        <v>153355.35</v>
      </c>
      <c r="I737" s="15">
        <f t="shared" si="144"/>
        <v>51118.449999999983</v>
      </c>
      <c r="J737" s="15">
        <f t="shared" si="145"/>
        <v>314.57507692307689</v>
      </c>
      <c r="K737" s="15">
        <f t="shared" si="146"/>
        <v>327.38000260255654</v>
      </c>
      <c r="L737" s="15">
        <f t="shared" si="147"/>
        <v>517504.46055612504</v>
      </c>
      <c r="M737" s="15"/>
      <c r="N737" s="15">
        <f t="shared" si="143"/>
        <v>517504.46055612504</v>
      </c>
      <c r="O737" s="38">
        <f t="shared" si="149"/>
        <v>517.50446055612508</v>
      </c>
      <c r="P737" s="38">
        <v>473.55268827292127</v>
      </c>
      <c r="Q737" s="38">
        <f t="shared" si="150"/>
        <v>473.6</v>
      </c>
      <c r="R737" s="191"/>
      <c r="S737" s="195"/>
      <c r="T737" s="191"/>
      <c r="U737" s="195"/>
      <c r="V737" s="178"/>
      <c r="W737" s="38"/>
    </row>
    <row r="738" spans="1:23" x14ac:dyDescent="0.25">
      <c r="A738" s="5"/>
      <c r="B738" s="71" t="s">
        <v>510</v>
      </c>
      <c r="C738" s="53">
        <v>4</v>
      </c>
      <c r="D738" s="75">
        <v>13.093299999999999</v>
      </c>
      <c r="E738" s="179">
        <v>558</v>
      </c>
      <c r="F738" s="110">
        <v>32601</v>
      </c>
      <c r="G738" s="61">
        <v>75</v>
      </c>
      <c r="H738" s="15">
        <f t="shared" si="148"/>
        <v>24450.75</v>
      </c>
      <c r="I738" s="15">
        <f t="shared" si="144"/>
        <v>8150.25</v>
      </c>
      <c r="J738" s="15">
        <f t="shared" si="145"/>
        <v>58.424731182795696</v>
      </c>
      <c r="K738" s="15">
        <f t="shared" si="146"/>
        <v>583.53034834283778</v>
      </c>
      <c r="L738" s="15">
        <f t="shared" si="147"/>
        <v>840769.85985085578</v>
      </c>
      <c r="M738" s="15"/>
      <c r="N738" s="15">
        <f t="shared" si="143"/>
        <v>840769.85985085578</v>
      </c>
      <c r="O738" s="38">
        <f t="shared" si="149"/>
        <v>840.76985985085582</v>
      </c>
      <c r="P738" s="38">
        <v>776.51020989213634</v>
      </c>
      <c r="Q738" s="38">
        <f t="shared" si="150"/>
        <v>776.5</v>
      </c>
      <c r="R738" s="191"/>
      <c r="S738" s="195"/>
      <c r="T738" s="191"/>
      <c r="U738" s="195"/>
      <c r="V738" s="178"/>
      <c r="W738" s="38"/>
    </row>
    <row r="739" spans="1:23" x14ac:dyDescent="0.25">
      <c r="A739" s="5"/>
      <c r="B739" s="71" t="s">
        <v>511</v>
      </c>
      <c r="C739" s="53">
        <v>4</v>
      </c>
      <c r="D739" s="75">
        <v>22.278000000000002</v>
      </c>
      <c r="E739" s="179">
        <v>1386</v>
      </c>
      <c r="F739" s="110">
        <v>173518.7</v>
      </c>
      <c r="G739" s="61">
        <v>75</v>
      </c>
      <c r="H739" s="15">
        <f t="shared" si="148"/>
        <v>130139.02499999999</v>
      </c>
      <c r="I739" s="15">
        <f t="shared" si="144"/>
        <v>43379.675000000017</v>
      </c>
      <c r="J739" s="15">
        <f t="shared" si="145"/>
        <v>125.19386724386725</v>
      </c>
      <c r="K739" s="15">
        <f t="shared" si="146"/>
        <v>516.76121228176623</v>
      </c>
      <c r="L739" s="15">
        <f t="shared" si="147"/>
        <v>859055.13930009876</v>
      </c>
      <c r="M739" s="15"/>
      <c r="N739" s="15">
        <f t="shared" si="143"/>
        <v>859055.13930009876</v>
      </c>
      <c r="O739" s="38">
        <f t="shared" si="149"/>
        <v>859.05513930009874</v>
      </c>
      <c r="P739" s="38">
        <v>778.95192400117401</v>
      </c>
      <c r="Q739" s="38">
        <f t="shared" si="150"/>
        <v>779</v>
      </c>
      <c r="R739" s="191"/>
      <c r="S739" s="195"/>
      <c r="T739" s="191"/>
      <c r="U739" s="195"/>
      <c r="V739" s="178"/>
      <c r="W739" s="38"/>
    </row>
    <row r="740" spans="1:23" x14ac:dyDescent="0.25">
      <c r="A740" s="5"/>
      <c r="B740" s="71" t="s">
        <v>512</v>
      </c>
      <c r="C740" s="53">
        <v>4</v>
      </c>
      <c r="D740" s="75">
        <v>27.158000000000001</v>
      </c>
      <c r="E740" s="179">
        <v>1739</v>
      </c>
      <c r="F740" s="110">
        <v>152266.1</v>
      </c>
      <c r="G740" s="61">
        <v>75</v>
      </c>
      <c r="H740" s="15">
        <f t="shared" si="148"/>
        <v>114199.575</v>
      </c>
      <c r="I740" s="15">
        <f t="shared" si="144"/>
        <v>38066.525000000009</v>
      </c>
      <c r="J740" s="15">
        <f t="shared" si="145"/>
        <v>87.559574468085103</v>
      </c>
      <c r="K740" s="15">
        <f t="shared" si="146"/>
        <v>554.39550505754835</v>
      </c>
      <c r="L740" s="15">
        <f t="shared" si="147"/>
        <v>954624.59773950931</v>
      </c>
      <c r="M740" s="15"/>
      <c r="N740" s="15">
        <f t="shared" si="143"/>
        <v>954624.59773950931</v>
      </c>
      <c r="O740" s="38">
        <f t="shared" si="149"/>
        <v>954.62459773950934</v>
      </c>
      <c r="P740" s="38">
        <v>861.30266481007686</v>
      </c>
      <c r="Q740" s="38">
        <f t="shared" si="150"/>
        <v>861.3</v>
      </c>
      <c r="R740" s="191"/>
      <c r="S740" s="195"/>
      <c r="T740" s="191"/>
      <c r="U740" s="195"/>
      <c r="V740" s="178"/>
      <c r="W740" s="38"/>
    </row>
    <row r="741" spans="1:23" x14ac:dyDescent="0.25">
      <c r="A741" s="5"/>
      <c r="B741" s="71" t="s">
        <v>513</v>
      </c>
      <c r="C741" s="53">
        <v>4</v>
      </c>
      <c r="D741" s="75">
        <v>12.5047</v>
      </c>
      <c r="E741" s="179">
        <v>582</v>
      </c>
      <c r="F741" s="110">
        <v>121804.5</v>
      </c>
      <c r="G741" s="61">
        <v>75</v>
      </c>
      <c r="H741" s="15">
        <f t="shared" si="148"/>
        <v>91353.375</v>
      </c>
      <c r="I741" s="15">
        <f t="shared" si="144"/>
        <v>30451.125</v>
      </c>
      <c r="J741" s="15">
        <f t="shared" si="145"/>
        <v>209.28608247422682</v>
      </c>
      <c r="K741" s="15">
        <f t="shared" si="146"/>
        <v>432.66899705140662</v>
      </c>
      <c r="L741" s="15">
        <f t="shared" si="147"/>
        <v>647131.51415293186</v>
      </c>
      <c r="M741" s="15"/>
      <c r="N741" s="15">
        <f t="shared" si="143"/>
        <v>647131.51415293186</v>
      </c>
      <c r="O741" s="38">
        <f t="shared" si="149"/>
        <v>647.13151415293191</v>
      </c>
      <c r="P741" s="38">
        <v>648.05440254795531</v>
      </c>
      <c r="Q741" s="38">
        <f t="shared" si="150"/>
        <v>648.1</v>
      </c>
      <c r="R741" s="191"/>
      <c r="S741" s="195"/>
      <c r="T741" s="191"/>
      <c r="U741" s="195"/>
      <c r="V741" s="178"/>
      <c r="W741" s="38"/>
    </row>
    <row r="742" spans="1:23" x14ac:dyDescent="0.25">
      <c r="A742" s="5"/>
      <c r="B742" s="71" t="s">
        <v>514</v>
      </c>
      <c r="C742" s="53">
        <v>4</v>
      </c>
      <c r="D742" s="75">
        <v>20.348699999999997</v>
      </c>
      <c r="E742" s="179">
        <v>1133</v>
      </c>
      <c r="F742" s="110">
        <v>281299.7</v>
      </c>
      <c r="G742" s="61">
        <v>75</v>
      </c>
      <c r="H742" s="15">
        <f t="shared" si="148"/>
        <v>210974.77499999999</v>
      </c>
      <c r="I742" s="15">
        <f t="shared" si="144"/>
        <v>70324.925000000017</v>
      </c>
      <c r="J742" s="15">
        <f t="shared" si="145"/>
        <v>248.27864077669904</v>
      </c>
      <c r="K742" s="15">
        <f t="shared" si="146"/>
        <v>393.6764387489344</v>
      </c>
      <c r="L742" s="15">
        <f t="shared" si="147"/>
        <v>671025.24839738093</v>
      </c>
      <c r="M742" s="15"/>
      <c r="N742" s="15">
        <f t="shared" si="143"/>
        <v>671025.24839738093</v>
      </c>
      <c r="O742" s="38">
        <f t="shared" si="149"/>
        <v>671.02524839738089</v>
      </c>
      <c r="P742" s="38">
        <v>604.44060010817532</v>
      </c>
      <c r="Q742" s="38">
        <f t="shared" si="150"/>
        <v>604.4</v>
      </c>
      <c r="R742" s="191"/>
      <c r="S742" s="195"/>
      <c r="T742" s="191"/>
      <c r="U742" s="195"/>
      <c r="V742" s="178"/>
      <c r="W742" s="38"/>
    </row>
    <row r="743" spans="1:23" x14ac:dyDescent="0.25">
      <c r="A743" s="5"/>
      <c r="B743" s="71" t="s">
        <v>863</v>
      </c>
      <c r="C743" s="53">
        <v>3</v>
      </c>
      <c r="D743" s="75">
        <v>33.518300000000004</v>
      </c>
      <c r="E743" s="179">
        <v>14121</v>
      </c>
      <c r="F743" s="110">
        <v>23188962</v>
      </c>
      <c r="G743" s="61">
        <v>20</v>
      </c>
      <c r="H743" s="15">
        <f t="shared" si="148"/>
        <v>4637792.4000000004</v>
      </c>
      <c r="I743" s="15">
        <f t="shared" si="144"/>
        <v>18551169.600000001</v>
      </c>
      <c r="J743" s="15">
        <f t="shared" si="145"/>
        <v>1642.1614616528575</v>
      </c>
      <c r="K743" s="15">
        <f t="shared" si="146"/>
        <v>-1000.2063821272241</v>
      </c>
      <c r="L743" s="15">
        <f t="shared" si="147"/>
        <v>1443230.8389090071</v>
      </c>
      <c r="M743" s="15"/>
      <c r="N743" s="15">
        <f t="shared" si="143"/>
        <v>1443230.8389090071</v>
      </c>
      <c r="O743" s="38">
        <f t="shared" si="149"/>
        <v>1443.2308389090072</v>
      </c>
      <c r="P743" s="38">
        <v>1316.8300736849724</v>
      </c>
      <c r="Q743" s="38">
        <f t="shared" si="150"/>
        <v>1316.8</v>
      </c>
      <c r="R743" s="191"/>
      <c r="S743" s="195"/>
      <c r="T743" s="191"/>
      <c r="U743" s="195"/>
      <c r="V743" s="178"/>
      <c r="W743" s="38"/>
    </row>
    <row r="744" spans="1:23" x14ac:dyDescent="0.25">
      <c r="A744" s="5"/>
      <c r="B744" s="71" t="s">
        <v>515</v>
      </c>
      <c r="C744" s="53">
        <v>4</v>
      </c>
      <c r="D744" s="75">
        <v>46.443300000000001</v>
      </c>
      <c r="E744" s="179">
        <v>1436</v>
      </c>
      <c r="F744" s="110">
        <v>229744.8</v>
      </c>
      <c r="G744" s="61">
        <v>75</v>
      </c>
      <c r="H744" s="15">
        <f t="shared" si="148"/>
        <v>172308.6</v>
      </c>
      <c r="I744" s="15">
        <f t="shared" si="144"/>
        <v>57436.199999999983</v>
      </c>
      <c r="J744" s="15">
        <f t="shared" si="145"/>
        <v>159.98941504178273</v>
      </c>
      <c r="K744" s="15">
        <f t="shared" si="146"/>
        <v>481.96566448385067</v>
      </c>
      <c r="L744" s="15">
        <f t="shared" si="147"/>
        <v>884857.36813477345</v>
      </c>
      <c r="M744" s="15"/>
      <c r="N744" s="15">
        <f t="shared" si="143"/>
        <v>884857.36813477345</v>
      </c>
      <c r="O744" s="38">
        <f t="shared" si="149"/>
        <v>884.85736813477342</v>
      </c>
      <c r="P744" s="38">
        <v>805.40943681543376</v>
      </c>
      <c r="Q744" s="38">
        <f t="shared" si="150"/>
        <v>805.4</v>
      </c>
      <c r="R744" s="191"/>
      <c r="S744" s="195"/>
      <c r="T744" s="191"/>
      <c r="U744" s="195"/>
      <c r="V744" s="178"/>
      <c r="W744" s="38"/>
    </row>
    <row r="745" spans="1:23" x14ac:dyDescent="0.25">
      <c r="A745" s="5"/>
      <c r="B745" s="71" t="s">
        <v>821</v>
      </c>
      <c r="C745" s="53">
        <v>4</v>
      </c>
      <c r="D745" s="75">
        <v>30.5336</v>
      </c>
      <c r="E745" s="179">
        <v>2071</v>
      </c>
      <c r="F745" s="110">
        <v>186993.5</v>
      </c>
      <c r="G745" s="61">
        <v>75</v>
      </c>
      <c r="H745" s="15">
        <f t="shared" si="148"/>
        <v>140245.125</v>
      </c>
      <c r="I745" s="15">
        <f t="shared" si="144"/>
        <v>46748.375</v>
      </c>
      <c r="J745" s="15">
        <f t="shared" si="145"/>
        <v>90.291405118300332</v>
      </c>
      <c r="K745" s="15">
        <f t="shared" si="146"/>
        <v>551.66367440733313</v>
      </c>
      <c r="L745" s="15">
        <f t="shared" si="147"/>
        <v>992087.16720074811</v>
      </c>
      <c r="M745" s="15"/>
      <c r="N745" s="15">
        <f t="shared" si="143"/>
        <v>992087.16720074811</v>
      </c>
      <c r="O745" s="38">
        <f t="shared" si="149"/>
        <v>992.08716720074813</v>
      </c>
      <c r="P745" s="38">
        <v>895.26923857462725</v>
      </c>
      <c r="Q745" s="38">
        <f t="shared" si="150"/>
        <v>895.3</v>
      </c>
      <c r="R745" s="191"/>
      <c r="S745" s="195"/>
      <c r="T745" s="191"/>
      <c r="U745" s="195"/>
      <c r="V745" s="178"/>
      <c r="W745" s="38"/>
    </row>
    <row r="746" spans="1:23" x14ac:dyDescent="0.25">
      <c r="A746" s="5"/>
      <c r="B746" s="71" t="s">
        <v>516</v>
      </c>
      <c r="C746" s="53">
        <v>4</v>
      </c>
      <c r="D746" s="75">
        <v>32.883499999999998</v>
      </c>
      <c r="E746" s="179">
        <v>1658</v>
      </c>
      <c r="F746" s="110">
        <v>208622.4</v>
      </c>
      <c r="G746" s="61">
        <v>75</v>
      </c>
      <c r="H746" s="15">
        <f t="shared" si="148"/>
        <v>156466.79999999999</v>
      </c>
      <c r="I746" s="15">
        <f t="shared" si="144"/>
        <v>52155.600000000006</v>
      </c>
      <c r="J746" s="15">
        <f t="shared" si="145"/>
        <v>125.82774427020506</v>
      </c>
      <c r="K746" s="15">
        <f t="shared" si="146"/>
        <v>516.12733525542842</v>
      </c>
      <c r="L746" s="15">
        <f t="shared" si="147"/>
        <v>913173.48382047424</v>
      </c>
      <c r="M746" s="15"/>
      <c r="N746" s="15">
        <f t="shared" si="143"/>
        <v>913173.48382047424</v>
      </c>
      <c r="O746" s="38">
        <f t="shared" si="149"/>
        <v>913.17348382047419</v>
      </c>
      <c r="P746" s="38">
        <v>808.64513178041614</v>
      </c>
      <c r="Q746" s="38">
        <f t="shared" si="150"/>
        <v>808.6</v>
      </c>
      <c r="R746" s="191"/>
      <c r="S746" s="195"/>
      <c r="T746" s="191"/>
      <c r="U746" s="195"/>
      <c r="V746" s="178"/>
      <c r="W746" s="38"/>
    </row>
    <row r="747" spans="1:23" x14ac:dyDescent="0.25">
      <c r="A747" s="5"/>
      <c r="B747" s="71" t="s">
        <v>822</v>
      </c>
      <c r="C747" s="53">
        <v>4</v>
      </c>
      <c r="D747" s="75">
        <v>39.14</v>
      </c>
      <c r="E747" s="179">
        <v>2802</v>
      </c>
      <c r="F747" s="110">
        <v>430430</v>
      </c>
      <c r="G747" s="61">
        <v>75</v>
      </c>
      <c r="H747" s="15">
        <f t="shared" si="148"/>
        <v>322822.5</v>
      </c>
      <c r="I747" s="15">
        <f t="shared" si="144"/>
        <v>107607.5</v>
      </c>
      <c r="J747" s="15">
        <f t="shared" si="145"/>
        <v>153.61527480371163</v>
      </c>
      <c r="K747" s="15">
        <f t="shared" si="146"/>
        <v>488.33980472192184</v>
      </c>
      <c r="L747" s="15">
        <f t="shared" si="147"/>
        <v>1003948.3676422414</v>
      </c>
      <c r="M747" s="15"/>
      <c r="N747" s="15">
        <f t="shared" si="143"/>
        <v>1003948.3676422414</v>
      </c>
      <c r="O747" s="38">
        <f t="shared" si="149"/>
        <v>1003.9483676422415</v>
      </c>
      <c r="P747" s="38">
        <v>909.76578196110188</v>
      </c>
      <c r="Q747" s="38">
        <f t="shared" si="150"/>
        <v>909.8</v>
      </c>
      <c r="R747" s="191"/>
      <c r="S747" s="195"/>
      <c r="T747" s="191"/>
      <c r="U747" s="195"/>
      <c r="V747" s="178"/>
      <c r="W747" s="38"/>
    </row>
    <row r="748" spans="1:23" x14ac:dyDescent="0.25">
      <c r="A748" s="5"/>
      <c r="B748" s="71" t="s">
        <v>517</v>
      </c>
      <c r="C748" s="53">
        <v>4</v>
      </c>
      <c r="D748" s="75">
        <v>12.936300000000001</v>
      </c>
      <c r="E748" s="179">
        <v>758</v>
      </c>
      <c r="F748" s="110">
        <v>368566.5</v>
      </c>
      <c r="G748" s="61">
        <v>75</v>
      </c>
      <c r="H748" s="15">
        <f t="shared" si="148"/>
        <v>276424.875</v>
      </c>
      <c r="I748" s="15">
        <f t="shared" si="144"/>
        <v>92141.625</v>
      </c>
      <c r="J748" s="15">
        <f t="shared" si="145"/>
        <v>486.2354881266491</v>
      </c>
      <c r="K748" s="15">
        <f t="shared" si="146"/>
        <v>155.71959139898433</v>
      </c>
      <c r="L748" s="15">
        <f t="shared" si="147"/>
        <v>308404.13677793823</v>
      </c>
      <c r="M748" s="15"/>
      <c r="N748" s="15">
        <f t="shared" si="143"/>
        <v>308404.13677793823</v>
      </c>
      <c r="O748" s="38">
        <f t="shared" si="149"/>
        <v>308.40413677793822</v>
      </c>
      <c r="P748" s="38">
        <v>191.76558864227025</v>
      </c>
      <c r="Q748" s="38">
        <f t="shared" si="150"/>
        <v>191.8</v>
      </c>
      <c r="R748" s="191"/>
      <c r="S748" s="195"/>
      <c r="T748" s="191"/>
      <c r="U748" s="195"/>
      <c r="V748" s="178"/>
      <c r="W748" s="38"/>
    </row>
    <row r="749" spans="1:23" x14ac:dyDescent="0.25">
      <c r="A749" s="5"/>
      <c r="B749" s="8"/>
      <c r="C749" s="8"/>
      <c r="D749" s="75">
        <v>0</v>
      </c>
      <c r="E749" s="181"/>
      <c r="F749" s="50"/>
      <c r="G749" s="61"/>
      <c r="H749" s="39"/>
      <c r="I749" s="15"/>
      <c r="J749" s="15"/>
      <c r="K749" s="15"/>
      <c r="L749" s="15"/>
      <c r="M749" s="15"/>
      <c r="N749" s="15"/>
      <c r="O749" s="38">
        <f t="shared" si="149"/>
        <v>0</v>
      </c>
      <c r="P749" s="38">
        <v>0</v>
      </c>
      <c r="Q749" s="38">
        <f t="shared" si="150"/>
        <v>0</v>
      </c>
      <c r="R749" s="191"/>
      <c r="S749" s="195"/>
      <c r="T749" s="191"/>
      <c r="U749" s="195"/>
      <c r="V749" s="178"/>
      <c r="W749" s="38"/>
    </row>
    <row r="750" spans="1:23" x14ac:dyDescent="0.25">
      <c r="A750" s="32" t="s">
        <v>518</v>
      </c>
      <c r="B750" s="63" t="s">
        <v>2</v>
      </c>
      <c r="C750" s="64"/>
      <c r="D750" s="7">
        <v>936.02920000000017</v>
      </c>
      <c r="E750" s="182">
        <f>E751</f>
        <v>63022</v>
      </c>
      <c r="F750" s="55"/>
      <c r="G750" s="61"/>
      <c r="H750" s="12">
        <f>H752</f>
        <v>7399104.9250000007</v>
      </c>
      <c r="I750" s="12">
        <f>I752</f>
        <v>-7399104.9250000007</v>
      </c>
      <c r="J750" s="15"/>
      <c r="K750" s="15"/>
      <c r="L750" s="15"/>
      <c r="M750" s="14">
        <f>M752</f>
        <v>28375034.075252768</v>
      </c>
      <c r="N750" s="12">
        <f t="shared" si="143"/>
        <v>28375034.075252768</v>
      </c>
      <c r="O750" s="38"/>
      <c r="P750" s="38"/>
      <c r="Q750" s="38">
        <f t="shared" si="150"/>
        <v>0</v>
      </c>
      <c r="R750" s="191"/>
      <c r="S750" s="195"/>
      <c r="T750" s="191"/>
      <c r="U750" s="195"/>
      <c r="V750" s="178"/>
      <c r="W750" s="38"/>
    </row>
    <row r="751" spans="1:23" x14ac:dyDescent="0.25">
      <c r="A751" s="32" t="s">
        <v>518</v>
      </c>
      <c r="B751" s="63" t="s">
        <v>3</v>
      </c>
      <c r="C751" s="64"/>
      <c r="D751" s="7">
        <v>936.02920000000017</v>
      </c>
      <c r="E751" s="182">
        <f>SUM(E753:E780)</f>
        <v>63022</v>
      </c>
      <c r="F751" s="55">
        <f>SUM(F753:F780)</f>
        <v>29596419.700000003</v>
      </c>
      <c r="G751" s="61"/>
      <c r="H751" s="12">
        <f>SUM(H753:H780)</f>
        <v>13947587.629999999</v>
      </c>
      <c r="I751" s="12">
        <f>SUM(I753:I780)</f>
        <v>15648832.070000002</v>
      </c>
      <c r="J751" s="15"/>
      <c r="K751" s="15"/>
      <c r="L751" s="12">
        <f>SUM(L753:L780)</f>
        <v>22202586.827385928</v>
      </c>
      <c r="M751" s="15"/>
      <c r="N751" s="12">
        <f t="shared" si="143"/>
        <v>22202586.827385928</v>
      </c>
      <c r="O751" s="38"/>
      <c r="P751" s="38"/>
      <c r="Q751" s="38">
        <f t="shared" si="150"/>
        <v>0</v>
      </c>
      <c r="R751" s="191"/>
      <c r="S751" s="195"/>
      <c r="T751" s="191"/>
      <c r="U751" s="195"/>
      <c r="V751" s="178"/>
      <c r="W751" s="38"/>
    </row>
    <row r="752" spans="1:23" x14ac:dyDescent="0.25">
      <c r="A752" s="5"/>
      <c r="B752" s="71" t="s">
        <v>26</v>
      </c>
      <c r="C752" s="53">
        <v>2</v>
      </c>
      <c r="D752" s="75">
        <v>0</v>
      </c>
      <c r="E752" s="185"/>
      <c r="F752" s="70"/>
      <c r="G752" s="61">
        <v>25</v>
      </c>
      <c r="H752" s="15">
        <f>F751*G752/100</f>
        <v>7399104.9250000007</v>
      </c>
      <c r="I752" s="15">
        <f t="shared" si="144"/>
        <v>-7399104.9250000007</v>
      </c>
      <c r="J752" s="15"/>
      <c r="K752" s="15"/>
      <c r="L752" s="15"/>
      <c r="M752" s="15">
        <f>($L$7*$L$8*E750/$L$10)+($L$7*$L$9*D750/$L$11)</f>
        <v>28375034.075252768</v>
      </c>
      <c r="N752" s="15">
        <f t="shared" si="143"/>
        <v>28375034.075252768</v>
      </c>
      <c r="O752" s="38">
        <f t="shared" si="149"/>
        <v>28375.034075252766</v>
      </c>
      <c r="P752" s="38">
        <v>25960.63319474415</v>
      </c>
      <c r="Q752" s="38">
        <f t="shared" si="150"/>
        <v>25960.6</v>
      </c>
      <c r="R752" s="191"/>
      <c r="S752" s="195"/>
      <c r="T752" s="191"/>
      <c r="U752" s="195"/>
      <c r="V752" s="178"/>
      <c r="W752" s="38"/>
    </row>
    <row r="753" spans="1:23" x14ac:dyDescent="0.25">
      <c r="A753" s="5"/>
      <c r="B753" s="71" t="s">
        <v>519</v>
      </c>
      <c r="C753" s="53">
        <v>4</v>
      </c>
      <c r="D753" s="75">
        <v>24.559899999999999</v>
      </c>
      <c r="E753" s="179">
        <v>850</v>
      </c>
      <c r="F753" s="111">
        <v>657499.9</v>
      </c>
      <c r="G753" s="61">
        <v>75</v>
      </c>
      <c r="H753" s="15">
        <f>F753*G753/100</f>
        <v>493124.92499999999</v>
      </c>
      <c r="I753" s="15">
        <f t="shared" si="144"/>
        <v>164374.97500000003</v>
      </c>
      <c r="J753" s="15">
        <f t="shared" ref="J753:J780" si="151">F753/E753</f>
        <v>773.52929411764705</v>
      </c>
      <c r="K753" s="15">
        <f t="shared" ref="K753:K780" si="152">$J$11*$J$19-J753</f>
        <v>-131.57421459201362</v>
      </c>
      <c r="L753" s="15">
        <f t="shared" ref="L753:L780" si="153">IF(K753&gt;0,$J$7*$J$8*(K753/$K$19),0)+$J$7*$J$9*(E753/$E$19)+$J$7*$J$10*(D753/$D$19)</f>
        <v>148289.41125266766</v>
      </c>
      <c r="M753" s="15"/>
      <c r="N753" s="15">
        <f t="shared" si="143"/>
        <v>148289.41125266766</v>
      </c>
      <c r="O753" s="38">
        <f t="shared" si="149"/>
        <v>148.28941125266766</v>
      </c>
      <c r="P753" s="38">
        <v>340.37912060924572</v>
      </c>
      <c r="Q753" s="38">
        <f t="shared" si="150"/>
        <v>340.4</v>
      </c>
      <c r="R753" s="191"/>
      <c r="S753" s="195"/>
      <c r="T753" s="191"/>
      <c r="U753" s="195"/>
      <c r="V753" s="178"/>
      <c r="W753" s="38"/>
    </row>
    <row r="754" spans="1:23" x14ac:dyDescent="0.25">
      <c r="A754" s="5"/>
      <c r="B754" s="71" t="s">
        <v>520</v>
      </c>
      <c r="C754" s="53">
        <v>4</v>
      </c>
      <c r="D754" s="75">
        <v>24.404599999999999</v>
      </c>
      <c r="E754" s="179">
        <v>1737</v>
      </c>
      <c r="F754" s="111">
        <v>202738.9</v>
      </c>
      <c r="G754" s="61">
        <v>75</v>
      </c>
      <c r="H754" s="15">
        <f t="shared" ref="H754:H780" si="154">F754*G754/100</f>
        <v>152054.17499999999</v>
      </c>
      <c r="I754" s="15">
        <f t="shared" si="144"/>
        <v>50684.725000000006</v>
      </c>
      <c r="J754" s="15">
        <f t="shared" si="151"/>
        <v>116.71784686240645</v>
      </c>
      <c r="K754" s="15">
        <f t="shared" si="152"/>
        <v>525.23723266322702</v>
      </c>
      <c r="L754" s="15">
        <f t="shared" si="153"/>
        <v>909371.2997408642</v>
      </c>
      <c r="M754" s="15"/>
      <c r="N754" s="15">
        <f t="shared" si="143"/>
        <v>909371.2997408642</v>
      </c>
      <c r="O754" s="38">
        <f t="shared" si="149"/>
        <v>909.37129974086417</v>
      </c>
      <c r="P754" s="38">
        <v>827.23193385532852</v>
      </c>
      <c r="Q754" s="38">
        <f t="shared" si="150"/>
        <v>827.2</v>
      </c>
      <c r="R754" s="191"/>
      <c r="S754" s="195"/>
      <c r="T754" s="191"/>
      <c r="U754" s="195"/>
      <c r="V754" s="178"/>
      <c r="W754" s="38"/>
    </row>
    <row r="755" spans="1:23" x14ac:dyDescent="0.25">
      <c r="A755" s="5"/>
      <c r="B755" s="71" t="s">
        <v>823</v>
      </c>
      <c r="C755" s="53">
        <v>4</v>
      </c>
      <c r="D755" s="75">
        <v>26.257899999999999</v>
      </c>
      <c r="E755" s="179">
        <v>1667</v>
      </c>
      <c r="F755" s="111">
        <v>216835</v>
      </c>
      <c r="G755" s="61">
        <v>75</v>
      </c>
      <c r="H755" s="15">
        <f t="shared" si="154"/>
        <v>162626.25</v>
      </c>
      <c r="I755" s="15">
        <f t="shared" si="144"/>
        <v>54208.75</v>
      </c>
      <c r="J755" s="15">
        <f t="shared" si="151"/>
        <v>130.0749850029994</v>
      </c>
      <c r="K755" s="15">
        <f t="shared" si="152"/>
        <v>511.88009452263407</v>
      </c>
      <c r="L755" s="15">
        <f t="shared" si="153"/>
        <v>890512.86710606096</v>
      </c>
      <c r="M755" s="15"/>
      <c r="N755" s="15">
        <f t="shared" si="143"/>
        <v>890512.86710606096</v>
      </c>
      <c r="O755" s="38">
        <f t="shared" si="149"/>
        <v>890.51286710606098</v>
      </c>
      <c r="P755" s="38">
        <v>813.48234408910037</v>
      </c>
      <c r="Q755" s="38">
        <f t="shared" si="150"/>
        <v>813.5</v>
      </c>
      <c r="R755" s="191"/>
      <c r="S755" s="195"/>
      <c r="T755" s="191"/>
      <c r="U755" s="195"/>
      <c r="V755" s="178"/>
      <c r="W755" s="38"/>
    </row>
    <row r="756" spans="1:23" x14ac:dyDescent="0.25">
      <c r="A756" s="5"/>
      <c r="B756" s="71" t="s">
        <v>521</v>
      </c>
      <c r="C756" s="53">
        <v>4</v>
      </c>
      <c r="D756" s="75">
        <v>28.290900000000004</v>
      </c>
      <c r="E756" s="179">
        <v>1304</v>
      </c>
      <c r="F756" s="111">
        <v>138893.29999999999</v>
      </c>
      <c r="G756" s="61">
        <v>75</v>
      </c>
      <c r="H756" s="15">
        <f t="shared" si="154"/>
        <v>104169.97500000001</v>
      </c>
      <c r="I756" s="15">
        <f t="shared" si="144"/>
        <v>34723.324999999983</v>
      </c>
      <c r="J756" s="15">
        <f t="shared" si="151"/>
        <v>106.51326687116564</v>
      </c>
      <c r="K756" s="15">
        <f t="shared" si="152"/>
        <v>535.44181265446775</v>
      </c>
      <c r="L756" s="15">
        <f t="shared" si="153"/>
        <v>891650.00019813573</v>
      </c>
      <c r="M756" s="15"/>
      <c r="N756" s="15">
        <f t="shared" si="143"/>
        <v>891650.00019813573</v>
      </c>
      <c r="O756" s="38">
        <f t="shared" si="149"/>
        <v>891.65000019813579</v>
      </c>
      <c r="P756" s="38">
        <v>794.12445227550961</v>
      </c>
      <c r="Q756" s="38">
        <f t="shared" si="150"/>
        <v>794.1</v>
      </c>
      <c r="R756" s="191"/>
      <c r="S756" s="195"/>
      <c r="T756" s="191"/>
      <c r="U756" s="195"/>
      <c r="V756" s="178"/>
      <c r="W756" s="38"/>
    </row>
    <row r="757" spans="1:23" x14ac:dyDescent="0.25">
      <c r="A757" s="5"/>
      <c r="B757" s="71" t="s">
        <v>824</v>
      </c>
      <c r="C757" s="53">
        <v>4</v>
      </c>
      <c r="D757" s="75">
        <v>58.626199999999997</v>
      </c>
      <c r="E757" s="179">
        <v>5593</v>
      </c>
      <c r="F757" s="111">
        <v>2412370.7000000002</v>
      </c>
      <c r="G757" s="61">
        <v>75</v>
      </c>
      <c r="H757" s="15">
        <f t="shared" si="154"/>
        <v>1809278.0249999999</v>
      </c>
      <c r="I757" s="15">
        <f t="shared" si="144"/>
        <v>603092.67500000028</v>
      </c>
      <c r="J757" s="15">
        <f t="shared" si="151"/>
        <v>431.31963168246023</v>
      </c>
      <c r="K757" s="15">
        <f t="shared" si="152"/>
        <v>210.63544784317321</v>
      </c>
      <c r="L757" s="15">
        <f t="shared" si="153"/>
        <v>966515.94857618515</v>
      </c>
      <c r="M757" s="15"/>
      <c r="N757" s="15">
        <f t="shared" si="143"/>
        <v>966515.94857618515</v>
      </c>
      <c r="O757" s="38">
        <f t="shared" si="149"/>
        <v>966.51594857618511</v>
      </c>
      <c r="P757" s="38">
        <v>892.15414326693747</v>
      </c>
      <c r="Q757" s="38">
        <f t="shared" si="150"/>
        <v>892.2</v>
      </c>
      <c r="R757" s="191"/>
      <c r="S757" s="195"/>
      <c r="T757" s="191"/>
      <c r="U757" s="195"/>
      <c r="V757" s="178"/>
      <c r="W757" s="38"/>
    </row>
    <row r="758" spans="1:23" x14ac:dyDescent="0.25">
      <c r="A758" s="5"/>
      <c r="B758" s="71" t="s">
        <v>398</v>
      </c>
      <c r="C758" s="53">
        <v>4</v>
      </c>
      <c r="D758" s="75">
        <v>75.002099999999999</v>
      </c>
      <c r="E758" s="179">
        <v>3788</v>
      </c>
      <c r="F758" s="111">
        <v>2449311.2000000002</v>
      </c>
      <c r="G758" s="61">
        <v>75</v>
      </c>
      <c r="H758" s="15">
        <f t="shared" si="154"/>
        <v>1836983.4</v>
      </c>
      <c r="I758" s="15">
        <f t="shared" si="144"/>
        <v>612327.80000000028</v>
      </c>
      <c r="J758" s="15">
        <f t="shared" si="151"/>
        <v>646.59746568109824</v>
      </c>
      <c r="K758" s="15">
        <f t="shared" si="152"/>
        <v>-4.6423861554648056</v>
      </c>
      <c r="L758" s="15">
        <f t="shared" si="153"/>
        <v>566994.29424177203</v>
      </c>
      <c r="M758" s="15"/>
      <c r="N758" s="15">
        <f t="shared" si="143"/>
        <v>566994.29424177203</v>
      </c>
      <c r="O758" s="38">
        <f t="shared" si="149"/>
        <v>566.99429424177208</v>
      </c>
      <c r="P758" s="38">
        <v>707.32539466223466</v>
      </c>
      <c r="Q758" s="38">
        <f t="shared" si="150"/>
        <v>707.3</v>
      </c>
      <c r="R758" s="191"/>
      <c r="S758" s="195"/>
      <c r="T758" s="191"/>
      <c r="U758" s="195"/>
      <c r="V758" s="178"/>
      <c r="W758" s="38"/>
    </row>
    <row r="759" spans="1:23" x14ac:dyDescent="0.25">
      <c r="A759" s="5"/>
      <c r="B759" s="71" t="s">
        <v>522</v>
      </c>
      <c r="C759" s="53">
        <v>4</v>
      </c>
      <c r="D759" s="75">
        <v>13.497699999999998</v>
      </c>
      <c r="E759" s="179">
        <v>859</v>
      </c>
      <c r="F759" s="111">
        <v>87179</v>
      </c>
      <c r="G759" s="61">
        <v>75</v>
      </c>
      <c r="H759" s="15">
        <f t="shared" si="154"/>
        <v>65384.25</v>
      </c>
      <c r="I759" s="15">
        <f t="shared" si="144"/>
        <v>21794.75</v>
      </c>
      <c r="J759" s="15">
        <f t="shared" si="151"/>
        <v>101.48894062863795</v>
      </c>
      <c r="K759" s="15">
        <f t="shared" si="152"/>
        <v>540.46613889699552</v>
      </c>
      <c r="L759" s="15">
        <f t="shared" si="153"/>
        <v>815215.39842642483</v>
      </c>
      <c r="M759" s="15"/>
      <c r="N759" s="15">
        <f t="shared" si="143"/>
        <v>815215.39842642483</v>
      </c>
      <c r="O759" s="38">
        <f t="shared" si="149"/>
        <v>815.21539842642483</v>
      </c>
      <c r="P759" s="38">
        <v>713.0721925411392</v>
      </c>
      <c r="Q759" s="38">
        <f t="shared" si="150"/>
        <v>713.1</v>
      </c>
      <c r="R759" s="191"/>
      <c r="S759" s="195"/>
      <c r="T759" s="191"/>
      <c r="U759" s="195"/>
      <c r="V759" s="178"/>
      <c r="W759" s="38"/>
    </row>
    <row r="760" spans="1:23" x14ac:dyDescent="0.25">
      <c r="A760" s="5"/>
      <c r="B760" s="71" t="s">
        <v>523</v>
      </c>
      <c r="C760" s="53">
        <v>4</v>
      </c>
      <c r="D760" s="75">
        <v>33.961999999999996</v>
      </c>
      <c r="E760" s="179">
        <v>1550</v>
      </c>
      <c r="F760" s="111">
        <v>339954.7</v>
      </c>
      <c r="G760" s="61">
        <v>75</v>
      </c>
      <c r="H760" s="15">
        <f t="shared" si="154"/>
        <v>254966.02499999999</v>
      </c>
      <c r="I760" s="15">
        <f t="shared" si="144"/>
        <v>84988.675000000017</v>
      </c>
      <c r="J760" s="15">
        <f t="shared" si="151"/>
        <v>219.32561290322582</v>
      </c>
      <c r="K760" s="15">
        <f t="shared" si="152"/>
        <v>422.62946662240762</v>
      </c>
      <c r="L760" s="15">
        <f t="shared" si="153"/>
        <v>785332.62399119814</v>
      </c>
      <c r="M760" s="15"/>
      <c r="N760" s="15">
        <f t="shared" si="143"/>
        <v>785332.62399119814</v>
      </c>
      <c r="O760" s="38">
        <f t="shared" si="149"/>
        <v>785.33262399119815</v>
      </c>
      <c r="P760" s="38">
        <v>732.48485038386752</v>
      </c>
      <c r="Q760" s="38">
        <f t="shared" si="150"/>
        <v>732.5</v>
      </c>
      <c r="R760" s="191"/>
      <c r="S760" s="195"/>
      <c r="T760" s="191"/>
      <c r="U760" s="195"/>
      <c r="V760" s="178"/>
      <c r="W760" s="38"/>
    </row>
    <row r="761" spans="1:23" x14ac:dyDescent="0.25">
      <c r="A761" s="5"/>
      <c r="B761" s="71" t="s">
        <v>524</v>
      </c>
      <c r="C761" s="53">
        <v>4</v>
      </c>
      <c r="D761" s="75">
        <v>19.2516</v>
      </c>
      <c r="E761" s="179">
        <v>1077</v>
      </c>
      <c r="F761" s="111">
        <v>140383.1</v>
      </c>
      <c r="G761" s="61">
        <v>75</v>
      </c>
      <c r="H761" s="15">
        <f t="shared" si="154"/>
        <v>105287.325</v>
      </c>
      <c r="I761" s="15">
        <f t="shared" si="144"/>
        <v>35095.775000000009</v>
      </c>
      <c r="J761" s="15">
        <f t="shared" si="151"/>
        <v>130.34642525533891</v>
      </c>
      <c r="K761" s="15">
        <f t="shared" si="152"/>
        <v>511.60865427029455</v>
      </c>
      <c r="L761" s="15">
        <f t="shared" si="153"/>
        <v>814589.62129865296</v>
      </c>
      <c r="M761" s="15"/>
      <c r="N761" s="15">
        <f t="shared" si="143"/>
        <v>814589.62129865296</v>
      </c>
      <c r="O761" s="38">
        <f t="shared" si="149"/>
        <v>814.5896212986529</v>
      </c>
      <c r="P761" s="38">
        <v>728.24508536370945</v>
      </c>
      <c r="Q761" s="38">
        <f t="shared" si="150"/>
        <v>728.2</v>
      </c>
      <c r="R761" s="191"/>
      <c r="S761" s="195"/>
      <c r="T761" s="191"/>
      <c r="U761" s="195"/>
      <c r="V761" s="178"/>
      <c r="W761" s="38"/>
    </row>
    <row r="762" spans="1:23" x14ac:dyDescent="0.25">
      <c r="A762" s="5"/>
      <c r="B762" s="71" t="s">
        <v>297</v>
      </c>
      <c r="C762" s="53">
        <v>4</v>
      </c>
      <c r="D762" s="75">
        <v>32.711999999999996</v>
      </c>
      <c r="E762" s="179">
        <v>2184</v>
      </c>
      <c r="F762" s="111">
        <v>642102.6</v>
      </c>
      <c r="G762" s="61">
        <v>75</v>
      </c>
      <c r="H762" s="15">
        <f t="shared" si="154"/>
        <v>481576.95</v>
      </c>
      <c r="I762" s="15">
        <f t="shared" si="144"/>
        <v>160525.64999999997</v>
      </c>
      <c r="J762" s="15">
        <f t="shared" si="151"/>
        <v>294.00302197802199</v>
      </c>
      <c r="K762" s="15">
        <f t="shared" si="152"/>
        <v>347.95205754761145</v>
      </c>
      <c r="L762" s="15">
        <f t="shared" si="153"/>
        <v>746428.84225923661</v>
      </c>
      <c r="M762" s="15"/>
      <c r="N762" s="15">
        <f t="shared" si="143"/>
        <v>746428.84225923661</v>
      </c>
      <c r="O762" s="38">
        <f t="shared" si="149"/>
        <v>746.4288422592366</v>
      </c>
      <c r="P762" s="38">
        <v>826.33318974544352</v>
      </c>
      <c r="Q762" s="38">
        <f t="shared" si="150"/>
        <v>826.3</v>
      </c>
      <c r="R762" s="191"/>
      <c r="S762" s="195"/>
      <c r="T762" s="191"/>
      <c r="U762" s="195"/>
      <c r="V762" s="178"/>
      <c r="W762" s="38"/>
    </row>
    <row r="763" spans="1:23" x14ac:dyDescent="0.25">
      <c r="A763" s="5"/>
      <c r="B763" s="71" t="s">
        <v>132</v>
      </c>
      <c r="C763" s="53">
        <v>4</v>
      </c>
      <c r="D763" s="75">
        <v>16.431900000000002</v>
      </c>
      <c r="E763" s="179">
        <v>801</v>
      </c>
      <c r="F763" s="111">
        <v>128758.2</v>
      </c>
      <c r="G763" s="61">
        <v>75</v>
      </c>
      <c r="H763" s="15">
        <f t="shared" si="154"/>
        <v>96568.65</v>
      </c>
      <c r="I763" s="15">
        <f t="shared" si="144"/>
        <v>32189.550000000003</v>
      </c>
      <c r="J763" s="15">
        <f t="shared" si="151"/>
        <v>160.74681647940074</v>
      </c>
      <c r="K763" s="15">
        <f t="shared" si="152"/>
        <v>481.20826304623267</v>
      </c>
      <c r="L763" s="15">
        <f t="shared" si="153"/>
        <v>741323.53098103614</v>
      </c>
      <c r="M763" s="15"/>
      <c r="N763" s="15">
        <f t="shared" si="143"/>
        <v>741323.53098103614</v>
      </c>
      <c r="O763" s="38">
        <f t="shared" si="149"/>
        <v>741.32353098103613</v>
      </c>
      <c r="P763" s="38">
        <v>707.86621987800584</v>
      </c>
      <c r="Q763" s="38">
        <f t="shared" si="150"/>
        <v>707.9</v>
      </c>
      <c r="R763" s="191"/>
      <c r="S763" s="195"/>
      <c r="T763" s="191"/>
      <c r="U763" s="195"/>
      <c r="V763" s="178"/>
      <c r="W763" s="38"/>
    </row>
    <row r="764" spans="1:23" x14ac:dyDescent="0.25">
      <c r="A764" s="5"/>
      <c r="B764" s="71" t="s">
        <v>525</v>
      </c>
      <c r="C764" s="53">
        <v>4</v>
      </c>
      <c r="D764" s="75">
        <v>39.871500000000005</v>
      </c>
      <c r="E764" s="179">
        <v>1100</v>
      </c>
      <c r="F764" s="111">
        <v>276587.3</v>
      </c>
      <c r="G764" s="61">
        <v>75</v>
      </c>
      <c r="H764" s="15">
        <f t="shared" si="154"/>
        <v>207440.47500000001</v>
      </c>
      <c r="I764" s="15">
        <f t="shared" si="144"/>
        <v>69146.824999999983</v>
      </c>
      <c r="J764" s="15">
        <f t="shared" si="151"/>
        <v>251.44299999999998</v>
      </c>
      <c r="K764" s="15">
        <f t="shared" si="152"/>
        <v>390.51207952563345</v>
      </c>
      <c r="L764" s="15">
        <f t="shared" si="153"/>
        <v>716978.75539685634</v>
      </c>
      <c r="M764" s="15"/>
      <c r="N764" s="15">
        <f t="shared" si="143"/>
        <v>716978.75539685634</v>
      </c>
      <c r="O764" s="38">
        <f t="shared" si="149"/>
        <v>716.9787553968564</v>
      </c>
      <c r="P764" s="38">
        <v>591.2594345523745</v>
      </c>
      <c r="Q764" s="38">
        <f t="shared" si="150"/>
        <v>591.29999999999995</v>
      </c>
      <c r="R764" s="191"/>
      <c r="S764" s="195"/>
      <c r="T764" s="191"/>
      <c r="U764" s="195"/>
      <c r="V764" s="178"/>
      <c r="W764" s="38"/>
    </row>
    <row r="765" spans="1:23" x14ac:dyDescent="0.25">
      <c r="A765" s="5"/>
      <c r="B765" s="71" t="s">
        <v>70</v>
      </c>
      <c r="C765" s="53">
        <v>4</v>
      </c>
      <c r="D765" s="75">
        <v>61.625299999999996</v>
      </c>
      <c r="E765" s="179">
        <v>4222</v>
      </c>
      <c r="F765" s="111">
        <v>803391.3</v>
      </c>
      <c r="G765" s="61">
        <v>75</v>
      </c>
      <c r="H765" s="15">
        <f t="shared" si="154"/>
        <v>602543.47499999998</v>
      </c>
      <c r="I765" s="15">
        <f t="shared" si="144"/>
        <v>200847.82500000007</v>
      </c>
      <c r="J765" s="15">
        <f t="shared" si="151"/>
        <v>190.28690194220749</v>
      </c>
      <c r="K765" s="15">
        <f t="shared" si="152"/>
        <v>451.66817758342597</v>
      </c>
      <c r="L765" s="15">
        <f t="shared" si="153"/>
        <v>1153917.4438894945</v>
      </c>
      <c r="M765" s="15"/>
      <c r="N765" s="15">
        <f t="shared" si="143"/>
        <v>1153917.4438894945</v>
      </c>
      <c r="O765" s="38">
        <f t="shared" si="149"/>
        <v>1153.9174438894945</v>
      </c>
      <c r="P765" s="38">
        <v>1037.5648116349848</v>
      </c>
      <c r="Q765" s="38">
        <f t="shared" si="150"/>
        <v>1037.5999999999999</v>
      </c>
      <c r="R765" s="191"/>
      <c r="S765" s="195"/>
      <c r="T765" s="191"/>
      <c r="U765" s="195"/>
      <c r="V765" s="178"/>
      <c r="W765" s="38"/>
    </row>
    <row r="766" spans="1:23" x14ac:dyDescent="0.25">
      <c r="A766" s="5"/>
      <c r="B766" s="71" t="s">
        <v>526</v>
      </c>
      <c r="C766" s="53">
        <v>4</v>
      </c>
      <c r="D766" s="75">
        <v>43.096600000000002</v>
      </c>
      <c r="E766" s="179">
        <v>3001</v>
      </c>
      <c r="F766" s="111">
        <v>571535.30000000005</v>
      </c>
      <c r="G766" s="61">
        <v>75</v>
      </c>
      <c r="H766" s="15">
        <f t="shared" si="154"/>
        <v>428651.47499999998</v>
      </c>
      <c r="I766" s="15">
        <f t="shared" si="144"/>
        <v>142883.82500000007</v>
      </c>
      <c r="J766" s="15">
        <f t="shared" si="151"/>
        <v>190.44828390536489</v>
      </c>
      <c r="K766" s="15">
        <f t="shared" si="152"/>
        <v>451.50679562026858</v>
      </c>
      <c r="L766" s="15">
        <f t="shared" si="153"/>
        <v>986333.21611229656</v>
      </c>
      <c r="M766" s="15"/>
      <c r="N766" s="15">
        <f t="shared" si="143"/>
        <v>986333.21611229656</v>
      </c>
      <c r="O766" s="38">
        <f t="shared" si="149"/>
        <v>986.33321611229655</v>
      </c>
      <c r="P766" s="38">
        <v>900.68977579248644</v>
      </c>
      <c r="Q766" s="38">
        <f t="shared" si="150"/>
        <v>900.7</v>
      </c>
      <c r="R766" s="191"/>
      <c r="S766" s="195"/>
      <c r="T766" s="191"/>
      <c r="U766" s="195"/>
      <c r="V766" s="178"/>
      <c r="W766" s="38"/>
    </row>
    <row r="767" spans="1:23" x14ac:dyDescent="0.25">
      <c r="A767" s="5"/>
      <c r="B767" s="71" t="s">
        <v>527</v>
      </c>
      <c r="C767" s="53">
        <v>4</v>
      </c>
      <c r="D767" s="75">
        <v>19.396799999999999</v>
      </c>
      <c r="E767" s="179">
        <v>1012</v>
      </c>
      <c r="F767" s="111">
        <v>251330.3</v>
      </c>
      <c r="G767" s="61">
        <v>75</v>
      </c>
      <c r="H767" s="15">
        <f t="shared" si="154"/>
        <v>188497.72500000001</v>
      </c>
      <c r="I767" s="15">
        <f t="shared" si="144"/>
        <v>62832.574999999983</v>
      </c>
      <c r="J767" s="15">
        <f t="shared" si="151"/>
        <v>248.35009881422923</v>
      </c>
      <c r="K767" s="15">
        <f t="shared" si="152"/>
        <v>393.60498071140421</v>
      </c>
      <c r="L767" s="15">
        <f t="shared" si="153"/>
        <v>656755.53061807738</v>
      </c>
      <c r="M767" s="15"/>
      <c r="N767" s="15">
        <f t="shared" si="143"/>
        <v>656755.53061807738</v>
      </c>
      <c r="O767" s="38">
        <f t="shared" si="149"/>
        <v>656.75553061807739</v>
      </c>
      <c r="P767" s="38">
        <v>515.91273318117851</v>
      </c>
      <c r="Q767" s="38">
        <f t="shared" si="150"/>
        <v>515.9</v>
      </c>
      <c r="R767" s="191"/>
      <c r="S767" s="195"/>
      <c r="T767" s="191"/>
      <c r="U767" s="195"/>
      <c r="V767" s="178"/>
      <c r="W767" s="38"/>
    </row>
    <row r="768" spans="1:23" x14ac:dyDescent="0.25">
      <c r="A768" s="5"/>
      <c r="B768" s="71" t="s">
        <v>528</v>
      </c>
      <c r="C768" s="53">
        <v>4</v>
      </c>
      <c r="D768" s="75">
        <v>14.632000000000001</v>
      </c>
      <c r="E768" s="179">
        <v>600</v>
      </c>
      <c r="F768" s="111">
        <v>137433.79999999999</v>
      </c>
      <c r="G768" s="61">
        <v>75</v>
      </c>
      <c r="H768" s="15">
        <f t="shared" si="154"/>
        <v>103075.35</v>
      </c>
      <c r="I768" s="15">
        <f t="shared" si="144"/>
        <v>34358.449999999983</v>
      </c>
      <c r="J768" s="15">
        <f t="shared" si="151"/>
        <v>229.05633333333333</v>
      </c>
      <c r="K768" s="15">
        <f t="shared" si="152"/>
        <v>412.89874619230011</v>
      </c>
      <c r="L768" s="15">
        <f t="shared" si="153"/>
        <v>629183.43039410689</v>
      </c>
      <c r="M768" s="15"/>
      <c r="N768" s="15">
        <f t="shared" si="143"/>
        <v>629183.43039410689</v>
      </c>
      <c r="O768" s="38">
        <f t="shared" si="149"/>
        <v>629.18343039410695</v>
      </c>
      <c r="P768" s="38">
        <v>620.64315414273369</v>
      </c>
      <c r="Q768" s="38">
        <f t="shared" si="150"/>
        <v>620.6</v>
      </c>
      <c r="R768" s="191"/>
      <c r="S768" s="195"/>
      <c r="T768" s="191"/>
      <c r="U768" s="195"/>
      <c r="V768" s="178"/>
      <c r="W768" s="38"/>
    </row>
    <row r="769" spans="1:23" x14ac:dyDescent="0.25">
      <c r="A769" s="5"/>
      <c r="B769" s="71" t="s">
        <v>529</v>
      </c>
      <c r="C769" s="53">
        <v>4</v>
      </c>
      <c r="D769" s="75">
        <v>26.194400000000002</v>
      </c>
      <c r="E769" s="179">
        <v>1162</v>
      </c>
      <c r="F769" s="111">
        <v>254453.1</v>
      </c>
      <c r="G769" s="61">
        <v>75</v>
      </c>
      <c r="H769" s="15">
        <f t="shared" si="154"/>
        <v>190839.82500000001</v>
      </c>
      <c r="I769" s="15">
        <f t="shared" si="144"/>
        <v>63613.274999999994</v>
      </c>
      <c r="J769" s="15">
        <f t="shared" si="151"/>
        <v>218.97857142857143</v>
      </c>
      <c r="K769" s="15">
        <f t="shared" si="152"/>
        <v>422.97650809706204</v>
      </c>
      <c r="L769" s="15">
        <f t="shared" si="153"/>
        <v>727470.95780373749</v>
      </c>
      <c r="M769" s="15"/>
      <c r="N769" s="15">
        <f t="shared" si="143"/>
        <v>727470.95780373749</v>
      </c>
      <c r="O769" s="38">
        <f t="shared" si="149"/>
        <v>727.47095780373752</v>
      </c>
      <c r="P769" s="38">
        <v>642.1678879164607</v>
      </c>
      <c r="Q769" s="38">
        <f t="shared" si="150"/>
        <v>642.20000000000005</v>
      </c>
      <c r="R769" s="191"/>
      <c r="S769" s="195"/>
      <c r="T769" s="191"/>
      <c r="U769" s="195"/>
      <c r="V769" s="178"/>
      <c r="W769" s="38"/>
    </row>
    <row r="770" spans="1:23" x14ac:dyDescent="0.25">
      <c r="A770" s="5"/>
      <c r="B770" s="71" t="s">
        <v>530</v>
      </c>
      <c r="C770" s="53">
        <v>4</v>
      </c>
      <c r="D770" s="75">
        <v>27.970300000000002</v>
      </c>
      <c r="E770" s="179">
        <v>1570</v>
      </c>
      <c r="F770" s="111">
        <v>326335.7</v>
      </c>
      <c r="G770" s="61">
        <v>75</v>
      </c>
      <c r="H770" s="15">
        <f t="shared" si="154"/>
        <v>244751.77499999999</v>
      </c>
      <c r="I770" s="15">
        <f t="shared" si="144"/>
        <v>81583.925000000017</v>
      </c>
      <c r="J770" s="15">
        <f t="shared" si="151"/>
        <v>207.8571337579618</v>
      </c>
      <c r="K770" s="15">
        <f t="shared" si="152"/>
        <v>434.0979457676716</v>
      </c>
      <c r="L770" s="15">
        <f t="shared" si="153"/>
        <v>785696.39956793329</v>
      </c>
      <c r="M770" s="15"/>
      <c r="N770" s="15">
        <f t="shared" ref="N770:N833" si="155">L770+M770</f>
        <v>785696.39956793329</v>
      </c>
      <c r="O770" s="38">
        <f t="shared" si="149"/>
        <v>785.69639956793333</v>
      </c>
      <c r="P770" s="38">
        <v>717.32372786141866</v>
      </c>
      <c r="Q770" s="38">
        <f t="shared" si="150"/>
        <v>717.3</v>
      </c>
      <c r="R770" s="191"/>
      <c r="S770" s="195"/>
      <c r="T770" s="191"/>
      <c r="U770" s="195"/>
      <c r="V770" s="178"/>
      <c r="W770" s="38"/>
    </row>
    <row r="771" spans="1:23" x14ac:dyDescent="0.25">
      <c r="A771" s="5"/>
      <c r="B771" s="71" t="s">
        <v>531</v>
      </c>
      <c r="C771" s="53">
        <v>4</v>
      </c>
      <c r="D771" s="75">
        <v>32.350300000000004</v>
      </c>
      <c r="E771" s="179">
        <v>1629</v>
      </c>
      <c r="F771" s="111">
        <v>191229.9</v>
      </c>
      <c r="G771" s="61">
        <v>75</v>
      </c>
      <c r="H771" s="15">
        <f t="shared" si="154"/>
        <v>143422.42499999999</v>
      </c>
      <c r="I771" s="15">
        <f t="shared" si="144"/>
        <v>47807.475000000006</v>
      </c>
      <c r="J771" s="15">
        <f t="shared" si="151"/>
        <v>117.39097605893186</v>
      </c>
      <c r="K771" s="15">
        <f t="shared" si="152"/>
        <v>524.56410346670157</v>
      </c>
      <c r="L771" s="15">
        <f t="shared" si="153"/>
        <v>919812.25537739787</v>
      </c>
      <c r="M771" s="15"/>
      <c r="N771" s="15">
        <f t="shared" si="155"/>
        <v>919812.25537739787</v>
      </c>
      <c r="O771" s="38">
        <f t="shared" si="149"/>
        <v>919.81225537739783</v>
      </c>
      <c r="P771" s="38">
        <v>806.11097807625242</v>
      </c>
      <c r="Q771" s="38">
        <f t="shared" si="150"/>
        <v>806.1</v>
      </c>
      <c r="R771" s="191"/>
      <c r="S771" s="195"/>
      <c r="T771" s="191"/>
      <c r="U771" s="195"/>
      <c r="V771" s="178"/>
      <c r="W771" s="38"/>
    </row>
    <row r="772" spans="1:23" x14ac:dyDescent="0.25">
      <c r="A772" s="5"/>
      <c r="B772" s="71" t="s">
        <v>532</v>
      </c>
      <c r="C772" s="53">
        <v>4</v>
      </c>
      <c r="D772" s="75">
        <v>49.196099999999994</v>
      </c>
      <c r="E772" s="179">
        <v>3006</v>
      </c>
      <c r="F772" s="111">
        <v>1287675</v>
      </c>
      <c r="G772" s="61">
        <v>75</v>
      </c>
      <c r="H772" s="15">
        <f t="shared" si="154"/>
        <v>965756.25</v>
      </c>
      <c r="I772" s="15">
        <f t="shared" ref="I772:I835" si="156">F772-H772</f>
        <v>321918.75</v>
      </c>
      <c r="J772" s="15">
        <f t="shared" si="151"/>
        <v>428.3682634730539</v>
      </c>
      <c r="K772" s="15">
        <f t="shared" si="152"/>
        <v>213.58681605257954</v>
      </c>
      <c r="L772" s="15">
        <f t="shared" si="153"/>
        <v>696952.50088625506</v>
      </c>
      <c r="M772" s="15"/>
      <c r="N772" s="15">
        <f t="shared" si="155"/>
        <v>696952.50088625506</v>
      </c>
      <c r="O772" s="38">
        <f t="shared" si="149"/>
        <v>696.95250088625505</v>
      </c>
      <c r="P772" s="38">
        <v>760.75970273578378</v>
      </c>
      <c r="Q772" s="38">
        <f t="shared" si="150"/>
        <v>760.8</v>
      </c>
      <c r="R772" s="191"/>
      <c r="S772" s="195"/>
      <c r="T772" s="191"/>
      <c r="U772" s="195"/>
      <c r="V772" s="178"/>
      <c r="W772" s="38"/>
    </row>
    <row r="773" spans="1:23" x14ac:dyDescent="0.25">
      <c r="A773" s="5"/>
      <c r="B773" s="71" t="s">
        <v>868</v>
      </c>
      <c r="C773" s="53">
        <v>3</v>
      </c>
      <c r="D773" s="75">
        <v>52.1601</v>
      </c>
      <c r="E773" s="179">
        <v>11614</v>
      </c>
      <c r="F773" s="111">
        <v>14999503.9</v>
      </c>
      <c r="G773" s="61">
        <v>20</v>
      </c>
      <c r="H773" s="15">
        <f t="shared" si="154"/>
        <v>2999900.78</v>
      </c>
      <c r="I773" s="15">
        <f t="shared" si="156"/>
        <v>11999603.120000001</v>
      </c>
      <c r="J773" s="15">
        <f t="shared" si="151"/>
        <v>1291.5019717582229</v>
      </c>
      <c r="K773" s="15">
        <f t="shared" si="152"/>
        <v>-649.54689223258947</v>
      </c>
      <c r="L773" s="15">
        <f t="shared" si="153"/>
        <v>1254005.2748107982</v>
      </c>
      <c r="M773" s="15"/>
      <c r="N773" s="15">
        <f t="shared" si="155"/>
        <v>1254005.2748107982</v>
      </c>
      <c r="O773" s="38">
        <f t="shared" si="149"/>
        <v>1254.0052748107983</v>
      </c>
      <c r="P773" s="38">
        <v>1141.8965300087875</v>
      </c>
      <c r="Q773" s="38">
        <f t="shared" si="150"/>
        <v>1141.9000000000001</v>
      </c>
      <c r="R773" s="191"/>
      <c r="S773" s="195"/>
      <c r="T773" s="191"/>
      <c r="U773" s="195"/>
      <c r="V773" s="178"/>
      <c r="W773" s="38"/>
    </row>
    <row r="774" spans="1:23" x14ac:dyDescent="0.25">
      <c r="A774" s="5"/>
      <c r="B774" s="71" t="s">
        <v>533</v>
      </c>
      <c r="C774" s="53">
        <v>4</v>
      </c>
      <c r="D774" s="75">
        <v>25.946999999999999</v>
      </c>
      <c r="E774" s="179">
        <v>1808</v>
      </c>
      <c r="F774" s="111">
        <v>562499.69999999995</v>
      </c>
      <c r="G774" s="61">
        <v>75</v>
      </c>
      <c r="H774" s="15">
        <f t="shared" si="154"/>
        <v>421874.77500000002</v>
      </c>
      <c r="I774" s="15">
        <f t="shared" si="156"/>
        <v>140624.92499999993</v>
      </c>
      <c r="J774" s="15">
        <f t="shared" si="151"/>
        <v>311.11709070796456</v>
      </c>
      <c r="K774" s="15">
        <f t="shared" si="152"/>
        <v>330.83798881766887</v>
      </c>
      <c r="L774" s="15">
        <f t="shared" si="153"/>
        <v>669954.99500158895</v>
      </c>
      <c r="M774" s="15"/>
      <c r="N774" s="15">
        <f t="shared" si="155"/>
        <v>669954.99500158895</v>
      </c>
      <c r="O774" s="38">
        <f t="shared" si="149"/>
        <v>669.95499500158894</v>
      </c>
      <c r="P774" s="38">
        <v>649.81023874184291</v>
      </c>
      <c r="Q774" s="38">
        <f t="shared" si="150"/>
        <v>649.79999999999995</v>
      </c>
      <c r="R774" s="191"/>
      <c r="S774" s="195"/>
      <c r="T774" s="191"/>
      <c r="U774" s="195"/>
      <c r="V774" s="178"/>
      <c r="W774" s="38"/>
    </row>
    <row r="775" spans="1:23" x14ac:dyDescent="0.25">
      <c r="A775" s="5"/>
      <c r="B775" s="71" t="s">
        <v>534</v>
      </c>
      <c r="C775" s="53">
        <v>4</v>
      </c>
      <c r="D775" s="75">
        <v>24.24</v>
      </c>
      <c r="E775" s="179">
        <v>1102</v>
      </c>
      <c r="F775" s="111">
        <v>215662.8</v>
      </c>
      <c r="G775" s="61">
        <v>75</v>
      </c>
      <c r="H775" s="15">
        <f t="shared" si="154"/>
        <v>161747.1</v>
      </c>
      <c r="I775" s="15">
        <f t="shared" si="156"/>
        <v>53915.699999999983</v>
      </c>
      <c r="J775" s="15">
        <f t="shared" si="151"/>
        <v>195.70127041742285</v>
      </c>
      <c r="K775" s="15">
        <f t="shared" si="152"/>
        <v>446.25380910821059</v>
      </c>
      <c r="L775" s="15">
        <f t="shared" si="153"/>
        <v>746386.73351560358</v>
      </c>
      <c r="M775" s="15"/>
      <c r="N775" s="15">
        <f t="shared" si="155"/>
        <v>746386.73351560358</v>
      </c>
      <c r="O775" s="38">
        <f t="shared" si="149"/>
        <v>746.38673351560362</v>
      </c>
      <c r="P775" s="38">
        <v>513.11514148398953</v>
      </c>
      <c r="Q775" s="38">
        <f t="shared" si="150"/>
        <v>513.1</v>
      </c>
      <c r="R775" s="191"/>
      <c r="S775" s="195"/>
      <c r="T775" s="191"/>
      <c r="U775" s="195"/>
      <c r="V775" s="178"/>
      <c r="W775" s="38"/>
    </row>
    <row r="776" spans="1:23" x14ac:dyDescent="0.25">
      <c r="A776" s="5"/>
      <c r="B776" s="71" t="s">
        <v>826</v>
      </c>
      <c r="C776" s="53">
        <v>4</v>
      </c>
      <c r="D776" s="75">
        <v>16.225899999999999</v>
      </c>
      <c r="E776" s="179">
        <v>486</v>
      </c>
      <c r="F776" s="111">
        <v>59507.3</v>
      </c>
      <c r="G776" s="61">
        <v>75</v>
      </c>
      <c r="H776" s="15">
        <f t="shared" si="154"/>
        <v>44630.474999999999</v>
      </c>
      <c r="I776" s="15">
        <f t="shared" si="156"/>
        <v>14876.825000000004</v>
      </c>
      <c r="J776" s="15">
        <f t="shared" si="151"/>
        <v>122.44300411522634</v>
      </c>
      <c r="K776" s="15">
        <f t="shared" si="152"/>
        <v>519.51207541040708</v>
      </c>
      <c r="L776" s="15">
        <f t="shared" si="153"/>
        <v>759946.07959879376</v>
      </c>
      <c r="M776" s="15"/>
      <c r="N776" s="15">
        <f t="shared" si="155"/>
        <v>759946.07959879376</v>
      </c>
      <c r="O776" s="38">
        <f t="shared" si="149"/>
        <v>759.94607959879374</v>
      </c>
      <c r="P776" s="38">
        <v>702.41178228948093</v>
      </c>
      <c r="Q776" s="38">
        <f t="shared" si="150"/>
        <v>702.4</v>
      </c>
      <c r="R776" s="191"/>
      <c r="S776" s="195"/>
      <c r="T776" s="191"/>
      <c r="U776" s="195"/>
      <c r="V776" s="178"/>
      <c r="W776" s="38"/>
    </row>
    <row r="777" spans="1:23" x14ac:dyDescent="0.25">
      <c r="A777" s="5"/>
      <c r="B777" s="71" t="s">
        <v>535</v>
      </c>
      <c r="C777" s="53">
        <v>4</v>
      </c>
      <c r="D777" s="75">
        <v>31.949000000000002</v>
      </c>
      <c r="E777" s="179">
        <v>1501</v>
      </c>
      <c r="F777" s="111">
        <v>756448</v>
      </c>
      <c r="G777" s="61">
        <v>75</v>
      </c>
      <c r="H777" s="15">
        <f t="shared" si="154"/>
        <v>567336</v>
      </c>
      <c r="I777" s="15">
        <f t="shared" si="156"/>
        <v>189112</v>
      </c>
      <c r="J777" s="15">
        <f t="shared" si="151"/>
        <v>503.96269153897401</v>
      </c>
      <c r="K777" s="15">
        <f t="shared" si="152"/>
        <v>137.99238798665942</v>
      </c>
      <c r="L777" s="15">
        <f t="shared" si="153"/>
        <v>408501.16733073979</v>
      </c>
      <c r="M777" s="15"/>
      <c r="N777" s="15">
        <f t="shared" si="155"/>
        <v>408501.16733073979</v>
      </c>
      <c r="O777" s="38">
        <f t="shared" si="149"/>
        <v>408.5011673307398</v>
      </c>
      <c r="P777" s="38">
        <v>470.94648731805097</v>
      </c>
      <c r="Q777" s="38">
        <f t="shared" si="150"/>
        <v>470.9</v>
      </c>
      <c r="R777" s="191"/>
      <c r="S777" s="195"/>
      <c r="T777" s="191"/>
      <c r="U777" s="195"/>
      <c r="V777" s="178"/>
      <c r="W777" s="38"/>
    </row>
    <row r="778" spans="1:23" x14ac:dyDescent="0.25">
      <c r="A778" s="5"/>
      <c r="B778" s="71" t="s">
        <v>536</v>
      </c>
      <c r="C778" s="53">
        <v>4</v>
      </c>
      <c r="D778" s="75">
        <v>48.289499999999997</v>
      </c>
      <c r="E778" s="179">
        <v>2894</v>
      </c>
      <c r="F778" s="111">
        <v>438309.7</v>
      </c>
      <c r="G778" s="61">
        <v>75</v>
      </c>
      <c r="H778" s="15">
        <f t="shared" si="154"/>
        <v>328732.27500000002</v>
      </c>
      <c r="I778" s="15">
        <f t="shared" si="156"/>
        <v>109577.42499999999</v>
      </c>
      <c r="J778" s="15">
        <f t="shared" si="151"/>
        <v>151.45463026952316</v>
      </c>
      <c r="K778" s="15">
        <f t="shared" si="152"/>
        <v>490.5004492561103</v>
      </c>
      <c r="L778" s="15">
        <f t="shared" si="153"/>
        <v>1040466.8918968391</v>
      </c>
      <c r="M778" s="15"/>
      <c r="N778" s="15">
        <f t="shared" si="155"/>
        <v>1040466.8918968391</v>
      </c>
      <c r="O778" s="38">
        <f t="shared" si="149"/>
        <v>1040.4668918968391</v>
      </c>
      <c r="P778" s="38">
        <v>931.00946788566284</v>
      </c>
      <c r="Q778" s="38">
        <f t="shared" si="150"/>
        <v>931</v>
      </c>
      <c r="R778" s="191"/>
      <c r="S778" s="195"/>
      <c r="T778" s="191"/>
      <c r="U778" s="195"/>
      <c r="V778" s="178"/>
      <c r="W778" s="38"/>
    </row>
    <row r="779" spans="1:23" x14ac:dyDescent="0.25">
      <c r="A779" s="5"/>
      <c r="B779" s="71" t="s">
        <v>414</v>
      </c>
      <c r="C779" s="53">
        <v>4</v>
      </c>
      <c r="D779" s="75">
        <v>24.758200000000002</v>
      </c>
      <c r="E779" s="179">
        <v>2100</v>
      </c>
      <c r="F779" s="111">
        <v>378585.59999999998</v>
      </c>
      <c r="G779" s="61">
        <v>75</v>
      </c>
      <c r="H779" s="15">
        <f t="shared" si="154"/>
        <v>283939.20000000001</v>
      </c>
      <c r="I779" s="15">
        <f t="shared" si="156"/>
        <v>94646.399999999965</v>
      </c>
      <c r="J779" s="15">
        <f t="shared" si="151"/>
        <v>180.27885714285713</v>
      </c>
      <c r="K779" s="15">
        <f t="shared" si="152"/>
        <v>461.6762223827763</v>
      </c>
      <c r="L779" s="15">
        <f t="shared" si="153"/>
        <v>863211.16532454418</v>
      </c>
      <c r="M779" s="15"/>
      <c r="N779" s="15">
        <f t="shared" si="155"/>
        <v>863211.16532454418</v>
      </c>
      <c r="O779" s="38">
        <f t="shared" si="149"/>
        <v>863.21116532454414</v>
      </c>
      <c r="P779" s="38">
        <v>785.19930930380156</v>
      </c>
      <c r="Q779" s="38">
        <f t="shared" si="150"/>
        <v>785.2</v>
      </c>
      <c r="R779" s="191"/>
      <c r="S779" s="195"/>
      <c r="T779" s="191"/>
      <c r="U779" s="195"/>
      <c r="V779" s="178"/>
      <c r="W779" s="38"/>
    </row>
    <row r="780" spans="1:23" x14ac:dyDescent="0.25">
      <c r="A780" s="5"/>
      <c r="B780" s="71" t="s">
        <v>537</v>
      </c>
      <c r="C780" s="53">
        <v>4</v>
      </c>
      <c r="D780" s="75">
        <v>45.129399999999997</v>
      </c>
      <c r="E780" s="179">
        <v>2805</v>
      </c>
      <c r="F780" s="111">
        <v>669904.4</v>
      </c>
      <c r="G780" s="61">
        <v>75</v>
      </c>
      <c r="H780" s="15">
        <f t="shared" si="154"/>
        <v>502428.3</v>
      </c>
      <c r="I780" s="15">
        <f t="shared" si="156"/>
        <v>167476.10000000003</v>
      </c>
      <c r="J780" s="15">
        <f t="shared" si="151"/>
        <v>238.8250980392157</v>
      </c>
      <c r="K780" s="15">
        <f t="shared" si="152"/>
        <v>403.12998148641771</v>
      </c>
      <c r="L780" s="15">
        <f t="shared" si="153"/>
        <v>910790.19178862695</v>
      </c>
      <c r="M780" s="15"/>
      <c r="N780" s="15">
        <f t="shared" si="155"/>
        <v>910790.19178862695</v>
      </c>
      <c r="O780" s="38">
        <f t="shared" si="149"/>
        <v>910.790191788627</v>
      </c>
      <c r="P780" s="38">
        <v>824.10135025318402</v>
      </c>
      <c r="Q780" s="38">
        <f t="shared" si="150"/>
        <v>824.1</v>
      </c>
      <c r="R780" s="191"/>
      <c r="S780" s="195"/>
      <c r="T780" s="191"/>
      <c r="U780" s="195"/>
      <c r="V780" s="178"/>
      <c r="W780" s="38"/>
    </row>
    <row r="781" spans="1:23" x14ac:dyDescent="0.25">
      <c r="A781" s="5"/>
      <c r="B781" s="8"/>
      <c r="C781" s="8"/>
      <c r="D781" s="75">
        <v>0</v>
      </c>
      <c r="E781" s="181"/>
      <c r="F781" s="50"/>
      <c r="G781" s="61"/>
      <c r="H781" s="39"/>
      <c r="I781" s="15"/>
      <c r="J781" s="15"/>
      <c r="K781" s="15"/>
      <c r="L781" s="15"/>
      <c r="M781" s="15"/>
      <c r="N781" s="15"/>
      <c r="O781" s="38">
        <f t="shared" si="149"/>
        <v>0</v>
      </c>
      <c r="P781" s="38">
        <v>0</v>
      </c>
      <c r="Q781" s="38">
        <f t="shared" si="150"/>
        <v>0</v>
      </c>
      <c r="R781" s="191"/>
      <c r="S781" s="195"/>
      <c r="T781" s="191"/>
      <c r="U781" s="195"/>
      <c r="V781" s="178"/>
      <c r="W781" s="38"/>
    </row>
    <row r="782" spans="1:23" x14ac:dyDescent="0.25">
      <c r="A782" s="48" t="s">
        <v>538</v>
      </c>
      <c r="B782" s="63" t="s">
        <v>2</v>
      </c>
      <c r="C782" s="64"/>
      <c r="D782" s="7">
        <v>1033.7047000000002</v>
      </c>
      <c r="E782" s="182">
        <f>E783</f>
        <v>83553</v>
      </c>
      <c r="F782" s="55"/>
      <c r="G782" s="61"/>
      <c r="H782" s="12">
        <f>H784</f>
        <v>6880350.0500000007</v>
      </c>
      <c r="I782" s="12">
        <f>I784</f>
        <v>-6880350.0500000007</v>
      </c>
      <c r="J782" s="15"/>
      <c r="K782" s="15"/>
      <c r="L782" s="15"/>
      <c r="M782" s="14">
        <f>M784</f>
        <v>34810194.620642737</v>
      </c>
      <c r="N782" s="12">
        <f t="shared" si="155"/>
        <v>34810194.620642737</v>
      </c>
      <c r="O782" s="38"/>
      <c r="P782" s="38"/>
      <c r="Q782" s="38">
        <f t="shared" si="150"/>
        <v>0</v>
      </c>
      <c r="R782" s="191"/>
      <c r="S782" s="195"/>
      <c r="T782" s="191"/>
      <c r="U782" s="195"/>
      <c r="V782" s="178"/>
      <c r="W782" s="38"/>
    </row>
    <row r="783" spans="1:23" x14ac:dyDescent="0.25">
      <c r="A783" s="48" t="s">
        <v>538</v>
      </c>
      <c r="B783" s="63" t="s">
        <v>3</v>
      </c>
      <c r="C783" s="64"/>
      <c r="D783" s="7">
        <v>1033.7047000000002</v>
      </c>
      <c r="E783" s="182">
        <f>SUM(E785:E810)</f>
        <v>83553</v>
      </c>
      <c r="F783" s="55">
        <f>SUM(F785:F810)</f>
        <v>27521400.200000003</v>
      </c>
      <c r="G783" s="61"/>
      <c r="H783" s="12">
        <f>SUM(H785:H810)</f>
        <v>13175554.475</v>
      </c>
      <c r="I783" s="12">
        <f>SUM(I785:I810)</f>
        <v>14345845.725</v>
      </c>
      <c r="J783" s="15"/>
      <c r="K783" s="15"/>
      <c r="L783" s="12">
        <f>SUM(L785:L810)</f>
        <v>25189529.788795851</v>
      </c>
      <c r="M783" s="15"/>
      <c r="N783" s="12">
        <f t="shared" si="155"/>
        <v>25189529.788795851</v>
      </c>
      <c r="O783" s="38"/>
      <c r="P783" s="38"/>
      <c r="Q783" s="38">
        <f t="shared" si="150"/>
        <v>0</v>
      </c>
      <c r="R783" s="191"/>
      <c r="S783" s="195"/>
      <c r="T783" s="191"/>
      <c r="U783" s="195"/>
      <c r="V783" s="178"/>
      <c r="W783" s="38"/>
    </row>
    <row r="784" spans="1:23" x14ac:dyDescent="0.25">
      <c r="A784" s="5"/>
      <c r="B784" s="71" t="s">
        <v>26</v>
      </c>
      <c r="C784" s="53">
        <v>2</v>
      </c>
      <c r="D784" s="75">
        <v>0</v>
      </c>
      <c r="E784" s="185"/>
      <c r="F784" s="70"/>
      <c r="G784" s="61">
        <v>25</v>
      </c>
      <c r="H784" s="15">
        <f>F783*G784/100</f>
        <v>6880350.0500000007</v>
      </c>
      <c r="I784" s="15">
        <f t="shared" si="156"/>
        <v>-6880350.0500000007</v>
      </c>
      <c r="J784" s="15"/>
      <c r="K784" s="15"/>
      <c r="L784" s="15"/>
      <c r="M784" s="15">
        <f>($L$7*$L$8*E782/$L$10)+($L$7*$L$9*D782/$L$11)</f>
        <v>34810194.620642737</v>
      </c>
      <c r="N784" s="15">
        <f t="shared" si="155"/>
        <v>34810194.620642737</v>
      </c>
      <c r="O784" s="38">
        <f t="shared" si="149"/>
        <v>34810.194620642738</v>
      </c>
      <c r="P784" s="38">
        <v>31852.917388333677</v>
      </c>
      <c r="Q784" s="38">
        <f t="shared" si="150"/>
        <v>31852.9</v>
      </c>
      <c r="R784" s="191"/>
      <c r="S784" s="195"/>
      <c r="T784" s="191"/>
      <c r="U784" s="195"/>
      <c r="V784" s="178"/>
      <c r="W784" s="38"/>
    </row>
    <row r="785" spans="1:23" x14ac:dyDescent="0.25">
      <c r="A785" s="5"/>
      <c r="B785" s="71" t="s">
        <v>539</v>
      </c>
      <c r="C785" s="53">
        <v>4</v>
      </c>
      <c r="D785" s="75">
        <v>68.235900000000001</v>
      </c>
      <c r="E785" s="179">
        <v>5768</v>
      </c>
      <c r="F785" s="112">
        <v>992900.4</v>
      </c>
      <c r="G785" s="61">
        <v>75</v>
      </c>
      <c r="H785" s="15">
        <f>F785*G785/100</f>
        <v>744675.3</v>
      </c>
      <c r="I785" s="15">
        <f t="shared" si="156"/>
        <v>248225.09999999998</v>
      </c>
      <c r="J785" s="15">
        <f t="shared" ref="J785:J810" si="157">F785/E785</f>
        <v>172.13945908460471</v>
      </c>
      <c r="K785" s="15">
        <f t="shared" ref="K785:K810" si="158">$J$11*$J$19-J785</f>
        <v>469.81562044102873</v>
      </c>
      <c r="L785" s="15">
        <f t="shared" ref="L785:L810" si="159">IF(K785&gt;0,$J$7*$J$8*(K785/$K$19),0)+$J$7*$J$9*(E785/$E$19)+$J$7*$J$10*(D785/$D$19)</f>
        <v>1343314.8554316154</v>
      </c>
      <c r="M785" s="15"/>
      <c r="N785" s="15">
        <f t="shared" si="155"/>
        <v>1343314.8554316154</v>
      </c>
      <c r="O785" s="38">
        <f t="shared" si="149"/>
        <v>1343.3148554316153</v>
      </c>
      <c r="P785" s="38">
        <v>1260.0039162215503</v>
      </c>
      <c r="Q785" s="38">
        <f t="shared" si="150"/>
        <v>1260</v>
      </c>
      <c r="R785" s="191"/>
      <c r="S785" s="195"/>
      <c r="T785" s="191"/>
      <c r="U785" s="195"/>
      <c r="V785" s="178"/>
      <c r="W785" s="38"/>
    </row>
    <row r="786" spans="1:23" x14ac:dyDescent="0.25">
      <c r="A786" s="5"/>
      <c r="B786" s="71" t="s">
        <v>540</v>
      </c>
      <c r="C786" s="53">
        <v>4</v>
      </c>
      <c r="D786" s="75">
        <v>23.710999999999999</v>
      </c>
      <c r="E786" s="179">
        <v>2346</v>
      </c>
      <c r="F786" s="112">
        <v>215273.60000000001</v>
      </c>
      <c r="G786" s="61">
        <v>75</v>
      </c>
      <c r="H786" s="15">
        <f t="shared" ref="H786:H810" si="160">F786*G786/100</f>
        <v>161455.20000000001</v>
      </c>
      <c r="I786" s="15">
        <f t="shared" si="156"/>
        <v>53818.399999999994</v>
      </c>
      <c r="J786" s="15">
        <f t="shared" si="157"/>
        <v>91.761977834612111</v>
      </c>
      <c r="K786" s="15">
        <f t="shared" si="158"/>
        <v>550.1931016910213</v>
      </c>
      <c r="L786" s="15">
        <f t="shared" si="159"/>
        <v>997932.82536644302</v>
      </c>
      <c r="M786" s="15"/>
      <c r="N786" s="15">
        <f t="shared" si="155"/>
        <v>997932.82536644302</v>
      </c>
      <c r="O786" s="38">
        <f t="shared" si="149"/>
        <v>997.93282536644301</v>
      </c>
      <c r="P786" s="38">
        <v>914.63911944164818</v>
      </c>
      <c r="Q786" s="38">
        <f t="shared" si="150"/>
        <v>914.6</v>
      </c>
      <c r="R786" s="191"/>
      <c r="S786" s="195"/>
      <c r="T786" s="191"/>
      <c r="U786" s="195"/>
      <c r="V786" s="178"/>
      <c r="W786" s="38"/>
    </row>
    <row r="787" spans="1:23" x14ac:dyDescent="0.25">
      <c r="A787" s="5"/>
      <c r="B787" s="71" t="s">
        <v>541</v>
      </c>
      <c r="C787" s="53">
        <v>4</v>
      </c>
      <c r="D787" s="75">
        <v>30.564899999999998</v>
      </c>
      <c r="E787" s="179">
        <v>1850</v>
      </c>
      <c r="F787" s="112">
        <v>341443.5</v>
      </c>
      <c r="G787" s="61">
        <v>75</v>
      </c>
      <c r="H787" s="15">
        <f t="shared" si="160"/>
        <v>256082.625</v>
      </c>
      <c r="I787" s="15">
        <f t="shared" si="156"/>
        <v>85360.875</v>
      </c>
      <c r="J787" s="15">
        <f t="shared" si="157"/>
        <v>184.56405405405405</v>
      </c>
      <c r="K787" s="15">
        <f t="shared" si="158"/>
        <v>457.39102547157938</v>
      </c>
      <c r="L787" s="15">
        <f t="shared" si="159"/>
        <v>849576.86385808792</v>
      </c>
      <c r="M787" s="15"/>
      <c r="N787" s="15">
        <f t="shared" si="155"/>
        <v>849576.86385808792</v>
      </c>
      <c r="O787" s="38">
        <f t="shared" si="149"/>
        <v>849.5768638580879</v>
      </c>
      <c r="P787" s="38">
        <v>756.80970938615269</v>
      </c>
      <c r="Q787" s="38">
        <f t="shared" si="150"/>
        <v>756.8</v>
      </c>
      <c r="R787" s="191"/>
      <c r="S787" s="195"/>
      <c r="T787" s="191"/>
      <c r="U787" s="195"/>
      <c r="V787" s="178"/>
      <c r="W787" s="38"/>
    </row>
    <row r="788" spans="1:23" x14ac:dyDescent="0.25">
      <c r="A788" s="5"/>
      <c r="B788" s="71" t="s">
        <v>542</v>
      </c>
      <c r="C788" s="53">
        <v>4</v>
      </c>
      <c r="D788" s="75">
        <v>44.598300000000002</v>
      </c>
      <c r="E788" s="179">
        <v>3347</v>
      </c>
      <c r="F788" s="112">
        <v>691634.1</v>
      </c>
      <c r="G788" s="61">
        <v>75</v>
      </c>
      <c r="H788" s="15">
        <f t="shared" si="160"/>
        <v>518725.57500000001</v>
      </c>
      <c r="I788" s="15">
        <f t="shared" si="156"/>
        <v>172908.52499999997</v>
      </c>
      <c r="J788" s="15">
        <f t="shared" si="157"/>
        <v>206.64299372572452</v>
      </c>
      <c r="K788" s="15">
        <f t="shared" si="158"/>
        <v>435.31208579990891</v>
      </c>
      <c r="L788" s="15">
        <f t="shared" si="159"/>
        <v>1002688.5110179554</v>
      </c>
      <c r="M788" s="15"/>
      <c r="N788" s="15">
        <f t="shared" si="155"/>
        <v>1002688.5110179554</v>
      </c>
      <c r="O788" s="38">
        <f t="shared" si="149"/>
        <v>1002.6885110179554</v>
      </c>
      <c r="P788" s="38">
        <v>939.52403534284269</v>
      </c>
      <c r="Q788" s="38">
        <f t="shared" si="150"/>
        <v>939.5</v>
      </c>
      <c r="R788" s="191"/>
      <c r="S788" s="195"/>
      <c r="T788" s="191"/>
      <c r="U788" s="195"/>
      <c r="V788" s="178"/>
      <c r="W788" s="38"/>
    </row>
    <row r="789" spans="1:23" x14ac:dyDescent="0.25">
      <c r="A789" s="5"/>
      <c r="B789" s="71" t="s">
        <v>543</v>
      </c>
      <c r="C789" s="53">
        <v>4</v>
      </c>
      <c r="D789" s="75">
        <v>2.4043999999999999</v>
      </c>
      <c r="E789" s="179">
        <v>3040</v>
      </c>
      <c r="F789" s="112">
        <v>2213277.2999999998</v>
      </c>
      <c r="G789" s="61">
        <v>75</v>
      </c>
      <c r="H789" s="15">
        <f t="shared" si="160"/>
        <v>1659957.9750000001</v>
      </c>
      <c r="I789" s="15">
        <f t="shared" si="156"/>
        <v>553319.32499999972</v>
      </c>
      <c r="J789" s="15">
        <f t="shared" si="157"/>
        <v>728.05174342105261</v>
      </c>
      <c r="K789" s="15">
        <f t="shared" si="158"/>
        <v>-86.096663895419169</v>
      </c>
      <c r="L789" s="15">
        <f t="shared" si="159"/>
        <v>297593.2088566887</v>
      </c>
      <c r="M789" s="15"/>
      <c r="N789" s="15">
        <f t="shared" si="155"/>
        <v>297593.2088566887</v>
      </c>
      <c r="O789" s="38">
        <f t="shared" si="149"/>
        <v>297.5932088566887</v>
      </c>
      <c r="P789" s="38">
        <v>354.60849360249472</v>
      </c>
      <c r="Q789" s="38">
        <f t="shared" si="150"/>
        <v>354.6</v>
      </c>
      <c r="R789" s="191"/>
      <c r="S789" s="195"/>
      <c r="T789" s="191"/>
      <c r="U789" s="195"/>
      <c r="V789" s="178"/>
      <c r="W789" s="38"/>
    </row>
    <row r="790" spans="1:23" x14ac:dyDescent="0.25">
      <c r="A790" s="5"/>
      <c r="B790" s="71" t="s">
        <v>544</v>
      </c>
      <c r="C790" s="53">
        <v>4</v>
      </c>
      <c r="D790" s="75">
        <v>28.414400000000001</v>
      </c>
      <c r="E790" s="179">
        <v>1323</v>
      </c>
      <c r="F790" s="112">
        <v>126546.2</v>
      </c>
      <c r="G790" s="61">
        <v>75</v>
      </c>
      <c r="H790" s="15">
        <f t="shared" si="160"/>
        <v>94909.65</v>
      </c>
      <c r="I790" s="15">
        <f t="shared" si="156"/>
        <v>31636.550000000003</v>
      </c>
      <c r="J790" s="15">
        <f t="shared" si="157"/>
        <v>95.65094482237339</v>
      </c>
      <c r="K790" s="15">
        <f t="shared" si="158"/>
        <v>546.30413470326005</v>
      </c>
      <c r="L790" s="15">
        <f t="shared" si="159"/>
        <v>907797.81426261936</v>
      </c>
      <c r="M790" s="15"/>
      <c r="N790" s="15">
        <f t="shared" si="155"/>
        <v>907797.81426261936</v>
      </c>
      <c r="O790" s="38">
        <f t="shared" si="149"/>
        <v>907.79781426261934</v>
      </c>
      <c r="P790" s="38">
        <v>802.50563585574935</v>
      </c>
      <c r="Q790" s="38">
        <f t="shared" si="150"/>
        <v>802.5</v>
      </c>
      <c r="R790" s="191"/>
      <c r="S790" s="195"/>
      <c r="T790" s="191"/>
      <c r="U790" s="195"/>
      <c r="V790" s="178"/>
      <c r="W790" s="38"/>
    </row>
    <row r="791" spans="1:23" x14ac:dyDescent="0.25">
      <c r="A791" s="5"/>
      <c r="B791" s="71" t="s">
        <v>545</v>
      </c>
      <c r="C791" s="53">
        <v>4</v>
      </c>
      <c r="D791" s="75">
        <v>84.373400000000004</v>
      </c>
      <c r="E791" s="179">
        <v>5422</v>
      </c>
      <c r="F791" s="112">
        <v>1202636.3999999999</v>
      </c>
      <c r="G791" s="61">
        <v>75</v>
      </c>
      <c r="H791" s="15">
        <f t="shared" si="160"/>
        <v>901977.3</v>
      </c>
      <c r="I791" s="15">
        <f t="shared" si="156"/>
        <v>300659.09999999986</v>
      </c>
      <c r="J791" s="15">
        <f t="shared" si="157"/>
        <v>221.80678716340833</v>
      </c>
      <c r="K791" s="15">
        <f t="shared" si="158"/>
        <v>420.14829236222511</v>
      </c>
      <c r="L791" s="15">
        <f t="shared" si="159"/>
        <v>1290176.4489412683</v>
      </c>
      <c r="M791" s="15"/>
      <c r="N791" s="15">
        <f t="shared" si="155"/>
        <v>1290176.4489412683</v>
      </c>
      <c r="O791" s="38">
        <f t="shared" ref="O791:O854" si="161">N791/1000</f>
        <v>1290.1764489412683</v>
      </c>
      <c r="P791" s="38">
        <v>1180.2591243055272</v>
      </c>
      <c r="Q791" s="38">
        <f t="shared" si="150"/>
        <v>1180.3</v>
      </c>
      <c r="R791" s="191"/>
      <c r="S791" s="195"/>
      <c r="T791" s="191"/>
      <c r="U791" s="195"/>
      <c r="V791" s="178"/>
      <c r="W791" s="38"/>
    </row>
    <row r="792" spans="1:23" x14ac:dyDescent="0.25">
      <c r="A792" s="5"/>
      <c r="B792" s="71" t="s">
        <v>546</v>
      </c>
      <c r="C792" s="53">
        <v>4</v>
      </c>
      <c r="D792" s="75">
        <v>23.024000000000001</v>
      </c>
      <c r="E792" s="179">
        <v>1186</v>
      </c>
      <c r="F792" s="112">
        <v>183813.2</v>
      </c>
      <c r="G792" s="61">
        <v>75</v>
      </c>
      <c r="H792" s="15">
        <f t="shared" si="160"/>
        <v>137859.9</v>
      </c>
      <c r="I792" s="15">
        <f t="shared" si="156"/>
        <v>45953.300000000017</v>
      </c>
      <c r="J792" s="15">
        <f t="shared" si="157"/>
        <v>154.9858347386172</v>
      </c>
      <c r="K792" s="15">
        <f t="shared" si="158"/>
        <v>486.96924478701624</v>
      </c>
      <c r="L792" s="15">
        <f t="shared" si="159"/>
        <v>803563.4507245759</v>
      </c>
      <c r="M792" s="15"/>
      <c r="N792" s="15">
        <f t="shared" si="155"/>
        <v>803563.4507245759</v>
      </c>
      <c r="O792" s="38">
        <f t="shared" si="161"/>
        <v>803.56345072457589</v>
      </c>
      <c r="P792" s="38">
        <v>730.87756394703661</v>
      </c>
      <c r="Q792" s="38">
        <f t="shared" si="150"/>
        <v>730.9</v>
      </c>
      <c r="R792" s="191"/>
      <c r="S792" s="195"/>
      <c r="T792" s="191"/>
      <c r="U792" s="195"/>
      <c r="V792" s="178"/>
      <c r="W792" s="38"/>
    </row>
    <row r="793" spans="1:23" x14ac:dyDescent="0.25">
      <c r="A793" s="5"/>
      <c r="B793" s="71" t="s">
        <v>547</v>
      </c>
      <c r="C793" s="53">
        <v>4</v>
      </c>
      <c r="D793" s="75">
        <v>45.585900000000009</v>
      </c>
      <c r="E793" s="179">
        <v>2890</v>
      </c>
      <c r="F793" s="112">
        <v>464376.7</v>
      </c>
      <c r="G793" s="61">
        <v>75</v>
      </c>
      <c r="H793" s="15">
        <f t="shared" si="160"/>
        <v>348282.52500000002</v>
      </c>
      <c r="I793" s="15">
        <f t="shared" si="156"/>
        <v>116094.17499999999</v>
      </c>
      <c r="J793" s="15">
        <f t="shared" si="157"/>
        <v>160.68397923875432</v>
      </c>
      <c r="K793" s="15">
        <f t="shared" si="158"/>
        <v>481.27110028687912</v>
      </c>
      <c r="L793" s="15">
        <f t="shared" si="159"/>
        <v>1020829.2900541023</v>
      </c>
      <c r="M793" s="15"/>
      <c r="N793" s="15">
        <f t="shared" si="155"/>
        <v>1020829.2900541023</v>
      </c>
      <c r="O793" s="38">
        <f t="shared" si="161"/>
        <v>1020.8292900541023</v>
      </c>
      <c r="P793" s="38">
        <v>937.19148387244718</v>
      </c>
      <c r="Q793" s="38">
        <f t="shared" ref="Q793:Q856" si="162">(ROUND(P793,1))</f>
        <v>937.2</v>
      </c>
      <c r="R793" s="191"/>
      <c r="S793" s="195"/>
      <c r="T793" s="191"/>
      <c r="U793" s="195"/>
      <c r="V793" s="178"/>
      <c r="W793" s="38"/>
    </row>
    <row r="794" spans="1:23" x14ac:dyDescent="0.25">
      <c r="A794" s="5"/>
      <c r="B794" s="71" t="s">
        <v>548</v>
      </c>
      <c r="C794" s="53">
        <v>4</v>
      </c>
      <c r="D794" s="75">
        <v>48.709899999999998</v>
      </c>
      <c r="E794" s="179">
        <v>2627</v>
      </c>
      <c r="F794" s="112">
        <v>538572.1</v>
      </c>
      <c r="G794" s="61">
        <v>75</v>
      </c>
      <c r="H794" s="15">
        <f t="shared" si="160"/>
        <v>403929.07500000001</v>
      </c>
      <c r="I794" s="15">
        <f t="shared" si="156"/>
        <v>134643.02499999997</v>
      </c>
      <c r="J794" s="15">
        <f t="shared" si="157"/>
        <v>205.01412257327749</v>
      </c>
      <c r="K794" s="15">
        <f t="shared" si="158"/>
        <v>436.94095695235592</v>
      </c>
      <c r="L794" s="15">
        <f t="shared" si="159"/>
        <v>947057.49837398378</v>
      </c>
      <c r="M794" s="15"/>
      <c r="N794" s="15">
        <f t="shared" si="155"/>
        <v>947057.49837398378</v>
      </c>
      <c r="O794" s="38">
        <f t="shared" si="161"/>
        <v>947.05749837398378</v>
      </c>
      <c r="P794" s="38">
        <v>858.22528947581691</v>
      </c>
      <c r="Q794" s="38">
        <f t="shared" si="162"/>
        <v>858.2</v>
      </c>
      <c r="R794" s="191"/>
      <c r="S794" s="195"/>
      <c r="T794" s="191"/>
      <c r="U794" s="195"/>
      <c r="V794" s="178"/>
      <c r="W794" s="38"/>
    </row>
    <row r="795" spans="1:23" x14ac:dyDescent="0.25">
      <c r="A795" s="5"/>
      <c r="B795" s="71" t="s">
        <v>549</v>
      </c>
      <c r="C795" s="53">
        <v>4</v>
      </c>
      <c r="D795" s="75">
        <v>26.36</v>
      </c>
      <c r="E795" s="179">
        <v>1701</v>
      </c>
      <c r="F795" s="112">
        <v>274852.40000000002</v>
      </c>
      <c r="G795" s="61">
        <v>75</v>
      </c>
      <c r="H795" s="15">
        <f t="shared" si="160"/>
        <v>206139.3</v>
      </c>
      <c r="I795" s="15">
        <f t="shared" si="156"/>
        <v>68713.100000000035</v>
      </c>
      <c r="J795" s="15">
        <f t="shared" si="157"/>
        <v>161.58283362727809</v>
      </c>
      <c r="K795" s="15">
        <f t="shared" si="158"/>
        <v>480.37224589835535</v>
      </c>
      <c r="L795" s="15">
        <f t="shared" si="159"/>
        <v>853459.19944728911</v>
      </c>
      <c r="M795" s="15"/>
      <c r="N795" s="15">
        <f t="shared" si="155"/>
        <v>853459.19944728911</v>
      </c>
      <c r="O795" s="38">
        <f t="shared" si="161"/>
        <v>853.45919944728917</v>
      </c>
      <c r="P795" s="38">
        <v>748.18746496491656</v>
      </c>
      <c r="Q795" s="38">
        <f t="shared" si="162"/>
        <v>748.2</v>
      </c>
      <c r="R795" s="191"/>
      <c r="S795" s="195"/>
      <c r="T795" s="191"/>
      <c r="U795" s="195"/>
      <c r="V795" s="178"/>
      <c r="W795" s="38"/>
    </row>
    <row r="796" spans="1:23" x14ac:dyDescent="0.25">
      <c r="A796" s="5"/>
      <c r="B796" s="71" t="s">
        <v>550</v>
      </c>
      <c r="C796" s="53">
        <v>4</v>
      </c>
      <c r="D796" s="75">
        <v>39.213899999999995</v>
      </c>
      <c r="E796" s="179">
        <v>1863</v>
      </c>
      <c r="F796" s="112">
        <v>359487.6</v>
      </c>
      <c r="G796" s="61">
        <v>75</v>
      </c>
      <c r="H796" s="15">
        <f t="shared" si="160"/>
        <v>269615.7</v>
      </c>
      <c r="I796" s="15">
        <f t="shared" si="156"/>
        <v>89871.899999999965</v>
      </c>
      <c r="J796" s="15">
        <f t="shared" si="157"/>
        <v>192.96167471819643</v>
      </c>
      <c r="K796" s="15">
        <f t="shared" si="158"/>
        <v>448.993404807437</v>
      </c>
      <c r="L796" s="15">
        <f t="shared" si="159"/>
        <v>863567.86504148354</v>
      </c>
      <c r="M796" s="15"/>
      <c r="N796" s="15">
        <f t="shared" si="155"/>
        <v>863567.86504148354</v>
      </c>
      <c r="O796" s="38">
        <f t="shared" si="161"/>
        <v>863.56786504148351</v>
      </c>
      <c r="P796" s="38">
        <v>788.61663618390935</v>
      </c>
      <c r="Q796" s="38">
        <f t="shared" si="162"/>
        <v>788.6</v>
      </c>
      <c r="R796" s="191"/>
      <c r="S796" s="195"/>
      <c r="T796" s="191"/>
      <c r="U796" s="195"/>
      <c r="V796" s="178"/>
      <c r="W796" s="38"/>
    </row>
    <row r="797" spans="1:23" x14ac:dyDescent="0.25">
      <c r="A797" s="5"/>
      <c r="B797" s="71" t="s">
        <v>551</v>
      </c>
      <c r="C797" s="53">
        <v>4</v>
      </c>
      <c r="D797" s="75">
        <v>36.037700000000001</v>
      </c>
      <c r="E797" s="179">
        <v>1689</v>
      </c>
      <c r="F797" s="112">
        <v>650169.9</v>
      </c>
      <c r="G797" s="61">
        <v>75</v>
      </c>
      <c r="H797" s="15">
        <f t="shared" si="160"/>
        <v>487627.42499999999</v>
      </c>
      <c r="I797" s="15">
        <f t="shared" si="156"/>
        <v>162542.47500000003</v>
      </c>
      <c r="J797" s="15">
        <f t="shared" si="157"/>
        <v>384.94369449378331</v>
      </c>
      <c r="K797" s="15">
        <f t="shared" si="158"/>
        <v>257.01138503185012</v>
      </c>
      <c r="L797" s="15">
        <f t="shared" si="159"/>
        <v>590953.96143981605</v>
      </c>
      <c r="M797" s="15"/>
      <c r="N797" s="15">
        <f t="shared" si="155"/>
        <v>590953.96143981605</v>
      </c>
      <c r="O797" s="38">
        <f t="shared" si="161"/>
        <v>590.953961439816</v>
      </c>
      <c r="P797" s="38">
        <v>539.17926717816465</v>
      </c>
      <c r="Q797" s="38">
        <f t="shared" si="162"/>
        <v>539.20000000000005</v>
      </c>
      <c r="R797" s="191"/>
      <c r="S797" s="195"/>
      <c r="T797" s="191"/>
      <c r="U797" s="195"/>
      <c r="V797" s="178"/>
      <c r="W797" s="38"/>
    </row>
    <row r="798" spans="1:23" x14ac:dyDescent="0.25">
      <c r="A798" s="5"/>
      <c r="B798" s="71" t="s">
        <v>552</v>
      </c>
      <c r="C798" s="53">
        <v>4</v>
      </c>
      <c r="D798" s="75">
        <v>42.591999999999999</v>
      </c>
      <c r="E798" s="179">
        <v>3002</v>
      </c>
      <c r="F798" s="112">
        <v>831395.9</v>
      </c>
      <c r="G798" s="61">
        <v>75</v>
      </c>
      <c r="H798" s="15">
        <f t="shared" si="160"/>
        <v>623546.92500000005</v>
      </c>
      <c r="I798" s="15">
        <f t="shared" si="156"/>
        <v>207848.97499999998</v>
      </c>
      <c r="J798" s="15">
        <f t="shared" si="157"/>
        <v>276.94733510992671</v>
      </c>
      <c r="K798" s="15">
        <f t="shared" si="158"/>
        <v>365.00774441570672</v>
      </c>
      <c r="L798" s="15">
        <f t="shared" si="159"/>
        <v>873630.21936402703</v>
      </c>
      <c r="M798" s="15"/>
      <c r="N798" s="15">
        <f t="shared" si="155"/>
        <v>873630.21936402703</v>
      </c>
      <c r="O798" s="38">
        <f t="shared" si="161"/>
        <v>873.63021936402697</v>
      </c>
      <c r="P798" s="38">
        <v>812.29072215259191</v>
      </c>
      <c r="Q798" s="38">
        <f t="shared" si="162"/>
        <v>812.3</v>
      </c>
      <c r="R798" s="191"/>
      <c r="S798" s="195"/>
      <c r="T798" s="191"/>
      <c r="U798" s="195"/>
      <c r="V798" s="178"/>
      <c r="W798" s="38"/>
    </row>
    <row r="799" spans="1:23" x14ac:dyDescent="0.25">
      <c r="A799" s="5"/>
      <c r="B799" s="71" t="s">
        <v>553</v>
      </c>
      <c r="C799" s="53">
        <v>4</v>
      </c>
      <c r="D799" s="75">
        <v>34.957999999999998</v>
      </c>
      <c r="E799" s="179">
        <v>2271</v>
      </c>
      <c r="F799" s="112">
        <v>254365.3</v>
      </c>
      <c r="G799" s="61">
        <v>75</v>
      </c>
      <c r="H799" s="15">
        <f t="shared" si="160"/>
        <v>190773.97500000001</v>
      </c>
      <c r="I799" s="15">
        <f t="shared" si="156"/>
        <v>63591.324999999983</v>
      </c>
      <c r="J799" s="15">
        <f t="shared" si="157"/>
        <v>112.00585645090268</v>
      </c>
      <c r="K799" s="15">
        <f t="shared" si="158"/>
        <v>529.94922307473075</v>
      </c>
      <c r="L799" s="15">
        <f t="shared" si="159"/>
        <v>995317.26304740692</v>
      </c>
      <c r="M799" s="15"/>
      <c r="N799" s="15">
        <f t="shared" si="155"/>
        <v>995317.26304740692</v>
      </c>
      <c r="O799" s="38">
        <f t="shared" si="161"/>
        <v>995.31726304740687</v>
      </c>
      <c r="P799" s="38">
        <v>903.27252517400507</v>
      </c>
      <c r="Q799" s="38">
        <f t="shared" si="162"/>
        <v>903.3</v>
      </c>
      <c r="R799" s="191"/>
      <c r="S799" s="195"/>
      <c r="T799" s="191"/>
      <c r="U799" s="195"/>
      <c r="V799" s="178"/>
      <c r="W799" s="38"/>
    </row>
    <row r="800" spans="1:23" x14ac:dyDescent="0.25">
      <c r="A800" s="5"/>
      <c r="B800" s="71" t="s">
        <v>827</v>
      </c>
      <c r="C800" s="53">
        <v>4</v>
      </c>
      <c r="D800" s="75">
        <v>35.174499999999995</v>
      </c>
      <c r="E800" s="179">
        <v>2420</v>
      </c>
      <c r="F800" s="112">
        <v>611786.19999999995</v>
      </c>
      <c r="G800" s="61">
        <v>75</v>
      </c>
      <c r="H800" s="15">
        <f t="shared" si="160"/>
        <v>458839.65</v>
      </c>
      <c r="I800" s="15">
        <f t="shared" si="156"/>
        <v>152946.54999999993</v>
      </c>
      <c r="J800" s="15">
        <f t="shared" si="157"/>
        <v>252.80421487603303</v>
      </c>
      <c r="K800" s="15">
        <f t="shared" si="158"/>
        <v>389.15086464960041</v>
      </c>
      <c r="L800" s="15">
        <f t="shared" si="159"/>
        <v>828802.25661981583</v>
      </c>
      <c r="M800" s="15"/>
      <c r="N800" s="15">
        <f t="shared" si="155"/>
        <v>828802.25661981583</v>
      </c>
      <c r="O800" s="38">
        <f t="shared" si="161"/>
        <v>828.80225661981581</v>
      </c>
      <c r="P800" s="38">
        <v>737.33423100359391</v>
      </c>
      <c r="Q800" s="38">
        <f t="shared" si="162"/>
        <v>737.3</v>
      </c>
      <c r="R800" s="191"/>
      <c r="S800" s="195"/>
      <c r="T800" s="191"/>
      <c r="U800" s="195"/>
      <c r="V800" s="178"/>
      <c r="W800" s="38"/>
    </row>
    <row r="801" spans="1:23" x14ac:dyDescent="0.25">
      <c r="A801" s="5"/>
      <c r="B801" s="71" t="s">
        <v>554</v>
      </c>
      <c r="C801" s="53">
        <v>4</v>
      </c>
      <c r="D801" s="75">
        <v>48.100899999999996</v>
      </c>
      <c r="E801" s="179">
        <v>2562</v>
      </c>
      <c r="F801" s="112">
        <v>300283.90000000002</v>
      </c>
      <c r="G801" s="61">
        <v>75</v>
      </c>
      <c r="H801" s="15">
        <f t="shared" si="160"/>
        <v>225212.92499999999</v>
      </c>
      <c r="I801" s="15">
        <f t="shared" si="156"/>
        <v>75070.975000000035</v>
      </c>
      <c r="J801" s="15">
        <f t="shared" si="157"/>
        <v>117.2068306010929</v>
      </c>
      <c r="K801" s="15">
        <f t="shared" si="158"/>
        <v>524.74824892454058</v>
      </c>
      <c r="L801" s="15">
        <f t="shared" si="159"/>
        <v>1052284.5425308116</v>
      </c>
      <c r="M801" s="15"/>
      <c r="N801" s="15">
        <f t="shared" si="155"/>
        <v>1052284.5425308116</v>
      </c>
      <c r="O801" s="38">
        <f t="shared" si="161"/>
        <v>1052.2845425308117</v>
      </c>
      <c r="P801" s="38">
        <v>955.22282089379337</v>
      </c>
      <c r="Q801" s="38">
        <f t="shared" si="162"/>
        <v>955.2</v>
      </c>
      <c r="R801" s="191"/>
      <c r="S801" s="195"/>
      <c r="T801" s="191"/>
      <c r="U801" s="195"/>
      <c r="V801" s="178"/>
      <c r="W801" s="38"/>
    </row>
    <row r="802" spans="1:23" x14ac:dyDescent="0.25">
      <c r="A802" s="5"/>
      <c r="B802" s="71" t="s">
        <v>555</v>
      </c>
      <c r="C802" s="53">
        <v>4</v>
      </c>
      <c r="D802" s="75">
        <v>32.626199999999997</v>
      </c>
      <c r="E802" s="179">
        <v>1801</v>
      </c>
      <c r="F802" s="112">
        <v>176035.4</v>
      </c>
      <c r="G802" s="61">
        <v>75</v>
      </c>
      <c r="H802" s="15">
        <f t="shared" si="160"/>
        <v>132026.54999999999</v>
      </c>
      <c r="I802" s="15">
        <f t="shared" si="156"/>
        <v>44008.850000000006</v>
      </c>
      <c r="J802" s="15">
        <f t="shared" si="157"/>
        <v>97.743142698500833</v>
      </c>
      <c r="K802" s="15">
        <f t="shared" si="158"/>
        <v>544.2119368271326</v>
      </c>
      <c r="L802" s="15">
        <f t="shared" si="159"/>
        <v>962340.21938792721</v>
      </c>
      <c r="M802" s="15"/>
      <c r="N802" s="15">
        <f t="shared" si="155"/>
        <v>962340.21938792721</v>
      </c>
      <c r="O802" s="38">
        <f t="shared" si="161"/>
        <v>962.34021938792716</v>
      </c>
      <c r="P802" s="38">
        <v>873.22416315162673</v>
      </c>
      <c r="Q802" s="38">
        <f t="shared" si="162"/>
        <v>873.2</v>
      </c>
      <c r="R802" s="191"/>
      <c r="S802" s="195"/>
      <c r="T802" s="191"/>
      <c r="U802" s="195"/>
      <c r="V802" s="178"/>
      <c r="W802" s="38"/>
    </row>
    <row r="803" spans="1:23" x14ac:dyDescent="0.25">
      <c r="A803" s="5"/>
      <c r="B803" s="71" t="s">
        <v>301</v>
      </c>
      <c r="C803" s="53">
        <v>4</v>
      </c>
      <c r="D803" s="75">
        <v>23.6755</v>
      </c>
      <c r="E803" s="179">
        <v>856</v>
      </c>
      <c r="F803" s="112">
        <v>189234.8</v>
      </c>
      <c r="G803" s="61">
        <v>75</v>
      </c>
      <c r="H803" s="15">
        <f t="shared" si="160"/>
        <v>141926.1</v>
      </c>
      <c r="I803" s="15">
        <f t="shared" si="156"/>
        <v>47308.699999999983</v>
      </c>
      <c r="J803" s="15">
        <f t="shared" si="157"/>
        <v>221.06869158878504</v>
      </c>
      <c r="K803" s="15">
        <f t="shared" si="158"/>
        <v>420.88638793684839</v>
      </c>
      <c r="L803" s="15">
        <f t="shared" si="159"/>
        <v>688620.20183802862</v>
      </c>
      <c r="M803" s="15"/>
      <c r="N803" s="15">
        <f t="shared" si="155"/>
        <v>688620.20183802862</v>
      </c>
      <c r="O803" s="38">
        <f t="shared" si="161"/>
        <v>688.62020183802861</v>
      </c>
      <c r="P803" s="38">
        <v>607.63867375418499</v>
      </c>
      <c r="Q803" s="38">
        <f t="shared" si="162"/>
        <v>607.6</v>
      </c>
      <c r="R803" s="191"/>
      <c r="S803" s="195"/>
      <c r="T803" s="191"/>
      <c r="U803" s="195"/>
      <c r="V803" s="178"/>
      <c r="W803" s="38"/>
    </row>
    <row r="804" spans="1:23" x14ac:dyDescent="0.25">
      <c r="A804" s="5"/>
      <c r="B804" s="71" t="s">
        <v>556</v>
      </c>
      <c r="C804" s="53">
        <v>4</v>
      </c>
      <c r="D804" s="75">
        <v>47.437800000000003</v>
      </c>
      <c r="E804" s="179">
        <v>5878</v>
      </c>
      <c r="F804" s="112">
        <v>805516.6</v>
      </c>
      <c r="G804" s="61">
        <v>75</v>
      </c>
      <c r="H804" s="15">
        <f t="shared" si="160"/>
        <v>604137.44999999995</v>
      </c>
      <c r="I804" s="15">
        <f t="shared" si="156"/>
        <v>201379.15000000002</v>
      </c>
      <c r="J804" s="15">
        <f t="shared" si="157"/>
        <v>137.0392310309629</v>
      </c>
      <c r="K804" s="15">
        <f t="shared" si="158"/>
        <v>504.91584849467051</v>
      </c>
      <c r="L804" s="15">
        <f t="shared" si="159"/>
        <v>1342396.920206113</v>
      </c>
      <c r="M804" s="15"/>
      <c r="N804" s="15">
        <f t="shared" si="155"/>
        <v>1342396.920206113</v>
      </c>
      <c r="O804" s="38">
        <f t="shared" si="161"/>
        <v>1342.396920206113</v>
      </c>
      <c r="P804" s="38">
        <v>1219.7958084136374</v>
      </c>
      <c r="Q804" s="38">
        <f t="shared" si="162"/>
        <v>1219.8</v>
      </c>
      <c r="R804" s="191"/>
      <c r="S804" s="195"/>
      <c r="T804" s="191"/>
      <c r="U804" s="195"/>
      <c r="V804" s="178"/>
      <c r="W804" s="38"/>
    </row>
    <row r="805" spans="1:23" x14ac:dyDescent="0.25">
      <c r="A805" s="5"/>
      <c r="B805" s="71" t="s">
        <v>557</v>
      </c>
      <c r="C805" s="53">
        <v>4</v>
      </c>
      <c r="D805" s="75">
        <v>51.628</v>
      </c>
      <c r="E805" s="179">
        <v>3431</v>
      </c>
      <c r="F805" s="112">
        <v>376604.6</v>
      </c>
      <c r="G805" s="61">
        <v>75</v>
      </c>
      <c r="H805" s="15">
        <f t="shared" si="160"/>
        <v>282453.45</v>
      </c>
      <c r="I805" s="15">
        <f t="shared" si="156"/>
        <v>94151.149999999965</v>
      </c>
      <c r="J805" s="15">
        <f t="shared" si="157"/>
        <v>109.76525794229087</v>
      </c>
      <c r="K805" s="15">
        <f t="shared" si="158"/>
        <v>532.18982158334256</v>
      </c>
      <c r="L805" s="15">
        <f t="shared" si="159"/>
        <v>1154675.8928130744</v>
      </c>
      <c r="M805" s="15"/>
      <c r="N805" s="15">
        <f t="shared" si="155"/>
        <v>1154675.8928130744</v>
      </c>
      <c r="O805" s="38">
        <f t="shared" si="161"/>
        <v>1154.6758928130744</v>
      </c>
      <c r="P805" s="38">
        <v>1041.3507742769018</v>
      </c>
      <c r="Q805" s="38">
        <f t="shared" si="162"/>
        <v>1041.4000000000001</v>
      </c>
      <c r="R805" s="191"/>
      <c r="S805" s="195"/>
      <c r="T805" s="191"/>
      <c r="U805" s="195"/>
      <c r="V805" s="178"/>
      <c r="W805" s="38"/>
    </row>
    <row r="806" spans="1:23" x14ac:dyDescent="0.25">
      <c r="A806" s="5"/>
      <c r="B806" s="71" t="s">
        <v>558</v>
      </c>
      <c r="C806" s="53">
        <v>4</v>
      </c>
      <c r="D806" s="75">
        <v>40.825899999999997</v>
      </c>
      <c r="E806" s="179">
        <v>5447</v>
      </c>
      <c r="F806" s="112">
        <v>902671.3</v>
      </c>
      <c r="G806" s="61">
        <v>75</v>
      </c>
      <c r="H806" s="15">
        <f t="shared" si="160"/>
        <v>677003.47499999998</v>
      </c>
      <c r="I806" s="15">
        <f t="shared" si="156"/>
        <v>225667.82500000007</v>
      </c>
      <c r="J806" s="15">
        <f t="shared" si="157"/>
        <v>165.7189829263815</v>
      </c>
      <c r="K806" s="15">
        <f t="shared" si="158"/>
        <v>476.23609659925194</v>
      </c>
      <c r="L806" s="15">
        <f t="shared" si="159"/>
        <v>1246176.2510392442</v>
      </c>
      <c r="M806" s="15"/>
      <c r="N806" s="15">
        <f t="shared" si="155"/>
        <v>1246176.2510392442</v>
      </c>
      <c r="O806" s="38">
        <f t="shared" si="161"/>
        <v>1246.1762510392443</v>
      </c>
      <c r="P806" s="38">
        <v>1135.7537424594477</v>
      </c>
      <c r="Q806" s="38">
        <f t="shared" si="162"/>
        <v>1135.8</v>
      </c>
      <c r="R806" s="191"/>
      <c r="S806" s="195"/>
      <c r="T806" s="191"/>
      <c r="U806" s="195"/>
      <c r="V806" s="178"/>
      <c r="W806" s="38"/>
    </row>
    <row r="807" spans="1:23" x14ac:dyDescent="0.25">
      <c r="A807" s="5"/>
      <c r="B807" s="71" t="s">
        <v>867</v>
      </c>
      <c r="C807" s="53">
        <v>3</v>
      </c>
      <c r="D807" s="75">
        <v>82.852499999999992</v>
      </c>
      <c r="E807" s="179">
        <v>13477</v>
      </c>
      <c r="F807" s="112">
        <v>13573628.5</v>
      </c>
      <c r="G807" s="61">
        <v>20</v>
      </c>
      <c r="H807" s="15">
        <f t="shared" si="160"/>
        <v>2714725.7</v>
      </c>
      <c r="I807" s="15">
        <f t="shared" si="156"/>
        <v>10858902.800000001</v>
      </c>
      <c r="J807" s="15">
        <f t="shared" si="157"/>
        <v>1007.1698820212214</v>
      </c>
      <c r="K807" s="15">
        <f t="shared" si="158"/>
        <v>-365.21480249558795</v>
      </c>
      <c r="L807" s="15">
        <f t="shared" si="159"/>
        <v>1515984.6804587576</v>
      </c>
      <c r="M807" s="15"/>
      <c r="N807" s="15">
        <f t="shared" si="155"/>
        <v>1515984.6804587576</v>
      </c>
      <c r="O807" s="38">
        <f t="shared" si="161"/>
        <v>1515.9846804587576</v>
      </c>
      <c r="P807" s="38">
        <v>1380.3203090300196</v>
      </c>
      <c r="Q807" s="38">
        <f t="shared" si="162"/>
        <v>1380.3</v>
      </c>
      <c r="R807" s="191"/>
      <c r="S807" s="195"/>
      <c r="T807" s="191"/>
      <c r="U807" s="195"/>
      <c r="V807" s="178"/>
      <c r="W807" s="38"/>
    </row>
    <row r="808" spans="1:23" x14ac:dyDescent="0.25">
      <c r="A808" s="5"/>
      <c r="B808" s="71" t="s">
        <v>559</v>
      </c>
      <c r="C808" s="53">
        <v>4</v>
      </c>
      <c r="D808" s="75">
        <v>39.7181</v>
      </c>
      <c r="E808" s="179">
        <v>5169</v>
      </c>
      <c r="F808" s="112">
        <v>738100.3</v>
      </c>
      <c r="G808" s="61">
        <v>75</v>
      </c>
      <c r="H808" s="15">
        <f t="shared" si="160"/>
        <v>553575.22499999998</v>
      </c>
      <c r="I808" s="15">
        <f t="shared" si="156"/>
        <v>184525.07500000007</v>
      </c>
      <c r="J808" s="15">
        <f t="shared" si="157"/>
        <v>142.79363513252082</v>
      </c>
      <c r="K808" s="15">
        <f t="shared" si="158"/>
        <v>499.16144439311262</v>
      </c>
      <c r="L808" s="15">
        <f t="shared" si="159"/>
        <v>1246074.3699250568</v>
      </c>
      <c r="M808" s="15"/>
      <c r="N808" s="15">
        <f t="shared" si="155"/>
        <v>1246074.3699250568</v>
      </c>
      <c r="O808" s="38">
        <f t="shared" si="161"/>
        <v>1246.0743699250568</v>
      </c>
      <c r="P808" s="38">
        <v>1143.4413222855169</v>
      </c>
      <c r="Q808" s="38">
        <f t="shared" si="162"/>
        <v>1143.4000000000001</v>
      </c>
      <c r="R808" s="191"/>
      <c r="S808" s="195"/>
      <c r="T808" s="191"/>
      <c r="U808" s="195"/>
      <c r="V808" s="178"/>
      <c r="W808" s="38"/>
    </row>
    <row r="809" spans="1:23" x14ac:dyDescent="0.25">
      <c r="A809" s="5"/>
      <c r="B809" s="71" t="s">
        <v>828</v>
      </c>
      <c r="C809" s="53">
        <v>4</v>
      </c>
      <c r="D809" s="75">
        <v>28.17</v>
      </c>
      <c r="E809" s="179">
        <v>1565</v>
      </c>
      <c r="F809" s="112">
        <v>446318.5</v>
      </c>
      <c r="G809" s="61">
        <v>75</v>
      </c>
      <c r="H809" s="15">
        <f t="shared" si="160"/>
        <v>334738.875</v>
      </c>
      <c r="I809" s="15">
        <f t="shared" si="156"/>
        <v>111579.625</v>
      </c>
      <c r="J809" s="15">
        <f t="shared" si="157"/>
        <v>285.18753993610221</v>
      </c>
      <c r="K809" s="15">
        <f t="shared" si="158"/>
        <v>356.76753958953122</v>
      </c>
      <c r="L809" s="15">
        <f t="shared" si="159"/>
        <v>686148.4252733849</v>
      </c>
      <c r="M809" s="15"/>
      <c r="N809" s="15">
        <f t="shared" si="155"/>
        <v>686148.4252733849</v>
      </c>
      <c r="O809" s="38">
        <f t="shared" si="161"/>
        <v>686.14842527338487</v>
      </c>
      <c r="P809" s="38">
        <v>620.02843477528313</v>
      </c>
      <c r="Q809" s="38">
        <f t="shared" si="162"/>
        <v>620</v>
      </c>
      <c r="R809" s="191"/>
      <c r="S809" s="195"/>
      <c r="T809" s="191"/>
      <c r="U809" s="195"/>
      <c r="V809" s="178"/>
      <c r="W809" s="38"/>
    </row>
    <row r="810" spans="1:23" x14ac:dyDescent="0.25">
      <c r="A810" s="5"/>
      <c r="B810" s="71" t="s">
        <v>829</v>
      </c>
      <c r="C810" s="53">
        <v>4</v>
      </c>
      <c r="D810" s="75">
        <v>24.711599999999997</v>
      </c>
      <c r="E810" s="179">
        <v>622</v>
      </c>
      <c r="F810" s="112">
        <v>60475.5</v>
      </c>
      <c r="G810" s="61">
        <v>75</v>
      </c>
      <c r="H810" s="15">
        <f t="shared" si="160"/>
        <v>45356.625</v>
      </c>
      <c r="I810" s="15">
        <f t="shared" si="156"/>
        <v>15118.875</v>
      </c>
      <c r="J810" s="15">
        <f t="shared" si="157"/>
        <v>97.227491961414785</v>
      </c>
      <c r="K810" s="15">
        <f t="shared" si="158"/>
        <v>544.72758756421865</v>
      </c>
      <c r="L810" s="15">
        <f t="shared" si="159"/>
        <v>828566.75347627304</v>
      </c>
      <c r="M810" s="15"/>
      <c r="N810" s="15">
        <f t="shared" si="155"/>
        <v>828566.75347627304</v>
      </c>
      <c r="O810" s="38">
        <f t="shared" si="161"/>
        <v>828.56675347627299</v>
      </c>
      <c r="P810" s="38">
        <v>765.13482418583078</v>
      </c>
      <c r="Q810" s="38">
        <f t="shared" si="162"/>
        <v>765.1</v>
      </c>
      <c r="R810" s="191"/>
      <c r="S810" s="195"/>
      <c r="T810" s="191"/>
      <c r="U810" s="195"/>
      <c r="V810" s="178"/>
      <c r="W810" s="38"/>
    </row>
    <row r="811" spans="1:23" x14ac:dyDescent="0.25">
      <c r="A811" s="5"/>
      <c r="B811" s="8"/>
      <c r="C811" s="8"/>
      <c r="D811" s="75">
        <v>0</v>
      </c>
      <c r="E811" s="181"/>
      <c r="F811" s="50"/>
      <c r="G811" s="61"/>
      <c r="H811" s="39"/>
      <c r="I811" s="15"/>
      <c r="J811" s="15"/>
      <c r="K811" s="15"/>
      <c r="L811" s="15"/>
      <c r="M811" s="15"/>
      <c r="N811" s="15"/>
      <c r="O811" s="38">
        <f t="shared" si="161"/>
        <v>0</v>
      </c>
      <c r="P811" s="38">
        <v>0</v>
      </c>
      <c r="Q811" s="38">
        <f t="shared" si="162"/>
        <v>0</v>
      </c>
      <c r="R811" s="191"/>
      <c r="S811" s="195"/>
      <c r="T811" s="191"/>
      <c r="U811" s="195"/>
      <c r="V811" s="178"/>
      <c r="W811" s="38"/>
    </row>
    <row r="812" spans="1:23" x14ac:dyDescent="0.25">
      <c r="A812" s="32" t="s">
        <v>560</v>
      </c>
      <c r="B812" s="63" t="s">
        <v>2</v>
      </c>
      <c r="C812" s="64"/>
      <c r="D812" s="7">
        <v>1042.992</v>
      </c>
      <c r="E812" s="182">
        <f>E813</f>
        <v>93320</v>
      </c>
      <c r="F812" s="55"/>
      <c r="G812" s="61"/>
      <c r="H812" s="12">
        <f>H814</f>
        <v>13039657.699999999</v>
      </c>
      <c r="I812" s="12">
        <f>I814</f>
        <v>-13039657.699999999</v>
      </c>
      <c r="J812" s="15"/>
      <c r="K812" s="15"/>
      <c r="L812" s="15"/>
      <c r="M812" s="14">
        <f>M814</f>
        <v>37367690.085221596</v>
      </c>
      <c r="N812" s="12">
        <f t="shared" si="155"/>
        <v>37367690.085221596</v>
      </c>
      <c r="O812" s="38"/>
      <c r="P812" s="38"/>
      <c r="Q812" s="38">
        <f t="shared" si="162"/>
        <v>0</v>
      </c>
      <c r="R812" s="191"/>
      <c r="S812" s="195"/>
      <c r="T812" s="191"/>
      <c r="U812" s="195"/>
      <c r="V812" s="178"/>
      <c r="W812" s="38"/>
    </row>
    <row r="813" spans="1:23" x14ac:dyDescent="0.25">
      <c r="A813" s="32" t="s">
        <v>560</v>
      </c>
      <c r="B813" s="63" t="s">
        <v>3</v>
      </c>
      <c r="C813" s="64"/>
      <c r="D813" s="7">
        <v>1042.992</v>
      </c>
      <c r="E813" s="182">
        <f>SUM(E815:E849)</f>
        <v>93320</v>
      </c>
      <c r="F813" s="55">
        <f>SUM(F815:F849)</f>
        <v>52158630.800000004</v>
      </c>
      <c r="G813" s="61"/>
      <c r="H813" s="12">
        <f>SUM(H815:H849)</f>
        <v>23132600.859999999</v>
      </c>
      <c r="I813" s="12">
        <f>SUM(I815:I849)</f>
        <v>29026029.939999998</v>
      </c>
      <c r="J813" s="15"/>
      <c r="K813" s="15"/>
      <c r="L813" s="12">
        <f>SUM(L815:L849)</f>
        <v>30931485.157170203</v>
      </c>
      <c r="M813" s="15"/>
      <c r="N813" s="12">
        <f t="shared" si="155"/>
        <v>30931485.157170203</v>
      </c>
      <c r="O813" s="38"/>
      <c r="P813" s="38"/>
      <c r="Q813" s="38">
        <f t="shared" si="162"/>
        <v>0</v>
      </c>
      <c r="R813" s="191"/>
      <c r="S813" s="195"/>
      <c r="T813" s="191"/>
      <c r="U813" s="195"/>
      <c r="V813" s="178"/>
      <c r="W813" s="38"/>
    </row>
    <row r="814" spans="1:23" x14ac:dyDescent="0.25">
      <c r="A814" s="5"/>
      <c r="B814" s="71" t="s">
        <v>26</v>
      </c>
      <c r="C814" s="53">
        <v>2</v>
      </c>
      <c r="D814" s="75">
        <v>0</v>
      </c>
      <c r="E814" s="185"/>
      <c r="F814" s="70"/>
      <c r="G814" s="61">
        <v>25</v>
      </c>
      <c r="H814" s="15">
        <f>F813*G814/100</f>
        <v>13039657.699999999</v>
      </c>
      <c r="I814" s="15">
        <f t="shared" si="156"/>
        <v>-13039657.699999999</v>
      </c>
      <c r="J814" s="15"/>
      <c r="K814" s="15"/>
      <c r="L814" s="15"/>
      <c r="M814" s="15">
        <f>($L$7*$L$8*E812/$L$10)+($L$7*$L$9*D812/$L$11)</f>
        <v>37367690.085221596</v>
      </c>
      <c r="N814" s="15">
        <f t="shared" si="155"/>
        <v>37367690.085221596</v>
      </c>
      <c r="O814" s="38">
        <f t="shared" si="161"/>
        <v>37367.690085221599</v>
      </c>
      <c r="P814" s="38">
        <v>34197.194731537398</v>
      </c>
      <c r="Q814" s="38">
        <f t="shared" si="162"/>
        <v>34197.199999999997</v>
      </c>
      <c r="R814" s="191"/>
      <c r="S814" s="195"/>
      <c r="T814" s="191"/>
      <c r="U814" s="195"/>
      <c r="V814" s="178"/>
      <c r="W814" s="38"/>
    </row>
    <row r="815" spans="1:23" x14ac:dyDescent="0.25">
      <c r="A815" s="5"/>
      <c r="B815" s="71" t="s">
        <v>830</v>
      </c>
      <c r="C815" s="53">
        <v>4</v>
      </c>
      <c r="D815" s="75">
        <v>25.906500000000001</v>
      </c>
      <c r="E815" s="179">
        <v>802</v>
      </c>
      <c r="F815" s="113">
        <v>103776.6</v>
      </c>
      <c r="G815" s="61">
        <v>75</v>
      </c>
      <c r="H815" s="15">
        <f>F815*G815/100</f>
        <v>77832.45</v>
      </c>
      <c r="I815" s="15">
        <f t="shared" si="156"/>
        <v>25944.150000000009</v>
      </c>
      <c r="J815" s="15">
        <f t="shared" ref="J815:J849" si="163">F815/E815</f>
        <v>129.39725685785538</v>
      </c>
      <c r="K815" s="15">
        <f t="shared" ref="K815:K849" si="164">$J$11*$J$19-J815</f>
        <v>512.55782266777805</v>
      </c>
      <c r="L815" s="15">
        <f t="shared" ref="L815:L849" si="165">IF(K815&gt;0,$J$7*$J$8*(K815/$K$19),0)+$J$7*$J$9*(E815/$E$19)+$J$7*$J$10*(D815/$D$19)</f>
        <v>807615.42340377311</v>
      </c>
      <c r="M815" s="15"/>
      <c r="N815" s="15">
        <f t="shared" si="155"/>
        <v>807615.42340377311</v>
      </c>
      <c r="O815" s="38">
        <f t="shared" si="161"/>
        <v>807.61542340377309</v>
      </c>
      <c r="P815" s="38">
        <v>730.70210472231895</v>
      </c>
      <c r="Q815" s="38">
        <f t="shared" si="162"/>
        <v>730.7</v>
      </c>
      <c r="R815" s="191"/>
      <c r="S815" s="195"/>
      <c r="T815" s="191"/>
      <c r="U815" s="195"/>
      <c r="V815" s="178"/>
      <c r="W815" s="38"/>
    </row>
    <row r="816" spans="1:23" x14ac:dyDescent="0.25">
      <c r="A816" s="5"/>
      <c r="B816" s="71" t="s">
        <v>561</v>
      </c>
      <c r="C816" s="53">
        <v>4</v>
      </c>
      <c r="D816" s="75">
        <v>48.301099999999991</v>
      </c>
      <c r="E816" s="179">
        <v>2962</v>
      </c>
      <c r="F816" s="113">
        <v>1117553.3999999999</v>
      </c>
      <c r="G816" s="61">
        <v>75</v>
      </c>
      <c r="H816" s="15">
        <f t="shared" ref="H816:H849" si="166">F816*G816/100</f>
        <v>838165.05</v>
      </c>
      <c r="I816" s="15">
        <f t="shared" si="156"/>
        <v>279388.34999999986</v>
      </c>
      <c r="J816" s="15">
        <f t="shared" si="163"/>
        <v>377.29689399054689</v>
      </c>
      <c r="K816" s="15">
        <f t="shared" si="164"/>
        <v>264.65818553508655</v>
      </c>
      <c r="L816" s="15">
        <f t="shared" si="165"/>
        <v>756089.36922341818</v>
      </c>
      <c r="M816" s="15"/>
      <c r="N816" s="15">
        <f t="shared" si="155"/>
        <v>756089.36922341818</v>
      </c>
      <c r="O816" s="38">
        <f t="shared" si="161"/>
        <v>756.0893692234182</v>
      </c>
      <c r="P816" s="38">
        <v>704.36712036957556</v>
      </c>
      <c r="Q816" s="38">
        <f t="shared" si="162"/>
        <v>704.4</v>
      </c>
      <c r="R816" s="191"/>
      <c r="S816" s="195"/>
      <c r="T816" s="191"/>
      <c r="U816" s="195"/>
      <c r="V816" s="178"/>
      <c r="W816" s="38"/>
    </row>
    <row r="817" spans="1:23" x14ac:dyDescent="0.25">
      <c r="A817" s="5"/>
      <c r="B817" s="71" t="s">
        <v>562</v>
      </c>
      <c r="C817" s="53">
        <v>4</v>
      </c>
      <c r="D817" s="75">
        <v>31.988000000000003</v>
      </c>
      <c r="E817" s="179">
        <v>2001</v>
      </c>
      <c r="F817" s="113">
        <v>214029.9</v>
      </c>
      <c r="G817" s="61">
        <v>75</v>
      </c>
      <c r="H817" s="15">
        <f t="shared" si="166"/>
        <v>160522.42499999999</v>
      </c>
      <c r="I817" s="15">
        <f t="shared" si="156"/>
        <v>53507.475000000006</v>
      </c>
      <c r="J817" s="15">
        <f t="shared" si="163"/>
        <v>106.96146926536731</v>
      </c>
      <c r="K817" s="15">
        <f t="shared" si="164"/>
        <v>534.99361026026611</v>
      </c>
      <c r="L817" s="15">
        <f t="shared" si="165"/>
        <v>967874.39461357717</v>
      </c>
      <c r="M817" s="15"/>
      <c r="N817" s="15">
        <f t="shared" si="155"/>
        <v>967874.39461357717</v>
      </c>
      <c r="O817" s="38">
        <f t="shared" si="161"/>
        <v>967.87439461357712</v>
      </c>
      <c r="P817" s="38">
        <v>871.59974252113363</v>
      </c>
      <c r="Q817" s="38">
        <f t="shared" si="162"/>
        <v>871.6</v>
      </c>
      <c r="R817" s="191"/>
      <c r="S817" s="195"/>
      <c r="T817" s="191"/>
      <c r="U817" s="195"/>
      <c r="V817" s="178"/>
      <c r="W817" s="38"/>
    </row>
    <row r="818" spans="1:23" x14ac:dyDescent="0.25">
      <c r="A818" s="5"/>
      <c r="B818" s="71" t="s">
        <v>563</v>
      </c>
      <c r="C818" s="53">
        <v>4</v>
      </c>
      <c r="D818" s="75">
        <v>65.251899999999992</v>
      </c>
      <c r="E818" s="179">
        <v>2810</v>
      </c>
      <c r="F818" s="113">
        <v>599047.6</v>
      </c>
      <c r="G818" s="61">
        <v>75</v>
      </c>
      <c r="H818" s="15">
        <f t="shared" si="166"/>
        <v>449285.7</v>
      </c>
      <c r="I818" s="15">
        <f t="shared" si="156"/>
        <v>149761.89999999997</v>
      </c>
      <c r="J818" s="15">
        <f t="shared" si="163"/>
        <v>213.18419928825622</v>
      </c>
      <c r="K818" s="15">
        <f t="shared" si="164"/>
        <v>428.77088023737724</v>
      </c>
      <c r="L818" s="15">
        <f t="shared" si="165"/>
        <v>999121.15370055684</v>
      </c>
      <c r="M818" s="15"/>
      <c r="N818" s="15">
        <f t="shared" si="155"/>
        <v>999121.15370055684</v>
      </c>
      <c r="O818" s="38">
        <f t="shared" si="161"/>
        <v>999.12115370055687</v>
      </c>
      <c r="P818" s="38">
        <v>945.85975455341224</v>
      </c>
      <c r="Q818" s="38">
        <f t="shared" si="162"/>
        <v>945.9</v>
      </c>
      <c r="R818" s="191"/>
      <c r="S818" s="195"/>
      <c r="T818" s="191"/>
      <c r="U818" s="195"/>
      <c r="V818" s="178"/>
      <c r="W818" s="38"/>
    </row>
    <row r="819" spans="1:23" x14ac:dyDescent="0.25">
      <c r="A819" s="5"/>
      <c r="B819" s="71" t="s">
        <v>831</v>
      </c>
      <c r="C819" s="53">
        <v>4</v>
      </c>
      <c r="D819" s="75">
        <v>54.275099999999995</v>
      </c>
      <c r="E819" s="179">
        <v>3302</v>
      </c>
      <c r="F819" s="113">
        <v>1183162.1000000001</v>
      </c>
      <c r="G819" s="61">
        <v>75</v>
      </c>
      <c r="H819" s="15">
        <f t="shared" si="166"/>
        <v>887371.57499999995</v>
      </c>
      <c r="I819" s="15">
        <f t="shared" si="156"/>
        <v>295790.52500000014</v>
      </c>
      <c r="J819" s="15">
        <f t="shared" si="163"/>
        <v>358.31680799515448</v>
      </c>
      <c r="K819" s="15">
        <f t="shared" si="164"/>
        <v>283.63827153047896</v>
      </c>
      <c r="L819" s="15">
        <f t="shared" si="165"/>
        <v>829365.32974335575</v>
      </c>
      <c r="M819" s="15"/>
      <c r="N819" s="15">
        <f t="shared" si="155"/>
        <v>829365.32974335575</v>
      </c>
      <c r="O819" s="38">
        <f t="shared" si="161"/>
        <v>829.3653297433558</v>
      </c>
      <c r="P819" s="38">
        <v>710.54134107446578</v>
      </c>
      <c r="Q819" s="38">
        <f t="shared" si="162"/>
        <v>710.5</v>
      </c>
      <c r="R819" s="191"/>
      <c r="S819" s="195"/>
      <c r="T819" s="191"/>
      <c r="U819" s="195"/>
      <c r="V819" s="178"/>
      <c r="W819" s="38"/>
    </row>
    <row r="820" spans="1:23" x14ac:dyDescent="0.25">
      <c r="A820" s="5"/>
      <c r="B820" s="71" t="s">
        <v>564</v>
      </c>
      <c r="C820" s="53">
        <v>4</v>
      </c>
      <c r="D820" s="75">
        <v>29.217499999999998</v>
      </c>
      <c r="E820" s="179">
        <v>891</v>
      </c>
      <c r="F820" s="113">
        <v>173505.7</v>
      </c>
      <c r="G820" s="61">
        <v>75</v>
      </c>
      <c r="H820" s="15">
        <f t="shared" si="166"/>
        <v>130129.27499999999</v>
      </c>
      <c r="I820" s="15">
        <f t="shared" si="156"/>
        <v>43376.425000000017</v>
      </c>
      <c r="J820" s="15">
        <f t="shared" si="163"/>
        <v>194.73142536475871</v>
      </c>
      <c r="K820" s="15">
        <f t="shared" si="164"/>
        <v>447.22365416087473</v>
      </c>
      <c r="L820" s="15">
        <f t="shared" si="165"/>
        <v>740996.37731051713</v>
      </c>
      <c r="M820" s="15"/>
      <c r="N820" s="15">
        <f t="shared" si="155"/>
        <v>740996.37731051713</v>
      </c>
      <c r="O820" s="38">
        <f t="shared" si="161"/>
        <v>740.99637731051712</v>
      </c>
      <c r="P820" s="38">
        <v>615.94933167092381</v>
      </c>
      <c r="Q820" s="38">
        <f t="shared" si="162"/>
        <v>615.9</v>
      </c>
      <c r="R820" s="191"/>
      <c r="S820" s="195"/>
      <c r="T820" s="191"/>
      <c r="U820" s="195"/>
      <c r="V820" s="178"/>
      <c r="W820" s="38"/>
    </row>
    <row r="821" spans="1:23" x14ac:dyDescent="0.25">
      <c r="A821" s="5"/>
      <c r="B821" s="71" t="s">
        <v>565</v>
      </c>
      <c r="C821" s="53">
        <v>4</v>
      </c>
      <c r="D821" s="75">
        <v>30.398</v>
      </c>
      <c r="E821" s="179">
        <v>1307</v>
      </c>
      <c r="F821" s="113">
        <v>129670.1</v>
      </c>
      <c r="G821" s="61">
        <v>75</v>
      </c>
      <c r="H821" s="15">
        <f t="shared" si="166"/>
        <v>97252.574999999997</v>
      </c>
      <c r="I821" s="15">
        <f t="shared" si="156"/>
        <v>32417.525000000009</v>
      </c>
      <c r="J821" s="15">
        <f t="shared" si="163"/>
        <v>99.212012241775057</v>
      </c>
      <c r="K821" s="15">
        <f t="shared" si="164"/>
        <v>542.74306728385841</v>
      </c>
      <c r="L821" s="15">
        <f t="shared" si="165"/>
        <v>907083.04617202422</v>
      </c>
      <c r="M821" s="15"/>
      <c r="N821" s="15">
        <f t="shared" si="155"/>
        <v>907083.04617202422</v>
      </c>
      <c r="O821" s="38">
        <f t="shared" si="161"/>
        <v>907.08304617202418</v>
      </c>
      <c r="P821" s="38">
        <v>842.96180778929499</v>
      </c>
      <c r="Q821" s="38">
        <f t="shared" si="162"/>
        <v>843</v>
      </c>
      <c r="R821" s="191"/>
      <c r="S821" s="195"/>
      <c r="T821" s="191"/>
      <c r="U821" s="195"/>
      <c r="V821" s="178"/>
      <c r="W821" s="38"/>
    </row>
    <row r="822" spans="1:23" x14ac:dyDescent="0.25">
      <c r="A822" s="5"/>
      <c r="B822" s="71" t="s">
        <v>566</v>
      </c>
      <c r="C822" s="53">
        <v>4</v>
      </c>
      <c r="D822" s="75">
        <v>20.7653</v>
      </c>
      <c r="E822" s="179">
        <v>707</v>
      </c>
      <c r="F822" s="113">
        <v>203389.5</v>
      </c>
      <c r="G822" s="61">
        <v>75</v>
      </c>
      <c r="H822" s="15">
        <f t="shared" si="166"/>
        <v>152542.125</v>
      </c>
      <c r="I822" s="15">
        <f t="shared" si="156"/>
        <v>50847.375</v>
      </c>
      <c r="J822" s="15">
        <f t="shared" si="163"/>
        <v>287.67963224893919</v>
      </c>
      <c r="K822" s="15">
        <f t="shared" si="164"/>
        <v>354.27544727669425</v>
      </c>
      <c r="L822" s="15">
        <f t="shared" si="165"/>
        <v>580621.52096129511</v>
      </c>
      <c r="M822" s="15"/>
      <c r="N822" s="15">
        <f t="shared" si="155"/>
        <v>580621.52096129511</v>
      </c>
      <c r="O822" s="38">
        <f t="shared" si="161"/>
        <v>580.62152096129512</v>
      </c>
      <c r="P822" s="38">
        <v>590.4399454801769</v>
      </c>
      <c r="Q822" s="38">
        <f t="shared" si="162"/>
        <v>590.4</v>
      </c>
      <c r="R822" s="191"/>
      <c r="S822" s="195"/>
      <c r="T822" s="191"/>
      <c r="U822" s="195"/>
      <c r="V822" s="178"/>
      <c r="W822" s="38"/>
    </row>
    <row r="823" spans="1:23" x14ac:dyDescent="0.25">
      <c r="A823" s="5"/>
      <c r="B823" s="71" t="s">
        <v>567</v>
      </c>
      <c r="C823" s="53">
        <v>4</v>
      </c>
      <c r="D823" s="75">
        <v>20.0947</v>
      </c>
      <c r="E823" s="179">
        <v>978</v>
      </c>
      <c r="F823" s="113">
        <v>190868.9</v>
      </c>
      <c r="G823" s="61">
        <v>75</v>
      </c>
      <c r="H823" s="15">
        <f t="shared" si="166"/>
        <v>143151.67499999999</v>
      </c>
      <c r="I823" s="15">
        <f t="shared" si="156"/>
        <v>47717.225000000006</v>
      </c>
      <c r="J823" s="15">
        <f t="shared" si="163"/>
        <v>195.16247443762779</v>
      </c>
      <c r="K823" s="15">
        <f t="shared" si="164"/>
        <v>446.79260508800564</v>
      </c>
      <c r="L823" s="15">
        <f t="shared" si="165"/>
        <v>723915.62225245382</v>
      </c>
      <c r="M823" s="15"/>
      <c r="N823" s="15">
        <f t="shared" si="155"/>
        <v>723915.62225245382</v>
      </c>
      <c r="O823" s="38">
        <f t="shared" si="161"/>
        <v>723.91562225245377</v>
      </c>
      <c r="P823" s="38">
        <v>649.30839842951673</v>
      </c>
      <c r="Q823" s="38">
        <f t="shared" si="162"/>
        <v>649.29999999999995</v>
      </c>
      <c r="R823" s="191"/>
      <c r="S823" s="195"/>
      <c r="T823" s="191"/>
      <c r="U823" s="195"/>
      <c r="V823" s="178"/>
      <c r="W823" s="38"/>
    </row>
    <row r="824" spans="1:23" x14ac:dyDescent="0.25">
      <c r="A824" s="5"/>
      <c r="B824" s="71" t="s">
        <v>568</v>
      </c>
      <c r="C824" s="53">
        <v>4</v>
      </c>
      <c r="D824" s="75">
        <v>32.6556</v>
      </c>
      <c r="E824" s="179">
        <v>1303</v>
      </c>
      <c r="F824" s="113">
        <v>153872</v>
      </c>
      <c r="G824" s="61">
        <v>75</v>
      </c>
      <c r="H824" s="15">
        <f t="shared" si="166"/>
        <v>115404</v>
      </c>
      <c r="I824" s="15">
        <f t="shared" si="156"/>
        <v>38468</v>
      </c>
      <c r="J824" s="15">
        <f t="shared" si="163"/>
        <v>118.09056024558711</v>
      </c>
      <c r="K824" s="15">
        <f t="shared" si="164"/>
        <v>523.86451928004635</v>
      </c>
      <c r="L824" s="15">
        <f t="shared" si="165"/>
        <v>888532.37966114515</v>
      </c>
      <c r="M824" s="15"/>
      <c r="N824" s="15">
        <f t="shared" si="155"/>
        <v>888532.37966114515</v>
      </c>
      <c r="O824" s="38">
        <f t="shared" si="161"/>
        <v>888.53237966114511</v>
      </c>
      <c r="P824" s="38">
        <v>813.46545742939929</v>
      </c>
      <c r="Q824" s="38">
        <f t="shared" si="162"/>
        <v>813.5</v>
      </c>
      <c r="R824" s="191"/>
      <c r="S824" s="195"/>
      <c r="T824" s="191"/>
      <c r="U824" s="195"/>
      <c r="V824" s="178"/>
      <c r="W824" s="38"/>
    </row>
    <row r="825" spans="1:23" x14ac:dyDescent="0.25">
      <c r="A825" s="5"/>
      <c r="B825" s="71" t="s">
        <v>569</v>
      </c>
      <c r="C825" s="53">
        <v>4</v>
      </c>
      <c r="D825" s="75">
        <v>20.333000000000002</v>
      </c>
      <c r="E825" s="179">
        <v>1142</v>
      </c>
      <c r="F825" s="113">
        <v>124291.9</v>
      </c>
      <c r="G825" s="61">
        <v>75</v>
      </c>
      <c r="H825" s="15">
        <f t="shared" si="166"/>
        <v>93218.925000000003</v>
      </c>
      <c r="I825" s="15">
        <f t="shared" si="156"/>
        <v>31072.974999999991</v>
      </c>
      <c r="J825" s="15">
        <f t="shared" si="163"/>
        <v>108.83704028021015</v>
      </c>
      <c r="K825" s="15">
        <f t="shared" si="164"/>
        <v>533.11803924542323</v>
      </c>
      <c r="L825" s="15">
        <f t="shared" si="165"/>
        <v>851466.16685534664</v>
      </c>
      <c r="M825" s="15"/>
      <c r="N825" s="15">
        <f t="shared" si="155"/>
        <v>851466.16685534664</v>
      </c>
      <c r="O825" s="38">
        <f t="shared" si="161"/>
        <v>851.46616685534661</v>
      </c>
      <c r="P825" s="38">
        <v>775.61833358297326</v>
      </c>
      <c r="Q825" s="38">
        <f t="shared" si="162"/>
        <v>775.6</v>
      </c>
      <c r="R825" s="191"/>
      <c r="S825" s="195"/>
      <c r="T825" s="191"/>
      <c r="U825" s="195"/>
      <c r="V825" s="178"/>
      <c r="W825" s="38"/>
    </row>
    <row r="826" spans="1:23" x14ac:dyDescent="0.25">
      <c r="A826" s="5"/>
      <c r="B826" s="71" t="s">
        <v>570</v>
      </c>
      <c r="C826" s="53">
        <v>4</v>
      </c>
      <c r="D826" s="75">
        <v>26.998699999999999</v>
      </c>
      <c r="E826" s="179">
        <v>825</v>
      </c>
      <c r="F826" s="113">
        <v>166203.9</v>
      </c>
      <c r="G826" s="61">
        <v>75</v>
      </c>
      <c r="H826" s="15">
        <f t="shared" si="166"/>
        <v>124652.925</v>
      </c>
      <c r="I826" s="15">
        <f t="shared" si="156"/>
        <v>41550.974999999991</v>
      </c>
      <c r="J826" s="15">
        <f t="shared" si="163"/>
        <v>201.45927272727272</v>
      </c>
      <c r="K826" s="15">
        <f t="shared" si="164"/>
        <v>440.49580679836072</v>
      </c>
      <c r="L826" s="15">
        <f t="shared" si="165"/>
        <v>719966.17215961439</v>
      </c>
      <c r="M826" s="15"/>
      <c r="N826" s="15">
        <f t="shared" si="155"/>
        <v>719966.17215961439</v>
      </c>
      <c r="O826" s="38">
        <f t="shared" si="161"/>
        <v>719.96617215961442</v>
      </c>
      <c r="P826" s="38">
        <v>677.18335824860026</v>
      </c>
      <c r="Q826" s="38">
        <f t="shared" si="162"/>
        <v>677.2</v>
      </c>
      <c r="R826" s="191"/>
      <c r="S826" s="195"/>
      <c r="T826" s="191"/>
      <c r="U826" s="195"/>
      <c r="V826" s="178"/>
      <c r="W826" s="38"/>
    </row>
    <row r="827" spans="1:23" x14ac:dyDescent="0.25">
      <c r="A827" s="5"/>
      <c r="B827" s="71" t="s">
        <v>571</v>
      </c>
      <c r="C827" s="53">
        <v>4</v>
      </c>
      <c r="D827" s="75">
        <v>43.112399999999994</v>
      </c>
      <c r="E827" s="179">
        <v>3220</v>
      </c>
      <c r="F827" s="113">
        <v>308799.09999999998</v>
      </c>
      <c r="G827" s="61">
        <v>75</v>
      </c>
      <c r="H827" s="15">
        <f t="shared" si="166"/>
        <v>231599.32500000001</v>
      </c>
      <c r="I827" s="15">
        <f t="shared" si="156"/>
        <v>77199.774999999965</v>
      </c>
      <c r="J827" s="15">
        <f t="shared" si="163"/>
        <v>95.900341614906822</v>
      </c>
      <c r="K827" s="15">
        <f t="shared" si="164"/>
        <v>546.05473791072666</v>
      </c>
      <c r="L827" s="15">
        <f t="shared" si="165"/>
        <v>1129134.9858679399</v>
      </c>
      <c r="M827" s="15"/>
      <c r="N827" s="15">
        <f t="shared" si="155"/>
        <v>1129134.9858679399</v>
      </c>
      <c r="O827" s="38">
        <f t="shared" si="161"/>
        <v>1129.1349858679398</v>
      </c>
      <c r="P827" s="38">
        <v>1031.4650222827192</v>
      </c>
      <c r="Q827" s="38">
        <f t="shared" si="162"/>
        <v>1031.5</v>
      </c>
      <c r="R827" s="191"/>
      <c r="S827" s="195"/>
      <c r="T827" s="191"/>
      <c r="U827" s="195"/>
      <c r="V827" s="178"/>
      <c r="W827" s="38"/>
    </row>
    <row r="828" spans="1:23" x14ac:dyDescent="0.25">
      <c r="A828" s="5"/>
      <c r="B828" s="71" t="s">
        <v>572</v>
      </c>
      <c r="C828" s="53">
        <v>4</v>
      </c>
      <c r="D828" s="75">
        <v>13.8256</v>
      </c>
      <c r="E828" s="179">
        <v>539</v>
      </c>
      <c r="F828" s="113">
        <v>120822.1</v>
      </c>
      <c r="G828" s="61">
        <v>75</v>
      </c>
      <c r="H828" s="15">
        <f t="shared" si="166"/>
        <v>90616.574999999997</v>
      </c>
      <c r="I828" s="15">
        <f t="shared" si="156"/>
        <v>30205.525000000009</v>
      </c>
      <c r="J828" s="15">
        <f t="shared" si="163"/>
        <v>224.15974025974026</v>
      </c>
      <c r="K828" s="15">
        <f t="shared" si="164"/>
        <v>417.79533926589318</v>
      </c>
      <c r="L828" s="15">
        <f t="shared" si="165"/>
        <v>627453.98916327651</v>
      </c>
      <c r="M828" s="15"/>
      <c r="N828" s="15">
        <f t="shared" si="155"/>
        <v>627453.98916327651</v>
      </c>
      <c r="O828" s="38">
        <f t="shared" si="161"/>
        <v>627.45398916327656</v>
      </c>
      <c r="P828" s="38">
        <v>547.35510549549815</v>
      </c>
      <c r="Q828" s="38">
        <f t="shared" si="162"/>
        <v>547.4</v>
      </c>
      <c r="R828" s="191"/>
      <c r="S828" s="195"/>
      <c r="T828" s="191"/>
      <c r="U828" s="195"/>
      <c r="V828" s="178"/>
      <c r="W828" s="38"/>
    </row>
    <row r="829" spans="1:23" x14ac:dyDescent="0.25">
      <c r="A829" s="5"/>
      <c r="B829" s="71" t="s">
        <v>573</v>
      </c>
      <c r="C829" s="53">
        <v>4</v>
      </c>
      <c r="D829" s="75">
        <v>29.2425</v>
      </c>
      <c r="E829" s="179">
        <v>1702</v>
      </c>
      <c r="F829" s="113">
        <v>165003.6</v>
      </c>
      <c r="G829" s="61">
        <v>75</v>
      </c>
      <c r="H829" s="15">
        <f t="shared" si="166"/>
        <v>123752.7</v>
      </c>
      <c r="I829" s="15">
        <f t="shared" si="156"/>
        <v>41250.900000000009</v>
      </c>
      <c r="J829" s="15">
        <f t="shared" si="163"/>
        <v>96.946886016451231</v>
      </c>
      <c r="K829" s="15">
        <f t="shared" si="164"/>
        <v>545.00819350918221</v>
      </c>
      <c r="L829" s="15">
        <f t="shared" si="165"/>
        <v>944669.14499147027</v>
      </c>
      <c r="M829" s="15"/>
      <c r="N829" s="15">
        <f t="shared" si="155"/>
        <v>944669.14499147027</v>
      </c>
      <c r="O829" s="38">
        <f t="shared" si="161"/>
        <v>944.66914499147026</v>
      </c>
      <c r="P829" s="38">
        <v>870.1218417391583</v>
      </c>
      <c r="Q829" s="38">
        <f t="shared" si="162"/>
        <v>870.1</v>
      </c>
      <c r="R829" s="191"/>
      <c r="S829" s="195"/>
      <c r="T829" s="191"/>
      <c r="U829" s="195"/>
      <c r="V829" s="178"/>
      <c r="W829" s="38"/>
    </row>
    <row r="830" spans="1:23" x14ac:dyDescent="0.25">
      <c r="A830" s="5"/>
      <c r="B830" s="71" t="s">
        <v>574</v>
      </c>
      <c r="C830" s="53">
        <v>4</v>
      </c>
      <c r="D830" s="75">
        <v>34.03</v>
      </c>
      <c r="E830" s="179">
        <v>1732</v>
      </c>
      <c r="F830" s="113">
        <v>194410.2</v>
      </c>
      <c r="G830" s="61">
        <v>75</v>
      </c>
      <c r="H830" s="15">
        <f t="shared" si="166"/>
        <v>145807.65</v>
      </c>
      <c r="I830" s="15">
        <f t="shared" si="156"/>
        <v>48602.550000000017</v>
      </c>
      <c r="J830" s="15">
        <f t="shared" si="163"/>
        <v>112.24607390300231</v>
      </c>
      <c r="K830" s="15">
        <f t="shared" si="164"/>
        <v>529.70900562263114</v>
      </c>
      <c r="L830" s="15">
        <f t="shared" si="165"/>
        <v>940876.92478113552</v>
      </c>
      <c r="M830" s="15"/>
      <c r="N830" s="15">
        <f t="shared" si="155"/>
        <v>940876.92478113552</v>
      </c>
      <c r="O830" s="38">
        <f t="shared" si="161"/>
        <v>940.87692478113547</v>
      </c>
      <c r="P830" s="38">
        <v>821.33478057271645</v>
      </c>
      <c r="Q830" s="38">
        <f t="shared" si="162"/>
        <v>821.3</v>
      </c>
      <c r="R830" s="191"/>
      <c r="S830" s="195"/>
      <c r="T830" s="191"/>
      <c r="U830" s="195"/>
      <c r="V830" s="178"/>
      <c r="W830" s="38"/>
    </row>
    <row r="831" spans="1:23" x14ac:dyDescent="0.25">
      <c r="A831" s="5"/>
      <c r="B831" s="71" t="s">
        <v>832</v>
      </c>
      <c r="C831" s="53">
        <v>4</v>
      </c>
      <c r="D831" s="75">
        <v>19.790199999999999</v>
      </c>
      <c r="E831" s="179">
        <v>726</v>
      </c>
      <c r="F831" s="113">
        <v>101087.5</v>
      </c>
      <c r="G831" s="61">
        <v>75</v>
      </c>
      <c r="H831" s="15">
        <f t="shared" si="166"/>
        <v>75815.625</v>
      </c>
      <c r="I831" s="15">
        <f t="shared" si="156"/>
        <v>25271.875</v>
      </c>
      <c r="J831" s="15">
        <f t="shared" si="163"/>
        <v>139.23898071625345</v>
      </c>
      <c r="K831" s="15">
        <f t="shared" si="164"/>
        <v>502.71609880938001</v>
      </c>
      <c r="L831" s="15">
        <f t="shared" si="165"/>
        <v>770998.12272169278</v>
      </c>
      <c r="M831" s="15"/>
      <c r="N831" s="15">
        <f t="shared" si="155"/>
        <v>770998.12272169278</v>
      </c>
      <c r="O831" s="38">
        <f t="shared" si="161"/>
        <v>770.99812272169277</v>
      </c>
      <c r="P831" s="38">
        <v>627.77300649503115</v>
      </c>
      <c r="Q831" s="38">
        <f t="shared" si="162"/>
        <v>627.79999999999995</v>
      </c>
      <c r="R831" s="191"/>
      <c r="S831" s="195"/>
      <c r="T831" s="191"/>
      <c r="U831" s="195"/>
      <c r="V831" s="178"/>
      <c r="W831" s="38"/>
    </row>
    <row r="832" spans="1:23" x14ac:dyDescent="0.25">
      <c r="A832" s="5"/>
      <c r="B832" s="71" t="s">
        <v>575</v>
      </c>
      <c r="C832" s="53">
        <v>4</v>
      </c>
      <c r="D832" s="75">
        <v>35.491299999999995</v>
      </c>
      <c r="E832" s="179">
        <v>3427</v>
      </c>
      <c r="F832" s="113">
        <v>446738.1</v>
      </c>
      <c r="G832" s="61">
        <v>75</v>
      </c>
      <c r="H832" s="15">
        <f t="shared" si="166"/>
        <v>335053.57500000001</v>
      </c>
      <c r="I832" s="15">
        <f t="shared" si="156"/>
        <v>111684.52499999997</v>
      </c>
      <c r="J832" s="15">
        <f t="shared" si="163"/>
        <v>130.35836008170412</v>
      </c>
      <c r="K832" s="15">
        <f t="shared" si="164"/>
        <v>511.59671944392932</v>
      </c>
      <c r="L832" s="15">
        <f t="shared" si="165"/>
        <v>1083802.1410555488</v>
      </c>
      <c r="M832" s="15"/>
      <c r="N832" s="15">
        <f t="shared" si="155"/>
        <v>1083802.1410555488</v>
      </c>
      <c r="O832" s="38">
        <f t="shared" si="161"/>
        <v>1083.8021410555489</v>
      </c>
      <c r="P832" s="38">
        <v>1024.8351596747859</v>
      </c>
      <c r="Q832" s="38">
        <f t="shared" si="162"/>
        <v>1024.8</v>
      </c>
      <c r="R832" s="191"/>
      <c r="S832" s="195"/>
      <c r="T832" s="191"/>
      <c r="U832" s="195"/>
      <c r="V832" s="178"/>
      <c r="W832" s="38"/>
    </row>
    <row r="833" spans="1:23" x14ac:dyDescent="0.25">
      <c r="A833" s="5"/>
      <c r="B833" s="71" t="s">
        <v>576</v>
      </c>
      <c r="C833" s="53">
        <v>4</v>
      </c>
      <c r="D833" s="75">
        <v>14.1394</v>
      </c>
      <c r="E833" s="179">
        <v>676</v>
      </c>
      <c r="F833" s="113">
        <v>223267.1</v>
      </c>
      <c r="G833" s="61">
        <v>75</v>
      </c>
      <c r="H833" s="15">
        <f t="shared" si="166"/>
        <v>167450.32500000001</v>
      </c>
      <c r="I833" s="15">
        <f t="shared" si="156"/>
        <v>55816.774999999994</v>
      </c>
      <c r="J833" s="15">
        <f t="shared" si="163"/>
        <v>330.27677514792902</v>
      </c>
      <c r="K833" s="15">
        <f t="shared" si="164"/>
        <v>311.67830437770442</v>
      </c>
      <c r="L833" s="15">
        <f t="shared" si="165"/>
        <v>504730.05570532504</v>
      </c>
      <c r="M833" s="15"/>
      <c r="N833" s="15">
        <f t="shared" si="155"/>
        <v>504730.05570532504</v>
      </c>
      <c r="O833" s="38">
        <f t="shared" si="161"/>
        <v>504.73005570532501</v>
      </c>
      <c r="P833" s="38">
        <v>551.48682752730338</v>
      </c>
      <c r="Q833" s="38">
        <f t="shared" si="162"/>
        <v>551.5</v>
      </c>
      <c r="R833" s="191"/>
      <c r="S833" s="195"/>
      <c r="T833" s="191"/>
      <c r="U833" s="195"/>
      <c r="V833" s="178"/>
      <c r="W833" s="38"/>
    </row>
    <row r="834" spans="1:23" x14ac:dyDescent="0.25">
      <c r="A834" s="5"/>
      <c r="B834" s="71" t="s">
        <v>833</v>
      </c>
      <c r="C834" s="53">
        <v>4</v>
      </c>
      <c r="D834" s="75">
        <v>16.197300000000002</v>
      </c>
      <c r="E834" s="179">
        <v>846</v>
      </c>
      <c r="F834" s="113">
        <v>115862.39999999999</v>
      </c>
      <c r="G834" s="61">
        <v>75</v>
      </c>
      <c r="H834" s="15">
        <f t="shared" si="166"/>
        <v>86896.8</v>
      </c>
      <c r="I834" s="15">
        <f t="shared" si="156"/>
        <v>28965.599999999991</v>
      </c>
      <c r="J834" s="15">
        <f t="shared" si="163"/>
        <v>136.9531914893617</v>
      </c>
      <c r="K834" s="15">
        <f t="shared" si="164"/>
        <v>505.00188803627174</v>
      </c>
      <c r="L834" s="15">
        <f t="shared" si="165"/>
        <v>775642.3873786676</v>
      </c>
      <c r="M834" s="15"/>
      <c r="N834" s="15">
        <f t="shared" ref="N834:N897" si="167">L834+M834</f>
        <v>775642.3873786676</v>
      </c>
      <c r="O834" s="38">
        <f t="shared" si="161"/>
        <v>775.64238737866765</v>
      </c>
      <c r="P834" s="38">
        <v>753.65068179079208</v>
      </c>
      <c r="Q834" s="38">
        <f t="shared" si="162"/>
        <v>753.7</v>
      </c>
      <c r="R834" s="191"/>
      <c r="S834" s="195"/>
      <c r="T834" s="191"/>
      <c r="U834" s="195"/>
      <c r="V834" s="178"/>
      <c r="W834" s="38"/>
    </row>
    <row r="835" spans="1:23" x14ac:dyDescent="0.25">
      <c r="A835" s="5"/>
      <c r="B835" s="71" t="s">
        <v>577</v>
      </c>
      <c r="C835" s="53">
        <v>4</v>
      </c>
      <c r="D835" s="75">
        <v>31.064299999999999</v>
      </c>
      <c r="E835" s="179">
        <v>3619</v>
      </c>
      <c r="F835" s="113">
        <v>582378.5</v>
      </c>
      <c r="G835" s="61">
        <v>75</v>
      </c>
      <c r="H835" s="15">
        <f t="shared" si="166"/>
        <v>436783.875</v>
      </c>
      <c r="I835" s="15">
        <f t="shared" si="156"/>
        <v>145594.625</v>
      </c>
      <c r="J835" s="15">
        <f t="shared" si="163"/>
        <v>160.92249240121581</v>
      </c>
      <c r="K835" s="15">
        <f t="shared" si="164"/>
        <v>481.03258712441766</v>
      </c>
      <c r="L835" s="15">
        <f t="shared" si="165"/>
        <v>1050751.3383830378</v>
      </c>
      <c r="M835" s="15"/>
      <c r="N835" s="15">
        <f t="shared" si="167"/>
        <v>1050751.3383830378</v>
      </c>
      <c r="O835" s="38">
        <f t="shared" si="161"/>
        <v>1050.7513383830378</v>
      </c>
      <c r="P835" s="38">
        <v>981.19426739495577</v>
      </c>
      <c r="Q835" s="38">
        <f t="shared" si="162"/>
        <v>981.2</v>
      </c>
      <c r="R835" s="191"/>
      <c r="S835" s="195"/>
      <c r="T835" s="191"/>
      <c r="U835" s="195"/>
      <c r="V835" s="178"/>
      <c r="W835" s="38"/>
    </row>
    <row r="836" spans="1:23" x14ac:dyDescent="0.25">
      <c r="A836" s="5"/>
      <c r="B836" s="71" t="s">
        <v>578</v>
      </c>
      <c r="C836" s="53">
        <v>4</v>
      </c>
      <c r="D836" s="75">
        <v>30.640700000000002</v>
      </c>
      <c r="E836" s="179">
        <v>1002</v>
      </c>
      <c r="F836" s="113">
        <v>235037.4</v>
      </c>
      <c r="G836" s="61">
        <v>75</v>
      </c>
      <c r="H836" s="15">
        <f t="shared" si="166"/>
        <v>176278.05</v>
      </c>
      <c r="I836" s="15">
        <f t="shared" ref="I836:I899" si="168">F836-H836</f>
        <v>58759.350000000006</v>
      </c>
      <c r="J836" s="15">
        <f t="shared" si="163"/>
        <v>234.56826347305389</v>
      </c>
      <c r="K836" s="15">
        <f t="shared" si="164"/>
        <v>407.38681605257955</v>
      </c>
      <c r="L836" s="15">
        <f t="shared" si="165"/>
        <v>704184.78142991581</v>
      </c>
      <c r="M836" s="15"/>
      <c r="N836" s="15">
        <f t="shared" si="167"/>
        <v>704184.78142991581</v>
      </c>
      <c r="O836" s="38">
        <f t="shared" si="161"/>
        <v>704.1847814299158</v>
      </c>
      <c r="P836" s="38">
        <v>658.60511100041265</v>
      </c>
      <c r="Q836" s="38">
        <f t="shared" si="162"/>
        <v>658.6</v>
      </c>
      <c r="R836" s="191"/>
      <c r="S836" s="195"/>
      <c r="T836" s="191"/>
      <c r="U836" s="195"/>
      <c r="V836" s="178"/>
      <c r="W836" s="38"/>
    </row>
    <row r="837" spans="1:23" x14ac:dyDescent="0.25">
      <c r="A837" s="5"/>
      <c r="B837" s="71" t="s">
        <v>579</v>
      </c>
      <c r="C837" s="53">
        <v>4</v>
      </c>
      <c r="D837" s="75">
        <v>22.068200000000001</v>
      </c>
      <c r="E837" s="179">
        <v>1462</v>
      </c>
      <c r="F837" s="113">
        <v>151052.79999999999</v>
      </c>
      <c r="G837" s="61">
        <v>75</v>
      </c>
      <c r="H837" s="15">
        <f t="shared" si="166"/>
        <v>113289.60000000001</v>
      </c>
      <c r="I837" s="15">
        <f t="shared" si="168"/>
        <v>37763.199999999983</v>
      </c>
      <c r="J837" s="15">
        <f t="shared" si="163"/>
        <v>103.31928864569083</v>
      </c>
      <c r="K837" s="15">
        <f t="shared" si="164"/>
        <v>538.63579087994265</v>
      </c>
      <c r="L837" s="15">
        <f t="shared" si="165"/>
        <v>893937.40557433979</v>
      </c>
      <c r="M837" s="15"/>
      <c r="N837" s="15">
        <f t="shared" si="167"/>
        <v>893937.40557433979</v>
      </c>
      <c r="O837" s="38">
        <f t="shared" si="161"/>
        <v>893.93740557433978</v>
      </c>
      <c r="P837" s="38">
        <v>815.07632686064994</v>
      </c>
      <c r="Q837" s="38">
        <f t="shared" si="162"/>
        <v>815.1</v>
      </c>
      <c r="R837" s="191"/>
      <c r="S837" s="195"/>
      <c r="T837" s="191"/>
      <c r="U837" s="195"/>
      <c r="V837" s="178"/>
      <c r="W837" s="38"/>
    </row>
    <row r="838" spans="1:23" x14ac:dyDescent="0.25">
      <c r="A838" s="5"/>
      <c r="B838" s="71" t="s">
        <v>834</v>
      </c>
      <c r="C838" s="53">
        <v>4</v>
      </c>
      <c r="D838" s="75">
        <v>28.941500000000001</v>
      </c>
      <c r="E838" s="179">
        <v>1265</v>
      </c>
      <c r="F838" s="113">
        <v>339434.2</v>
      </c>
      <c r="G838" s="61">
        <v>75</v>
      </c>
      <c r="H838" s="15">
        <f t="shared" si="166"/>
        <v>254575.65</v>
      </c>
      <c r="I838" s="15">
        <f t="shared" si="168"/>
        <v>84858.550000000017</v>
      </c>
      <c r="J838" s="15">
        <f t="shared" si="163"/>
        <v>268.32743083003953</v>
      </c>
      <c r="K838" s="15">
        <f t="shared" si="164"/>
        <v>373.6276486955939</v>
      </c>
      <c r="L838" s="15">
        <f t="shared" si="165"/>
        <v>681247.43456893426</v>
      </c>
      <c r="M838" s="15"/>
      <c r="N838" s="15">
        <f t="shared" si="167"/>
        <v>681247.43456893426</v>
      </c>
      <c r="O838" s="38">
        <f t="shared" si="161"/>
        <v>681.2474345689343</v>
      </c>
      <c r="P838" s="38">
        <v>717.05038336952884</v>
      </c>
      <c r="Q838" s="38">
        <f t="shared" si="162"/>
        <v>717.1</v>
      </c>
      <c r="R838" s="191"/>
      <c r="S838" s="195"/>
      <c r="T838" s="191"/>
      <c r="U838" s="195"/>
      <c r="V838" s="178"/>
      <c r="W838" s="38"/>
    </row>
    <row r="839" spans="1:23" x14ac:dyDescent="0.25">
      <c r="A839" s="5"/>
      <c r="B839" s="71" t="s">
        <v>891</v>
      </c>
      <c r="C839" s="53">
        <v>3</v>
      </c>
      <c r="D839" s="75">
        <v>13.119700000000002</v>
      </c>
      <c r="E839" s="179">
        <v>35079</v>
      </c>
      <c r="F839" s="113">
        <v>39965930.600000001</v>
      </c>
      <c r="G839" s="61">
        <v>35</v>
      </c>
      <c r="H839" s="15">
        <f t="shared" si="166"/>
        <v>13988075.710000001</v>
      </c>
      <c r="I839" s="15">
        <f t="shared" si="168"/>
        <v>25977854.890000001</v>
      </c>
      <c r="J839" s="15">
        <f t="shared" si="163"/>
        <v>1139.31214116708</v>
      </c>
      <c r="K839" s="15">
        <f t="shared" si="164"/>
        <v>-497.35706164144653</v>
      </c>
      <c r="L839" s="15">
        <f t="shared" si="165"/>
        <v>3394125.8737983587</v>
      </c>
      <c r="M839" s="15"/>
      <c r="N839" s="15">
        <f t="shared" si="167"/>
        <v>3394125.8737983587</v>
      </c>
      <c r="O839" s="38">
        <f t="shared" si="161"/>
        <v>3394.1258737983585</v>
      </c>
      <c r="P839" s="38">
        <v>3078.5866494175148</v>
      </c>
      <c r="Q839" s="38">
        <f t="shared" si="162"/>
        <v>3078.6</v>
      </c>
      <c r="R839" s="191"/>
      <c r="S839" s="195"/>
      <c r="T839" s="191"/>
      <c r="U839" s="195"/>
      <c r="V839" s="178"/>
      <c r="W839" s="38"/>
    </row>
    <row r="840" spans="1:23" x14ac:dyDescent="0.25">
      <c r="A840" s="5"/>
      <c r="B840" s="71" t="s">
        <v>835</v>
      </c>
      <c r="C840" s="53">
        <v>4</v>
      </c>
      <c r="D840" s="75">
        <v>19.7392</v>
      </c>
      <c r="E840" s="179">
        <v>1456</v>
      </c>
      <c r="F840" s="113">
        <v>564855.9</v>
      </c>
      <c r="G840" s="61">
        <v>75</v>
      </c>
      <c r="H840" s="15">
        <f t="shared" si="166"/>
        <v>423641.92499999999</v>
      </c>
      <c r="I840" s="15">
        <f t="shared" si="168"/>
        <v>141213.97500000003</v>
      </c>
      <c r="J840" s="15">
        <f t="shared" si="163"/>
        <v>387.95048076923081</v>
      </c>
      <c r="K840" s="15">
        <f t="shared" si="164"/>
        <v>254.00459875640263</v>
      </c>
      <c r="L840" s="15">
        <f t="shared" si="165"/>
        <v>520369.32317299274</v>
      </c>
      <c r="M840" s="15"/>
      <c r="N840" s="15">
        <f t="shared" si="167"/>
        <v>520369.32317299274</v>
      </c>
      <c r="O840" s="38">
        <f t="shared" si="161"/>
        <v>520.36932317299272</v>
      </c>
      <c r="P840" s="38">
        <v>533.06763327127248</v>
      </c>
      <c r="Q840" s="38">
        <f t="shared" si="162"/>
        <v>533.1</v>
      </c>
      <c r="R840" s="191"/>
      <c r="S840" s="195"/>
      <c r="T840" s="191"/>
      <c r="U840" s="195"/>
      <c r="V840" s="178"/>
      <c r="W840" s="38"/>
    </row>
    <row r="841" spans="1:23" x14ac:dyDescent="0.25">
      <c r="A841" s="5"/>
      <c r="B841" s="71" t="s">
        <v>580</v>
      </c>
      <c r="C841" s="53">
        <v>4</v>
      </c>
      <c r="D841" s="75">
        <v>15.2705</v>
      </c>
      <c r="E841" s="179">
        <v>983</v>
      </c>
      <c r="F841" s="113">
        <v>346922.5</v>
      </c>
      <c r="G841" s="61">
        <v>75</v>
      </c>
      <c r="H841" s="15">
        <f t="shared" si="166"/>
        <v>260191.875</v>
      </c>
      <c r="I841" s="15">
        <f t="shared" si="168"/>
        <v>86730.625</v>
      </c>
      <c r="J841" s="15">
        <f t="shared" si="163"/>
        <v>352.92217700915563</v>
      </c>
      <c r="K841" s="15">
        <f t="shared" si="164"/>
        <v>289.0329025164778</v>
      </c>
      <c r="L841" s="15">
        <f t="shared" si="165"/>
        <v>508032.42223775311</v>
      </c>
      <c r="M841" s="15"/>
      <c r="N841" s="15">
        <f t="shared" si="167"/>
        <v>508032.42223775311</v>
      </c>
      <c r="O841" s="38">
        <f t="shared" si="161"/>
        <v>508.03242223775311</v>
      </c>
      <c r="P841" s="38">
        <v>555.26603576260368</v>
      </c>
      <c r="Q841" s="38">
        <f t="shared" si="162"/>
        <v>555.29999999999995</v>
      </c>
      <c r="R841" s="191"/>
      <c r="S841" s="195"/>
      <c r="T841" s="191"/>
      <c r="U841" s="195"/>
      <c r="V841" s="178"/>
      <c r="W841" s="38"/>
    </row>
    <row r="842" spans="1:23" x14ac:dyDescent="0.25">
      <c r="A842" s="5"/>
      <c r="B842" s="71" t="s">
        <v>836</v>
      </c>
      <c r="C842" s="53">
        <v>4</v>
      </c>
      <c r="D842" s="75">
        <v>44.109200000000001</v>
      </c>
      <c r="E842" s="179">
        <v>1802</v>
      </c>
      <c r="F842" s="113">
        <v>247642.6</v>
      </c>
      <c r="G842" s="61">
        <v>75</v>
      </c>
      <c r="H842" s="15">
        <f t="shared" si="166"/>
        <v>185731.95</v>
      </c>
      <c r="I842" s="15">
        <f t="shared" si="168"/>
        <v>61910.649999999994</v>
      </c>
      <c r="J842" s="15">
        <f t="shared" si="163"/>
        <v>137.42652608213098</v>
      </c>
      <c r="K842" s="15">
        <f t="shared" si="164"/>
        <v>504.52855344350246</v>
      </c>
      <c r="L842" s="15">
        <f t="shared" si="165"/>
        <v>942602.64436443872</v>
      </c>
      <c r="M842" s="15"/>
      <c r="N842" s="15">
        <f t="shared" si="167"/>
        <v>942602.64436443872</v>
      </c>
      <c r="O842" s="38">
        <f t="shared" si="161"/>
        <v>942.60264436443867</v>
      </c>
      <c r="P842" s="38">
        <v>850.75438646627572</v>
      </c>
      <c r="Q842" s="38">
        <f t="shared" si="162"/>
        <v>850.8</v>
      </c>
      <c r="R842" s="191"/>
      <c r="S842" s="195"/>
      <c r="T842" s="191"/>
      <c r="U842" s="195"/>
      <c r="V842" s="178"/>
      <c r="W842" s="38"/>
    </row>
    <row r="843" spans="1:23" x14ac:dyDescent="0.25">
      <c r="A843" s="5"/>
      <c r="B843" s="71" t="s">
        <v>581</v>
      </c>
      <c r="C843" s="53">
        <v>4</v>
      </c>
      <c r="D843" s="75">
        <v>12.614799999999999</v>
      </c>
      <c r="E843" s="179">
        <v>963</v>
      </c>
      <c r="F843" s="113">
        <v>165755</v>
      </c>
      <c r="G843" s="61">
        <v>75</v>
      </c>
      <c r="H843" s="15">
        <f t="shared" si="166"/>
        <v>124316.25</v>
      </c>
      <c r="I843" s="15">
        <f t="shared" si="168"/>
        <v>41438.75</v>
      </c>
      <c r="J843" s="15">
        <f t="shared" si="163"/>
        <v>172.12357217030114</v>
      </c>
      <c r="K843" s="15">
        <f t="shared" si="164"/>
        <v>469.83150735533229</v>
      </c>
      <c r="L843" s="15">
        <f t="shared" si="165"/>
        <v>731778.51255690551</v>
      </c>
      <c r="M843" s="15"/>
      <c r="N843" s="15">
        <f t="shared" si="167"/>
        <v>731778.51255690551</v>
      </c>
      <c r="O843" s="38">
        <f t="shared" si="161"/>
        <v>731.77851255690553</v>
      </c>
      <c r="P843" s="38">
        <v>704.69656474766055</v>
      </c>
      <c r="Q843" s="38">
        <f t="shared" si="162"/>
        <v>704.7</v>
      </c>
      <c r="R843" s="191"/>
      <c r="S843" s="195"/>
      <c r="T843" s="191"/>
      <c r="U843" s="195"/>
      <c r="V843" s="178"/>
      <c r="W843" s="38"/>
    </row>
    <row r="844" spans="1:23" x14ac:dyDescent="0.25">
      <c r="A844" s="5"/>
      <c r="B844" s="71" t="s">
        <v>582</v>
      </c>
      <c r="C844" s="53">
        <v>4</v>
      </c>
      <c r="D844" s="75">
        <v>34.076799999999999</v>
      </c>
      <c r="E844" s="179">
        <v>2521</v>
      </c>
      <c r="F844" s="113">
        <v>1059173.8</v>
      </c>
      <c r="G844" s="61">
        <v>75</v>
      </c>
      <c r="H844" s="15">
        <f t="shared" si="166"/>
        <v>794380.35</v>
      </c>
      <c r="I844" s="15">
        <f t="shared" si="168"/>
        <v>264793.45000000007</v>
      </c>
      <c r="J844" s="15">
        <f t="shared" si="163"/>
        <v>420.14034113447048</v>
      </c>
      <c r="K844" s="15">
        <f t="shared" si="164"/>
        <v>221.81473839116296</v>
      </c>
      <c r="L844" s="15">
        <f t="shared" si="165"/>
        <v>619926.66729228804</v>
      </c>
      <c r="M844" s="15"/>
      <c r="N844" s="15">
        <f t="shared" si="167"/>
        <v>619926.66729228804</v>
      </c>
      <c r="O844" s="38">
        <f t="shared" si="161"/>
        <v>619.92666729228802</v>
      </c>
      <c r="P844" s="38">
        <v>485.97781681302644</v>
      </c>
      <c r="Q844" s="38">
        <f t="shared" si="162"/>
        <v>486</v>
      </c>
      <c r="R844" s="191"/>
      <c r="S844" s="195"/>
      <c r="T844" s="191"/>
      <c r="U844" s="195"/>
      <c r="V844" s="178"/>
      <c r="W844" s="38"/>
    </row>
    <row r="845" spans="1:23" x14ac:dyDescent="0.25">
      <c r="A845" s="5"/>
      <c r="B845" s="71" t="s">
        <v>583</v>
      </c>
      <c r="C845" s="53">
        <v>4</v>
      </c>
      <c r="D845" s="75">
        <v>44.233499999999999</v>
      </c>
      <c r="E845" s="179">
        <v>2138</v>
      </c>
      <c r="F845" s="113">
        <v>271238.40000000002</v>
      </c>
      <c r="G845" s="61">
        <v>75</v>
      </c>
      <c r="H845" s="15">
        <f t="shared" si="166"/>
        <v>203428.8</v>
      </c>
      <c r="I845" s="15">
        <f t="shared" si="168"/>
        <v>67809.600000000035</v>
      </c>
      <c r="J845" s="15">
        <f t="shared" si="163"/>
        <v>126.86548175865296</v>
      </c>
      <c r="K845" s="15">
        <f t="shared" si="164"/>
        <v>515.08959776698043</v>
      </c>
      <c r="L845" s="15">
        <f t="shared" si="165"/>
        <v>988713.38853087474</v>
      </c>
      <c r="M845" s="15"/>
      <c r="N845" s="15">
        <f t="shared" si="167"/>
        <v>988713.38853087474</v>
      </c>
      <c r="O845" s="38">
        <f t="shared" si="161"/>
        <v>988.71338853087479</v>
      </c>
      <c r="P845" s="38">
        <v>908.43643025383142</v>
      </c>
      <c r="Q845" s="38">
        <f t="shared" si="162"/>
        <v>908.4</v>
      </c>
      <c r="R845" s="191"/>
      <c r="S845" s="195"/>
      <c r="T845" s="191"/>
      <c r="U845" s="195"/>
      <c r="V845" s="178"/>
      <c r="W845" s="38"/>
    </row>
    <row r="846" spans="1:23" x14ac:dyDescent="0.25">
      <c r="A846" s="5"/>
      <c r="B846" s="71" t="s">
        <v>584</v>
      </c>
      <c r="C846" s="53">
        <v>4</v>
      </c>
      <c r="D846" s="75">
        <v>59.642499999999998</v>
      </c>
      <c r="E846" s="179">
        <v>3301</v>
      </c>
      <c r="F846" s="113">
        <v>952405.6</v>
      </c>
      <c r="G846" s="61">
        <v>75</v>
      </c>
      <c r="H846" s="15">
        <f t="shared" si="166"/>
        <v>714304.2</v>
      </c>
      <c r="I846" s="15">
        <f t="shared" si="168"/>
        <v>238101.40000000002</v>
      </c>
      <c r="J846" s="15">
        <f t="shared" si="163"/>
        <v>288.52032717358378</v>
      </c>
      <c r="K846" s="15">
        <f t="shared" si="164"/>
        <v>353.43475235204966</v>
      </c>
      <c r="L846" s="15">
        <f t="shared" si="165"/>
        <v>933801.35696757853</v>
      </c>
      <c r="M846" s="15"/>
      <c r="N846" s="15">
        <f t="shared" si="167"/>
        <v>933801.35696757853</v>
      </c>
      <c r="O846" s="38">
        <f t="shared" si="161"/>
        <v>933.8013569675785</v>
      </c>
      <c r="P846" s="38">
        <v>906.41467315507998</v>
      </c>
      <c r="Q846" s="38">
        <f t="shared" si="162"/>
        <v>906.4</v>
      </c>
      <c r="R846" s="191"/>
      <c r="S846" s="195"/>
      <c r="T846" s="191"/>
      <c r="U846" s="195"/>
      <c r="V846" s="178"/>
      <c r="W846" s="38"/>
    </row>
    <row r="847" spans="1:23" x14ac:dyDescent="0.25">
      <c r="A847" s="5"/>
      <c r="B847" s="71" t="s">
        <v>585</v>
      </c>
      <c r="C847" s="53">
        <v>4</v>
      </c>
      <c r="D847" s="75">
        <v>41.119700000000002</v>
      </c>
      <c r="E847" s="179">
        <v>1801</v>
      </c>
      <c r="F847" s="113">
        <v>414715</v>
      </c>
      <c r="G847" s="61">
        <v>75</v>
      </c>
      <c r="H847" s="15">
        <f t="shared" si="166"/>
        <v>311036.25</v>
      </c>
      <c r="I847" s="15">
        <f t="shared" si="168"/>
        <v>103678.75</v>
      </c>
      <c r="J847" s="15">
        <f t="shared" si="163"/>
        <v>230.26929483620211</v>
      </c>
      <c r="K847" s="15">
        <f t="shared" si="164"/>
        <v>411.68578468943133</v>
      </c>
      <c r="L847" s="15">
        <f t="shared" si="165"/>
        <v>814766.49332167802</v>
      </c>
      <c r="M847" s="15"/>
      <c r="N847" s="15">
        <f t="shared" si="167"/>
        <v>814766.49332167802</v>
      </c>
      <c r="O847" s="38">
        <f t="shared" si="161"/>
        <v>814.76649332167801</v>
      </c>
      <c r="P847" s="38">
        <v>722.61066324835792</v>
      </c>
      <c r="Q847" s="38">
        <f t="shared" si="162"/>
        <v>722.6</v>
      </c>
      <c r="R847" s="191"/>
      <c r="S847" s="195"/>
      <c r="T847" s="191"/>
      <c r="U847" s="195"/>
      <c r="V847" s="178"/>
      <c r="W847" s="38"/>
    </row>
    <row r="848" spans="1:23" x14ac:dyDescent="0.25">
      <c r="A848" s="5"/>
      <c r="B848" s="71" t="s">
        <v>586</v>
      </c>
      <c r="C848" s="53">
        <v>4</v>
      </c>
      <c r="D848" s="75">
        <v>15.3706</v>
      </c>
      <c r="E848" s="179">
        <v>1902</v>
      </c>
      <c r="F848" s="113">
        <v>493639.1</v>
      </c>
      <c r="G848" s="61">
        <v>75</v>
      </c>
      <c r="H848" s="15">
        <f t="shared" si="166"/>
        <v>370229.32500000001</v>
      </c>
      <c r="I848" s="15">
        <f t="shared" si="168"/>
        <v>123409.77499999997</v>
      </c>
      <c r="J848" s="15">
        <f t="shared" si="163"/>
        <v>259.5368559411146</v>
      </c>
      <c r="K848" s="15">
        <f t="shared" si="164"/>
        <v>382.41822358451884</v>
      </c>
      <c r="L848" s="15">
        <f t="shared" si="165"/>
        <v>716582.60102223314</v>
      </c>
      <c r="M848" s="15"/>
      <c r="N848" s="15">
        <f t="shared" si="167"/>
        <v>716582.60102223314</v>
      </c>
      <c r="O848" s="38">
        <f t="shared" si="161"/>
        <v>716.58260102223312</v>
      </c>
      <c r="P848" s="38">
        <v>637.67779665966714</v>
      </c>
      <c r="Q848" s="38">
        <f t="shared" si="162"/>
        <v>637.70000000000005</v>
      </c>
      <c r="R848" s="191"/>
      <c r="S848" s="195"/>
      <c r="T848" s="191"/>
      <c r="U848" s="195"/>
      <c r="V848" s="178"/>
      <c r="W848" s="38"/>
    </row>
    <row r="849" spans="1:23" x14ac:dyDescent="0.25">
      <c r="A849" s="5"/>
      <c r="B849" s="71" t="s">
        <v>837</v>
      </c>
      <c r="C849" s="53">
        <v>4</v>
      </c>
      <c r="D849" s="75">
        <v>18.966699999999999</v>
      </c>
      <c r="E849" s="179">
        <v>2128</v>
      </c>
      <c r="F849" s="113">
        <v>333087.7</v>
      </c>
      <c r="G849" s="61">
        <v>75</v>
      </c>
      <c r="H849" s="15">
        <f t="shared" si="166"/>
        <v>249815.77499999999</v>
      </c>
      <c r="I849" s="15">
        <f t="shared" si="168"/>
        <v>83271.925000000017</v>
      </c>
      <c r="J849" s="15">
        <f t="shared" si="163"/>
        <v>156.52617481203009</v>
      </c>
      <c r="K849" s="15">
        <f t="shared" si="164"/>
        <v>485.42890471360334</v>
      </c>
      <c r="L849" s="15">
        <f t="shared" si="165"/>
        <v>880710.20622672967</v>
      </c>
      <c r="M849" s="15"/>
      <c r="N849" s="15">
        <f t="shared" si="167"/>
        <v>880710.20622672967</v>
      </c>
      <c r="O849" s="38">
        <f t="shared" si="161"/>
        <v>880.71020622672972</v>
      </c>
      <c r="P849" s="38">
        <v>810.79790057100877</v>
      </c>
      <c r="Q849" s="38">
        <f t="shared" si="162"/>
        <v>810.8</v>
      </c>
      <c r="R849" s="191"/>
      <c r="S849" s="195"/>
      <c r="T849" s="191"/>
      <c r="U849" s="195"/>
      <c r="V849" s="178"/>
      <c r="W849" s="38"/>
    </row>
    <row r="850" spans="1:23" x14ac:dyDescent="0.25">
      <c r="A850" s="5"/>
      <c r="B850" s="8"/>
      <c r="C850" s="8"/>
      <c r="D850" s="75">
        <v>0</v>
      </c>
      <c r="E850" s="181"/>
      <c r="F850" s="50"/>
      <c r="G850" s="61"/>
      <c r="H850" s="39"/>
      <c r="I850" s="15"/>
      <c r="J850" s="15"/>
      <c r="K850" s="15"/>
      <c r="L850" s="15"/>
      <c r="M850" s="15"/>
      <c r="N850" s="15"/>
      <c r="O850" s="38">
        <f t="shared" si="161"/>
        <v>0</v>
      </c>
      <c r="P850" s="38">
        <v>0</v>
      </c>
      <c r="Q850" s="38">
        <f t="shared" si="162"/>
        <v>0</v>
      </c>
      <c r="R850" s="191"/>
      <c r="S850" s="195"/>
      <c r="T850" s="191"/>
      <c r="U850" s="195"/>
      <c r="V850" s="178"/>
      <c r="W850" s="38"/>
    </row>
    <row r="851" spans="1:23" x14ac:dyDescent="0.25">
      <c r="A851" s="32" t="s">
        <v>587</v>
      </c>
      <c r="B851" s="63" t="s">
        <v>2</v>
      </c>
      <c r="C851" s="64"/>
      <c r="D851" s="7">
        <v>729.1185999999999</v>
      </c>
      <c r="E851" s="182">
        <f>E852</f>
        <v>88206</v>
      </c>
      <c r="F851" s="55"/>
      <c r="G851" s="61"/>
      <c r="H851" s="12">
        <f>H853</f>
        <v>9649906.8499999996</v>
      </c>
      <c r="I851" s="12">
        <f>I853</f>
        <v>-9649906.8499999996</v>
      </c>
      <c r="J851" s="15"/>
      <c r="K851" s="15"/>
      <c r="L851" s="15"/>
      <c r="M851" s="14">
        <f>M853</f>
        <v>31840966.061690561</v>
      </c>
      <c r="N851" s="12">
        <f t="shared" si="167"/>
        <v>31840966.061690561</v>
      </c>
      <c r="O851" s="38"/>
      <c r="P851" s="38"/>
      <c r="Q851" s="38">
        <f t="shared" si="162"/>
        <v>0</v>
      </c>
      <c r="R851" s="191"/>
      <c r="S851" s="195"/>
      <c r="T851" s="191"/>
      <c r="U851" s="195"/>
      <c r="V851" s="178"/>
      <c r="W851" s="38"/>
    </row>
    <row r="852" spans="1:23" x14ac:dyDescent="0.25">
      <c r="A852" s="32" t="s">
        <v>587</v>
      </c>
      <c r="B852" s="63" t="s">
        <v>3</v>
      </c>
      <c r="C852" s="64"/>
      <c r="D852" s="7">
        <v>729.1185999999999</v>
      </c>
      <c r="E852" s="182">
        <f>SUM(E854:E880)</f>
        <v>88206</v>
      </c>
      <c r="F852" s="55">
        <f>SUM(F854:F880)</f>
        <v>38599627.399999999</v>
      </c>
      <c r="G852" s="61"/>
      <c r="H852" s="12">
        <f>SUM(H854:H880)</f>
        <v>20481148.670000002</v>
      </c>
      <c r="I852" s="12">
        <f>SUM(I854:I880)</f>
        <v>18118478.73</v>
      </c>
      <c r="J852" s="15"/>
      <c r="K852" s="15"/>
      <c r="L852" s="12">
        <f>SUM(L854:L880)</f>
        <v>24132564.202520348</v>
      </c>
      <c r="M852" s="15"/>
      <c r="N852" s="12">
        <f t="shared" si="167"/>
        <v>24132564.202520348</v>
      </c>
      <c r="O852" s="38"/>
      <c r="P852" s="38"/>
      <c r="Q852" s="38">
        <f t="shared" si="162"/>
        <v>0</v>
      </c>
      <c r="R852" s="191"/>
      <c r="S852" s="195"/>
      <c r="T852" s="191"/>
      <c r="U852" s="195"/>
      <c r="V852" s="178"/>
      <c r="W852" s="38"/>
    </row>
    <row r="853" spans="1:23" x14ac:dyDescent="0.25">
      <c r="A853" s="5"/>
      <c r="B853" s="71" t="s">
        <v>26</v>
      </c>
      <c r="C853" s="53">
        <v>2</v>
      </c>
      <c r="D853" s="75">
        <v>0</v>
      </c>
      <c r="E853" s="185"/>
      <c r="F853" s="70"/>
      <c r="G853" s="61">
        <v>25</v>
      </c>
      <c r="H853" s="15">
        <f>F852*G853/100</f>
        <v>9649906.8499999996</v>
      </c>
      <c r="I853" s="15">
        <f t="shared" si="168"/>
        <v>-9649906.8499999996</v>
      </c>
      <c r="J853" s="15"/>
      <c r="K853" s="15"/>
      <c r="L853" s="15"/>
      <c r="M853" s="15">
        <f>($L$7*$L$8*E851/$L$10)+($L$7*$L$9*D851/$L$11)</f>
        <v>31840966.061690561</v>
      </c>
      <c r="N853" s="15">
        <f t="shared" si="167"/>
        <v>31840966.061690561</v>
      </c>
      <c r="O853" s="38">
        <f t="shared" si="161"/>
        <v>31840.96606169056</v>
      </c>
      <c r="P853" s="38">
        <v>29008.445773040439</v>
      </c>
      <c r="Q853" s="38">
        <f t="shared" si="162"/>
        <v>29008.400000000001</v>
      </c>
      <c r="R853" s="191"/>
      <c r="S853" s="195"/>
      <c r="T853" s="191"/>
      <c r="U853" s="195"/>
      <c r="V853" s="178"/>
      <c r="W853" s="38"/>
    </row>
    <row r="854" spans="1:23" x14ac:dyDescent="0.25">
      <c r="A854" s="5"/>
      <c r="B854" s="71" t="s">
        <v>588</v>
      </c>
      <c r="C854" s="53">
        <v>4</v>
      </c>
      <c r="D854" s="75">
        <v>6.8285999999999998</v>
      </c>
      <c r="E854" s="179">
        <v>1855</v>
      </c>
      <c r="F854" s="114">
        <v>553767.69999999995</v>
      </c>
      <c r="G854" s="61">
        <v>75</v>
      </c>
      <c r="H854" s="15">
        <f>F854*G854/100</f>
        <v>415325.77500000002</v>
      </c>
      <c r="I854" s="15">
        <f t="shared" si="168"/>
        <v>138441.92499999993</v>
      </c>
      <c r="J854" s="15">
        <f t="shared" ref="J854:J880" si="169">F854/E854</f>
        <v>298.52706199460914</v>
      </c>
      <c r="K854" s="15">
        <f t="shared" ref="K854:K880" si="170">$J$11*$J$19-J854</f>
        <v>343.4280175310243</v>
      </c>
      <c r="L854" s="15">
        <f t="shared" ref="L854:L880" si="171">IF(K854&gt;0,$J$7*$J$8*(K854/$K$19),0)+$J$7*$J$9*(E854/$E$19)+$J$7*$J$10*(D854/$D$19)</f>
        <v>638585.28599488037</v>
      </c>
      <c r="M854" s="15"/>
      <c r="N854" s="15">
        <f t="shared" si="167"/>
        <v>638585.28599488037</v>
      </c>
      <c r="O854" s="38">
        <f t="shared" si="161"/>
        <v>638.58528599488034</v>
      </c>
      <c r="P854" s="38">
        <v>623.72575956131459</v>
      </c>
      <c r="Q854" s="38">
        <f t="shared" si="162"/>
        <v>623.70000000000005</v>
      </c>
      <c r="R854" s="191"/>
      <c r="S854" s="195"/>
      <c r="T854" s="191"/>
      <c r="U854" s="195"/>
      <c r="V854" s="178"/>
      <c r="W854" s="38"/>
    </row>
    <row r="855" spans="1:23" x14ac:dyDescent="0.25">
      <c r="A855" s="5"/>
      <c r="B855" s="71" t="s">
        <v>589</v>
      </c>
      <c r="C855" s="53">
        <v>4</v>
      </c>
      <c r="D855" s="75">
        <v>62.403199999999998</v>
      </c>
      <c r="E855" s="179">
        <v>2377</v>
      </c>
      <c r="F855" s="114">
        <v>483720.9</v>
      </c>
      <c r="G855" s="61">
        <v>75</v>
      </c>
      <c r="H855" s="15">
        <f t="shared" ref="H855:H880" si="172">F855*G855/100</f>
        <v>362790.67499999999</v>
      </c>
      <c r="I855" s="15">
        <f t="shared" si="168"/>
        <v>120930.22500000003</v>
      </c>
      <c r="J855" s="15">
        <f t="shared" si="169"/>
        <v>203.50058897770299</v>
      </c>
      <c r="K855" s="15">
        <f t="shared" si="170"/>
        <v>438.45449054793045</v>
      </c>
      <c r="L855" s="15">
        <f t="shared" si="171"/>
        <v>962379.54836398596</v>
      </c>
      <c r="M855" s="15"/>
      <c r="N855" s="15">
        <f t="shared" si="167"/>
        <v>962379.54836398596</v>
      </c>
      <c r="O855" s="38">
        <f t="shared" ref="O855:O918" si="173">N855/1000</f>
        <v>962.37954836398592</v>
      </c>
      <c r="P855" s="38">
        <v>929.46017781485</v>
      </c>
      <c r="Q855" s="38">
        <f t="shared" si="162"/>
        <v>929.5</v>
      </c>
      <c r="R855" s="191"/>
      <c r="S855" s="195"/>
      <c r="T855" s="191"/>
      <c r="U855" s="195"/>
      <c r="V855" s="178"/>
      <c r="W855" s="38"/>
    </row>
    <row r="856" spans="1:23" x14ac:dyDescent="0.25">
      <c r="A856" s="5"/>
      <c r="B856" s="71" t="s">
        <v>590</v>
      </c>
      <c r="C856" s="53">
        <v>4</v>
      </c>
      <c r="D856" s="75">
        <v>7.9661999999999997</v>
      </c>
      <c r="E856" s="179">
        <v>1008</v>
      </c>
      <c r="F856" s="114">
        <v>123236.8</v>
      </c>
      <c r="G856" s="61">
        <v>75</v>
      </c>
      <c r="H856" s="15">
        <f t="shared" si="172"/>
        <v>92427.6</v>
      </c>
      <c r="I856" s="15">
        <f t="shared" si="168"/>
        <v>30809.199999999997</v>
      </c>
      <c r="J856" s="15">
        <f t="shared" si="169"/>
        <v>122.25873015873016</v>
      </c>
      <c r="K856" s="15">
        <f t="shared" si="170"/>
        <v>519.69634936690329</v>
      </c>
      <c r="L856" s="15">
        <f t="shared" si="171"/>
        <v>787655.32081098552</v>
      </c>
      <c r="M856" s="15"/>
      <c r="N856" s="15">
        <f t="shared" si="167"/>
        <v>787655.32081098552</v>
      </c>
      <c r="O856" s="38">
        <f t="shared" si="173"/>
        <v>787.65532081098547</v>
      </c>
      <c r="P856" s="38">
        <v>784.95568397101874</v>
      </c>
      <c r="Q856" s="38">
        <f t="shared" si="162"/>
        <v>785</v>
      </c>
      <c r="R856" s="191"/>
      <c r="S856" s="195"/>
      <c r="T856" s="191"/>
      <c r="U856" s="195"/>
      <c r="V856" s="178"/>
      <c r="W856" s="38"/>
    </row>
    <row r="857" spans="1:23" x14ac:dyDescent="0.25">
      <c r="A857" s="5"/>
      <c r="B857" s="71" t="s">
        <v>591</v>
      </c>
      <c r="C857" s="53">
        <v>4</v>
      </c>
      <c r="D857" s="75">
        <v>47.315699999999993</v>
      </c>
      <c r="E857" s="179">
        <v>2335</v>
      </c>
      <c r="F857" s="114">
        <v>371978.9</v>
      </c>
      <c r="G857" s="61">
        <v>75</v>
      </c>
      <c r="H857" s="15">
        <f t="shared" si="172"/>
        <v>278984.17499999999</v>
      </c>
      <c r="I857" s="15">
        <f t="shared" si="168"/>
        <v>92994.725000000035</v>
      </c>
      <c r="J857" s="15">
        <f t="shared" si="169"/>
        <v>159.30573875802997</v>
      </c>
      <c r="K857" s="15">
        <f t="shared" si="170"/>
        <v>482.64934076760346</v>
      </c>
      <c r="L857" s="15">
        <f t="shared" si="171"/>
        <v>974183.03134897596</v>
      </c>
      <c r="M857" s="15"/>
      <c r="N857" s="15">
        <f t="shared" si="167"/>
        <v>974183.03134897596</v>
      </c>
      <c r="O857" s="38">
        <f t="shared" si="173"/>
        <v>974.18303134897599</v>
      </c>
      <c r="P857" s="38">
        <v>930.10631914783323</v>
      </c>
      <c r="Q857" s="38">
        <f t="shared" ref="Q857:Q920" si="174">(ROUND(P857,1))</f>
        <v>930.1</v>
      </c>
      <c r="R857" s="191"/>
      <c r="S857" s="195"/>
      <c r="T857" s="191"/>
      <c r="U857" s="195"/>
      <c r="V857" s="178"/>
      <c r="W857" s="38"/>
    </row>
    <row r="858" spans="1:23" x14ac:dyDescent="0.25">
      <c r="A858" s="5"/>
      <c r="B858" s="71" t="s">
        <v>838</v>
      </c>
      <c r="C858" s="53">
        <v>4</v>
      </c>
      <c r="D858" s="75">
        <v>29.9498</v>
      </c>
      <c r="E858" s="179">
        <v>6618</v>
      </c>
      <c r="F858" s="114">
        <v>3027438.1</v>
      </c>
      <c r="G858" s="61">
        <v>75</v>
      </c>
      <c r="H858" s="15">
        <f t="shared" si="172"/>
        <v>2270578.5750000002</v>
      </c>
      <c r="I858" s="15">
        <f t="shared" si="168"/>
        <v>756859.52499999991</v>
      </c>
      <c r="J858" s="15">
        <f t="shared" si="169"/>
        <v>457.45513750377756</v>
      </c>
      <c r="K858" s="15">
        <f t="shared" si="170"/>
        <v>184.49994202185587</v>
      </c>
      <c r="L858" s="15">
        <f t="shared" si="171"/>
        <v>952852.92799240595</v>
      </c>
      <c r="M858" s="15"/>
      <c r="N858" s="15">
        <f t="shared" si="167"/>
        <v>952852.92799240595</v>
      </c>
      <c r="O858" s="38">
        <f t="shared" si="173"/>
        <v>952.85292799240597</v>
      </c>
      <c r="P858" s="38">
        <v>928.45071933406678</v>
      </c>
      <c r="Q858" s="38">
        <f t="shared" si="174"/>
        <v>928.5</v>
      </c>
      <c r="R858" s="191"/>
      <c r="S858" s="195"/>
      <c r="T858" s="191"/>
      <c r="U858" s="195"/>
      <c r="V858" s="178"/>
      <c r="W858" s="38"/>
    </row>
    <row r="859" spans="1:23" x14ac:dyDescent="0.25">
      <c r="A859" s="5"/>
      <c r="B859" s="71" t="s">
        <v>592</v>
      </c>
      <c r="C859" s="53">
        <v>4</v>
      </c>
      <c r="D859" s="75">
        <v>18.782299999999999</v>
      </c>
      <c r="E859" s="179">
        <v>1090</v>
      </c>
      <c r="F859" s="114">
        <v>173707.4</v>
      </c>
      <c r="G859" s="61">
        <v>75</v>
      </c>
      <c r="H859" s="15">
        <f t="shared" si="172"/>
        <v>130280.55</v>
      </c>
      <c r="I859" s="15">
        <f t="shared" si="168"/>
        <v>43426.849999999991</v>
      </c>
      <c r="J859" s="15">
        <f t="shared" si="169"/>
        <v>159.36458715596331</v>
      </c>
      <c r="K859" s="15">
        <f t="shared" si="170"/>
        <v>482.59049236967013</v>
      </c>
      <c r="L859" s="15">
        <f t="shared" si="171"/>
        <v>777175.80413441942</v>
      </c>
      <c r="M859" s="15"/>
      <c r="N859" s="15">
        <f t="shared" si="167"/>
        <v>777175.80413441942</v>
      </c>
      <c r="O859" s="38">
        <f t="shared" si="173"/>
        <v>777.17580413441942</v>
      </c>
      <c r="P859" s="38">
        <v>794.03213996611498</v>
      </c>
      <c r="Q859" s="38">
        <f t="shared" si="174"/>
        <v>794</v>
      </c>
      <c r="R859" s="191"/>
      <c r="S859" s="195"/>
      <c r="T859" s="191"/>
      <c r="U859" s="195"/>
      <c r="V859" s="178"/>
      <c r="W859" s="38"/>
    </row>
    <row r="860" spans="1:23" x14ac:dyDescent="0.25">
      <c r="A860" s="5"/>
      <c r="B860" s="71" t="s">
        <v>593</v>
      </c>
      <c r="C860" s="53">
        <v>4</v>
      </c>
      <c r="D860" s="75">
        <v>19.1768</v>
      </c>
      <c r="E860" s="179">
        <v>2863</v>
      </c>
      <c r="F860" s="114">
        <v>204646.2</v>
      </c>
      <c r="G860" s="61">
        <v>75</v>
      </c>
      <c r="H860" s="15">
        <f t="shared" si="172"/>
        <v>153484.65</v>
      </c>
      <c r="I860" s="15">
        <f t="shared" si="168"/>
        <v>51161.550000000017</v>
      </c>
      <c r="J860" s="15">
        <f t="shared" si="169"/>
        <v>71.479636744673428</v>
      </c>
      <c r="K860" s="15">
        <f t="shared" si="170"/>
        <v>570.47544278096007</v>
      </c>
      <c r="L860" s="15">
        <f t="shared" si="171"/>
        <v>1061202.7189249683</v>
      </c>
      <c r="M860" s="15"/>
      <c r="N860" s="15">
        <f t="shared" si="167"/>
        <v>1061202.7189249683</v>
      </c>
      <c r="O860" s="38">
        <f t="shared" si="173"/>
        <v>1061.2027189249682</v>
      </c>
      <c r="P860" s="38">
        <v>986.85961538292327</v>
      </c>
      <c r="Q860" s="38">
        <f t="shared" si="174"/>
        <v>986.9</v>
      </c>
      <c r="R860" s="191"/>
      <c r="S860" s="195"/>
      <c r="T860" s="191"/>
      <c r="U860" s="195"/>
      <c r="V860" s="178"/>
      <c r="W860" s="38"/>
    </row>
    <row r="861" spans="1:23" x14ac:dyDescent="0.25">
      <c r="A861" s="5"/>
      <c r="B861" s="71" t="s">
        <v>594</v>
      </c>
      <c r="C861" s="53">
        <v>4</v>
      </c>
      <c r="D861" s="75">
        <v>12.482899999999999</v>
      </c>
      <c r="E861" s="179">
        <v>1270</v>
      </c>
      <c r="F861" s="114">
        <v>99149.8</v>
      </c>
      <c r="G861" s="61">
        <v>75</v>
      </c>
      <c r="H861" s="15">
        <f t="shared" si="172"/>
        <v>74362.350000000006</v>
      </c>
      <c r="I861" s="15">
        <f t="shared" si="168"/>
        <v>24787.449999999997</v>
      </c>
      <c r="J861" s="15">
        <f t="shared" si="169"/>
        <v>78.070708661417328</v>
      </c>
      <c r="K861" s="15">
        <f t="shared" si="170"/>
        <v>563.88437086421607</v>
      </c>
      <c r="L861" s="15">
        <f t="shared" si="171"/>
        <v>881965.05821652059</v>
      </c>
      <c r="M861" s="15"/>
      <c r="N861" s="15">
        <f t="shared" si="167"/>
        <v>881965.05821652059</v>
      </c>
      <c r="O861" s="38">
        <f t="shared" si="173"/>
        <v>881.96505821652056</v>
      </c>
      <c r="P861" s="38">
        <v>781.09052782040465</v>
      </c>
      <c r="Q861" s="38">
        <f t="shared" si="174"/>
        <v>781.1</v>
      </c>
      <c r="R861" s="191"/>
      <c r="S861" s="195"/>
      <c r="T861" s="191"/>
      <c r="U861" s="195"/>
      <c r="V861" s="178"/>
      <c r="W861" s="38"/>
    </row>
    <row r="862" spans="1:23" x14ac:dyDescent="0.25">
      <c r="A862" s="5"/>
      <c r="B862" s="71" t="s">
        <v>595</v>
      </c>
      <c r="C862" s="53">
        <v>4</v>
      </c>
      <c r="D862" s="75">
        <v>7.8385999999999996</v>
      </c>
      <c r="E862" s="179">
        <v>732</v>
      </c>
      <c r="F862" s="114">
        <v>108041.2</v>
      </c>
      <c r="G862" s="61">
        <v>75</v>
      </c>
      <c r="H862" s="15">
        <f t="shared" si="172"/>
        <v>81030.899999999994</v>
      </c>
      <c r="I862" s="15">
        <f t="shared" si="168"/>
        <v>27010.300000000003</v>
      </c>
      <c r="J862" s="15">
        <f t="shared" si="169"/>
        <v>147.59726775956284</v>
      </c>
      <c r="K862" s="15">
        <f t="shared" si="170"/>
        <v>494.3578117660706</v>
      </c>
      <c r="L862" s="15">
        <f t="shared" si="171"/>
        <v>728244.18063045782</v>
      </c>
      <c r="M862" s="15"/>
      <c r="N862" s="15">
        <f t="shared" si="167"/>
        <v>728244.18063045782</v>
      </c>
      <c r="O862" s="38">
        <f t="shared" si="173"/>
        <v>728.24418063045778</v>
      </c>
      <c r="P862" s="38">
        <v>647.83452270355065</v>
      </c>
      <c r="Q862" s="38">
        <f t="shared" si="174"/>
        <v>647.79999999999995</v>
      </c>
      <c r="R862" s="191"/>
      <c r="S862" s="195"/>
      <c r="T862" s="191"/>
      <c r="U862" s="195"/>
      <c r="V862" s="178"/>
      <c r="W862" s="38"/>
    </row>
    <row r="863" spans="1:23" x14ac:dyDescent="0.25">
      <c r="A863" s="5"/>
      <c r="B863" s="71" t="s">
        <v>596</v>
      </c>
      <c r="C863" s="53">
        <v>4</v>
      </c>
      <c r="D863" s="75">
        <v>92.682900000000004</v>
      </c>
      <c r="E863" s="179">
        <v>6463</v>
      </c>
      <c r="F863" s="114">
        <v>1696086.9</v>
      </c>
      <c r="G863" s="61">
        <v>75</v>
      </c>
      <c r="H863" s="15">
        <f t="shared" si="172"/>
        <v>1272065.175</v>
      </c>
      <c r="I863" s="15">
        <f t="shared" si="168"/>
        <v>424021.72499999986</v>
      </c>
      <c r="J863" s="15">
        <f t="shared" si="169"/>
        <v>262.43028005570164</v>
      </c>
      <c r="K863" s="15">
        <f t="shared" si="170"/>
        <v>379.52479946993179</v>
      </c>
      <c r="L863" s="15">
        <f t="shared" si="171"/>
        <v>1360148.9848933485</v>
      </c>
      <c r="M863" s="15"/>
      <c r="N863" s="15">
        <f t="shared" si="167"/>
        <v>1360148.9848933485</v>
      </c>
      <c r="O863" s="38">
        <f t="shared" si="173"/>
        <v>1360.1489848933486</v>
      </c>
      <c r="P863" s="38">
        <v>1271.217925467568</v>
      </c>
      <c r="Q863" s="38">
        <f t="shared" si="174"/>
        <v>1271.2</v>
      </c>
      <c r="R863" s="191"/>
      <c r="S863" s="195"/>
      <c r="T863" s="191"/>
      <c r="U863" s="195"/>
      <c r="V863" s="178"/>
      <c r="W863" s="38"/>
    </row>
    <row r="864" spans="1:23" x14ac:dyDescent="0.25">
      <c r="A864" s="5"/>
      <c r="B864" s="71" t="s">
        <v>597</v>
      </c>
      <c r="C864" s="53">
        <v>4</v>
      </c>
      <c r="D864" s="75">
        <v>22.4682</v>
      </c>
      <c r="E864" s="179">
        <v>2987</v>
      </c>
      <c r="F864" s="114">
        <v>2133312.2999999998</v>
      </c>
      <c r="G864" s="61">
        <v>75</v>
      </c>
      <c r="H864" s="15">
        <f t="shared" si="172"/>
        <v>1599984.2250000001</v>
      </c>
      <c r="I864" s="15">
        <f t="shared" si="168"/>
        <v>533328.07499999972</v>
      </c>
      <c r="J864" s="15">
        <f t="shared" si="169"/>
        <v>714.19896216940072</v>
      </c>
      <c r="K864" s="15">
        <f t="shared" si="170"/>
        <v>-72.243882643767279</v>
      </c>
      <c r="L864" s="15">
        <f t="shared" si="171"/>
        <v>347182.07100491662</v>
      </c>
      <c r="M864" s="15"/>
      <c r="N864" s="15">
        <f t="shared" si="167"/>
        <v>347182.07100491662</v>
      </c>
      <c r="O864" s="38">
        <f t="shared" si="173"/>
        <v>347.18207100491662</v>
      </c>
      <c r="P864" s="38">
        <v>325.4774942687859</v>
      </c>
      <c r="Q864" s="38">
        <f t="shared" si="174"/>
        <v>325.5</v>
      </c>
      <c r="R864" s="191"/>
      <c r="S864" s="195"/>
      <c r="T864" s="191"/>
      <c r="U864" s="195"/>
      <c r="V864" s="178"/>
      <c r="W864" s="38"/>
    </row>
    <row r="865" spans="1:23" x14ac:dyDescent="0.25">
      <c r="A865" s="5"/>
      <c r="B865" s="71" t="s">
        <v>598</v>
      </c>
      <c r="C865" s="53">
        <v>4</v>
      </c>
      <c r="D865" s="75">
        <v>20.2746</v>
      </c>
      <c r="E865" s="179">
        <v>2404</v>
      </c>
      <c r="F865" s="114">
        <v>231278.1</v>
      </c>
      <c r="G865" s="61">
        <v>75</v>
      </c>
      <c r="H865" s="15">
        <f t="shared" si="172"/>
        <v>173458.57500000001</v>
      </c>
      <c r="I865" s="15">
        <f t="shared" si="168"/>
        <v>57819.524999999994</v>
      </c>
      <c r="J865" s="15">
        <f t="shared" si="169"/>
        <v>96.205532445923467</v>
      </c>
      <c r="K865" s="15">
        <f t="shared" si="170"/>
        <v>545.74954707970994</v>
      </c>
      <c r="L865" s="15">
        <f t="shared" si="171"/>
        <v>988399.31040104723</v>
      </c>
      <c r="M865" s="15"/>
      <c r="N865" s="15">
        <f t="shared" si="167"/>
        <v>988399.31040104723</v>
      </c>
      <c r="O865" s="38">
        <f t="shared" si="173"/>
        <v>988.39931040104727</v>
      </c>
      <c r="P865" s="38">
        <v>886.06959373040661</v>
      </c>
      <c r="Q865" s="38">
        <f t="shared" si="174"/>
        <v>886.1</v>
      </c>
      <c r="R865" s="191"/>
      <c r="S865" s="195"/>
      <c r="T865" s="191"/>
      <c r="U865" s="195"/>
      <c r="V865" s="178"/>
      <c r="W865" s="38"/>
    </row>
    <row r="866" spans="1:23" x14ac:dyDescent="0.25">
      <c r="A866" s="5"/>
      <c r="B866" s="71" t="s">
        <v>599</v>
      </c>
      <c r="C866" s="53">
        <v>4</v>
      </c>
      <c r="D866" s="75">
        <v>10.432699999999999</v>
      </c>
      <c r="E866" s="179">
        <v>1374</v>
      </c>
      <c r="F866" s="114">
        <v>738794.3</v>
      </c>
      <c r="G866" s="61">
        <v>75</v>
      </c>
      <c r="H866" s="15">
        <f t="shared" si="172"/>
        <v>554095.72499999998</v>
      </c>
      <c r="I866" s="15">
        <f t="shared" si="168"/>
        <v>184698.57500000007</v>
      </c>
      <c r="J866" s="15">
        <f t="shared" si="169"/>
        <v>537.69599708879184</v>
      </c>
      <c r="K866" s="15">
        <f t="shared" si="170"/>
        <v>104.2590824368416</v>
      </c>
      <c r="L866" s="15">
        <f t="shared" si="171"/>
        <v>294268.60684563906</v>
      </c>
      <c r="M866" s="15"/>
      <c r="N866" s="15">
        <f t="shared" si="167"/>
        <v>294268.60684563906</v>
      </c>
      <c r="O866" s="38">
        <f t="shared" si="173"/>
        <v>294.26860684563906</v>
      </c>
      <c r="P866" s="38">
        <v>329.56894052153336</v>
      </c>
      <c r="Q866" s="38">
        <f t="shared" si="174"/>
        <v>329.6</v>
      </c>
      <c r="R866" s="191"/>
      <c r="S866" s="195"/>
      <c r="T866" s="191"/>
      <c r="U866" s="195"/>
      <c r="V866" s="178"/>
      <c r="W866" s="38"/>
    </row>
    <row r="867" spans="1:23" x14ac:dyDescent="0.25">
      <c r="A867" s="5"/>
      <c r="B867" s="71" t="s">
        <v>390</v>
      </c>
      <c r="C867" s="53">
        <v>4</v>
      </c>
      <c r="D867" s="75">
        <v>14.2333</v>
      </c>
      <c r="E867" s="179">
        <v>844</v>
      </c>
      <c r="F867" s="114">
        <v>372715.1</v>
      </c>
      <c r="G867" s="61">
        <v>75</v>
      </c>
      <c r="H867" s="15">
        <f t="shared" si="172"/>
        <v>279536.32500000001</v>
      </c>
      <c r="I867" s="15">
        <f t="shared" si="168"/>
        <v>93178.774999999965</v>
      </c>
      <c r="J867" s="15">
        <f t="shared" si="169"/>
        <v>441.6055687203791</v>
      </c>
      <c r="K867" s="15">
        <f t="shared" si="170"/>
        <v>200.34951080525434</v>
      </c>
      <c r="L867" s="15">
        <f t="shared" si="171"/>
        <v>377661.34177636122</v>
      </c>
      <c r="M867" s="15"/>
      <c r="N867" s="15">
        <f t="shared" si="167"/>
        <v>377661.34177636122</v>
      </c>
      <c r="O867" s="38">
        <f t="shared" si="173"/>
        <v>377.66134177636121</v>
      </c>
      <c r="P867" s="38">
        <v>400.93813127709387</v>
      </c>
      <c r="Q867" s="38">
        <f t="shared" si="174"/>
        <v>400.9</v>
      </c>
      <c r="R867" s="191"/>
      <c r="S867" s="195"/>
      <c r="T867" s="191"/>
      <c r="U867" s="195"/>
      <c r="V867" s="178"/>
      <c r="W867" s="38"/>
    </row>
    <row r="868" spans="1:23" x14ac:dyDescent="0.25">
      <c r="A868" s="5"/>
      <c r="B868" s="71" t="s">
        <v>600</v>
      </c>
      <c r="C868" s="53">
        <v>4</v>
      </c>
      <c r="D868" s="75">
        <v>18.4329</v>
      </c>
      <c r="E868" s="179">
        <v>3138</v>
      </c>
      <c r="F868" s="114">
        <v>584446.19999999995</v>
      </c>
      <c r="G868" s="61">
        <v>75</v>
      </c>
      <c r="H868" s="15">
        <f t="shared" si="172"/>
        <v>438334.65</v>
      </c>
      <c r="I868" s="15">
        <f t="shared" si="168"/>
        <v>146111.54999999993</v>
      </c>
      <c r="J868" s="15">
        <f t="shared" si="169"/>
        <v>186.24799235181644</v>
      </c>
      <c r="K868" s="15">
        <f t="shared" si="170"/>
        <v>455.707087173817</v>
      </c>
      <c r="L868" s="15">
        <f t="shared" si="171"/>
        <v>937664.70534342073</v>
      </c>
      <c r="M868" s="15"/>
      <c r="N868" s="15">
        <f t="shared" si="167"/>
        <v>937664.70534342073</v>
      </c>
      <c r="O868" s="38">
        <f t="shared" si="173"/>
        <v>937.66470534342068</v>
      </c>
      <c r="P868" s="38">
        <v>858.14683752857877</v>
      </c>
      <c r="Q868" s="38">
        <f t="shared" si="174"/>
        <v>858.1</v>
      </c>
      <c r="R868" s="191"/>
      <c r="S868" s="195"/>
      <c r="T868" s="191"/>
      <c r="U868" s="195"/>
      <c r="V868" s="178"/>
      <c r="W868" s="38"/>
    </row>
    <row r="869" spans="1:23" x14ac:dyDescent="0.25">
      <c r="A869" s="5"/>
      <c r="B869" s="71" t="s">
        <v>140</v>
      </c>
      <c r="C869" s="53">
        <v>4</v>
      </c>
      <c r="D869" s="75">
        <v>42.294499999999999</v>
      </c>
      <c r="E869" s="179">
        <v>3242</v>
      </c>
      <c r="F869" s="114">
        <v>505681.5</v>
      </c>
      <c r="G869" s="61">
        <v>75</v>
      </c>
      <c r="H869" s="15">
        <f t="shared" si="172"/>
        <v>379261.125</v>
      </c>
      <c r="I869" s="15">
        <f t="shared" si="168"/>
        <v>126420.375</v>
      </c>
      <c r="J869" s="15">
        <f t="shared" si="169"/>
        <v>155.97825416409623</v>
      </c>
      <c r="K869" s="15">
        <f t="shared" si="170"/>
        <v>485.97682536153718</v>
      </c>
      <c r="L869" s="15">
        <f t="shared" si="171"/>
        <v>1051623.3650461617</v>
      </c>
      <c r="M869" s="15"/>
      <c r="N869" s="15">
        <f t="shared" si="167"/>
        <v>1051623.3650461617</v>
      </c>
      <c r="O869" s="38">
        <f t="shared" si="173"/>
        <v>1051.6233650461618</v>
      </c>
      <c r="P869" s="38">
        <v>1016.5587041549109</v>
      </c>
      <c r="Q869" s="38">
        <f t="shared" si="174"/>
        <v>1016.6</v>
      </c>
      <c r="R869" s="191"/>
      <c r="S869" s="195"/>
      <c r="T869" s="191"/>
      <c r="U869" s="195"/>
      <c r="V869" s="178"/>
      <c r="W869" s="38"/>
    </row>
    <row r="870" spans="1:23" x14ac:dyDescent="0.25">
      <c r="A870" s="5"/>
      <c r="B870" s="71" t="s">
        <v>532</v>
      </c>
      <c r="C870" s="53">
        <v>4</v>
      </c>
      <c r="D870" s="75">
        <v>26.699400000000001</v>
      </c>
      <c r="E870" s="179">
        <v>2504</v>
      </c>
      <c r="F870" s="114">
        <v>344190</v>
      </c>
      <c r="G870" s="61">
        <v>75</v>
      </c>
      <c r="H870" s="15">
        <f t="shared" si="172"/>
        <v>258142.5</v>
      </c>
      <c r="I870" s="15">
        <f t="shared" si="168"/>
        <v>86047.5</v>
      </c>
      <c r="J870" s="15">
        <f t="shared" si="169"/>
        <v>137.45607028753994</v>
      </c>
      <c r="K870" s="15">
        <f t="shared" si="170"/>
        <v>504.49900923809349</v>
      </c>
      <c r="L870" s="15">
        <f t="shared" si="171"/>
        <v>962340.18294631015</v>
      </c>
      <c r="M870" s="15"/>
      <c r="N870" s="15">
        <f t="shared" si="167"/>
        <v>962340.18294631015</v>
      </c>
      <c r="O870" s="38">
        <f t="shared" si="173"/>
        <v>962.34018294631016</v>
      </c>
      <c r="P870" s="38">
        <v>927.75249809878301</v>
      </c>
      <c r="Q870" s="38">
        <f t="shared" si="174"/>
        <v>927.8</v>
      </c>
      <c r="R870" s="191"/>
      <c r="S870" s="195"/>
      <c r="T870" s="191"/>
      <c r="U870" s="195"/>
      <c r="V870" s="178"/>
      <c r="W870" s="38"/>
    </row>
    <row r="871" spans="1:23" x14ac:dyDescent="0.25">
      <c r="A871" s="5"/>
      <c r="B871" s="71" t="s">
        <v>839</v>
      </c>
      <c r="C871" s="53">
        <v>4</v>
      </c>
      <c r="D871" s="75">
        <v>8.2538999999999998</v>
      </c>
      <c r="E871" s="179">
        <v>1323</v>
      </c>
      <c r="F871" s="114">
        <v>520110.5</v>
      </c>
      <c r="G871" s="61">
        <v>75</v>
      </c>
      <c r="H871" s="15">
        <f t="shared" si="172"/>
        <v>390082.875</v>
      </c>
      <c r="I871" s="15">
        <f t="shared" si="168"/>
        <v>130027.625</v>
      </c>
      <c r="J871" s="15">
        <f t="shared" si="169"/>
        <v>393.12962962962962</v>
      </c>
      <c r="K871" s="15">
        <f t="shared" si="170"/>
        <v>248.82544989600382</v>
      </c>
      <c r="L871" s="15">
        <f t="shared" si="171"/>
        <v>469673.4738163228</v>
      </c>
      <c r="M871" s="15"/>
      <c r="N871" s="15">
        <f t="shared" si="167"/>
        <v>469673.4738163228</v>
      </c>
      <c r="O871" s="38">
        <f t="shared" si="173"/>
        <v>469.67347381632283</v>
      </c>
      <c r="P871" s="38">
        <v>367.22180326984812</v>
      </c>
      <c r="Q871" s="38">
        <f t="shared" si="174"/>
        <v>367.2</v>
      </c>
      <c r="R871" s="191"/>
      <c r="S871" s="195"/>
      <c r="T871" s="191"/>
      <c r="U871" s="195"/>
      <c r="V871" s="178"/>
      <c r="W871" s="38"/>
    </row>
    <row r="872" spans="1:23" x14ac:dyDescent="0.25">
      <c r="A872" s="5"/>
      <c r="B872" s="71" t="s">
        <v>42</v>
      </c>
      <c r="C872" s="53">
        <v>4</v>
      </c>
      <c r="D872" s="75">
        <v>11.6883</v>
      </c>
      <c r="E872" s="179">
        <v>1677</v>
      </c>
      <c r="F872" s="114">
        <v>272567.7</v>
      </c>
      <c r="G872" s="61">
        <v>75</v>
      </c>
      <c r="H872" s="15">
        <f t="shared" si="172"/>
        <v>204425.77499999999</v>
      </c>
      <c r="I872" s="15">
        <f t="shared" si="168"/>
        <v>68141.925000000017</v>
      </c>
      <c r="J872" s="15">
        <f t="shared" si="169"/>
        <v>162.53291592128801</v>
      </c>
      <c r="K872" s="15">
        <f t="shared" si="170"/>
        <v>479.42216360434543</v>
      </c>
      <c r="L872" s="15">
        <f t="shared" si="171"/>
        <v>809965.22975005012</v>
      </c>
      <c r="M872" s="15"/>
      <c r="N872" s="15">
        <f t="shared" si="167"/>
        <v>809965.22975005012</v>
      </c>
      <c r="O872" s="38">
        <f t="shared" si="173"/>
        <v>809.96522975005007</v>
      </c>
      <c r="P872" s="38">
        <v>776.91391971693838</v>
      </c>
      <c r="Q872" s="38">
        <f t="shared" si="174"/>
        <v>776.9</v>
      </c>
      <c r="R872" s="191"/>
      <c r="S872" s="195"/>
      <c r="T872" s="191"/>
      <c r="U872" s="195"/>
      <c r="V872" s="178"/>
      <c r="W872" s="38"/>
    </row>
    <row r="873" spans="1:23" x14ac:dyDescent="0.25">
      <c r="A873" s="5"/>
      <c r="B873" s="71" t="s">
        <v>601</v>
      </c>
      <c r="C873" s="53">
        <v>4</v>
      </c>
      <c r="D873" s="75">
        <v>63.86</v>
      </c>
      <c r="E873" s="179">
        <v>3785</v>
      </c>
      <c r="F873" s="114">
        <v>555747.69999999995</v>
      </c>
      <c r="G873" s="61">
        <v>75</v>
      </c>
      <c r="H873" s="15">
        <f t="shared" si="172"/>
        <v>416810.77500000002</v>
      </c>
      <c r="I873" s="15">
        <f t="shared" si="168"/>
        <v>138936.92499999993</v>
      </c>
      <c r="J873" s="15">
        <f t="shared" si="169"/>
        <v>146.82898282694848</v>
      </c>
      <c r="K873" s="15">
        <f t="shared" si="170"/>
        <v>495.12609669868493</v>
      </c>
      <c r="L873" s="15">
        <f t="shared" si="171"/>
        <v>1174148.8542217319</v>
      </c>
      <c r="M873" s="15"/>
      <c r="N873" s="15">
        <f t="shared" si="167"/>
        <v>1174148.8542217319</v>
      </c>
      <c r="O873" s="38">
        <f t="shared" si="173"/>
        <v>1174.1488542217319</v>
      </c>
      <c r="P873" s="38">
        <v>1074.4089765885788</v>
      </c>
      <c r="Q873" s="38">
        <f t="shared" si="174"/>
        <v>1074.4000000000001</v>
      </c>
      <c r="R873" s="191"/>
      <c r="S873" s="195"/>
      <c r="T873" s="191"/>
      <c r="U873" s="195"/>
      <c r="V873" s="178"/>
      <c r="W873" s="38"/>
    </row>
    <row r="874" spans="1:23" x14ac:dyDescent="0.25">
      <c r="A874" s="5"/>
      <c r="B874" s="71" t="s">
        <v>909</v>
      </c>
      <c r="C874" s="53">
        <v>3</v>
      </c>
      <c r="D874" s="75">
        <v>60.826599999999999</v>
      </c>
      <c r="E874" s="179">
        <v>20060</v>
      </c>
      <c r="F874" s="114">
        <v>21171429.699999999</v>
      </c>
      <c r="G874" s="61">
        <v>35</v>
      </c>
      <c r="H874" s="15">
        <f t="shared" si="172"/>
        <v>7410000.3949999996</v>
      </c>
      <c r="I874" s="15">
        <f t="shared" si="168"/>
        <v>13761429.305</v>
      </c>
      <c r="J874" s="15">
        <f t="shared" si="169"/>
        <v>1055.4052691924228</v>
      </c>
      <c r="K874" s="15">
        <f t="shared" si="170"/>
        <v>-413.45018966678936</v>
      </c>
      <c r="L874" s="15">
        <f t="shared" si="171"/>
        <v>2086217.163309166</v>
      </c>
      <c r="M874" s="15"/>
      <c r="N874" s="15">
        <f t="shared" si="167"/>
        <v>2086217.163309166</v>
      </c>
      <c r="O874" s="38">
        <f t="shared" si="173"/>
        <v>2086.2171633091662</v>
      </c>
      <c r="P874" s="38">
        <v>1906.2548263495942</v>
      </c>
      <c r="Q874" s="38">
        <f t="shared" si="174"/>
        <v>1906.3</v>
      </c>
      <c r="R874" s="191"/>
      <c r="S874" s="195"/>
      <c r="T874" s="191"/>
      <c r="U874" s="195"/>
      <c r="V874" s="178"/>
      <c r="W874" s="38"/>
    </row>
    <row r="875" spans="1:23" x14ac:dyDescent="0.25">
      <c r="A875" s="5"/>
      <c r="B875" s="71" t="s">
        <v>840</v>
      </c>
      <c r="C875" s="53">
        <v>4</v>
      </c>
      <c r="D875" s="75">
        <v>27.288999999999998</v>
      </c>
      <c r="E875" s="179">
        <v>5978</v>
      </c>
      <c r="F875" s="114">
        <v>1418762.2</v>
      </c>
      <c r="G875" s="61">
        <v>75</v>
      </c>
      <c r="H875" s="15">
        <f t="shared" si="172"/>
        <v>1064071.6499999999</v>
      </c>
      <c r="I875" s="15">
        <f t="shared" si="168"/>
        <v>354690.55000000005</v>
      </c>
      <c r="J875" s="15">
        <f t="shared" si="169"/>
        <v>237.33057878889261</v>
      </c>
      <c r="K875" s="15">
        <f t="shared" si="170"/>
        <v>404.62450073674086</v>
      </c>
      <c r="L875" s="15">
        <f t="shared" si="171"/>
        <v>1167885.5943849543</v>
      </c>
      <c r="M875" s="15"/>
      <c r="N875" s="15">
        <f t="shared" si="167"/>
        <v>1167885.5943849543</v>
      </c>
      <c r="O875" s="38">
        <f t="shared" si="173"/>
        <v>1167.8855943849544</v>
      </c>
      <c r="P875" s="38">
        <v>1086.3930731840965</v>
      </c>
      <c r="Q875" s="38">
        <f t="shared" si="174"/>
        <v>1086.4000000000001</v>
      </c>
      <c r="R875" s="191"/>
      <c r="S875" s="195"/>
      <c r="T875" s="191"/>
      <c r="U875" s="195"/>
      <c r="V875" s="178"/>
      <c r="W875" s="38"/>
    </row>
    <row r="876" spans="1:23" x14ac:dyDescent="0.25">
      <c r="A876" s="5"/>
      <c r="B876" s="71" t="s">
        <v>100</v>
      </c>
      <c r="C876" s="53">
        <v>4</v>
      </c>
      <c r="D876" s="75">
        <v>14.374500000000001</v>
      </c>
      <c r="E876" s="179">
        <v>1484</v>
      </c>
      <c r="F876" s="114">
        <v>227027.5</v>
      </c>
      <c r="G876" s="61">
        <v>75</v>
      </c>
      <c r="H876" s="15">
        <f t="shared" si="172"/>
        <v>170270.625</v>
      </c>
      <c r="I876" s="15">
        <f t="shared" si="168"/>
        <v>56756.875</v>
      </c>
      <c r="J876" s="15">
        <f t="shared" si="169"/>
        <v>152.98349056603774</v>
      </c>
      <c r="K876" s="15">
        <f t="shared" si="170"/>
        <v>488.97158895959569</v>
      </c>
      <c r="L876" s="15">
        <f t="shared" si="171"/>
        <v>811107.41175786627</v>
      </c>
      <c r="M876" s="15"/>
      <c r="N876" s="15">
        <f t="shared" si="167"/>
        <v>811107.41175786627</v>
      </c>
      <c r="O876" s="38">
        <f t="shared" si="173"/>
        <v>811.10741175786632</v>
      </c>
      <c r="P876" s="38">
        <v>791.43285740424892</v>
      </c>
      <c r="Q876" s="38">
        <f t="shared" si="174"/>
        <v>791.4</v>
      </c>
      <c r="R876" s="191"/>
      <c r="S876" s="195"/>
      <c r="T876" s="191"/>
      <c r="U876" s="195"/>
      <c r="V876" s="178"/>
      <c r="W876" s="38"/>
    </row>
    <row r="877" spans="1:23" x14ac:dyDescent="0.25">
      <c r="A877" s="5"/>
      <c r="B877" s="71" t="s">
        <v>602</v>
      </c>
      <c r="C877" s="53">
        <v>4</v>
      </c>
      <c r="D877" s="75">
        <v>10.2719</v>
      </c>
      <c r="E877" s="179">
        <v>1240</v>
      </c>
      <c r="F877" s="114">
        <v>151298.9</v>
      </c>
      <c r="G877" s="61">
        <v>75</v>
      </c>
      <c r="H877" s="15">
        <f t="shared" si="172"/>
        <v>113474.175</v>
      </c>
      <c r="I877" s="15">
        <f t="shared" si="168"/>
        <v>37824.724999999991</v>
      </c>
      <c r="J877" s="15">
        <f t="shared" si="169"/>
        <v>122.01524193548387</v>
      </c>
      <c r="K877" s="15">
        <f t="shared" si="170"/>
        <v>519.93983759014952</v>
      </c>
      <c r="L877" s="15">
        <f t="shared" si="171"/>
        <v>816461.89115007455</v>
      </c>
      <c r="M877" s="15"/>
      <c r="N877" s="15">
        <f t="shared" si="167"/>
        <v>816461.89115007455</v>
      </c>
      <c r="O877" s="38">
        <f t="shared" si="173"/>
        <v>816.46189115007451</v>
      </c>
      <c r="P877" s="38">
        <v>781.61199543014686</v>
      </c>
      <c r="Q877" s="38">
        <f t="shared" si="174"/>
        <v>781.6</v>
      </c>
      <c r="R877" s="191"/>
      <c r="S877" s="195"/>
      <c r="T877" s="191"/>
      <c r="U877" s="195"/>
      <c r="V877" s="178"/>
      <c r="W877" s="38"/>
    </row>
    <row r="878" spans="1:23" x14ac:dyDescent="0.25">
      <c r="A878" s="5"/>
      <c r="B878" s="71" t="s">
        <v>603</v>
      </c>
      <c r="C878" s="53">
        <v>4</v>
      </c>
      <c r="D878" s="75">
        <v>15.514700000000001</v>
      </c>
      <c r="E878" s="179">
        <v>1536</v>
      </c>
      <c r="F878" s="114">
        <v>192546.3</v>
      </c>
      <c r="G878" s="61">
        <v>75</v>
      </c>
      <c r="H878" s="15">
        <f t="shared" si="172"/>
        <v>144409.72500000001</v>
      </c>
      <c r="I878" s="15">
        <f t="shared" si="168"/>
        <v>48136.574999999983</v>
      </c>
      <c r="J878" s="15">
        <f t="shared" si="169"/>
        <v>125.3556640625</v>
      </c>
      <c r="K878" s="15">
        <f t="shared" si="170"/>
        <v>516.59941546313348</v>
      </c>
      <c r="L878" s="15">
        <f t="shared" si="171"/>
        <v>854781.05170032149</v>
      </c>
      <c r="M878" s="15"/>
      <c r="N878" s="15">
        <f t="shared" si="167"/>
        <v>854781.05170032149</v>
      </c>
      <c r="O878" s="38">
        <f t="shared" si="173"/>
        <v>854.78105170032154</v>
      </c>
      <c r="P878" s="38">
        <v>844.96839107265851</v>
      </c>
      <c r="Q878" s="38">
        <f t="shared" si="174"/>
        <v>845</v>
      </c>
      <c r="R878" s="191"/>
      <c r="S878" s="195"/>
      <c r="T878" s="191"/>
      <c r="U878" s="195"/>
      <c r="V878" s="178"/>
      <c r="W878" s="38"/>
    </row>
    <row r="879" spans="1:23" x14ac:dyDescent="0.25">
      <c r="A879" s="5"/>
      <c r="B879" s="71" t="s">
        <v>604</v>
      </c>
      <c r="C879" s="53">
        <v>4</v>
      </c>
      <c r="D879" s="75">
        <v>32.592500000000001</v>
      </c>
      <c r="E879" s="179">
        <v>5002</v>
      </c>
      <c r="F879" s="114">
        <v>1656849.8</v>
      </c>
      <c r="G879" s="61">
        <v>75</v>
      </c>
      <c r="H879" s="15">
        <f t="shared" si="172"/>
        <v>1242637.3500000001</v>
      </c>
      <c r="I879" s="15">
        <f t="shared" si="168"/>
        <v>414212.44999999995</v>
      </c>
      <c r="J879" s="15">
        <f t="shared" si="169"/>
        <v>331.23746501399444</v>
      </c>
      <c r="K879" s="15">
        <f t="shared" si="170"/>
        <v>310.717614511639</v>
      </c>
      <c r="L879" s="15">
        <f t="shared" si="171"/>
        <v>967928.38820065849</v>
      </c>
      <c r="M879" s="15"/>
      <c r="N879" s="15">
        <f t="shared" si="167"/>
        <v>967928.38820065849</v>
      </c>
      <c r="O879" s="38">
        <f t="shared" si="173"/>
        <v>967.92838820065845</v>
      </c>
      <c r="P879" s="38">
        <v>842.97123590122578</v>
      </c>
      <c r="Q879" s="38">
        <f t="shared" si="174"/>
        <v>843</v>
      </c>
      <c r="R879" s="191"/>
      <c r="S879" s="195"/>
      <c r="T879" s="191"/>
      <c r="U879" s="195"/>
      <c r="V879" s="178"/>
      <c r="W879" s="38"/>
    </row>
    <row r="880" spans="1:23" x14ac:dyDescent="0.25">
      <c r="A880" s="5"/>
      <c r="B880" s="71" t="s">
        <v>605</v>
      </c>
      <c r="C880" s="53">
        <v>4</v>
      </c>
      <c r="D880" s="75">
        <v>24.1846</v>
      </c>
      <c r="E880" s="179">
        <v>3017</v>
      </c>
      <c r="F880" s="114">
        <v>681095.7</v>
      </c>
      <c r="G880" s="61">
        <v>75</v>
      </c>
      <c r="H880" s="15">
        <f t="shared" si="172"/>
        <v>510821.77500000002</v>
      </c>
      <c r="I880" s="15">
        <f t="shared" si="168"/>
        <v>170273.92499999993</v>
      </c>
      <c r="J880" s="15">
        <f t="shared" si="169"/>
        <v>225.75263506794829</v>
      </c>
      <c r="K880" s="15">
        <f t="shared" si="170"/>
        <v>416.20244445768515</v>
      </c>
      <c r="L880" s="15">
        <f t="shared" si="171"/>
        <v>890862.69955440017</v>
      </c>
      <c r="M880" s="15"/>
      <c r="N880" s="15">
        <f t="shared" si="167"/>
        <v>890862.69955440017</v>
      </c>
      <c r="O880" s="38">
        <f t="shared" si="173"/>
        <v>890.86269955440014</v>
      </c>
      <c r="P880" s="38">
        <v>807.19854543721692</v>
      </c>
      <c r="Q880" s="38">
        <f t="shared" si="174"/>
        <v>807.2</v>
      </c>
      <c r="R880" s="191"/>
      <c r="S880" s="195"/>
      <c r="T880" s="191"/>
      <c r="U880" s="195"/>
      <c r="V880" s="178"/>
      <c r="W880" s="38"/>
    </row>
    <row r="881" spans="1:23" x14ac:dyDescent="0.25">
      <c r="A881" s="5"/>
      <c r="B881" s="8"/>
      <c r="C881" s="8"/>
      <c r="D881" s="75">
        <v>0</v>
      </c>
      <c r="E881" s="181"/>
      <c r="F881" s="50"/>
      <c r="G881" s="61"/>
      <c r="H881" s="39"/>
      <c r="I881" s="15"/>
      <c r="J881" s="15"/>
      <c r="K881" s="15"/>
      <c r="L881" s="15"/>
      <c r="M881" s="15"/>
      <c r="N881" s="15"/>
      <c r="O881" s="38">
        <f t="shared" si="173"/>
        <v>0</v>
      </c>
      <c r="P881" s="38">
        <v>0</v>
      </c>
      <c r="Q881" s="38">
        <f t="shared" si="174"/>
        <v>0</v>
      </c>
      <c r="R881" s="191"/>
      <c r="S881" s="195"/>
      <c r="T881" s="191"/>
      <c r="U881" s="195"/>
      <c r="V881" s="178"/>
      <c r="W881" s="38"/>
    </row>
    <row r="882" spans="1:23" x14ac:dyDescent="0.25">
      <c r="A882" s="32" t="s">
        <v>606</v>
      </c>
      <c r="B882" s="63" t="s">
        <v>2</v>
      </c>
      <c r="C882" s="64"/>
      <c r="D882" s="7">
        <v>598.36670000000004</v>
      </c>
      <c r="E882" s="182">
        <f>E883</f>
        <v>38235</v>
      </c>
      <c r="F882" s="55"/>
      <c r="G882" s="61"/>
      <c r="H882" s="12">
        <f>H884</f>
        <v>3927354.6000000006</v>
      </c>
      <c r="I882" s="12">
        <f>I884</f>
        <v>-3927354.6000000006</v>
      </c>
      <c r="J882" s="15"/>
      <c r="K882" s="15"/>
      <c r="L882" s="15"/>
      <c r="M882" s="14">
        <f>M884</f>
        <v>17628047.691377122</v>
      </c>
      <c r="N882" s="12">
        <f t="shared" si="167"/>
        <v>17628047.691377122</v>
      </c>
      <c r="O882" s="38"/>
      <c r="P882" s="38"/>
      <c r="Q882" s="38">
        <f t="shared" si="174"/>
        <v>0</v>
      </c>
      <c r="R882" s="191"/>
      <c r="S882" s="195"/>
      <c r="T882" s="191"/>
      <c r="U882" s="195"/>
      <c r="V882" s="178"/>
      <c r="W882" s="38"/>
    </row>
    <row r="883" spans="1:23" x14ac:dyDescent="0.25">
      <c r="A883" s="32" t="s">
        <v>606</v>
      </c>
      <c r="B883" s="63" t="s">
        <v>3</v>
      </c>
      <c r="C883" s="64"/>
      <c r="D883" s="7">
        <v>598.36670000000004</v>
      </c>
      <c r="E883" s="182">
        <f>SUM(E885:E907)</f>
        <v>38235</v>
      </c>
      <c r="F883" s="55">
        <f>SUM(F885:F907)</f>
        <v>15709418.400000002</v>
      </c>
      <c r="G883" s="61"/>
      <c r="H883" s="12">
        <f>SUM(H885:H907)</f>
        <v>6186110.25</v>
      </c>
      <c r="I883" s="12">
        <f>SUM(I885:I907)</f>
        <v>9523308.1499999985</v>
      </c>
      <c r="J883" s="15"/>
      <c r="K883" s="15"/>
      <c r="L883" s="12">
        <f>SUM(L885:L907)</f>
        <v>18561197.306750581</v>
      </c>
      <c r="M883" s="15"/>
      <c r="N883" s="12">
        <f t="shared" si="167"/>
        <v>18561197.306750581</v>
      </c>
      <c r="O883" s="38"/>
      <c r="P883" s="38"/>
      <c r="Q883" s="38">
        <f t="shared" si="174"/>
        <v>0</v>
      </c>
      <c r="R883" s="191"/>
      <c r="S883" s="195"/>
      <c r="T883" s="191"/>
      <c r="U883" s="195"/>
      <c r="V883" s="178"/>
      <c r="W883" s="38"/>
    </row>
    <row r="884" spans="1:23" x14ac:dyDescent="0.25">
      <c r="A884" s="5"/>
      <c r="B884" s="71" t="s">
        <v>26</v>
      </c>
      <c r="C884" s="53">
        <v>2</v>
      </c>
      <c r="D884" s="75">
        <v>0</v>
      </c>
      <c r="E884" s="185"/>
      <c r="F884" s="70"/>
      <c r="G884" s="61">
        <v>25</v>
      </c>
      <c r="H884" s="15">
        <f>F883*G884/100</f>
        <v>3927354.6000000006</v>
      </c>
      <c r="I884" s="15">
        <f t="shared" si="168"/>
        <v>-3927354.6000000006</v>
      </c>
      <c r="J884" s="15"/>
      <c r="K884" s="15"/>
      <c r="L884" s="15"/>
      <c r="M884" s="15">
        <f>($L$7*$L$8*E882/$L$10)+($L$7*$L$9*D882/$L$11)</f>
        <v>17628047.691377122</v>
      </c>
      <c r="N884" s="15">
        <f t="shared" si="167"/>
        <v>17628047.691377122</v>
      </c>
      <c r="O884" s="38">
        <f t="shared" si="173"/>
        <v>17628.047691377124</v>
      </c>
      <c r="P884" s="38">
        <v>16058.105455668156</v>
      </c>
      <c r="Q884" s="38">
        <f t="shared" si="174"/>
        <v>16058.1</v>
      </c>
      <c r="R884" s="191"/>
      <c r="S884" s="195"/>
      <c r="T884" s="191"/>
      <c r="U884" s="195"/>
      <c r="V884" s="178"/>
      <c r="W884" s="38"/>
    </row>
    <row r="885" spans="1:23" x14ac:dyDescent="0.25">
      <c r="A885" s="5"/>
      <c r="B885" s="71" t="s">
        <v>607</v>
      </c>
      <c r="C885" s="53">
        <v>4</v>
      </c>
      <c r="D885" s="75">
        <v>26.591699999999999</v>
      </c>
      <c r="E885" s="179">
        <v>1301</v>
      </c>
      <c r="F885" s="115">
        <v>201349.9</v>
      </c>
      <c r="G885" s="61">
        <v>75</v>
      </c>
      <c r="H885" s="15">
        <f>F885*G885/100</f>
        <v>151012.42499999999</v>
      </c>
      <c r="I885" s="15">
        <f t="shared" si="168"/>
        <v>50337.475000000006</v>
      </c>
      <c r="J885" s="15">
        <f t="shared" ref="J885:J907" si="175">F885/E885</f>
        <v>154.76548808608763</v>
      </c>
      <c r="K885" s="15">
        <f t="shared" ref="K885:K907" si="176">$J$11*$J$19-J885</f>
        <v>487.18959143954578</v>
      </c>
      <c r="L885" s="15">
        <f t="shared" ref="L885:L907" si="177">IF(K885&gt;0,$J$7*$J$8*(K885/$K$19),0)+$J$7*$J$9*(E885/$E$19)+$J$7*$J$10*(D885/$D$19)</f>
        <v>824577.16813460866</v>
      </c>
      <c r="M885" s="15"/>
      <c r="N885" s="15">
        <f t="shared" si="167"/>
        <v>824577.16813460866</v>
      </c>
      <c r="O885" s="38">
        <f t="shared" si="173"/>
        <v>824.57716813460866</v>
      </c>
      <c r="P885" s="38">
        <v>742.00169155330775</v>
      </c>
      <c r="Q885" s="38">
        <f t="shared" si="174"/>
        <v>742</v>
      </c>
      <c r="R885" s="191"/>
      <c r="S885" s="195"/>
      <c r="T885" s="191"/>
      <c r="U885" s="195"/>
      <c r="V885" s="178"/>
      <c r="W885" s="38"/>
    </row>
    <row r="886" spans="1:23" x14ac:dyDescent="0.25">
      <c r="A886" s="5"/>
      <c r="B886" s="71" t="s">
        <v>608</v>
      </c>
      <c r="C886" s="53">
        <v>4</v>
      </c>
      <c r="D886" s="75">
        <v>21.4466</v>
      </c>
      <c r="E886" s="179">
        <v>1261</v>
      </c>
      <c r="F886" s="115">
        <v>140498.1</v>
      </c>
      <c r="G886" s="61">
        <v>75</v>
      </c>
      <c r="H886" s="15">
        <f t="shared" ref="H886:H907" si="178">F886*G886/100</f>
        <v>105373.575</v>
      </c>
      <c r="I886" s="15">
        <f t="shared" si="168"/>
        <v>35124.525000000009</v>
      </c>
      <c r="J886" s="15">
        <f t="shared" si="175"/>
        <v>111.41800158604283</v>
      </c>
      <c r="K886" s="15">
        <f t="shared" si="176"/>
        <v>530.53707793959063</v>
      </c>
      <c r="L886" s="15">
        <f t="shared" si="177"/>
        <v>862568.23323065159</v>
      </c>
      <c r="M886" s="15"/>
      <c r="N886" s="15">
        <f t="shared" si="167"/>
        <v>862568.23323065159</v>
      </c>
      <c r="O886" s="38">
        <f t="shared" si="173"/>
        <v>862.56823323065157</v>
      </c>
      <c r="P886" s="38">
        <v>792.638922130737</v>
      </c>
      <c r="Q886" s="38">
        <f t="shared" si="174"/>
        <v>792.6</v>
      </c>
      <c r="R886" s="191"/>
      <c r="S886" s="195"/>
      <c r="T886" s="191"/>
      <c r="U886" s="195"/>
      <c r="V886" s="178"/>
      <c r="W886" s="38"/>
    </row>
    <row r="887" spans="1:23" x14ac:dyDescent="0.25">
      <c r="A887" s="5"/>
      <c r="B887" s="71" t="s">
        <v>841</v>
      </c>
      <c r="C887" s="53">
        <v>4</v>
      </c>
      <c r="D887" s="75">
        <v>20.6798</v>
      </c>
      <c r="E887" s="179">
        <v>1451</v>
      </c>
      <c r="F887" s="115">
        <v>271498.59999999998</v>
      </c>
      <c r="G887" s="61">
        <v>75</v>
      </c>
      <c r="H887" s="15">
        <f t="shared" si="178"/>
        <v>203623.95</v>
      </c>
      <c r="I887" s="15">
        <f t="shared" si="168"/>
        <v>67874.649999999965</v>
      </c>
      <c r="J887" s="15">
        <f t="shared" si="175"/>
        <v>187.11137146795312</v>
      </c>
      <c r="K887" s="15">
        <f t="shared" si="176"/>
        <v>454.84370805768032</v>
      </c>
      <c r="L887" s="15">
        <f t="shared" si="177"/>
        <v>781164.66995415988</v>
      </c>
      <c r="M887" s="15"/>
      <c r="N887" s="15">
        <f t="shared" si="167"/>
        <v>781164.66995415988</v>
      </c>
      <c r="O887" s="38">
        <f t="shared" si="173"/>
        <v>781.16466995415988</v>
      </c>
      <c r="P887" s="38">
        <v>732.51495995489825</v>
      </c>
      <c r="Q887" s="38">
        <f t="shared" si="174"/>
        <v>732.5</v>
      </c>
      <c r="R887" s="191"/>
      <c r="S887" s="195"/>
      <c r="T887" s="191"/>
      <c r="U887" s="195"/>
      <c r="V887" s="178"/>
      <c r="W887" s="38"/>
    </row>
    <row r="888" spans="1:23" x14ac:dyDescent="0.25">
      <c r="A888" s="5"/>
      <c r="B888" s="71" t="s">
        <v>842</v>
      </c>
      <c r="C888" s="53">
        <v>4</v>
      </c>
      <c r="D888" s="75">
        <v>48.986699999999999</v>
      </c>
      <c r="E888" s="179">
        <v>2527</v>
      </c>
      <c r="F888" s="115">
        <v>235282.4</v>
      </c>
      <c r="G888" s="61">
        <v>75</v>
      </c>
      <c r="H888" s="15">
        <f t="shared" si="178"/>
        <v>176461.8</v>
      </c>
      <c r="I888" s="15">
        <f t="shared" si="168"/>
        <v>58820.600000000006</v>
      </c>
      <c r="J888" s="15">
        <f t="shared" si="175"/>
        <v>93.107400079145236</v>
      </c>
      <c r="K888" s="15">
        <f t="shared" si="176"/>
        <v>548.8476794464882</v>
      </c>
      <c r="L888" s="15">
        <f t="shared" si="177"/>
        <v>1082390.7908338974</v>
      </c>
      <c r="M888" s="15"/>
      <c r="N888" s="15">
        <f t="shared" si="167"/>
        <v>1082390.7908338974</v>
      </c>
      <c r="O888" s="38">
        <f t="shared" si="173"/>
        <v>1082.3907908338974</v>
      </c>
      <c r="P888" s="38">
        <v>982.30230840240586</v>
      </c>
      <c r="Q888" s="38">
        <f t="shared" si="174"/>
        <v>982.3</v>
      </c>
      <c r="R888" s="191"/>
      <c r="S888" s="195"/>
      <c r="T888" s="191"/>
      <c r="U888" s="195"/>
      <c r="V888" s="178"/>
      <c r="W888" s="38"/>
    </row>
    <row r="889" spans="1:23" x14ac:dyDescent="0.25">
      <c r="A889" s="5"/>
      <c r="B889" s="71" t="s">
        <v>609</v>
      </c>
      <c r="C889" s="53">
        <v>4</v>
      </c>
      <c r="D889" s="75">
        <v>62.897199999999998</v>
      </c>
      <c r="E889" s="179">
        <v>3303</v>
      </c>
      <c r="F889" s="115">
        <v>873944.5</v>
      </c>
      <c r="G889" s="61">
        <v>75</v>
      </c>
      <c r="H889" s="15">
        <f t="shared" si="178"/>
        <v>655458.375</v>
      </c>
      <c r="I889" s="15">
        <f t="shared" si="168"/>
        <v>218486.125</v>
      </c>
      <c r="J889" s="15">
        <f t="shared" si="175"/>
        <v>264.59112927641536</v>
      </c>
      <c r="K889" s="15">
        <f t="shared" si="176"/>
        <v>377.36395024921808</v>
      </c>
      <c r="L889" s="15">
        <f t="shared" si="177"/>
        <v>973684.57956904802</v>
      </c>
      <c r="M889" s="15"/>
      <c r="N889" s="15">
        <f t="shared" si="167"/>
        <v>973684.57956904802</v>
      </c>
      <c r="O889" s="38">
        <f t="shared" si="173"/>
        <v>973.68457956904797</v>
      </c>
      <c r="P889" s="38">
        <v>895.55335279424344</v>
      </c>
      <c r="Q889" s="38">
        <f t="shared" si="174"/>
        <v>895.6</v>
      </c>
      <c r="R889" s="191"/>
      <c r="S889" s="195"/>
      <c r="T889" s="191"/>
      <c r="U889" s="195"/>
      <c r="V889" s="178"/>
      <c r="W889" s="38"/>
    </row>
    <row r="890" spans="1:23" x14ac:dyDescent="0.25">
      <c r="A890" s="5"/>
      <c r="B890" s="71" t="s">
        <v>610</v>
      </c>
      <c r="C890" s="53">
        <v>4</v>
      </c>
      <c r="D890" s="75">
        <v>33.687600000000003</v>
      </c>
      <c r="E890" s="179">
        <v>2145</v>
      </c>
      <c r="F890" s="115">
        <v>249869.7</v>
      </c>
      <c r="G890" s="61">
        <v>75</v>
      </c>
      <c r="H890" s="15">
        <f t="shared" si="178"/>
        <v>187402.27499999999</v>
      </c>
      <c r="I890" s="15">
        <f t="shared" si="168"/>
        <v>62467.425000000017</v>
      </c>
      <c r="J890" s="15">
        <f t="shared" si="175"/>
        <v>116.48937062937064</v>
      </c>
      <c r="K890" s="15">
        <f t="shared" si="176"/>
        <v>525.46570889626275</v>
      </c>
      <c r="L890" s="15">
        <f t="shared" si="177"/>
        <v>974017.71600293438</v>
      </c>
      <c r="M890" s="15"/>
      <c r="N890" s="15">
        <f t="shared" si="167"/>
        <v>974017.71600293438</v>
      </c>
      <c r="O890" s="38">
        <f t="shared" si="173"/>
        <v>974.01771600293443</v>
      </c>
      <c r="P890" s="38">
        <v>900.5960716748441</v>
      </c>
      <c r="Q890" s="38">
        <f t="shared" si="174"/>
        <v>900.6</v>
      </c>
      <c r="R890" s="191"/>
      <c r="S890" s="195"/>
      <c r="T890" s="191"/>
      <c r="U890" s="195"/>
      <c r="V890" s="178"/>
      <c r="W890" s="38"/>
    </row>
    <row r="891" spans="1:23" x14ac:dyDescent="0.25">
      <c r="A891" s="5"/>
      <c r="B891" s="71" t="s">
        <v>611</v>
      </c>
      <c r="C891" s="53">
        <v>4</v>
      </c>
      <c r="D891" s="75">
        <v>36.413200000000003</v>
      </c>
      <c r="E891" s="179">
        <v>1365</v>
      </c>
      <c r="F891" s="115">
        <v>172493</v>
      </c>
      <c r="G891" s="61">
        <v>75</v>
      </c>
      <c r="H891" s="15">
        <f t="shared" si="178"/>
        <v>129369.75</v>
      </c>
      <c r="I891" s="15">
        <f t="shared" si="168"/>
        <v>43123.25</v>
      </c>
      <c r="J891" s="15">
        <f t="shared" si="175"/>
        <v>126.36849816849816</v>
      </c>
      <c r="K891" s="15">
        <f t="shared" si="176"/>
        <v>515.58658135713529</v>
      </c>
      <c r="L891" s="15">
        <f t="shared" si="177"/>
        <v>894042.28784016776</v>
      </c>
      <c r="M891" s="15"/>
      <c r="N891" s="15">
        <f t="shared" si="167"/>
        <v>894042.28784016776</v>
      </c>
      <c r="O891" s="38">
        <f t="shared" si="173"/>
        <v>894.04228784016777</v>
      </c>
      <c r="P891" s="38">
        <v>811.6998255407093</v>
      </c>
      <c r="Q891" s="38">
        <f t="shared" si="174"/>
        <v>811.7</v>
      </c>
      <c r="R891" s="191"/>
      <c r="S891" s="195"/>
      <c r="T891" s="191"/>
      <c r="U891" s="195"/>
      <c r="V891" s="178"/>
      <c r="W891" s="38"/>
    </row>
    <row r="892" spans="1:23" x14ac:dyDescent="0.25">
      <c r="A892" s="5"/>
      <c r="B892" s="71" t="s">
        <v>612</v>
      </c>
      <c r="C892" s="53">
        <v>4</v>
      </c>
      <c r="D892" s="75">
        <v>17.424600000000002</v>
      </c>
      <c r="E892" s="179">
        <v>743</v>
      </c>
      <c r="F892" s="115">
        <v>88711.1</v>
      </c>
      <c r="G892" s="61">
        <v>75</v>
      </c>
      <c r="H892" s="15">
        <f t="shared" si="178"/>
        <v>66533.324999999997</v>
      </c>
      <c r="I892" s="15">
        <f t="shared" si="168"/>
        <v>22177.775000000009</v>
      </c>
      <c r="J892" s="15">
        <f t="shared" si="175"/>
        <v>119.39582772543743</v>
      </c>
      <c r="K892" s="15">
        <f t="shared" si="176"/>
        <v>522.55925180019597</v>
      </c>
      <c r="L892" s="15">
        <f t="shared" si="177"/>
        <v>791741.69600307709</v>
      </c>
      <c r="M892" s="15"/>
      <c r="N892" s="15">
        <f t="shared" si="167"/>
        <v>791741.69600307709</v>
      </c>
      <c r="O892" s="38">
        <f t="shared" si="173"/>
        <v>791.7416960030771</v>
      </c>
      <c r="P892" s="38">
        <v>696.11513253556575</v>
      </c>
      <c r="Q892" s="38">
        <f t="shared" si="174"/>
        <v>696.1</v>
      </c>
      <c r="R892" s="191"/>
      <c r="S892" s="195"/>
      <c r="T892" s="191"/>
      <c r="U892" s="195"/>
      <c r="V892" s="178"/>
      <c r="W892" s="38"/>
    </row>
    <row r="893" spans="1:23" x14ac:dyDescent="0.25">
      <c r="A893" s="5"/>
      <c r="B893" s="71" t="s">
        <v>613</v>
      </c>
      <c r="C893" s="53">
        <v>4</v>
      </c>
      <c r="D893" s="75">
        <v>18.459800000000001</v>
      </c>
      <c r="E893" s="179">
        <v>1321</v>
      </c>
      <c r="F893" s="115">
        <v>109140.7</v>
      </c>
      <c r="G893" s="61">
        <v>75</v>
      </c>
      <c r="H893" s="15">
        <f t="shared" si="178"/>
        <v>81855.524999999994</v>
      </c>
      <c r="I893" s="15">
        <f t="shared" si="168"/>
        <v>27285.175000000003</v>
      </c>
      <c r="J893" s="15">
        <f t="shared" si="175"/>
        <v>82.61975775927327</v>
      </c>
      <c r="K893" s="15">
        <f t="shared" si="176"/>
        <v>559.33532176636015</v>
      </c>
      <c r="L893" s="15">
        <f t="shared" si="177"/>
        <v>897271.61689649057</v>
      </c>
      <c r="M893" s="15"/>
      <c r="N893" s="15">
        <f t="shared" si="167"/>
        <v>897271.61689649057</v>
      </c>
      <c r="O893" s="38">
        <f t="shared" si="173"/>
        <v>897.27161689649051</v>
      </c>
      <c r="P893" s="38">
        <v>812.61525132189684</v>
      </c>
      <c r="Q893" s="38">
        <f t="shared" si="174"/>
        <v>812.6</v>
      </c>
      <c r="R893" s="191"/>
      <c r="S893" s="195"/>
      <c r="T893" s="191"/>
      <c r="U893" s="195"/>
      <c r="V893" s="178"/>
      <c r="W893" s="38"/>
    </row>
    <row r="894" spans="1:23" x14ac:dyDescent="0.25">
      <c r="A894" s="5"/>
      <c r="B894" s="71" t="s">
        <v>296</v>
      </c>
      <c r="C894" s="53">
        <v>4</v>
      </c>
      <c r="D894" s="75">
        <v>17.335699999999999</v>
      </c>
      <c r="E894" s="179">
        <v>880</v>
      </c>
      <c r="F894" s="115">
        <v>108070.5</v>
      </c>
      <c r="G894" s="61">
        <v>75</v>
      </c>
      <c r="H894" s="15">
        <f t="shared" si="178"/>
        <v>81052.875</v>
      </c>
      <c r="I894" s="15">
        <f t="shared" si="168"/>
        <v>27017.625</v>
      </c>
      <c r="J894" s="15">
        <f t="shared" si="175"/>
        <v>122.80738636363637</v>
      </c>
      <c r="K894" s="15">
        <f t="shared" si="176"/>
        <v>519.14769316199704</v>
      </c>
      <c r="L894" s="15">
        <f t="shared" si="177"/>
        <v>800220.94496342447</v>
      </c>
      <c r="M894" s="15"/>
      <c r="N894" s="15">
        <f t="shared" si="167"/>
        <v>800220.94496342447</v>
      </c>
      <c r="O894" s="38">
        <f t="shared" si="173"/>
        <v>800.22094496342447</v>
      </c>
      <c r="P894" s="38">
        <v>705.70097296251561</v>
      </c>
      <c r="Q894" s="38">
        <f t="shared" si="174"/>
        <v>705.7</v>
      </c>
      <c r="R894" s="191"/>
      <c r="S894" s="195"/>
      <c r="T894" s="191"/>
      <c r="U894" s="195"/>
      <c r="V894" s="178"/>
      <c r="W894" s="38"/>
    </row>
    <row r="895" spans="1:23" x14ac:dyDescent="0.25">
      <c r="A895" s="5"/>
      <c r="B895" s="71" t="s">
        <v>614</v>
      </c>
      <c r="C895" s="53">
        <v>4</v>
      </c>
      <c r="D895" s="75">
        <v>9.4989999999999988</v>
      </c>
      <c r="E895" s="179">
        <v>583</v>
      </c>
      <c r="F895" s="115">
        <v>46785</v>
      </c>
      <c r="G895" s="61">
        <v>75</v>
      </c>
      <c r="H895" s="15">
        <f t="shared" si="178"/>
        <v>35088.75</v>
      </c>
      <c r="I895" s="15">
        <f t="shared" si="168"/>
        <v>11696.25</v>
      </c>
      <c r="J895" s="15">
        <f t="shared" si="175"/>
        <v>80.248713550600343</v>
      </c>
      <c r="K895" s="15">
        <f t="shared" si="176"/>
        <v>561.70636597503312</v>
      </c>
      <c r="L895" s="15">
        <f t="shared" si="177"/>
        <v>805258.1675924951</v>
      </c>
      <c r="M895" s="15"/>
      <c r="N895" s="15">
        <f t="shared" si="167"/>
        <v>805258.1675924951</v>
      </c>
      <c r="O895" s="38">
        <f t="shared" si="173"/>
        <v>805.25816759249506</v>
      </c>
      <c r="P895" s="38">
        <v>721.62352001695831</v>
      </c>
      <c r="Q895" s="38">
        <f t="shared" si="174"/>
        <v>721.6</v>
      </c>
      <c r="R895" s="191"/>
      <c r="S895" s="195"/>
      <c r="T895" s="191"/>
      <c r="U895" s="195"/>
      <c r="V895" s="178"/>
      <c r="W895" s="38"/>
    </row>
    <row r="896" spans="1:23" x14ac:dyDescent="0.25">
      <c r="A896" s="5"/>
      <c r="B896" s="71" t="s">
        <v>615</v>
      </c>
      <c r="C896" s="53">
        <v>4</v>
      </c>
      <c r="D896" s="75">
        <v>50.374799999999993</v>
      </c>
      <c r="E896" s="179">
        <v>2726</v>
      </c>
      <c r="F896" s="115">
        <v>453200.7</v>
      </c>
      <c r="G896" s="61">
        <v>75</v>
      </c>
      <c r="H896" s="15">
        <f t="shared" si="178"/>
        <v>339900.52500000002</v>
      </c>
      <c r="I896" s="15">
        <f t="shared" si="168"/>
        <v>113300.17499999999</v>
      </c>
      <c r="J896" s="15">
        <f t="shared" si="175"/>
        <v>166.25117388114455</v>
      </c>
      <c r="K896" s="15">
        <f t="shared" si="176"/>
        <v>475.70390564448888</v>
      </c>
      <c r="L896" s="15">
        <f t="shared" si="177"/>
        <v>1011004.0675262067</v>
      </c>
      <c r="M896" s="15"/>
      <c r="N896" s="15">
        <f t="shared" si="167"/>
        <v>1011004.0675262067</v>
      </c>
      <c r="O896" s="38">
        <f t="shared" si="173"/>
        <v>1011.0040675262068</v>
      </c>
      <c r="P896" s="38">
        <v>905.6195394627689</v>
      </c>
      <c r="Q896" s="38">
        <f t="shared" si="174"/>
        <v>905.6</v>
      </c>
      <c r="R896" s="191"/>
      <c r="S896" s="195"/>
      <c r="T896" s="191"/>
      <c r="U896" s="195"/>
      <c r="V896" s="178"/>
      <c r="W896" s="38"/>
    </row>
    <row r="897" spans="1:23" x14ac:dyDescent="0.25">
      <c r="A897" s="5"/>
      <c r="B897" s="71" t="s">
        <v>574</v>
      </c>
      <c r="C897" s="53">
        <v>4</v>
      </c>
      <c r="D897" s="75">
        <v>12.6898</v>
      </c>
      <c r="E897" s="179">
        <v>765</v>
      </c>
      <c r="F897" s="115">
        <v>110268.4</v>
      </c>
      <c r="G897" s="61">
        <v>75</v>
      </c>
      <c r="H897" s="15">
        <f t="shared" si="178"/>
        <v>82701.3</v>
      </c>
      <c r="I897" s="15">
        <f t="shared" si="168"/>
        <v>27567.099999999991</v>
      </c>
      <c r="J897" s="15">
        <f t="shared" si="175"/>
        <v>144.14169934640523</v>
      </c>
      <c r="K897" s="15">
        <f t="shared" si="176"/>
        <v>497.8133801792282</v>
      </c>
      <c r="L897" s="15">
        <f t="shared" si="177"/>
        <v>749071.70851241192</v>
      </c>
      <c r="M897" s="15"/>
      <c r="N897" s="15">
        <f t="shared" si="167"/>
        <v>749071.70851241192</v>
      </c>
      <c r="O897" s="38">
        <f t="shared" si="173"/>
        <v>749.07170851241187</v>
      </c>
      <c r="P897" s="38">
        <v>735.24923690136256</v>
      </c>
      <c r="Q897" s="38">
        <f t="shared" si="174"/>
        <v>735.2</v>
      </c>
      <c r="R897" s="191"/>
      <c r="S897" s="195"/>
      <c r="T897" s="191"/>
      <c r="U897" s="195"/>
      <c r="V897" s="178"/>
      <c r="W897" s="38"/>
    </row>
    <row r="898" spans="1:23" x14ac:dyDescent="0.25">
      <c r="A898" s="5"/>
      <c r="B898" s="71" t="s">
        <v>616</v>
      </c>
      <c r="C898" s="53">
        <v>4</v>
      </c>
      <c r="D898" s="75">
        <v>34.032299999999999</v>
      </c>
      <c r="E898" s="179">
        <v>1718</v>
      </c>
      <c r="F898" s="115">
        <v>379712.2</v>
      </c>
      <c r="G898" s="61">
        <v>75</v>
      </c>
      <c r="H898" s="15">
        <f t="shared" si="178"/>
        <v>284784.15000000002</v>
      </c>
      <c r="I898" s="15">
        <f t="shared" si="168"/>
        <v>94928.049999999988</v>
      </c>
      <c r="J898" s="15">
        <f t="shared" si="175"/>
        <v>221.0199068684517</v>
      </c>
      <c r="K898" s="15">
        <f t="shared" si="176"/>
        <v>420.93517265718174</v>
      </c>
      <c r="L898" s="15">
        <f t="shared" si="177"/>
        <v>799425.57321245736</v>
      </c>
      <c r="M898" s="15"/>
      <c r="N898" s="15">
        <f t="shared" ref="N898:N961" si="179">L898+M898</f>
        <v>799425.57321245736</v>
      </c>
      <c r="O898" s="38">
        <f t="shared" si="173"/>
        <v>799.42557321245738</v>
      </c>
      <c r="P898" s="38">
        <v>761.77616019920208</v>
      </c>
      <c r="Q898" s="38">
        <f t="shared" si="174"/>
        <v>761.8</v>
      </c>
      <c r="R898" s="191"/>
      <c r="S898" s="195"/>
      <c r="T898" s="191"/>
      <c r="U898" s="195"/>
      <c r="V898" s="178"/>
      <c r="W898" s="38"/>
    </row>
    <row r="899" spans="1:23" x14ac:dyDescent="0.25">
      <c r="A899" s="5"/>
      <c r="B899" s="71" t="s">
        <v>617</v>
      </c>
      <c r="C899" s="53">
        <v>4</v>
      </c>
      <c r="D899" s="75">
        <v>17.230599999999999</v>
      </c>
      <c r="E899" s="179">
        <v>843</v>
      </c>
      <c r="F899" s="115">
        <v>103357</v>
      </c>
      <c r="G899" s="61">
        <v>75</v>
      </c>
      <c r="H899" s="15">
        <f t="shared" si="178"/>
        <v>77517.75</v>
      </c>
      <c r="I899" s="15">
        <f t="shared" si="168"/>
        <v>25839.25</v>
      </c>
      <c r="J899" s="15">
        <f t="shared" si="175"/>
        <v>122.6061684460261</v>
      </c>
      <c r="K899" s="15">
        <f t="shared" si="176"/>
        <v>519.34891107960732</v>
      </c>
      <c r="L899" s="15">
        <f t="shared" si="177"/>
        <v>796651.51002942165</v>
      </c>
      <c r="M899" s="15"/>
      <c r="N899" s="15">
        <f t="shared" si="179"/>
        <v>796651.51002942165</v>
      </c>
      <c r="O899" s="38">
        <f t="shared" si="173"/>
        <v>796.65151002942162</v>
      </c>
      <c r="P899" s="38">
        <v>722.5523874985995</v>
      </c>
      <c r="Q899" s="38">
        <f t="shared" si="174"/>
        <v>722.6</v>
      </c>
      <c r="R899" s="191"/>
      <c r="S899" s="195"/>
      <c r="T899" s="191"/>
      <c r="U899" s="195"/>
      <c r="V899" s="178"/>
      <c r="W899" s="38"/>
    </row>
    <row r="900" spans="1:23" x14ac:dyDescent="0.25">
      <c r="A900" s="5"/>
      <c r="B900" s="71" t="s">
        <v>618</v>
      </c>
      <c r="C900" s="53">
        <v>4</v>
      </c>
      <c r="D900" s="75">
        <v>31.044899999999998</v>
      </c>
      <c r="E900" s="179">
        <v>2562</v>
      </c>
      <c r="F900" s="115">
        <v>445393.6</v>
      </c>
      <c r="G900" s="61">
        <v>75</v>
      </c>
      <c r="H900" s="15">
        <f t="shared" si="178"/>
        <v>334045.2</v>
      </c>
      <c r="I900" s="15">
        <f t="shared" ref="I900:I963" si="180">F900-H900</f>
        <v>111348.39999999997</v>
      </c>
      <c r="J900" s="15">
        <f t="shared" si="175"/>
        <v>173.84605776736925</v>
      </c>
      <c r="K900" s="15">
        <f t="shared" si="176"/>
        <v>468.10902175826419</v>
      </c>
      <c r="L900" s="15">
        <f t="shared" si="177"/>
        <v>932856.24031233089</v>
      </c>
      <c r="M900" s="15"/>
      <c r="N900" s="15">
        <f t="shared" si="179"/>
        <v>932856.24031233089</v>
      </c>
      <c r="O900" s="38">
        <f t="shared" si="173"/>
        <v>932.8562403123309</v>
      </c>
      <c r="P900" s="38">
        <v>848.278496335569</v>
      </c>
      <c r="Q900" s="38">
        <f t="shared" si="174"/>
        <v>848.3</v>
      </c>
      <c r="R900" s="191"/>
      <c r="S900" s="195"/>
      <c r="T900" s="191"/>
      <c r="U900" s="195"/>
      <c r="V900" s="178"/>
      <c r="W900" s="38"/>
    </row>
    <row r="901" spans="1:23" x14ac:dyDescent="0.25">
      <c r="A901" s="5"/>
      <c r="B901" s="71" t="s">
        <v>619</v>
      </c>
      <c r="C901" s="53">
        <v>4</v>
      </c>
      <c r="D901" s="75">
        <v>11.1501</v>
      </c>
      <c r="E901" s="179">
        <v>716</v>
      </c>
      <c r="F901" s="115">
        <v>326032.09999999998</v>
      </c>
      <c r="G901" s="61">
        <v>75</v>
      </c>
      <c r="H901" s="15">
        <f t="shared" si="178"/>
        <v>244524.07500000001</v>
      </c>
      <c r="I901" s="15">
        <f t="shared" si="180"/>
        <v>81508.024999999965</v>
      </c>
      <c r="J901" s="15">
        <f t="shared" si="175"/>
        <v>455.35209497206699</v>
      </c>
      <c r="K901" s="15">
        <f t="shared" si="176"/>
        <v>186.60298455356644</v>
      </c>
      <c r="L901" s="15">
        <f t="shared" si="177"/>
        <v>339299.25124728965</v>
      </c>
      <c r="M901" s="15"/>
      <c r="N901" s="15">
        <f t="shared" si="179"/>
        <v>339299.25124728965</v>
      </c>
      <c r="O901" s="38">
        <f t="shared" si="173"/>
        <v>339.29925124728965</v>
      </c>
      <c r="P901" s="38">
        <v>393.12291677522666</v>
      </c>
      <c r="Q901" s="38">
        <f t="shared" si="174"/>
        <v>393.1</v>
      </c>
      <c r="R901" s="191"/>
      <c r="S901" s="195"/>
      <c r="T901" s="191"/>
      <c r="U901" s="195"/>
      <c r="V901" s="178"/>
      <c r="W901" s="38"/>
    </row>
    <row r="902" spans="1:23" x14ac:dyDescent="0.25">
      <c r="A902" s="5"/>
      <c r="B902" s="71" t="s">
        <v>620</v>
      </c>
      <c r="C902" s="53">
        <v>4</v>
      </c>
      <c r="D902" s="75">
        <v>10.266300000000001</v>
      </c>
      <c r="E902" s="179">
        <v>983</v>
      </c>
      <c r="F902" s="115">
        <v>89477.7</v>
      </c>
      <c r="G902" s="61">
        <v>75</v>
      </c>
      <c r="H902" s="15">
        <f t="shared" si="178"/>
        <v>67108.274999999994</v>
      </c>
      <c r="I902" s="15">
        <f t="shared" si="180"/>
        <v>22369.425000000003</v>
      </c>
      <c r="J902" s="15">
        <f t="shared" si="175"/>
        <v>91.025127161749737</v>
      </c>
      <c r="K902" s="15">
        <f t="shared" si="176"/>
        <v>550.92995236388367</v>
      </c>
      <c r="L902" s="15">
        <f t="shared" si="177"/>
        <v>831762.04773698293</v>
      </c>
      <c r="M902" s="15"/>
      <c r="N902" s="15">
        <f t="shared" si="179"/>
        <v>831762.04773698293</v>
      </c>
      <c r="O902" s="38">
        <f t="shared" si="173"/>
        <v>831.76204773698294</v>
      </c>
      <c r="P902" s="38">
        <v>771.92355763324463</v>
      </c>
      <c r="Q902" s="38">
        <f t="shared" si="174"/>
        <v>771.9</v>
      </c>
      <c r="R902" s="191"/>
      <c r="S902" s="195"/>
      <c r="T902" s="191"/>
      <c r="U902" s="195"/>
      <c r="V902" s="178"/>
      <c r="W902" s="38"/>
    </row>
    <row r="903" spans="1:23" x14ac:dyDescent="0.25">
      <c r="A903" s="5"/>
      <c r="B903" s="71" t="s">
        <v>621</v>
      </c>
      <c r="C903" s="53">
        <v>4</v>
      </c>
      <c r="D903" s="75">
        <v>27.482099999999999</v>
      </c>
      <c r="E903" s="179">
        <v>1385</v>
      </c>
      <c r="F903" s="115">
        <v>146050.79999999999</v>
      </c>
      <c r="G903" s="61">
        <v>75</v>
      </c>
      <c r="H903" s="15">
        <f t="shared" si="178"/>
        <v>109538.1</v>
      </c>
      <c r="I903" s="15">
        <f t="shared" si="180"/>
        <v>36512.699999999983</v>
      </c>
      <c r="J903" s="15">
        <f t="shared" si="175"/>
        <v>105.45184115523465</v>
      </c>
      <c r="K903" s="15">
        <f t="shared" si="176"/>
        <v>536.50323837039878</v>
      </c>
      <c r="L903" s="15">
        <f t="shared" si="177"/>
        <v>898568.489161751</v>
      </c>
      <c r="M903" s="15"/>
      <c r="N903" s="15">
        <f t="shared" si="179"/>
        <v>898568.489161751</v>
      </c>
      <c r="O903" s="38">
        <f t="shared" si="173"/>
        <v>898.56848916175102</v>
      </c>
      <c r="P903" s="38">
        <v>849.01641173661108</v>
      </c>
      <c r="Q903" s="38">
        <f t="shared" si="174"/>
        <v>849</v>
      </c>
      <c r="R903" s="191"/>
      <c r="S903" s="195"/>
      <c r="T903" s="191"/>
      <c r="U903" s="195"/>
      <c r="V903" s="178"/>
      <c r="W903" s="38"/>
    </row>
    <row r="904" spans="1:23" x14ac:dyDescent="0.25">
      <c r="A904" s="5"/>
      <c r="B904" s="71" t="s">
        <v>843</v>
      </c>
      <c r="C904" s="53">
        <v>4</v>
      </c>
      <c r="D904" s="75">
        <v>24.450700000000005</v>
      </c>
      <c r="E904" s="179">
        <v>1079</v>
      </c>
      <c r="F904" s="115">
        <v>623308.1</v>
      </c>
      <c r="G904" s="61">
        <v>75</v>
      </c>
      <c r="H904" s="15">
        <f t="shared" si="178"/>
        <v>467481.07500000001</v>
      </c>
      <c r="I904" s="15">
        <f t="shared" si="180"/>
        <v>155827.02499999997</v>
      </c>
      <c r="J904" s="15">
        <f t="shared" si="175"/>
        <v>577.67201112140867</v>
      </c>
      <c r="K904" s="15">
        <f t="shared" si="176"/>
        <v>64.283068404224764</v>
      </c>
      <c r="L904" s="15">
        <f t="shared" si="177"/>
        <v>252722.22612017079</v>
      </c>
      <c r="M904" s="15"/>
      <c r="N904" s="15">
        <f t="shared" si="179"/>
        <v>252722.22612017079</v>
      </c>
      <c r="O904" s="38">
        <f t="shared" si="173"/>
        <v>252.72222612017077</v>
      </c>
      <c r="P904" s="38">
        <v>211.61399814762228</v>
      </c>
      <c r="Q904" s="38">
        <f t="shared" si="174"/>
        <v>211.6</v>
      </c>
      <c r="R904" s="191"/>
      <c r="S904" s="195"/>
      <c r="T904" s="191"/>
      <c r="U904" s="195"/>
      <c r="V904" s="178"/>
      <c r="W904" s="38"/>
    </row>
    <row r="905" spans="1:23" x14ac:dyDescent="0.25">
      <c r="A905" s="5"/>
      <c r="B905" s="71" t="s">
        <v>622</v>
      </c>
      <c r="C905" s="53">
        <v>4</v>
      </c>
      <c r="D905" s="75">
        <v>14.500899999999998</v>
      </c>
      <c r="E905" s="179">
        <v>706</v>
      </c>
      <c r="F905" s="115">
        <v>124075</v>
      </c>
      <c r="G905" s="61">
        <v>75</v>
      </c>
      <c r="H905" s="15">
        <f t="shared" si="178"/>
        <v>93056.25</v>
      </c>
      <c r="I905" s="15">
        <f t="shared" si="180"/>
        <v>31018.75</v>
      </c>
      <c r="J905" s="15">
        <f t="shared" si="175"/>
        <v>175.74362606232296</v>
      </c>
      <c r="K905" s="15">
        <f t="shared" si="176"/>
        <v>466.21145346331048</v>
      </c>
      <c r="L905" s="15">
        <f t="shared" si="177"/>
        <v>707649.34725025145</v>
      </c>
      <c r="M905" s="15"/>
      <c r="N905" s="15">
        <f t="shared" si="179"/>
        <v>707649.34725025145</v>
      </c>
      <c r="O905" s="38">
        <f t="shared" si="173"/>
        <v>707.64934725025148</v>
      </c>
      <c r="P905" s="38">
        <v>658.49396102702224</v>
      </c>
      <c r="Q905" s="38">
        <f t="shared" si="174"/>
        <v>658.5</v>
      </c>
      <c r="R905" s="191"/>
      <c r="S905" s="195"/>
      <c r="T905" s="191"/>
      <c r="U905" s="195"/>
      <c r="V905" s="178"/>
      <c r="W905" s="38"/>
    </row>
    <row r="906" spans="1:23" x14ac:dyDescent="0.25">
      <c r="A906" s="5"/>
      <c r="B906" s="71" t="s">
        <v>866</v>
      </c>
      <c r="C906" s="53">
        <v>3</v>
      </c>
      <c r="D906" s="75">
        <v>19.206800000000001</v>
      </c>
      <c r="E906" s="179">
        <v>6040</v>
      </c>
      <c r="F906" s="115">
        <v>10174461</v>
      </c>
      <c r="G906" s="61">
        <v>20</v>
      </c>
      <c r="H906" s="15">
        <f t="shared" si="178"/>
        <v>2034892.2</v>
      </c>
      <c r="I906" s="15">
        <f t="shared" si="180"/>
        <v>8139568.7999999998</v>
      </c>
      <c r="J906" s="15">
        <f t="shared" si="175"/>
        <v>1684.5134105960265</v>
      </c>
      <c r="K906" s="15">
        <f t="shared" si="176"/>
        <v>-1042.558331070393</v>
      </c>
      <c r="L906" s="15">
        <f t="shared" si="177"/>
        <v>630583.64157553983</v>
      </c>
      <c r="M906" s="15"/>
      <c r="N906" s="15">
        <f t="shared" si="179"/>
        <v>630583.64157553983</v>
      </c>
      <c r="O906" s="38">
        <f t="shared" si="173"/>
        <v>630.58364157553979</v>
      </c>
      <c r="P906" s="38">
        <v>571.32038426211955</v>
      </c>
      <c r="Q906" s="38">
        <f t="shared" si="174"/>
        <v>571.29999999999995</v>
      </c>
      <c r="R906" s="191"/>
      <c r="S906" s="195"/>
      <c r="T906" s="191"/>
      <c r="U906" s="195"/>
      <c r="V906" s="178"/>
      <c r="W906" s="38"/>
    </row>
    <row r="907" spans="1:23" x14ac:dyDescent="0.25">
      <c r="A907" s="5"/>
      <c r="B907" s="71" t="s">
        <v>844</v>
      </c>
      <c r="C907" s="53">
        <v>4</v>
      </c>
      <c r="D907" s="75">
        <v>32.515500000000003</v>
      </c>
      <c r="E907" s="179">
        <v>1832</v>
      </c>
      <c r="F907" s="115">
        <v>236438.3</v>
      </c>
      <c r="G907" s="61">
        <v>75</v>
      </c>
      <c r="H907" s="15">
        <f t="shared" si="178"/>
        <v>177328.72500000001</v>
      </c>
      <c r="I907" s="15">
        <f t="shared" si="180"/>
        <v>59109.574999999983</v>
      </c>
      <c r="J907" s="15">
        <f t="shared" si="175"/>
        <v>129.06020742358078</v>
      </c>
      <c r="K907" s="15">
        <f t="shared" si="176"/>
        <v>512.89487210205266</v>
      </c>
      <c r="L907" s="15">
        <f t="shared" si="177"/>
        <v>924665.3330448101</v>
      </c>
      <c r="M907" s="15"/>
      <c r="N907" s="15">
        <f t="shared" si="179"/>
        <v>924665.3330448101</v>
      </c>
      <c r="O907" s="38">
        <f t="shared" si="173"/>
        <v>924.66533304481015</v>
      </c>
      <c r="P907" s="38">
        <v>827.01007448994744</v>
      </c>
      <c r="Q907" s="38">
        <f t="shared" si="174"/>
        <v>827</v>
      </c>
      <c r="R907" s="191"/>
      <c r="S907" s="195"/>
      <c r="T907" s="191"/>
      <c r="U907" s="195"/>
      <c r="V907" s="178"/>
      <c r="W907" s="38"/>
    </row>
    <row r="908" spans="1:23" x14ac:dyDescent="0.25">
      <c r="A908" s="5"/>
      <c r="B908" s="8"/>
      <c r="C908" s="8"/>
      <c r="D908" s="75">
        <v>0</v>
      </c>
      <c r="E908" s="181"/>
      <c r="F908" s="50"/>
      <c r="G908" s="61"/>
      <c r="H908" s="39"/>
      <c r="I908" s="15"/>
      <c r="J908" s="15"/>
      <c r="K908" s="15"/>
      <c r="L908" s="15"/>
      <c r="M908" s="15"/>
      <c r="N908" s="15"/>
      <c r="O908" s="38">
        <f t="shared" si="173"/>
        <v>0</v>
      </c>
      <c r="P908" s="38">
        <v>0</v>
      </c>
      <c r="Q908" s="38">
        <f t="shared" si="174"/>
        <v>0</v>
      </c>
      <c r="R908" s="191"/>
      <c r="S908" s="195"/>
      <c r="T908" s="191"/>
      <c r="U908" s="195"/>
      <c r="V908" s="178"/>
      <c r="W908" s="38"/>
    </row>
    <row r="909" spans="1:23" x14ac:dyDescent="0.25">
      <c r="A909" s="32" t="s">
        <v>623</v>
      </c>
      <c r="B909" s="63" t="s">
        <v>2</v>
      </c>
      <c r="C909" s="64"/>
      <c r="D909" s="7">
        <v>998.38089999999977</v>
      </c>
      <c r="E909" s="182">
        <f>E910</f>
        <v>65392</v>
      </c>
      <c r="F909" s="55"/>
      <c r="G909" s="61"/>
      <c r="H909" s="12">
        <f>H911</f>
        <v>7213580.5999999996</v>
      </c>
      <c r="I909" s="12">
        <f>I911</f>
        <v>-7213580.5999999996</v>
      </c>
      <c r="J909" s="15"/>
      <c r="K909" s="15"/>
      <c r="L909" s="15"/>
      <c r="M909" s="14">
        <f>M911</f>
        <v>29810051.817441687</v>
      </c>
      <c r="N909" s="12">
        <f t="shared" si="179"/>
        <v>29810051.817441687</v>
      </c>
      <c r="O909" s="38"/>
      <c r="P909" s="38"/>
      <c r="Q909" s="38">
        <f t="shared" si="174"/>
        <v>0</v>
      </c>
      <c r="R909" s="191"/>
      <c r="S909" s="195"/>
      <c r="T909" s="191"/>
      <c r="U909" s="195"/>
      <c r="V909" s="178"/>
      <c r="W909" s="38"/>
    </row>
    <row r="910" spans="1:23" x14ac:dyDescent="0.25">
      <c r="A910" s="32" t="s">
        <v>623</v>
      </c>
      <c r="B910" s="63" t="s">
        <v>3</v>
      </c>
      <c r="C910" s="64"/>
      <c r="D910" s="7">
        <v>998.38089999999977</v>
      </c>
      <c r="E910" s="182">
        <f>SUM(E912:E934)</f>
        <v>65392</v>
      </c>
      <c r="F910" s="55">
        <f>SUM(F912:F934)</f>
        <v>28854322.399999999</v>
      </c>
      <c r="G910" s="61"/>
      <c r="H910" s="12">
        <f>SUM(H912:H934)</f>
        <v>13131771.000000002</v>
      </c>
      <c r="I910" s="12">
        <f>SUM(I912:I934)</f>
        <v>15722551.400000002</v>
      </c>
      <c r="J910" s="15"/>
      <c r="K910" s="15"/>
      <c r="L910" s="12">
        <f>SUM(L912:L934)</f>
        <v>20153339.291127421</v>
      </c>
      <c r="M910" s="15"/>
      <c r="N910" s="12">
        <f t="shared" si="179"/>
        <v>20153339.291127421</v>
      </c>
      <c r="O910" s="38"/>
      <c r="P910" s="38"/>
      <c r="Q910" s="38">
        <f t="shared" si="174"/>
        <v>0</v>
      </c>
      <c r="R910" s="191"/>
      <c r="S910" s="195"/>
      <c r="T910" s="191"/>
      <c r="U910" s="195"/>
      <c r="V910" s="178"/>
      <c r="W910" s="38"/>
    </row>
    <row r="911" spans="1:23" x14ac:dyDescent="0.25">
      <c r="A911" s="5"/>
      <c r="B911" s="71" t="s">
        <v>26</v>
      </c>
      <c r="C911" s="53">
        <v>2</v>
      </c>
      <c r="D911" s="75">
        <v>0</v>
      </c>
      <c r="E911" s="185"/>
      <c r="F911" s="70"/>
      <c r="G911" s="61">
        <v>25</v>
      </c>
      <c r="H911" s="15">
        <f>F910*G911/100</f>
        <v>7213580.5999999996</v>
      </c>
      <c r="I911" s="15">
        <f t="shared" si="180"/>
        <v>-7213580.5999999996</v>
      </c>
      <c r="J911" s="15"/>
      <c r="K911" s="15"/>
      <c r="L911" s="15"/>
      <c r="M911" s="15">
        <f>($L$7*$L$8*E909/$L$10)+($L$7*$L$9*D909/$L$11)</f>
        <v>29810051.817441687</v>
      </c>
      <c r="N911" s="15">
        <f t="shared" si="179"/>
        <v>29810051.817441687</v>
      </c>
      <c r="O911" s="38">
        <f t="shared" si="173"/>
        <v>29810.051817441687</v>
      </c>
      <c r="P911" s="38">
        <v>27256.196391191937</v>
      </c>
      <c r="Q911" s="38">
        <f t="shared" si="174"/>
        <v>27256.2</v>
      </c>
      <c r="R911" s="191"/>
      <c r="S911" s="195"/>
      <c r="T911" s="191"/>
      <c r="U911" s="195"/>
      <c r="V911" s="178"/>
      <c r="W911" s="38"/>
    </row>
    <row r="912" spans="1:23" x14ac:dyDescent="0.25">
      <c r="A912" s="5"/>
      <c r="B912" s="71" t="s">
        <v>624</v>
      </c>
      <c r="C912" s="53">
        <v>4</v>
      </c>
      <c r="D912" s="75">
        <v>17.226600000000001</v>
      </c>
      <c r="E912" s="179">
        <v>437</v>
      </c>
      <c r="F912" s="116">
        <v>94494.9</v>
      </c>
      <c r="G912" s="61">
        <v>75</v>
      </c>
      <c r="H912" s="15">
        <f>F912*G912/100</f>
        <v>70871.175000000003</v>
      </c>
      <c r="I912" s="15">
        <f t="shared" si="180"/>
        <v>23623.724999999991</v>
      </c>
      <c r="J912" s="15">
        <f t="shared" ref="J912:J934" si="181">F912/E912</f>
        <v>216.23546910755147</v>
      </c>
      <c r="K912" s="15">
        <f t="shared" ref="K912:K934" si="182">$J$11*$J$19-J912</f>
        <v>425.71961041808197</v>
      </c>
      <c r="L912" s="15">
        <f t="shared" ref="L912:L934" si="183">IF(K912&gt;0,$J$7*$J$8*(K912/$K$19),0)+$J$7*$J$9*(E912/$E$19)+$J$7*$J$10*(D912/$D$19)</f>
        <v>637162.29465127888</v>
      </c>
      <c r="M912" s="15"/>
      <c r="N912" s="15">
        <f t="shared" si="179"/>
        <v>637162.29465127888</v>
      </c>
      <c r="O912" s="38">
        <f t="shared" si="173"/>
        <v>637.1622946512789</v>
      </c>
      <c r="P912" s="38">
        <v>546.69538840431437</v>
      </c>
      <c r="Q912" s="38">
        <f t="shared" si="174"/>
        <v>546.70000000000005</v>
      </c>
      <c r="R912" s="191"/>
      <c r="S912" s="195"/>
      <c r="T912" s="191"/>
      <c r="U912" s="195"/>
      <c r="V912" s="178"/>
      <c r="W912" s="38"/>
    </row>
    <row r="913" spans="1:23" x14ac:dyDescent="0.25">
      <c r="A913" s="5"/>
      <c r="B913" s="71" t="s">
        <v>105</v>
      </c>
      <c r="C913" s="53">
        <v>4</v>
      </c>
      <c r="D913" s="75">
        <v>25.498499999999996</v>
      </c>
      <c r="E913" s="179">
        <v>2604</v>
      </c>
      <c r="F913" s="116">
        <v>332480.5</v>
      </c>
      <c r="G913" s="61">
        <v>75</v>
      </c>
      <c r="H913" s="15">
        <f t="shared" ref="H913:H934" si="184">F913*G913/100</f>
        <v>249360.375</v>
      </c>
      <c r="I913" s="15">
        <f t="shared" si="180"/>
        <v>83120.125</v>
      </c>
      <c r="J913" s="15">
        <f t="shared" si="181"/>
        <v>127.68068356374808</v>
      </c>
      <c r="K913" s="15">
        <f t="shared" si="182"/>
        <v>514.27439596188538</v>
      </c>
      <c r="L913" s="15">
        <f t="shared" si="183"/>
        <v>981234.33923025569</v>
      </c>
      <c r="M913" s="15"/>
      <c r="N913" s="15">
        <f t="shared" si="179"/>
        <v>981234.33923025569</v>
      </c>
      <c r="O913" s="38">
        <f t="shared" si="173"/>
        <v>981.23433923025573</v>
      </c>
      <c r="P913" s="38">
        <v>884.25281201183986</v>
      </c>
      <c r="Q913" s="38">
        <f t="shared" si="174"/>
        <v>884.3</v>
      </c>
      <c r="R913" s="191"/>
      <c r="S913" s="195"/>
      <c r="T913" s="191"/>
      <c r="U913" s="195"/>
      <c r="V913" s="178"/>
      <c r="W913" s="38"/>
    </row>
    <row r="914" spans="1:23" x14ac:dyDescent="0.25">
      <c r="A914" s="5"/>
      <c r="B914" s="71" t="s">
        <v>625</v>
      </c>
      <c r="C914" s="53">
        <v>4</v>
      </c>
      <c r="D914" s="75">
        <v>35.809699999999999</v>
      </c>
      <c r="E914" s="179">
        <v>928</v>
      </c>
      <c r="F914" s="116">
        <v>231147.9</v>
      </c>
      <c r="G914" s="61">
        <v>75</v>
      </c>
      <c r="H914" s="15">
        <f t="shared" si="184"/>
        <v>173360.92499999999</v>
      </c>
      <c r="I914" s="15">
        <f t="shared" si="180"/>
        <v>57786.975000000006</v>
      </c>
      <c r="J914" s="15">
        <f t="shared" si="181"/>
        <v>249.08178879310344</v>
      </c>
      <c r="K914" s="15">
        <f t="shared" si="182"/>
        <v>392.87329073252999</v>
      </c>
      <c r="L914" s="15">
        <f t="shared" si="183"/>
        <v>692487.2768265818</v>
      </c>
      <c r="M914" s="15"/>
      <c r="N914" s="15">
        <f t="shared" si="179"/>
        <v>692487.2768265818</v>
      </c>
      <c r="O914" s="38">
        <f t="shared" si="173"/>
        <v>692.48727682658182</v>
      </c>
      <c r="P914" s="38">
        <v>511.88209633501026</v>
      </c>
      <c r="Q914" s="38">
        <f t="shared" si="174"/>
        <v>511.9</v>
      </c>
      <c r="R914" s="191"/>
      <c r="S914" s="195"/>
      <c r="T914" s="191"/>
      <c r="U914" s="195"/>
      <c r="V914" s="178"/>
      <c r="W914" s="38"/>
    </row>
    <row r="915" spans="1:23" x14ac:dyDescent="0.25">
      <c r="A915" s="5"/>
      <c r="B915" s="71" t="s">
        <v>845</v>
      </c>
      <c r="C915" s="53">
        <v>4</v>
      </c>
      <c r="D915" s="75">
        <v>39.009399999999999</v>
      </c>
      <c r="E915" s="179">
        <v>2727</v>
      </c>
      <c r="F915" s="116">
        <v>442950.6</v>
      </c>
      <c r="G915" s="61">
        <v>75</v>
      </c>
      <c r="H915" s="15">
        <f t="shared" si="184"/>
        <v>332212.95</v>
      </c>
      <c r="I915" s="15">
        <f t="shared" si="180"/>
        <v>110737.64999999997</v>
      </c>
      <c r="J915" s="15">
        <f t="shared" si="181"/>
        <v>162.43146314631463</v>
      </c>
      <c r="K915" s="15">
        <f t="shared" si="182"/>
        <v>479.52361637931881</v>
      </c>
      <c r="L915" s="15">
        <f t="shared" si="183"/>
        <v>985055.63262238842</v>
      </c>
      <c r="M915" s="15"/>
      <c r="N915" s="15">
        <f t="shared" si="179"/>
        <v>985055.63262238842</v>
      </c>
      <c r="O915" s="38">
        <f t="shared" si="173"/>
        <v>985.05563262238843</v>
      </c>
      <c r="P915" s="38">
        <v>859.98660774053383</v>
      </c>
      <c r="Q915" s="38">
        <f t="shared" si="174"/>
        <v>860</v>
      </c>
      <c r="R915" s="191"/>
      <c r="S915" s="195"/>
      <c r="T915" s="191"/>
      <c r="U915" s="195"/>
      <c r="V915" s="178"/>
      <c r="W915" s="38"/>
    </row>
    <row r="916" spans="1:23" x14ac:dyDescent="0.25">
      <c r="A916" s="5"/>
      <c r="B916" s="71" t="s">
        <v>626</v>
      </c>
      <c r="C916" s="53">
        <v>4</v>
      </c>
      <c r="D916" s="75">
        <v>53.113700000000001</v>
      </c>
      <c r="E916" s="179">
        <v>3363</v>
      </c>
      <c r="F916" s="116">
        <v>421639.5</v>
      </c>
      <c r="G916" s="61">
        <v>75</v>
      </c>
      <c r="H916" s="15">
        <f t="shared" si="184"/>
        <v>316229.625</v>
      </c>
      <c r="I916" s="15">
        <f t="shared" si="180"/>
        <v>105409.875</v>
      </c>
      <c r="J916" s="15">
        <f t="shared" si="181"/>
        <v>125.37600356824264</v>
      </c>
      <c r="K916" s="15">
        <f t="shared" si="182"/>
        <v>516.57907595739084</v>
      </c>
      <c r="L916" s="15">
        <f t="shared" si="183"/>
        <v>1132104.4349278903</v>
      </c>
      <c r="M916" s="15"/>
      <c r="N916" s="15">
        <f t="shared" si="179"/>
        <v>1132104.4349278903</v>
      </c>
      <c r="O916" s="38">
        <f t="shared" si="173"/>
        <v>1132.1044349278902</v>
      </c>
      <c r="P916" s="38">
        <v>1043.9395444179315</v>
      </c>
      <c r="Q916" s="38">
        <f t="shared" si="174"/>
        <v>1043.9000000000001</v>
      </c>
      <c r="R916" s="191"/>
      <c r="S916" s="195"/>
      <c r="T916" s="191"/>
      <c r="U916" s="195"/>
      <c r="V916" s="178"/>
      <c r="W916" s="38"/>
    </row>
    <row r="917" spans="1:23" x14ac:dyDescent="0.25">
      <c r="A917" s="5"/>
      <c r="B917" s="71" t="s">
        <v>627</v>
      </c>
      <c r="C917" s="53">
        <v>4</v>
      </c>
      <c r="D917" s="75">
        <v>54.958999999999996</v>
      </c>
      <c r="E917" s="179">
        <v>2655</v>
      </c>
      <c r="F917" s="116">
        <v>612898.69999999995</v>
      </c>
      <c r="G917" s="61">
        <v>75</v>
      </c>
      <c r="H917" s="15">
        <f t="shared" si="184"/>
        <v>459674.02500000002</v>
      </c>
      <c r="I917" s="15">
        <f t="shared" si="180"/>
        <v>153224.67499999993</v>
      </c>
      <c r="J917" s="15">
        <f t="shared" si="181"/>
        <v>230.84696798493408</v>
      </c>
      <c r="K917" s="15">
        <f t="shared" si="182"/>
        <v>411.10811154069938</v>
      </c>
      <c r="L917" s="15">
        <f t="shared" si="183"/>
        <v>933486.91124485235</v>
      </c>
      <c r="M917" s="15"/>
      <c r="N917" s="15">
        <f t="shared" si="179"/>
        <v>933486.91124485235</v>
      </c>
      <c r="O917" s="38">
        <f t="shared" si="173"/>
        <v>933.48691124485231</v>
      </c>
      <c r="P917" s="38">
        <v>858.06355131290888</v>
      </c>
      <c r="Q917" s="38">
        <f t="shared" si="174"/>
        <v>858.1</v>
      </c>
      <c r="R917" s="191"/>
      <c r="S917" s="195"/>
      <c r="T917" s="191"/>
      <c r="U917" s="195"/>
      <c r="V917" s="178"/>
      <c r="W917" s="38"/>
    </row>
    <row r="918" spans="1:23" x14ac:dyDescent="0.25">
      <c r="A918" s="5"/>
      <c r="B918" s="71" t="s">
        <v>171</v>
      </c>
      <c r="C918" s="53">
        <v>4</v>
      </c>
      <c r="D918" s="75">
        <v>50.674500000000002</v>
      </c>
      <c r="E918" s="179">
        <v>2344</v>
      </c>
      <c r="F918" s="116">
        <v>629192.69999999995</v>
      </c>
      <c r="G918" s="61">
        <v>75</v>
      </c>
      <c r="H918" s="15">
        <f t="shared" si="184"/>
        <v>471894.52500000002</v>
      </c>
      <c r="I918" s="15">
        <f t="shared" si="180"/>
        <v>157298.17499999993</v>
      </c>
      <c r="J918" s="15">
        <f t="shared" si="181"/>
        <v>268.42691979522181</v>
      </c>
      <c r="K918" s="15">
        <f t="shared" si="182"/>
        <v>373.52815973041163</v>
      </c>
      <c r="L918" s="15">
        <f t="shared" si="183"/>
        <v>843630.84860412544</v>
      </c>
      <c r="M918" s="15"/>
      <c r="N918" s="15">
        <f t="shared" si="179"/>
        <v>843630.84860412544</v>
      </c>
      <c r="O918" s="38">
        <f t="shared" si="173"/>
        <v>843.63084860412539</v>
      </c>
      <c r="P918" s="38">
        <v>782.94480695611639</v>
      </c>
      <c r="Q918" s="38">
        <f t="shared" si="174"/>
        <v>782.9</v>
      </c>
      <c r="R918" s="191"/>
      <c r="S918" s="195"/>
      <c r="T918" s="191"/>
      <c r="U918" s="195"/>
      <c r="V918" s="178"/>
      <c r="W918" s="38"/>
    </row>
    <row r="919" spans="1:23" x14ac:dyDescent="0.25">
      <c r="A919" s="5"/>
      <c r="B919" s="71" t="s">
        <v>628</v>
      </c>
      <c r="C919" s="53">
        <v>4</v>
      </c>
      <c r="D919" s="75">
        <v>47.912499999999994</v>
      </c>
      <c r="E919" s="179">
        <v>2692</v>
      </c>
      <c r="F919" s="116">
        <v>625289.19999999995</v>
      </c>
      <c r="G919" s="61">
        <v>75</v>
      </c>
      <c r="H919" s="15">
        <f t="shared" si="184"/>
        <v>468966.9</v>
      </c>
      <c r="I919" s="15">
        <f t="shared" si="180"/>
        <v>156322.29999999993</v>
      </c>
      <c r="J919" s="15">
        <f t="shared" si="181"/>
        <v>232.27682020802376</v>
      </c>
      <c r="K919" s="15">
        <f t="shared" si="182"/>
        <v>409.67825931760967</v>
      </c>
      <c r="L919" s="15">
        <f t="shared" si="183"/>
        <v>915989.45163964794</v>
      </c>
      <c r="M919" s="15"/>
      <c r="N919" s="15">
        <f t="shared" si="179"/>
        <v>915989.45163964794</v>
      </c>
      <c r="O919" s="38">
        <f t="shared" ref="O919:O982" si="185">N919/1000</f>
        <v>915.989451639648</v>
      </c>
      <c r="P919" s="38">
        <v>878.10014969856002</v>
      </c>
      <c r="Q919" s="38">
        <f t="shared" si="174"/>
        <v>878.1</v>
      </c>
      <c r="R919" s="191"/>
      <c r="S919" s="195"/>
      <c r="T919" s="191"/>
      <c r="U919" s="195"/>
      <c r="V919" s="178"/>
      <c r="W919" s="38"/>
    </row>
    <row r="920" spans="1:23" x14ac:dyDescent="0.25">
      <c r="A920" s="5"/>
      <c r="B920" s="71" t="s">
        <v>629</v>
      </c>
      <c r="C920" s="53">
        <v>4</v>
      </c>
      <c r="D920" s="75">
        <v>55.839199999999998</v>
      </c>
      <c r="E920" s="179">
        <v>3986</v>
      </c>
      <c r="F920" s="116">
        <v>753787.1</v>
      </c>
      <c r="G920" s="61">
        <v>75</v>
      </c>
      <c r="H920" s="15">
        <f t="shared" si="184"/>
        <v>565340.32499999995</v>
      </c>
      <c r="I920" s="15">
        <f t="shared" si="180"/>
        <v>188446.77500000002</v>
      </c>
      <c r="J920" s="15">
        <f t="shared" si="181"/>
        <v>189.10865529352733</v>
      </c>
      <c r="K920" s="15">
        <f t="shared" si="182"/>
        <v>452.84642423210607</v>
      </c>
      <c r="L920" s="15">
        <f t="shared" si="183"/>
        <v>1117077.1343901688</v>
      </c>
      <c r="M920" s="15"/>
      <c r="N920" s="15">
        <f t="shared" si="179"/>
        <v>1117077.1343901688</v>
      </c>
      <c r="O920" s="38">
        <f t="shared" si="185"/>
        <v>1117.0771343901688</v>
      </c>
      <c r="P920" s="38">
        <v>1027.7178102527205</v>
      </c>
      <c r="Q920" s="38">
        <f t="shared" si="174"/>
        <v>1027.7</v>
      </c>
      <c r="R920" s="191"/>
      <c r="S920" s="195"/>
      <c r="T920" s="191"/>
      <c r="U920" s="195"/>
      <c r="V920" s="178"/>
      <c r="W920" s="38"/>
    </row>
    <row r="921" spans="1:23" x14ac:dyDescent="0.25">
      <c r="A921" s="5"/>
      <c r="B921" s="71" t="s">
        <v>630</v>
      </c>
      <c r="C921" s="53">
        <v>4</v>
      </c>
      <c r="D921" s="75">
        <v>30.313600000000001</v>
      </c>
      <c r="E921" s="179">
        <v>2950</v>
      </c>
      <c r="F921" s="116">
        <v>364908.1</v>
      </c>
      <c r="G921" s="61">
        <v>75</v>
      </c>
      <c r="H921" s="15">
        <f t="shared" si="184"/>
        <v>273681.07500000001</v>
      </c>
      <c r="I921" s="15">
        <f t="shared" si="180"/>
        <v>91227.024999999965</v>
      </c>
      <c r="J921" s="15">
        <f t="shared" si="181"/>
        <v>123.69766101694914</v>
      </c>
      <c r="K921" s="15">
        <f t="shared" si="182"/>
        <v>518.25741850868428</v>
      </c>
      <c r="L921" s="15">
        <f t="shared" si="183"/>
        <v>1032608.8471215379</v>
      </c>
      <c r="M921" s="15"/>
      <c r="N921" s="15">
        <f t="shared" si="179"/>
        <v>1032608.8471215379</v>
      </c>
      <c r="O921" s="38">
        <f t="shared" si="185"/>
        <v>1032.6088471215378</v>
      </c>
      <c r="P921" s="38">
        <v>940.95408018723958</v>
      </c>
      <c r="Q921" s="38">
        <f t="shared" ref="Q921:Q984" si="186">(ROUND(P921,1))</f>
        <v>941</v>
      </c>
      <c r="R921" s="191"/>
      <c r="S921" s="195"/>
      <c r="T921" s="191"/>
      <c r="U921" s="195"/>
      <c r="V921" s="178"/>
      <c r="W921" s="38"/>
    </row>
    <row r="922" spans="1:23" x14ac:dyDescent="0.25">
      <c r="A922" s="5"/>
      <c r="B922" s="71" t="s">
        <v>631</v>
      </c>
      <c r="C922" s="53">
        <v>4</v>
      </c>
      <c r="D922" s="75">
        <v>12.9727</v>
      </c>
      <c r="E922" s="179">
        <v>537</v>
      </c>
      <c r="F922" s="116">
        <v>234038.7</v>
      </c>
      <c r="G922" s="61">
        <v>75</v>
      </c>
      <c r="H922" s="15">
        <f t="shared" si="184"/>
        <v>175529.02499999999</v>
      </c>
      <c r="I922" s="15">
        <f t="shared" si="180"/>
        <v>58509.675000000017</v>
      </c>
      <c r="J922" s="15">
        <f t="shared" si="181"/>
        <v>435.82625698324023</v>
      </c>
      <c r="K922" s="15">
        <f t="shared" si="182"/>
        <v>206.12882254239321</v>
      </c>
      <c r="L922" s="15">
        <f t="shared" si="183"/>
        <v>352280.06105578458</v>
      </c>
      <c r="M922" s="15"/>
      <c r="N922" s="15">
        <f t="shared" si="179"/>
        <v>352280.06105578458</v>
      </c>
      <c r="O922" s="38">
        <f t="shared" si="185"/>
        <v>352.28006105578459</v>
      </c>
      <c r="P922" s="38">
        <v>310.96016341241523</v>
      </c>
      <c r="Q922" s="38">
        <f t="shared" si="186"/>
        <v>311</v>
      </c>
      <c r="R922" s="191"/>
      <c r="S922" s="195"/>
      <c r="T922" s="191"/>
      <c r="U922" s="195"/>
      <c r="V922" s="178"/>
      <c r="W922" s="38"/>
    </row>
    <row r="923" spans="1:23" x14ac:dyDescent="0.25">
      <c r="A923" s="5"/>
      <c r="B923" s="71" t="s">
        <v>632</v>
      </c>
      <c r="C923" s="53">
        <v>4</v>
      </c>
      <c r="D923" s="75">
        <v>53.3904</v>
      </c>
      <c r="E923" s="179">
        <v>4944</v>
      </c>
      <c r="F923" s="116">
        <v>1238751.7</v>
      </c>
      <c r="G923" s="61">
        <v>75</v>
      </c>
      <c r="H923" s="15">
        <f t="shared" si="184"/>
        <v>929063.77500000002</v>
      </c>
      <c r="I923" s="15">
        <f t="shared" si="180"/>
        <v>309687.92499999993</v>
      </c>
      <c r="J923" s="15">
        <f t="shared" si="181"/>
        <v>250.55657362459547</v>
      </c>
      <c r="K923" s="15">
        <f t="shared" si="182"/>
        <v>391.39850590103799</v>
      </c>
      <c r="L923" s="15">
        <f t="shared" si="183"/>
        <v>1122967.8818631503</v>
      </c>
      <c r="M923" s="15"/>
      <c r="N923" s="15">
        <f t="shared" si="179"/>
        <v>1122967.8818631503</v>
      </c>
      <c r="O923" s="38">
        <f t="shared" si="185"/>
        <v>1122.9678818631503</v>
      </c>
      <c r="P923" s="38">
        <v>989.33460718249944</v>
      </c>
      <c r="Q923" s="38">
        <f t="shared" si="186"/>
        <v>989.3</v>
      </c>
      <c r="R923" s="191"/>
      <c r="S923" s="195"/>
      <c r="T923" s="191"/>
      <c r="U923" s="195"/>
      <c r="V923" s="178"/>
      <c r="W923" s="38"/>
    </row>
    <row r="924" spans="1:23" x14ac:dyDescent="0.25">
      <c r="A924" s="5"/>
      <c r="B924" s="71" t="s">
        <v>244</v>
      </c>
      <c r="C924" s="53">
        <v>4</v>
      </c>
      <c r="D924" s="75">
        <v>38.387099999999997</v>
      </c>
      <c r="E924" s="179">
        <v>1763</v>
      </c>
      <c r="F924" s="116">
        <v>553450</v>
      </c>
      <c r="G924" s="61">
        <v>75</v>
      </c>
      <c r="H924" s="15">
        <f t="shared" si="184"/>
        <v>415087.5</v>
      </c>
      <c r="I924" s="15">
        <f t="shared" si="180"/>
        <v>138362.5</v>
      </c>
      <c r="J924" s="15">
        <f t="shared" si="181"/>
        <v>313.92512762336924</v>
      </c>
      <c r="K924" s="15">
        <f t="shared" si="182"/>
        <v>328.0299519022642</v>
      </c>
      <c r="L924" s="15">
        <f t="shared" si="183"/>
        <v>695922.13637742936</v>
      </c>
      <c r="M924" s="15"/>
      <c r="N924" s="15">
        <f t="shared" si="179"/>
        <v>695922.13637742936</v>
      </c>
      <c r="O924" s="38">
        <f t="shared" si="185"/>
        <v>695.92213637742941</v>
      </c>
      <c r="P924" s="38">
        <v>705.68292886128529</v>
      </c>
      <c r="Q924" s="38">
        <f t="shared" si="186"/>
        <v>705.7</v>
      </c>
      <c r="R924" s="191"/>
      <c r="S924" s="195"/>
      <c r="T924" s="191"/>
      <c r="U924" s="195"/>
      <c r="V924" s="178"/>
      <c r="W924" s="38"/>
    </row>
    <row r="925" spans="1:23" x14ac:dyDescent="0.25">
      <c r="A925" s="5"/>
      <c r="B925" s="71" t="s">
        <v>633</v>
      </c>
      <c r="C925" s="53">
        <v>4</v>
      </c>
      <c r="D925" s="75">
        <v>37.928000000000004</v>
      </c>
      <c r="E925" s="179">
        <v>2504</v>
      </c>
      <c r="F925" s="116">
        <v>847732.2</v>
      </c>
      <c r="G925" s="61">
        <v>75</v>
      </c>
      <c r="H925" s="15">
        <f t="shared" si="184"/>
        <v>635799.15</v>
      </c>
      <c r="I925" s="15">
        <f t="shared" si="180"/>
        <v>211933.04999999993</v>
      </c>
      <c r="J925" s="15">
        <f t="shared" si="181"/>
        <v>338.55119808306705</v>
      </c>
      <c r="K925" s="15">
        <f t="shared" si="182"/>
        <v>303.40388144256639</v>
      </c>
      <c r="L925" s="15">
        <f t="shared" si="183"/>
        <v>733890.81810294313</v>
      </c>
      <c r="M925" s="15"/>
      <c r="N925" s="15">
        <f t="shared" si="179"/>
        <v>733890.81810294313</v>
      </c>
      <c r="O925" s="38">
        <f t="shared" si="185"/>
        <v>733.89081810294317</v>
      </c>
      <c r="P925" s="38">
        <v>618.78869433294267</v>
      </c>
      <c r="Q925" s="38">
        <f t="shared" si="186"/>
        <v>618.79999999999995</v>
      </c>
      <c r="R925" s="191"/>
      <c r="S925" s="195"/>
      <c r="T925" s="191"/>
      <c r="U925" s="195"/>
      <c r="V925" s="178"/>
      <c r="W925" s="38"/>
    </row>
    <row r="926" spans="1:23" x14ac:dyDescent="0.25">
      <c r="A926" s="5"/>
      <c r="B926" s="71" t="s">
        <v>634</v>
      </c>
      <c r="C926" s="53">
        <v>4</v>
      </c>
      <c r="D926" s="75">
        <v>42.626199999999997</v>
      </c>
      <c r="E926" s="179">
        <v>2508</v>
      </c>
      <c r="F926" s="116">
        <v>1652772.8</v>
      </c>
      <c r="G926" s="61">
        <v>75</v>
      </c>
      <c r="H926" s="15">
        <f t="shared" si="184"/>
        <v>1239579.6000000001</v>
      </c>
      <c r="I926" s="15">
        <f t="shared" si="180"/>
        <v>413193.19999999995</v>
      </c>
      <c r="J926" s="15">
        <f t="shared" si="181"/>
        <v>659.00031897926635</v>
      </c>
      <c r="K926" s="15">
        <f t="shared" si="182"/>
        <v>-17.045239453632917</v>
      </c>
      <c r="L926" s="15">
        <f t="shared" si="183"/>
        <v>356243.32847755385</v>
      </c>
      <c r="M926" s="15"/>
      <c r="N926" s="15">
        <f t="shared" si="179"/>
        <v>356243.32847755385</v>
      </c>
      <c r="O926" s="38">
        <f t="shared" si="185"/>
        <v>356.24332847755386</v>
      </c>
      <c r="P926" s="38">
        <v>326.78907404680945</v>
      </c>
      <c r="Q926" s="38">
        <f t="shared" si="186"/>
        <v>326.8</v>
      </c>
      <c r="R926" s="191"/>
      <c r="S926" s="195"/>
      <c r="T926" s="191"/>
      <c r="U926" s="195"/>
      <c r="V926" s="178"/>
      <c r="W926" s="38"/>
    </row>
    <row r="927" spans="1:23" x14ac:dyDescent="0.25">
      <c r="A927" s="5"/>
      <c r="B927" s="71" t="s">
        <v>846</v>
      </c>
      <c r="C927" s="53">
        <v>4</v>
      </c>
      <c r="D927" s="75">
        <v>47.831499999999998</v>
      </c>
      <c r="E927" s="179">
        <v>3293</v>
      </c>
      <c r="F927" s="116">
        <v>495865.2</v>
      </c>
      <c r="G927" s="61">
        <v>75</v>
      </c>
      <c r="H927" s="15">
        <f t="shared" si="184"/>
        <v>371898.9</v>
      </c>
      <c r="I927" s="15">
        <f t="shared" si="180"/>
        <v>123966.29999999999</v>
      </c>
      <c r="J927" s="15">
        <f t="shared" si="181"/>
        <v>150.58159732766475</v>
      </c>
      <c r="K927" s="15">
        <f t="shared" si="182"/>
        <v>491.37348219796866</v>
      </c>
      <c r="L927" s="15">
        <f t="shared" si="183"/>
        <v>1078543.0215956368</v>
      </c>
      <c r="M927" s="15"/>
      <c r="N927" s="15">
        <f t="shared" si="179"/>
        <v>1078543.0215956368</v>
      </c>
      <c r="O927" s="38">
        <f t="shared" si="185"/>
        <v>1078.5430215956369</v>
      </c>
      <c r="P927" s="38">
        <v>984.47806279820986</v>
      </c>
      <c r="Q927" s="38">
        <f t="shared" si="186"/>
        <v>984.5</v>
      </c>
      <c r="R927" s="191"/>
      <c r="S927" s="195"/>
      <c r="T927" s="191"/>
      <c r="U927" s="195"/>
      <c r="V927" s="178"/>
      <c r="W927" s="38"/>
    </row>
    <row r="928" spans="1:23" x14ac:dyDescent="0.25">
      <c r="A928" s="5"/>
      <c r="B928" s="71" t="s">
        <v>635</v>
      </c>
      <c r="C928" s="53">
        <v>4</v>
      </c>
      <c r="D928" s="75">
        <v>31.9847</v>
      </c>
      <c r="E928" s="179">
        <v>703</v>
      </c>
      <c r="F928" s="116">
        <v>195827.4</v>
      </c>
      <c r="G928" s="61">
        <v>75</v>
      </c>
      <c r="H928" s="15">
        <f t="shared" si="184"/>
        <v>146870.54999999999</v>
      </c>
      <c r="I928" s="15">
        <f t="shared" si="180"/>
        <v>48956.850000000006</v>
      </c>
      <c r="J928" s="15">
        <f t="shared" si="181"/>
        <v>278.55960170697011</v>
      </c>
      <c r="K928" s="15">
        <f t="shared" si="182"/>
        <v>363.39547781866332</v>
      </c>
      <c r="L928" s="15">
        <f t="shared" si="183"/>
        <v>622553.33287019469</v>
      </c>
      <c r="M928" s="15"/>
      <c r="N928" s="15">
        <f t="shared" si="179"/>
        <v>622553.33287019469</v>
      </c>
      <c r="O928" s="38">
        <f t="shared" si="185"/>
        <v>622.55333287019471</v>
      </c>
      <c r="P928" s="38">
        <v>582.48635048279914</v>
      </c>
      <c r="Q928" s="38">
        <f t="shared" si="186"/>
        <v>582.5</v>
      </c>
      <c r="R928" s="191"/>
      <c r="S928" s="195"/>
      <c r="T928" s="191"/>
      <c r="U928" s="195"/>
      <c r="V928" s="178"/>
      <c r="W928" s="38"/>
    </row>
    <row r="929" spans="1:23" x14ac:dyDescent="0.25">
      <c r="A929" s="5"/>
      <c r="B929" s="71" t="s">
        <v>636</v>
      </c>
      <c r="C929" s="53">
        <v>4</v>
      </c>
      <c r="D929" s="75">
        <v>42.980699999999999</v>
      </c>
      <c r="E929" s="179">
        <v>3582</v>
      </c>
      <c r="F929" s="116">
        <v>697994.7</v>
      </c>
      <c r="G929" s="61">
        <v>75</v>
      </c>
      <c r="H929" s="15">
        <f t="shared" si="184"/>
        <v>523496.02500000002</v>
      </c>
      <c r="I929" s="15">
        <f t="shared" si="180"/>
        <v>174498.67499999993</v>
      </c>
      <c r="J929" s="15">
        <f t="shared" si="181"/>
        <v>194.86172529313231</v>
      </c>
      <c r="K929" s="15">
        <f t="shared" si="182"/>
        <v>447.09335423250116</v>
      </c>
      <c r="L929" s="15">
        <f t="shared" si="183"/>
        <v>1035955.8535402436</v>
      </c>
      <c r="M929" s="15"/>
      <c r="N929" s="15">
        <f t="shared" si="179"/>
        <v>1035955.8535402436</v>
      </c>
      <c r="O929" s="38">
        <f t="shared" si="185"/>
        <v>1035.9558535402437</v>
      </c>
      <c r="P929" s="38">
        <v>908.24538625768628</v>
      </c>
      <c r="Q929" s="38">
        <f t="shared" si="186"/>
        <v>908.2</v>
      </c>
      <c r="R929" s="191"/>
      <c r="S929" s="195"/>
      <c r="T929" s="191"/>
      <c r="U929" s="195"/>
      <c r="V929" s="178"/>
      <c r="W929" s="38"/>
    </row>
    <row r="930" spans="1:23" x14ac:dyDescent="0.25">
      <c r="A930" s="5"/>
      <c r="B930" s="71" t="s">
        <v>913</v>
      </c>
      <c r="C930" s="53">
        <v>3</v>
      </c>
      <c r="D930" s="75">
        <v>22.766300000000001</v>
      </c>
      <c r="E930" s="179">
        <v>7349</v>
      </c>
      <c r="F930" s="116">
        <v>15470856</v>
      </c>
      <c r="G930" s="61">
        <v>20</v>
      </c>
      <c r="H930" s="15">
        <f t="shared" si="184"/>
        <v>3094171.2</v>
      </c>
      <c r="I930" s="15">
        <f t="shared" si="180"/>
        <v>12376684.800000001</v>
      </c>
      <c r="J930" s="15">
        <f t="shared" si="181"/>
        <v>2105.1647843243977</v>
      </c>
      <c r="K930" s="15">
        <f t="shared" si="182"/>
        <v>-1463.2097047987643</v>
      </c>
      <c r="L930" s="15">
        <f t="shared" si="183"/>
        <v>765601.95939281117</v>
      </c>
      <c r="M930" s="15"/>
      <c r="N930" s="15">
        <f t="shared" si="179"/>
        <v>765601.95939281117</v>
      </c>
      <c r="O930" s="38">
        <f t="shared" si="185"/>
        <v>765.60195939281118</v>
      </c>
      <c r="P930" s="38">
        <v>703.60736334200897</v>
      </c>
      <c r="Q930" s="38">
        <f t="shared" si="186"/>
        <v>703.6</v>
      </c>
      <c r="R930" s="191"/>
      <c r="S930" s="195"/>
      <c r="T930" s="191"/>
      <c r="U930" s="195"/>
      <c r="V930" s="178"/>
      <c r="W930" s="38"/>
    </row>
    <row r="931" spans="1:23" x14ac:dyDescent="0.25">
      <c r="A931" s="5"/>
      <c r="B931" s="71" t="s">
        <v>344</v>
      </c>
      <c r="C931" s="53">
        <v>4</v>
      </c>
      <c r="D931" s="75">
        <v>24.2531</v>
      </c>
      <c r="E931" s="179">
        <v>1110</v>
      </c>
      <c r="F931" s="116">
        <v>182685.5</v>
      </c>
      <c r="G931" s="61">
        <v>75</v>
      </c>
      <c r="H931" s="15">
        <f t="shared" si="184"/>
        <v>137014.125</v>
      </c>
      <c r="I931" s="15">
        <f t="shared" si="180"/>
        <v>45671.375</v>
      </c>
      <c r="J931" s="15">
        <f t="shared" si="181"/>
        <v>164.58153153153154</v>
      </c>
      <c r="K931" s="15">
        <f t="shared" si="182"/>
        <v>477.3735479941019</v>
      </c>
      <c r="L931" s="15">
        <f t="shared" si="183"/>
        <v>787275.29631050245</v>
      </c>
      <c r="M931" s="15"/>
      <c r="N931" s="15">
        <f t="shared" si="179"/>
        <v>787275.29631050245</v>
      </c>
      <c r="O931" s="38">
        <f t="shared" si="185"/>
        <v>787.27529631050243</v>
      </c>
      <c r="P931" s="38">
        <v>675.78689499277016</v>
      </c>
      <c r="Q931" s="38">
        <f t="shared" si="186"/>
        <v>675.8</v>
      </c>
      <c r="R931" s="191"/>
      <c r="S931" s="195"/>
      <c r="T931" s="191"/>
      <c r="U931" s="195"/>
      <c r="V931" s="178"/>
      <c r="W931" s="38"/>
    </row>
    <row r="932" spans="1:23" x14ac:dyDescent="0.25">
      <c r="A932" s="5"/>
      <c r="B932" s="71" t="s">
        <v>637</v>
      </c>
      <c r="C932" s="53">
        <v>4</v>
      </c>
      <c r="D932" s="75">
        <v>111.4866</v>
      </c>
      <c r="E932" s="179">
        <v>6826</v>
      </c>
      <c r="F932" s="116">
        <v>1317197.6000000001</v>
      </c>
      <c r="G932" s="61">
        <v>75</v>
      </c>
      <c r="H932" s="15">
        <f t="shared" si="184"/>
        <v>987898.2</v>
      </c>
      <c r="I932" s="15">
        <f t="shared" si="180"/>
        <v>329299.40000000014</v>
      </c>
      <c r="J932" s="15">
        <f t="shared" si="181"/>
        <v>192.9677116905948</v>
      </c>
      <c r="K932" s="15">
        <f t="shared" si="182"/>
        <v>448.98736783503864</v>
      </c>
      <c r="L932" s="15">
        <f t="shared" si="183"/>
        <v>1535610.0152961011</v>
      </c>
      <c r="M932" s="15"/>
      <c r="N932" s="15">
        <f t="shared" si="179"/>
        <v>1535610.0152961011</v>
      </c>
      <c r="O932" s="38">
        <f t="shared" si="185"/>
        <v>1535.6100152961012</v>
      </c>
      <c r="P932" s="38">
        <v>1412.1503704987658</v>
      </c>
      <c r="Q932" s="38">
        <f t="shared" si="186"/>
        <v>1412.2</v>
      </c>
      <c r="R932" s="191"/>
      <c r="S932" s="195"/>
      <c r="T932" s="191"/>
      <c r="U932" s="195"/>
      <c r="V932" s="178"/>
      <c r="W932" s="38"/>
    </row>
    <row r="933" spans="1:23" x14ac:dyDescent="0.25">
      <c r="A933" s="5"/>
      <c r="B933" s="71" t="s">
        <v>638</v>
      </c>
      <c r="C933" s="53">
        <v>4</v>
      </c>
      <c r="D933" s="75">
        <v>30.6875</v>
      </c>
      <c r="E933" s="179">
        <v>1949</v>
      </c>
      <c r="F933" s="116">
        <v>676280.2</v>
      </c>
      <c r="G933" s="61">
        <v>75</v>
      </c>
      <c r="H933" s="15">
        <f t="shared" si="184"/>
        <v>507210.15</v>
      </c>
      <c r="I933" s="15">
        <f t="shared" si="180"/>
        <v>169070.04999999993</v>
      </c>
      <c r="J933" s="15">
        <f t="shared" si="181"/>
        <v>346.98830169317597</v>
      </c>
      <c r="K933" s="15">
        <f t="shared" si="182"/>
        <v>294.96677783245747</v>
      </c>
      <c r="L933" s="15">
        <f t="shared" si="183"/>
        <v>650161.70294060418</v>
      </c>
      <c r="M933" s="15"/>
      <c r="N933" s="15">
        <f t="shared" si="179"/>
        <v>650161.70294060418</v>
      </c>
      <c r="O933" s="38">
        <f t="shared" si="185"/>
        <v>650.16170294060419</v>
      </c>
      <c r="P933" s="38">
        <v>639.25413991497032</v>
      </c>
      <c r="Q933" s="38">
        <f t="shared" si="186"/>
        <v>639.29999999999995</v>
      </c>
      <c r="R933" s="191"/>
      <c r="S933" s="195"/>
      <c r="T933" s="191"/>
      <c r="U933" s="195"/>
      <c r="V933" s="178"/>
      <c r="W933" s="38"/>
    </row>
    <row r="934" spans="1:23" x14ac:dyDescent="0.25">
      <c r="A934" s="5"/>
      <c r="B934" s="71" t="s">
        <v>639</v>
      </c>
      <c r="C934" s="53">
        <v>4</v>
      </c>
      <c r="D934" s="75">
        <v>90.729400000000012</v>
      </c>
      <c r="E934" s="179">
        <v>3638</v>
      </c>
      <c r="F934" s="116">
        <v>782081.2</v>
      </c>
      <c r="G934" s="61">
        <v>75</v>
      </c>
      <c r="H934" s="15">
        <f t="shared" si="184"/>
        <v>586560.9</v>
      </c>
      <c r="I934" s="15">
        <f t="shared" si="180"/>
        <v>195520.29999999993</v>
      </c>
      <c r="J934" s="15">
        <f t="shared" si="181"/>
        <v>214.97559098405716</v>
      </c>
      <c r="K934" s="15">
        <f t="shared" si="182"/>
        <v>426.9794885415763</v>
      </c>
      <c r="L934" s="15">
        <f t="shared" si="183"/>
        <v>1145496.7120457373</v>
      </c>
      <c r="M934" s="15"/>
      <c r="N934" s="15">
        <f t="shared" si="179"/>
        <v>1145496.7120457373</v>
      </c>
      <c r="O934" s="38">
        <f t="shared" si="185"/>
        <v>1145.4967120457372</v>
      </c>
      <c r="P934" s="38">
        <v>1047.9521202251419</v>
      </c>
      <c r="Q934" s="38">
        <f t="shared" si="186"/>
        <v>1048</v>
      </c>
      <c r="R934" s="191"/>
      <c r="S934" s="195"/>
      <c r="T934" s="191"/>
      <c r="U934" s="195"/>
      <c r="V934" s="178"/>
      <c r="W934" s="38"/>
    </row>
    <row r="935" spans="1:23" x14ac:dyDescent="0.25">
      <c r="A935" s="5"/>
      <c r="B935" s="8"/>
      <c r="C935" s="8"/>
      <c r="D935" s="75">
        <v>0</v>
      </c>
      <c r="E935" s="181"/>
      <c r="F935" s="50"/>
      <c r="G935" s="61"/>
      <c r="H935" s="39"/>
      <c r="I935" s="15"/>
      <c r="J935" s="15"/>
      <c r="K935" s="15"/>
      <c r="L935" s="15"/>
      <c r="M935" s="15"/>
      <c r="N935" s="15"/>
      <c r="O935" s="38">
        <f t="shared" si="185"/>
        <v>0</v>
      </c>
      <c r="P935" s="38">
        <v>0</v>
      </c>
      <c r="Q935" s="38">
        <f t="shared" si="186"/>
        <v>0</v>
      </c>
      <c r="R935" s="191"/>
      <c r="S935" s="195"/>
      <c r="T935" s="191"/>
      <c r="U935" s="195"/>
      <c r="V935" s="178"/>
      <c r="W935" s="38"/>
    </row>
    <row r="936" spans="1:23" x14ac:dyDescent="0.25">
      <c r="A936" s="32" t="s">
        <v>166</v>
      </c>
      <c r="B936" s="63" t="s">
        <v>2</v>
      </c>
      <c r="C936" s="64"/>
      <c r="D936" s="7">
        <v>673.69040000000018</v>
      </c>
      <c r="E936" s="182">
        <f>E937</f>
        <v>38949</v>
      </c>
      <c r="F936" s="55"/>
      <c r="G936" s="61"/>
      <c r="H936" s="12">
        <f>H938</f>
        <v>5560908.4000000004</v>
      </c>
      <c r="I936" s="12">
        <f>I938</f>
        <v>-5560908.4000000004</v>
      </c>
      <c r="J936" s="15"/>
      <c r="K936" s="15"/>
      <c r="L936" s="15"/>
      <c r="M936" s="14">
        <f>M938</f>
        <v>18826572.845519312</v>
      </c>
      <c r="N936" s="12">
        <f t="shared" si="179"/>
        <v>18826572.845519312</v>
      </c>
      <c r="O936" s="38"/>
      <c r="P936" s="38"/>
      <c r="Q936" s="38">
        <f t="shared" si="186"/>
        <v>0</v>
      </c>
      <c r="R936" s="191"/>
      <c r="S936" s="195"/>
      <c r="T936" s="191"/>
      <c r="U936" s="195"/>
      <c r="V936" s="178"/>
      <c r="W936" s="38"/>
    </row>
    <row r="937" spans="1:23" x14ac:dyDescent="0.25">
      <c r="A937" s="32" t="s">
        <v>166</v>
      </c>
      <c r="B937" s="63" t="s">
        <v>3</v>
      </c>
      <c r="C937" s="64"/>
      <c r="D937" s="7">
        <v>673.69040000000018</v>
      </c>
      <c r="E937" s="182">
        <f>SUM(E939:E953)</f>
        <v>38949</v>
      </c>
      <c r="F937" s="55">
        <f>SUM(F939:F953)</f>
        <v>22243633.600000001</v>
      </c>
      <c r="G937" s="61"/>
      <c r="H937" s="12">
        <f>SUM(H939:H953)</f>
        <v>8702588.8049999997</v>
      </c>
      <c r="I937" s="12">
        <f>SUM(I939:I953)</f>
        <v>13541044.795000002</v>
      </c>
      <c r="J937" s="15"/>
      <c r="K937" s="15"/>
      <c r="L937" s="12">
        <f>SUM(L939:L953)</f>
        <v>12347021.665866371</v>
      </c>
      <c r="M937" s="15"/>
      <c r="N937" s="12">
        <f t="shared" si="179"/>
        <v>12347021.665866371</v>
      </c>
      <c r="O937" s="38"/>
      <c r="P937" s="38"/>
      <c r="Q937" s="38">
        <f t="shared" si="186"/>
        <v>0</v>
      </c>
      <c r="R937" s="191"/>
      <c r="S937" s="195"/>
      <c r="T937" s="191"/>
      <c r="U937" s="195"/>
      <c r="V937" s="178"/>
      <c r="W937" s="38"/>
    </row>
    <row r="938" spans="1:23" x14ac:dyDescent="0.25">
      <c r="A938" s="5"/>
      <c r="B938" s="71" t="s">
        <v>26</v>
      </c>
      <c r="C938" s="53">
        <v>2</v>
      </c>
      <c r="D938" s="75">
        <v>0</v>
      </c>
      <c r="E938" s="185"/>
      <c r="F938" s="70"/>
      <c r="G938" s="61">
        <v>25</v>
      </c>
      <c r="H938" s="15">
        <f>F937*G938/100</f>
        <v>5560908.4000000004</v>
      </c>
      <c r="I938" s="15">
        <f t="shared" si="180"/>
        <v>-5560908.4000000004</v>
      </c>
      <c r="J938" s="15"/>
      <c r="K938" s="15"/>
      <c r="L938" s="15"/>
      <c r="M938" s="15">
        <f>($L$7*$L$8*E936/$L$10)+($L$7*$L$9*D936/$L$11)</f>
        <v>18826572.845519312</v>
      </c>
      <c r="N938" s="15">
        <f t="shared" si="179"/>
        <v>18826572.845519312</v>
      </c>
      <c r="O938" s="38">
        <f t="shared" si="185"/>
        <v>18826.572845519313</v>
      </c>
      <c r="P938" s="38">
        <v>17127.913948023728</v>
      </c>
      <c r="Q938" s="38">
        <f t="shared" si="186"/>
        <v>17127.900000000001</v>
      </c>
      <c r="R938" s="191"/>
      <c r="S938" s="195"/>
      <c r="T938" s="191"/>
      <c r="U938" s="195"/>
      <c r="V938" s="178"/>
      <c r="W938" s="38"/>
    </row>
    <row r="939" spans="1:23" x14ac:dyDescent="0.25">
      <c r="A939" s="5"/>
      <c r="B939" s="71" t="s">
        <v>640</v>
      </c>
      <c r="C939" s="53">
        <v>4</v>
      </c>
      <c r="D939" s="75">
        <v>35.155100000000004</v>
      </c>
      <c r="E939" s="179">
        <v>1508</v>
      </c>
      <c r="F939" s="117">
        <v>458087.7</v>
      </c>
      <c r="G939" s="61">
        <v>75</v>
      </c>
      <c r="H939" s="15">
        <f>F939*G939/100</f>
        <v>343565.77500000002</v>
      </c>
      <c r="I939" s="15">
        <f t="shared" si="180"/>
        <v>114521.92499999999</v>
      </c>
      <c r="J939" s="15">
        <f t="shared" ref="J939:J953" si="187">F939/E939</f>
        <v>303.77168435013266</v>
      </c>
      <c r="K939" s="15">
        <f t="shared" ref="K939:K953" si="188">$J$11*$J$19-J939</f>
        <v>338.18339517550078</v>
      </c>
      <c r="L939" s="15">
        <f t="shared" ref="L939:L953" si="189">IF(K939&gt;0,$J$7*$J$8*(K939/$K$19),0)+$J$7*$J$9*(E939/$E$19)+$J$7*$J$10*(D939/$D$19)</f>
        <v>675782.76895060949</v>
      </c>
      <c r="M939" s="15"/>
      <c r="N939" s="15">
        <f t="shared" si="179"/>
        <v>675782.76895060949</v>
      </c>
      <c r="O939" s="38">
        <f t="shared" si="185"/>
        <v>675.78276895060947</v>
      </c>
      <c r="P939" s="38">
        <v>680.30720904418945</v>
      </c>
      <c r="Q939" s="38">
        <f t="shared" si="186"/>
        <v>680.3</v>
      </c>
      <c r="R939" s="191"/>
      <c r="S939" s="195"/>
      <c r="T939" s="191"/>
      <c r="U939" s="195"/>
      <c r="V939" s="178"/>
      <c r="W939" s="38"/>
    </row>
    <row r="940" spans="1:23" x14ac:dyDescent="0.25">
      <c r="A940" s="5"/>
      <c r="B940" s="71" t="s">
        <v>641</v>
      </c>
      <c r="C940" s="53">
        <v>4</v>
      </c>
      <c r="D940" s="75">
        <v>65.399599999999992</v>
      </c>
      <c r="E940" s="179">
        <v>2073</v>
      </c>
      <c r="F940" s="117">
        <v>567964.6</v>
      </c>
      <c r="G940" s="61">
        <v>75</v>
      </c>
      <c r="H940" s="15">
        <f t="shared" ref="H940:H953" si="190">F940*G940/100</f>
        <v>425973.45</v>
      </c>
      <c r="I940" s="15">
        <f t="shared" si="180"/>
        <v>141991.14999999997</v>
      </c>
      <c r="J940" s="15">
        <f t="shared" si="187"/>
        <v>273.9819585142306</v>
      </c>
      <c r="K940" s="15">
        <f t="shared" si="188"/>
        <v>367.97312101140284</v>
      </c>
      <c r="L940" s="15">
        <f t="shared" si="189"/>
        <v>850648.10266418406</v>
      </c>
      <c r="M940" s="15"/>
      <c r="N940" s="15">
        <f t="shared" si="179"/>
        <v>850648.10266418406</v>
      </c>
      <c r="O940" s="38">
        <f t="shared" si="185"/>
        <v>850.64810266418408</v>
      </c>
      <c r="P940" s="38">
        <v>851.3771834293043</v>
      </c>
      <c r="Q940" s="38">
        <f t="shared" si="186"/>
        <v>851.4</v>
      </c>
      <c r="R940" s="191"/>
      <c r="S940" s="195"/>
      <c r="T940" s="191"/>
      <c r="U940" s="195"/>
      <c r="V940" s="178"/>
      <c r="W940" s="38"/>
    </row>
    <row r="941" spans="1:23" x14ac:dyDescent="0.25">
      <c r="A941" s="5"/>
      <c r="B941" s="71" t="s">
        <v>642</v>
      </c>
      <c r="C941" s="53">
        <v>4</v>
      </c>
      <c r="D941" s="75">
        <v>20.309100000000001</v>
      </c>
      <c r="E941" s="179">
        <v>750</v>
      </c>
      <c r="F941" s="117">
        <v>195754.8</v>
      </c>
      <c r="G941" s="61">
        <v>75</v>
      </c>
      <c r="H941" s="15">
        <f t="shared" si="190"/>
        <v>146816.1</v>
      </c>
      <c r="I941" s="15">
        <f t="shared" si="180"/>
        <v>48938.699999999983</v>
      </c>
      <c r="J941" s="15">
        <f t="shared" si="187"/>
        <v>261.00639999999999</v>
      </c>
      <c r="K941" s="15">
        <f t="shared" si="188"/>
        <v>380.94867952563345</v>
      </c>
      <c r="L941" s="15">
        <f t="shared" si="189"/>
        <v>617854.53579591028</v>
      </c>
      <c r="M941" s="15"/>
      <c r="N941" s="15">
        <f t="shared" si="179"/>
        <v>617854.53579591028</v>
      </c>
      <c r="O941" s="38">
        <f t="shared" si="185"/>
        <v>617.85453579591024</v>
      </c>
      <c r="P941" s="38">
        <v>636.70800226585152</v>
      </c>
      <c r="Q941" s="38">
        <f t="shared" si="186"/>
        <v>636.70000000000005</v>
      </c>
      <c r="R941" s="191"/>
      <c r="S941" s="195"/>
      <c r="T941" s="191"/>
      <c r="U941" s="195"/>
      <c r="V941" s="178"/>
      <c r="W941" s="38"/>
    </row>
    <row r="942" spans="1:23" x14ac:dyDescent="0.25">
      <c r="A942" s="5"/>
      <c r="B942" s="71" t="s">
        <v>643</v>
      </c>
      <c r="C942" s="53">
        <v>4</v>
      </c>
      <c r="D942" s="75">
        <v>22.101399999999998</v>
      </c>
      <c r="E942" s="179">
        <v>914</v>
      </c>
      <c r="F942" s="117">
        <v>215532.7</v>
      </c>
      <c r="G942" s="61">
        <v>75</v>
      </c>
      <c r="H942" s="15">
        <f t="shared" si="190"/>
        <v>161649.52499999999</v>
      </c>
      <c r="I942" s="15">
        <f t="shared" si="180"/>
        <v>53883.175000000017</v>
      </c>
      <c r="J942" s="15">
        <f t="shared" si="187"/>
        <v>235.81258205689278</v>
      </c>
      <c r="K942" s="15">
        <f t="shared" si="188"/>
        <v>406.14249746874066</v>
      </c>
      <c r="L942" s="15">
        <f t="shared" si="189"/>
        <v>670892.0390899065</v>
      </c>
      <c r="M942" s="15"/>
      <c r="N942" s="15">
        <f t="shared" si="179"/>
        <v>670892.0390899065</v>
      </c>
      <c r="O942" s="38">
        <f t="shared" si="185"/>
        <v>670.89203908990646</v>
      </c>
      <c r="P942" s="38">
        <v>623.86554354288603</v>
      </c>
      <c r="Q942" s="38">
        <f t="shared" si="186"/>
        <v>623.9</v>
      </c>
      <c r="R942" s="191"/>
      <c r="S942" s="195"/>
      <c r="T942" s="191"/>
      <c r="U942" s="195"/>
      <c r="V942" s="178"/>
      <c r="W942" s="38"/>
    </row>
    <row r="943" spans="1:23" x14ac:dyDescent="0.25">
      <c r="A943" s="5"/>
      <c r="B943" s="71" t="s">
        <v>847</v>
      </c>
      <c r="C943" s="53">
        <v>4</v>
      </c>
      <c r="D943" s="75">
        <v>31.037700000000001</v>
      </c>
      <c r="E943" s="179">
        <v>878</v>
      </c>
      <c r="F943" s="117">
        <v>137809</v>
      </c>
      <c r="G943" s="61">
        <v>75</v>
      </c>
      <c r="H943" s="15">
        <f t="shared" si="190"/>
        <v>103356.75</v>
      </c>
      <c r="I943" s="15">
        <f t="shared" si="180"/>
        <v>34452.25</v>
      </c>
      <c r="J943" s="15">
        <f t="shared" si="187"/>
        <v>156.95785876993168</v>
      </c>
      <c r="K943" s="15">
        <f t="shared" si="188"/>
        <v>484.99722075570173</v>
      </c>
      <c r="L943" s="15">
        <f t="shared" si="189"/>
        <v>793368.96022172458</v>
      </c>
      <c r="M943" s="15"/>
      <c r="N943" s="15">
        <f t="shared" si="179"/>
        <v>793368.96022172458</v>
      </c>
      <c r="O943" s="38">
        <f t="shared" si="185"/>
        <v>793.36896022172459</v>
      </c>
      <c r="P943" s="38">
        <v>702.49465042544671</v>
      </c>
      <c r="Q943" s="38">
        <f t="shared" si="186"/>
        <v>702.5</v>
      </c>
      <c r="R943" s="191"/>
      <c r="S943" s="195"/>
      <c r="T943" s="191"/>
      <c r="U943" s="195"/>
      <c r="V943" s="178"/>
      <c r="W943" s="38"/>
    </row>
    <row r="944" spans="1:23" x14ac:dyDescent="0.25">
      <c r="A944" s="5"/>
      <c r="B944" s="71" t="s">
        <v>644</v>
      </c>
      <c r="C944" s="53">
        <v>4</v>
      </c>
      <c r="D944" s="75">
        <v>41.298199999999994</v>
      </c>
      <c r="E944" s="179">
        <v>1761</v>
      </c>
      <c r="F944" s="117">
        <v>395992.1</v>
      </c>
      <c r="G944" s="61">
        <v>75</v>
      </c>
      <c r="H944" s="15">
        <f t="shared" si="190"/>
        <v>296994.07500000001</v>
      </c>
      <c r="I944" s="15">
        <f t="shared" si="180"/>
        <v>98998.024999999965</v>
      </c>
      <c r="J944" s="15">
        <f t="shared" si="187"/>
        <v>224.86774559909142</v>
      </c>
      <c r="K944" s="15">
        <f t="shared" si="188"/>
        <v>417.08733392654199</v>
      </c>
      <c r="L944" s="15">
        <f t="shared" si="189"/>
        <v>818381.32140770904</v>
      </c>
      <c r="M944" s="15"/>
      <c r="N944" s="15">
        <f t="shared" si="179"/>
        <v>818381.32140770904</v>
      </c>
      <c r="O944" s="38">
        <f t="shared" si="185"/>
        <v>818.38132140770904</v>
      </c>
      <c r="P944" s="38">
        <v>787.23409963369772</v>
      </c>
      <c r="Q944" s="38">
        <f t="shared" si="186"/>
        <v>787.2</v>
      </c>
      <c r="R944" s="191"/>
      <c r="S944" s="195"/>
      <c r="T944" s="191"/>
      <c r="U944" s="195"/>
      <c r="V944" s="178"/>
      <c r="W944" s="38"/>
    </row>
    <row r="945" spans="1:23" x14ac:dyDescent="0.25">
      <c r="A945" s="5"/>
      <c r="B945" s="71" t="s">
        <v>848</v>
      </c>
      <c r="C945" s="53">
        <v>4</v>
      </c>
      <c r="D945" s="75">
        <v>13.3012</v>
      </c>
      <c r="E945" s="179">
        <v>927</v>
      </c>
      <c r="F945" s="117">
        <v>97111.3</v>
      </c>
      <c r="G945" s="61">
        <v>75</v>
      </c>
      <c r="H945" s="15">
        <f t="shared" si="190"/>
        <v>72833.475000000006</v>
      </c>
      <c r="I945" s="15">
        <f t="shared" si="180"/>
        <v>24277.824999999997</v>
      </c>
      <c r="J945" s="15">
        <f t="shared" si="187"/>
        <v>104.75868392664509</v>
      </c>
      <c r="K945" s="15">
        <f t="shared" si="188"/>
        <v>537.19639559898837</v>
      </c>
      <c r="L945" s="15">
        <f t="shared" si="189"/>
        <v>816978.27620638057</v>
      </c>
      <c r="M945" s="15"/>
      <c r="N945" s="15">
        <f t="shared" si="179"/>
        <v>816978.27620638057</v>
      </c>
      <c r="O945" s="38">
        <f t="shared" si="185"/>
        <v>816.97827620638054</v>
      </c>
      <c r="P945" s="38">
        <v>721.3394938859725</v>
      </c>
      <c r="Q945" s="38">
        <f t="shared" si="186"/>
        <v>721.3</v>
      </c>
      <c r="R945" s="191"/>
      <c r="S945" s="195"/>
      <c r="T945" s="191"/>
      <c r="U945" s="195"/>
      <c r="V945" s="178"/>
      <c r="W945" s="38"/>
    </row>
    <row r="946" spans="1:23" x14ac:dyDescent="0.25">
      <c r="A946" s="5"/>
      <c r="B946" s="71" t="s">
        <v>645</v>
      </c>
      <c r="C946" s="53">
        <v>4</v>
      </c>
      <c r="D946" s="75">
        <v>56.828500000000005</v>
      </c>
      <c r="E946" s="179">
        <v>2833</v>
      </c>
      <c r="F946" s="117">
        <v>794933.6</v>
      </c>
      <c r="G946" s="61">
        <v>75</v>
      </c>
      <c r="H946" s="15">
        <f t="shared" si="190"/>
        <v>596200.19999999995</v>
      </c>
      <c r="I946" s="15">
        <f t="shared" si="180"/>
        <v>198733.40000000002</v>
      </c>
      <c r="J946" s="15">
        <f t="shared" si="187"/>
        <v>280.59781150723614</v>
      </c>
      <c r="K946" s="15">
        <f t="shared" si="188"/>
        <v>361.35726801839729</v>
      </c>
      <c r="L946" s="15">
        <f t="shared" si="189"/>
        <v>891534.91318774736</v>
      </c>
      <c r="M946" s="15"/>
      <c r="N946" s="15">
        <f t="shared" si="179"/>
        <v>891534.91318774736</v>
      </c>
      <c r="O946" s="38">
        <f t="shared" si="185"/>
        <v>891.53491318774741</v>
      </c>
      <c r="P946" s="38">
        <v>764.80101391039295</v>
      </c>
      <c r="Q946" s="38">
        <f t="shared" si="186"/>
        <v>764.8</v>
      </c>
      <c r="R946" s="191"/>
      <c r="S946" s="195"/>
      <c r="T946" s="191"/>
      <c r="U946" s="195"/>
      <c r="V946" s="178"/>
      <c r="W946" s="38"/>
    </row>
    <row r="947" spans="1:23" x14ac:dyDescent="0.25">
      <c r="A947" s="5"/>
      <c r="B947" s="71" t="s">
        <v>646</v>
      </c>
      <c r="C947" s="53">
        <v>4</v>
      </c>
      <c r="D947" s="75">
        <v>28.1523</v>
      </c>
      <c r="E947" s="179">
        <v>845</v>
      </c>
      <c r="F947" s="117">
        <v>174127</v>
      </c>
      <c r="G947" s="61">
        <v>75</v>
      </c>
      <c r="H947" s="15">
        <f t="shared" si="190"/>
        <v>130595.25</v>
      </c>
      <c r="I947" s="15">
        <f t="shared" si="180"/>
        <v>43531.75</v>
      </c>
      <c r="J947" s="15">
        <f t="shared" si="187"/>
        <v>206.06745562130178</v>
      </c>
      <c r="K947" s="15">
        <f t="shared" si="188"/>
        <v>435.88762390433169</v>
      </c>
      <c r="L947" s="15">
        <f t="shared" si="189"/>
        <v>719087.81656668033</v>
      </c>
      <c r="M947" s="15"/>
      <c r="N947" s="15">
        <f t="shared" si="179"/>
        <v>719087.81656668033</v>
      </c>
      <c r="O947" s="38">
        <f t="shared" si="185"/>
        <v>719.08781656668032</v>
      </c>
      <c r="P947" s="38">
        <v>579.15138754420161</v>
      </c>
      <c r="Q947" s="38">
        <f t="shared" si="186"/>
        <v>579.20000000000005</v>
      </c>
      <c r="R947" s="191"/>
      <c r="S947" s="195"/>
      <c r="T947" s="191"/>
      <c r="U947" s="195"/>
      <c r="V947" s="178"/>
      <c r="W947" s="38"/>
    </row>
    <row r="948" spans="1:23" x14ac:dyDescent="0.25">
      <c r="A948" s="5"/>
      <c r="B948" s="71" t="s">
        <v>647</v>
      </c>
      <c r="C948" s="53">
        <v>4</v>
      </c>
      <c r="D948" s="75">
        <v>25.659999999999997</v>
      </c>
      <c r="E948" s="179">
        <v>1430</v>
      </c>
      <c r="F948" s="117">
        <v>240399.3</v>
      </c>
      <c r="G948" s="61">
        <v>75</v>
      </c>
      <c r="H948" s="15">
        <f t="shared" si="190"/>
        <v>180299.47500000001</v>
      </c>
      <c r="I948" s="15">
        <f t="shared" si="180"/>
        <v>60099.824999999983</v>
      </c>
      <c r="J948" s="15">
        <f t="shared" si="187"/>
        <v>168.11139860139861</v>
      </c>
      <c r="K948" s="15">
        <f t="shared" si="188"/>
        <v>473.84368092423483</v>
      </c>
      <c r="L948" s="15">
        <f t="shared" si="189"/>
        <v>817197.38270849886</v>
      </c>
      <c r="M948" s="15"/>
      <c r="N948" s="15">
        <f t="shared" si="179"/>
        <v>817197.38270849886</v>
      </c>
      <c r="O948" s="38">
        <f t="shared" si="185"/>
        <v>817.19738270849882</v>
      </c>
      <c r="P948" s="38">
        <v>792.02164627714603</v>
      </c>
      <c r="Q948" s="38">
        <f t="shared" si="186"/>
        <v>792</v>
      </c>
      <c r="R948" s="191"/>
      <c r="S948" s="195"/>
      <c r="T948" s="191"/>
      <c r="U948" s="195"/>
      <c r="V948" s="178"/>
      <c r="W948" s="38"/>
    </row>
    <row r="949" spans="1:23" x14ac:dyDescent="0.25">
      <c r="A949" s="5"/>
      <c r="B949" s="71" t="s">
        <v>620</v>
      </c>
      <c r="C949" s="53">
        <v>4</v>
      </c>
      <c r="D949" s="75">
        <v>21.178100000000001</v>
      </c>
      <c r="E949" s="179">
        <v>304</v>
      </c>
      <c r="F949" s="117">
        <v>62456.6</v>
      </c>
      <c r="G949" s="61">
        <v>75</v>
      </c>
      <c r="H949" s="15">
        <f t="shared" si="190"/>
        <v>46842.45</v>
      </c>
      <c r="I949" s="15">
        <f t="shared" si="180"/>
        <v>15614.150000000001</v>
      </c>
      <c r="J949" s="15">
        <f t="shared" si="187"/>
        <v>205.44934210526316</v>
      </c>
      <c r="K949" s="15">
        <f t="shared" si="188"/>
        <v>436.50573742037028</v>
      </c>
      <c r="L949" s="15">
        <f t="shared" si="189"/>
        <v>649089.0527386117</v>
      </c>
      <c r="M949" s="15"/>
      <c r="N949" s="15">
        <f t="shared" si="179"/>
        <v>649089.0527386117</v>
      </c>
      <c r="O949" s="38">
        <f t="shared" si="185"/>
        <v>649.08905273861171</v>
      </c>
      <c r="P949" s="38">
        <v>664.07910207758005</v>
      </c>
      <c r="Q949" s="38">
        <f t="shared" si="186"/>
        <v>664.1</v>
      </c>
      <c r="R949" s="191"/>
      <c r="S949" s="195"/>
      <c r="T949" s="191"/>
      <c r="U949" s="195"/>
      <c r="V949" s="178"/>
      <c r="W949" s="38"/>
    </row>
    <row r="950" spans="1:23" x14ac:dyDescent="0.25">
      <c r="A950" s="5"/>
      <c r="B950" s="71" t="s">
        <v>865</v>
      </c>
      <c r="C950" s="53">
        <v>3</v>
      </c>
      <c r="D950" s="75">
        <v>112.4183</v>
      </c>
      <c r="E950" s="179">
        <v>13069</v>
      </c>
      <c r="F950" s="117">
        <v>14509338.9</v>
      </c>
      <c r="G950" s="61">
        <v>20</v>
      </c>
      <c r="H950" s="15">
        <f t="shared" si="190"/>
        <v>2901867.78</v>
      </c>
      <c r="I950" s="15">
        <f t="shared" si="180"/>
        <v>11607471.120000001</v>
      </c>
      <c r="J950" s="15">
        <f t="shared" si="187"/>
        <v>1110.2103374397429</v>
      </c>
      <c r="K950" s="15">
        <f t="shared" si="188"/>
        <v>-468.25525791410951</v>
      </c>
      <c r="L950" s="15">
        <f t="shared" si="189"/>
        <v>1557474.4585166147</v>
      </c>
      <c r="M950" s="15"/>
      <c r="N950" s="15">
        <f t="shared" si="179"/>
        <v>1557474.4585166147</v>
      </c>
      <c r="O950" s="38">
        <f t="shared" si="185"/>
        <v>1557.4744585166147</v>
      </c>
      <c r="P950" s="38">
        <v>1401.9240114455781</v>
      </c>
      <c r="Q950" s="38">
        <f t="shared" si="186"/>
        <v>1401.9</v>
      </c>
      <c r="R950" s="191"/>
      <c r="S950" s="195"/>
      <c r="T950" s="191"/>
      <c r="U950" s="195"/>
      <c r="V950" s="178"/>
      <c r="W950" s="38"/>
    </row>
    <row r="951" spans="1:23" x14ac:dyDescent="0.25">
      <c r="A951" s="5"/>
      <c r="B951" s="71" t="s">
        <v>648</v>
      </c>
      <c r="C951" s="53">
        <v>4</v>
      </c>
      <c r="D951" s="75">
        <v>81.494199999999992</v>
      </c>
      <c r="E951" s="179">
        <v>5425</v>
      </c>
      <c r="F951" s="117">
        <v>1769691.3</v>
      </c>
      <c r="G951" s="61">
        <v>75</v>
      </c>
      <c r="H951" s="15">
        <f t="shared" si="190"/>
        <v>1327268.4750000001</v>
      </c>
      <c r="I951" s="15">
        <f t="shared" si="180"/>
        <v>442422.82499999995</v>
      </c>
      <c r="J951" s="15">
        <f t="shared" si="187"/>
        <v>326.21037788018435</v>
      </c>
      <c r="K951" s="15">
        <f t="shared" si="188"/>
        <v>315.74470164544908</v>
      </c>
      <c r="L951" s="15">
        <f t="shared" si="189"/>
        <v>1148131.6538857913</v>
      </c>
      <c r="M951" s="15"/>
      <c r="N951" s="15">
        <f t="shared" si="179"/>
        <v>1148131.6538857913</v>
      </c>
      <c r="O951" s="38">
        <f t="shared" si="185"/>
        <v>1148.1316538857914</v>
      </c>
      <c r="P951" s="38">
        <v>1062.1587652236306</v>
      </c>
      <c r="Q951" s="38">
        <f t="shared" si="186"/>
        <v>1062.2</v>
      </c>
      <c r="R951" s="191"/>
      <c r="S951" s="195"/>
      <c r="T951" s="191"/>
      <c r="U951" s="195"/>
      <c r="V951" s="178"/>
      <c r="W951" s="38"/>
    </row>
    <row r="952" spans="1:23" x14ac:dyDescent="0.25">
      <c r="A952" s="5"/>
      <c r="B952" s="71" t="s">
        <v>191</v>
      </c>
      <c r="C952" s="53">
        <v>4</v>
      </c>
      <c r="D952" s="75">
        <v>86.251200000000011</v>
      </c>
      <c r="E952" s="179">
        <v>4504</v>
      </c>
      <c r="F952" s="117">
        <v>1497035.7</v>
      </c>
      <c r="G952" s="61">
        <v>75</v>
      </c>
      <c r="H952" s="15">
        <f t="shared" si="190"/>
        <v>1122776.7749999999</v>
      </c>
      <c r="I952" s="15">
        <f t="shared" si="180"/>
        <v>374258.92500000005</v>
      </c>
      <c r="J952" s="15">
        <f t="shared" si="187"/>
        <v>332.37915186500885</v>
      </c>
      <c r="K952" s="15">
        <f t="shared" si="188"/>
        <v>309.57592766062459</v>
      </c>
      <c r="L952" s="15">
        <f t="shared" si="189"/>
        <v>1064971.1770770319</v>
      </c>
      <c r="M952" s="15"/>
      <c r="N952" s="15">
        <f t="shared" si="179"/>
        <v>1064971.1770770319</v>
      </c>
      <c r="O952" s="38">
        <f t="shared" si="185"/>
        <v>1064.9711770770318</v>
      </c>
      <c r="P952" s="38">
        <v>1074.5522859656469</v>
      </c>
      <c r="Q952" s="38">
        <f t="shared" si="186"/>
        <v>1074.5999999999999</v>
      </c>
      <c r="R952" s="191"/>
      <c r="S952" s="195"/>
      <c r="T952" s="191"/>
      <c r="U952" s="195"/>
      <c r="V952" s="178"/>
      <c r="W952" s="38"/>
    </row>
    <row r="953" spans="1:23" x14ac:dyDescent="0.25">
      <c r="A953" s="5"/>
      <c r="B953" s="71" t="s">
        <v>649</v>
      </c>
      <c r="C953" s="53">
        <v>4</v>
      </c>
      <c r="D953" s="75">
        <v>33.105499999999999</v>
      </c>
      <c r="E953" s="179">
        <v>1728</v>
      </c>
      <c r="F953" s="117">
        <v>1127399</v>
      </c>
      <c r="G953" s="61">
        <v>75</v>
      </c>
      <c r="H953" s="15">
        <f t="shared" si="190"/>
        <v>845549.25</v>
      </c>
      <c r="I953" s="15">
        <f t="shared" si="180"/>
        <v>281849.75</v>
      </c>
      <c r="J953" s="15">
        <f t="shared" si="187"/>
        <v>652.42997685185185</v>
      </c>
      <c r="K953" s="15">
        <f t="shared" si="188"/>
        <v>-10.474897326218411</v>
      </c>
      <c r="L953" s="15">
        <f t="shared" si="189"/>
        <v>255629.2068489691</v>
      </c>
      <c r="M953" s="15"/>
      <c r="N953" s="15">
        <f t="shared" si="179"/>
        <v>255629.2068489691</v>
      </c>
      <c r="O953" s="38">
        <f t="shared" si="185"/>
        <v>255.62920684896909</v>
      </c>
      <c r="P953" s="38">
        <v>408.93984383045711</v>
      </c>
      <c r="Q953" s="38">
        <f t="shared" si="186"/>
        <v>408.9</v>
      </c>
      <c r="R953" s="191"/>
      <c r="S953" s="195"/>
      <c r="T953" s="191"/>
      <c r="U953" s="195"/>
      <c r="V953" s="178"/>
      <c r="W953" s="38"/>
    </row>
    <row r="954" spans="1:23" x14ac:dyDescent="0.25">
      <c r="A954" s="5"/>
      <c r="B954" s="8"/>
      <c r="C954" s="8"/>
      <c r="D954" s="75">
        <v>0</v>
      </c>
      <c r="E954" s="181"/>
      <c r="F954" s="50"/>
      <c r="G954" s="61"/>
      <c r="H954" s="39"/>
      <c r="I954" s="15"/>
      <c r="J954" s="15"/>
      <c r="K954" s="15"/>
      <c r="L954" s="15"/>
      <c r="M954" s="15"/>
      <c r="N954" s="15"/>
      <c r="O954" s="38">
        <f t="shared" si="185"/>
        <v>0</v>
      </c>
      <c r="P954" s="38">
        <v>0</v>
      </c>
      <c r="Q954" s="38">
        <f t="shared" si="186"/>
        <v>0</v>
      </c>
      <c r="R954" s="191"/>
      <c r="S954" s="195"/>
      <c r="T954" s="191"/>
      <c r="U954" s="195"/>
      <c r="V954" s="178"/>
      <c r="W954" s="38"/>
    </row>
    <row r="955" spans="1:23" x14ac:dyDescent="0.25">
      <c r="A955" s="32" t="s">
        <v>650</v>
      </c>
      <c r="B955" s="63" t="s">
        <v>2</v>
      </c>
      <c r="C955" s="64"/>
      <c r="D955" s="7">
        <v>848.61710000000016</v>
      </c>
      <c r="E955" s="182">
        <f>E956</f>
        <v>65687</v>
      </c>
      <c r="F955" s="55"/>
      <c r="G955" s="61"/>
      <c r="H955" s="12">
        <f>H957</f>
        <v>4663174.55</v>
      </c>
      <c r="I955" s="12">
        <f>I957</f>
        <v>-4663174.55</v>
      </c>
      <c r="J955" s="15"/>
      <c r="K955" s="15"/>
      <c r="L955" s="15"/>
      <c r="M955" s="14">
        <f>M957</f>
        <v>27853941.70832818</v>
      </c>
      <c r="N955" s="12">
        <f t="shared" si="179"/>
        <v>27853941.70832818</v>
      </c>
      <c r="O955" s="38"/>
      <c r="P955" s="38"/>
      <c r="Q955" s="38">
        <f t="shared" si="186"/>
        <v>0</v>
      </c>
      <c r="R955" s="191"/>
      <c r="S955" s="195"/>
      <c r="T955" s="191"/>
      <c r="U955" s="195"/>
      <c r="V955" s="178"/>
      <c r="W955" s="38"/>
    </row>
    <row r="956" spans="1:23" x14ac:dyDescent="0.25">
      <c r="A956" s="32" t="s">
        <v>650</v>
      </c>
      <c r="B956" s="63" t="s">
        <v>3</v>
      </c>
      <c r="C956" s="64"/>
      <c r="D956" s="7">
        <v>848.61710000000016</v>
      </c>
      <c r="E956" s="182">
        <f>SUM(E958:E988)</f>
        <v>65687</v>
      </c>
      <c r="F956" s="55">
        <f>SUM(F958:F988)</f>
        <v>18652698.199999999</v>
      </c>
      <c r="G956" s="61"/>
      <c r="H956" s="12">
        <f>SUM(H958:H988)</f>
        <v>8373442.5200000023</v>
      </c>
      <c r="I956" s="12">
        <f>SUM(I958:I988)</f>
        <v>10279255.680000002</v>
      </c>
      <c r="J956" s="15"/>
      <c r="K956" s="15"/>
      <c r="L956" s="12">
        <f>SUM(L958:L988)</f>
        <v>27758841.307027481</v>
      </c>
      <c r="M956" s="15"/>
      <c r="N956" s="12">
        <f t="shared" si="179"/>
        <v>27758841.307027481</v>
      </c>
      <c r="O956" s="38"/>
      <c r="P956" s="38"/>
      <c r="Q956" s="38">
        <f t="shared" si="186"/>
        <v>0</v>
      </c>
      <c r="R956" s="191"/>
      <c r="S956" s="195"/>
      <c r="T956" s="191"/>
      <c r="U956" s="195"/>
      <c r="V956" s="178"/>
      <c r="W956" s="38"/>
    </row>
    <row r="957" spans="1:23" x14ac:dyDescent="0.25">
      <c r="A957" s="5"/>
      <c r="B957" s="71" t="s">
        <v>26</v>
      </c>
      <c r="C957" s="53">
        <v>2</v>
      </c>
      <c r="D957" s="75">
        <v>0</v>
      </c>
      <c r="E957" s="185"/>
      <c r="F957" s="70"/>
      <c r="G957" s="61">
        <v>25</v>
      </c>
      <c r="H957" s="15">
        <f>F956*G957/100</f>
        <v>4663174.55</v>
      </c>
      <c r="I957" s="15">
        <f t="shared" si="180"/>
        <v>-4663174.55</v>
      </c>
      <c r="J957" s="15"/>
      <c r="K957" s="15"/>
      <c r="L957" s="15"/>
      <c r="M957" s="15">
        <f>($L$7*$L$8*E955/$L$10)+($L$7*$L$9*D955/$L$11)</f>
        <v>27853941.70832818</v>
      </c>
      <c r="N957" s="15">
        <f t="shared" si="179"/>
        <v>27853941.70832818</v>
      </c>
      <c r="O957" s="38">
        <f t="shared" si="185"/>
        <v>27853.941708328181</v>
      </c>
      <c r="P957" s="38">
        <v>25349.705060256485</v>
      </c>
      <c r="Q957" s="38">
        <f t="shared" si="186"/>
        <v>25349.7</v>
      </c>
      <c r="R957" s="191"/>
      <c r="S957" s="195"/>
      <c r="T957" s="191"/>
      <c r="U957" s="195"/>
      <c r="V957" s="178"/>
      <c r="W957" s="38"/>
    </row>
    <row r="958" spans="1:23" x14ac:dyDescent="0.25">
      <c r="A958" s="5"/>
      <c r="B958" s="71" t="s">
        <v>651</v>
      </c>
      <c r="C958" s="53">
        <v>4</v>
      </c>
      <c r="D958" s="75">
        <v>30.130800000000001</v>
      </c>
      <c r="E958" s="179">
        <v>3182</v>
      </c>
      <c r="F958" s="118">
        <v>468973.1</v>
      </c>
      <c r="G958" s="61">
        <v>75</v>
      </c>
      <c r="H958" s="15">
        <f t="shared" ref="H958:H988" si="191">F958*G958/100</f>
        <v>351729.82500000001</v>
      </c>
      <c r="I958" s="15">
        <f t="shared" si="180"/>
        <v>117243.27499999997</v>
      </c>
      <c r="J958" s="15">
        <f t="shared" ref="J958:J988" si="192">F958/E958</f>
        <v>147.3831238214959</v>
      </c>
      <c r="K958" s="15">
        <f t="shared" ref="K958:K988" si="193">$J$11*$J$19-J958</f>
        <v>494.57195570413751</v>
      </c>
      <c r="L958" s="15">
        <f t="shared" ref="L958:L988" si="194">IF(K958&gt;0,$J$7*$J$8*(K958/$K$19),0)+$J$7*$J$9*(E958/$E$19)+$J$7*$J$10*(D958/$D$19)</f>
        <v>1023811.4671034837</v>
      </c>
      <c r="M958" s="15"/>
      <c r="N958" s="15">
        <f t="shared" si="179"/>
        <v>1023811.4671034837</v>
      </c>
      <c r="O958" s="38">
        <f t="shared" si="185"/>
        <v>1023.8114671034838</v>
      </c>
      <c r="P958" s="38">
        <v>932.42032178442491</v>
      </c>
      <c r="Q958" s="38">
        <f t="shared" si="186"/>
        <v>932.4</v>
      </c>
      <c r="R958" s="191"/>
      <c r="S958" s="195"/>
      <c r="T958" s="191"/>
      <c r="U958" s="195"/>
      <c r="V958" s="178"/>
      <c r="W958" s="38"/>
    </row>
    <row r="959" spans="1:23" x14ac:dyDescent="0.25">
      <c r="A959" s="5"/>
      <c r="B959" s="71" t="s">
        <v>652</v>
      </c>
      <c r="C959" s="53">
        <v>4</v>
      </c>
      <c r="D959" s="75">
        <v>9.8484999999999996</v>
      </c>
      <c r="E959" s="179">
        <v>576</v>
      </c>
      <c r="F959" s="118">
        <v>103241</v>
      </c>
      <c r="G959" s="61">
        <v>75</v>
      </c>
      <c r="H959" s="15">
        <f t="shared" si="191"/>
        <v>77430.75</v>
      </c>
      <c r="I959" s="15">
        <f t="shared" si="180"/>
        <v>25810.25</v>
      </c>
      <c r="J959" s="15">
        <f t="shared" si="192"/>
        <v>179.23784722222223</v>
      </c>
      <c r="K959" s="15">
        <f t="shared" si="193"/>
        <v>462.71723230341121</v>
      </c>
      <c r="L959" s="15">
        <f t="shared" si="194"/>
        <v>678027.09653017228</v>
      </c>
      <c r="M959" s="15"/>
      <c r="N959" s="15">
        <f t="shared" si="179"/>
        <v>678027.09653017228</v>
      </c>
      <c r="O959" s="38">
        <f t="shared" si="185"/>
        <v>678.02709653017223</v>
      </c>
      <c r="P959" s="38">
        <v>662.20490034993327</v>
      </c>
      <c r="Q959" s="38">
        <f t="shared" si="186"/>
        <v>662.2</v>
      </c>
      <c r="R959" s="191"/>
      <c r="S959" s="195"/>
      <c r="T959" s="191"/>
      <c r="U959" s="195"/>
      <c r="V959" s="178"/>
      <c r="W959" s="38"/>
    </row>
    <row r="960" spans="1:23" x14ac:dyDescent="0.25">
      <c r="A960" s="5"/>
      <c r="B960" s="71" t="s">
        <v>653</v>
      </c>
      <c r="C960" s="53">
        <v>4</v>
      </c>
      <c r="D960" s="75">
        <v>38.0657</v>
      </c>
      <c r="E960" s="179">
        <v>2767</v>
      </c>
      <c r="F960" s="118">
        <v>435605.5</v>
      </c>
      <c r="G960" s="61">
        <v>75</v>
      </c>
      <c r="H960" s="15">
        <f t="shared" si="191"/>
        <v>326704.125</v>
      </c>
      <c r="I960" s="15">
        <f t="shared" si="180"/>
        <v>108901.375</v>
      </c>
      <c r="J960" s="15">
        <f t="shared" si="192"/>
        <v>157.42880375858331</v>
      </c>
      <c r="K960" s="15">
        <f t="shared" si="193"/>
        <v>484.52627576705015</v>
      </c>
      <c r="L960" s="15">
        <f t="shared" si="194"/>
        <v>992758.25797950826</v>
      </c>
      <c r="M960" s="15"/>
      <c r="N960" s="15">
        <f t="shared" si="179"/>
        <v>992758.25797950826</v>
      </c>
      <c r="O960" s="38">
        <f t="shared" si="185"/>
        <v>992.75825797950824</v>
      </c>
      <c r="P960" s="38">
        <v>906.64324701712655</v>
      </c>
      <c r="Q960" s="38">
        <f t="shared" si="186"/>
        <v>906.6</v>
      </c>
      <c r="R960" s="191"/>
      <c r="S960" s="195"/>
      <c r="T960" s="191"/>
      <c r="U960" s="195"/>
      <c r="V960" s="178"/>
      <c r="W960" s="38"/>
    </row>
    <row r="961" spans="1:23" x14ac:dyDescent="0.25">
      <c r="A961" s="5"/>
      <c r="B961" s="71" t="s">
        <v>847</v>
      </c>
      <c r="C961" s="53">
        <v>4</v>
      </c>
      <c r="D961" s="75">
        <v>24.287399999999998</v>
      </c>
      <c r="E961" s="179">
        <v>1877</v>
      </c>
      <c r="F961" s="118">
        <v>468712.9</v>
      </c>
      <c r="G961" s="61">
        <v>75</v>
      </c>
      <c r="H961" s="15">
        <f t="shared" si="191"/>
        <v>351534.67499999999</v>
      </c>
      <c r="I961" s="15">
        <f t="shared" si="180"/>
        <v>117178.22500000003</v>
      </c>
      <c r="J961" s="15">
        <f t="shared" si="192"/>
        <v>249.71385189131595</v>
      </c>
      <c r="K961" s="15">
        <f t="shared" si="193"/>
        <v>392.24122763431751</v>
      </c>
      <c r="L961" s="15">
        <f t="shared" si="194"/>
        <v>751136.12441537448</v>
      </c>
      <c r="M961" s="15"/>
      <c r="N961" s="15">
        <f t="shared" si="179"/>
        <v>751136.12441537448</v>
      </c>
      <c r="O961" s="38">
        <f t="shared" si="185"/>
        <v>751.13612441537452</v>
      </c>
      <c r="P961" s="38">
        <v>730.43394568788415</v>
      </c>
      <c r="Q961" s="38">
        <f t="shared" si="186"/>
        <v>730.4</v>
      </c>
      <c r="R961" s="191"/>
      <c r="S961" s="195"/>
      <c r="T961" s="191"/>
      <c r="U961" s="195"/>
      <c r="V961" s="178"/>
      <c r="W961" s="38"/>
    </row>
    <row r="962" spans="1:23" x14ac:dyDescent="0.25">
      <c r="A962" s="5"/>
      <c r="B962" s="71" t="s">
        <v>654</v>
      </c>
      <c r="C962" s="53">
        <v>4</v>
      </c>
      <c r="D962" s="75">
        <v>42.367100000000008</v>
      </c>
      <c r="E962" s="179">
        <v>2948</v>
      </c>
      <c r="F962" s="118">
        <v>799531.1</v>
      </c>
      <c r="G962" s="61">
        <v>75</v>
      </c>
      <c r="H962" s="15">
        <f t="shared" si="191"/>
        <v>599648.32499999995</v>
      </c>
      <c r="I962" s="15">
        <f t="shared" si="180"/>
        <v>199882.77500000002</v>
      </c>
      <c r="J962" s="15">
        <f t="shared" si="192"/>
        <v>271.21136363636361</v>
      </c>
      <c r="K962" s="15">
        <f t="shared" si="193"/>
        <v>370.74371588926982</v>
      </c>
      <c r="L962" s="15">
        <f t="shared" si="194"/>
        <v>875236.46096854378</v>
      </c>
      <c r="M962" s="15"/>
      <c r="N962" s="15">
        <f t="shared" ref="N962:N1025" si="195">L962+M962</f>
        <v>875236.46096854378</v>
      </c>
      <c r="O962" s="38">
        <f t="shared" si="185"/>
        <v>875.23646096854372</v>
      </c>
      <c r="P962" s="38">
        <v>768.25701154410592</v>
      </c>
      <c r="Q962" s="38">
        <f t="shared" si="186"/>
        <v>768.3</v>
      </c>
      <c r="R962" s="191"/>
      <c r="S962" s="195"/>
      <c r="T962" s="191"/>
      <c r="U962" s="195"/>
      <c r="V962" s="178"/>
      <c r="W962" s="38"/>
    </row>
    <row r="963" spans="1:23" x14ac:dyDescent="0.25">
      <c r="A963" s="5"/>
      <c r="B963" s="71" t="s">
        <v>748</v>
      </c>
      <c r="C963" s="53">
        <v>4</v>
      </c>
      <c r="D963" s="75">
        <v>11.079700000000001</v>
      </c>
      <c r="E963" s="179">
        <v>828</v>
      </c>
      <c r="F963" s="118">
        <v>143736.9</v>
      </c>
      <c r="G963" s="61">
        <v>75</v>
      </c>
      <c r="H963" s="15">
        <f t="shared" si="191"/>
        <v>107802.675</v>
      </c>
      <c r="I963" s="15">
        <f t="shared" si="180"/>
        <v>35934.224999999991</v>
      </c>
      <c r="J963" s="15">
        <f t="shared" si="192"/>
        <v>173.59528985507245</v>
      </c>
      <c r="K963" s="15">
        <f t="shared" si="193"/>
        <v>468.35978967056099</v>
      </c>
      <c r="L963" s="15">
        <f t="shared" si="194"/>
        <v>712775.81604803703</v>
      </c>
      <c r="M963" s="15"/>
      <c r="N963" s="15">
        <f t="shared" si="195"/>
        <v>712775.81604803703</v>
      </c>
      <c r="O963" s="38">
        <f t="shared" si="185"/>
        <v>712.77581604803697</v>
      </c>
      <c r="P963" s="38">
        <v>626.8742092998458</v>
      </c>
      <c r="Q963" s="38">
        <f t="shared" si="186"/>
        <v>626.9</v>
      </c>
      <c r="R963" s="191"/>
      <c r="S963" s="195"/>
      <c r="T963" s="191"/>
      <c r="U963" s="195"/>
      <c r="V963" s="178"/>
      <c r="W963" s="38"/>
    </row>
    <row r="964" spans="1:23" x14ac:dyDescent="0.25">
      <c r="A964" s="5"/>
      <c r="B964" s="71" t="s">
        <v>655</v>
      </c>
      <c r="C964" s="53">
        <v>4</v>
      </c>
      <c r="D964" s="75">
        <v>28.427099999999999</v>
      </c>
      <c r="E964" s="179">
        <v>2337</v>
      </c>
      <c r="F964" s="118">
        <v>339998.1</v>
      </c>
      <c r="G964" s="61">
        <v>75</v>
      </c>
      <c r="H964" s="15">
        <f t="shared" si="191"/>
        <v>254998.57500000001</v>
      </c>
      <c r="I964" s="15">
        <f t="shared" ref="I964:I1025" si="196">F964-H964</f>
        <v>84999.524999999965</v>
      </c>
      <c r="J964" s="15">
        <f t="shared" si="192"/>
        <v>145.48485237483953</v>
      </c>
      <c r="K964" s="15">
        <f t="shared" si="193"/>
        <v>496.4702271507939</v>
      </c>
      <c r="L964" s="15">
        <f t="shared" si="194"/>
        <v>940716.73972419871</v>
      </c>
      <c r="M964" s="15"/>
      <c r="N964" s="15">
        <f t="shared" si="195"/>
        <v>940716.73972419871</v>
      </c>
      <c r="O964" s="38">
        <f t="shared" si="185"/>
        <v>940.71673972419876</v>
      </c>
      <c r="P964" s="38">
        <v>819.18112405458703</v>
      </c>
      <c r="Q964" s="38">
        <f t="shared" si="186"/>
        <v>819.2</v>
      </c>
      <c r="R964" s="191"/>
      <c r="S964" s="195"/>
      <c r="T964" s="191"/>
      <c r="U964" s="195"/>
      <c r="V964" s="178"/>
      <c r="W964" s="38"/>
    </row>
    <row r="965" spans="1:23" x14ac:dyDescent="0.25">
      <c r="A965" s="5"/>
      <c r="B965" s="71" t="s">
        <v>656</v>
      </c>
      <c r="C965" s="53">
        <v>4</v>
      </c>
      <c r="D965" s="75">
        <v>43.249399999999994</v>
      </c>
      <c r="E965" s="179">
        <v>3194</v>
      </c>
      <c r="F965" s="118">
        <v>375867.2</v>
      </c>
      <c r="G965" s="61">
        <v>75</v>
      </c>
      <c r="H965" s="15">
        <f t="shared" si="191"/>
        <v>281900.40000000002</v>
      </c>
      <c r="I965" s="15">
        <f t="shared" si="196"/>
        <v>93966.799999999988</v>
      </c>
      <c r="J965" s="15">
        <f t="shared" si="192"/>
        <v>117.67914840325611</v>
      </c>
      <c r="K965" s="15">
        <f t="shared" si="193"/>
        <v>524.2759311223773</v>
      </c>
      <c r="L965" s="15">
        <f t="shared" si="194"/>
        <v>1098964.63145973</v>
      </c>
      <c r="M965" s="15"/>
      <c r="N965" s="15">
        <f t="shared" si="195"/>
        <v>1098964.63145973</v>
      </c>
      <c r="O965" s="38">
        <f t="shared" si="185"/>
        <v>1098.9646314597301</v>
      </c>
      <c r="P965" s="38">
        <v>993.28308573700645</v>
      </c>
      <c r="Q965" s="38">
        <f t="shared" si="186"/>
        <v>993.3</v>
      </c>
      <c r="R965" s="191"/>
      <c r="S965" s="195"/>
      <c r="T965" s="191"/>
      <c r="U965" s="195"/>
      <c r="V965" s="178"/>
      <c r="W965" s="38"/>
    </row>
    <row r="966" spans="1:23" x14ac:dyDescent="0.25">
      <c r="A966" s="5"/>
      <c r="B966" s="71" t="s">
        <v>657</v>
      </c>
      <c r="C966" s="53">
        <v>4</v>
      </c>
      <c r="D966" s="75">
        <v>18.318599999999996</v>
      </c>
      <c r="E966" s="179">
        <v>1447</v>
      </c>
      <c r="F966" s="118">
        <v>200381.6</v>
      </c>
      <c r="G966" s="61">
        <v>75</v>
      </c>
      <c r="H966" s="15">
        <f t="shared" si="191"/>
        <v>150286.20000000001</v>
      </c>
      <c r="I966" s="15">
        <f t="shared" si="196"/>
        <v>50095.399999999994</v>
      </c>
      <c r="J966" s="15">
        <f t="shared" si="192"/>
        <v>138.48071872840359</v>
      </c>
      <c r="K966" s="15">
        <f t="shared" si="193"/>
        <v>503.47436079722985</v>
      </c>
      <c r="L966" s="15">
        <f t="shared" si="194"/>
        <v>836992.43095670326</v>
      </c>
      <c r="M966" s="15"/>
      <c r="N966" s="15">
        <f t="shared" si="195"/>
        <v>836992.43095670326</v>
      </c>
      <c r="O966" s="38">
        <f t="shared" si="185"/>
        <v>836.99243095670329</v>
      </c>
      <c r="P966" s="38">
        <v>760.20585712506431</v>
      </c>
      <c r="Q966" s="38">
        <f t="shared" si="186"/>
        <v>760.2</v>
      </c>
      <c r="R966" s="191"/>
      <c r="S966" s="195"/>
      <c r="T966" s="191"/>
      <c r="U966" s="195"/>
      <c r="V966" s="178"/>
      <c r="W966" s="38"/>
    </row>
    <row r="967" spans="1:23" x14ac:dyDescent="0.25">
      <c r="A967" s="5"/>
      <c r="B967" s="71" t="s">
        <v>658</v>
      </c>
      <c r="C967" s="53">
        <v>4</v>
      </c>
      <c r="D967" s="75">
        <v>7.3487</v>
      </c>
      <c r="E967" s="179">
        <v>662</v>
      </c>
      <c r="F967" s="118">
        <v>66490.2</v>
      </c>
      <c r="G967" s="61">
        <v>75</v>
      </c>
      <c r="H967" s="15">
        <f t="shared" si="191"/>
        <v>49867.65</v>
      </c>
      <c r="I967" s="15">
        <f t="shared" si="196"/>
        <v>16622.549999999996</v>
      </c>
      <c r="J967" s="15">
        <f t="shared" si="192"/>
        <v>100.43836858006041</v>
      </c>
      <c r="K967" s="15">
        <f t="shared" si="193"/>
        <v>541.51671094557298</v>
      </c>
      <c r="L967" s="15">
        <f t="shared" si="194"/>
        <v>780955.68837873288</v>
      </c>
      <c r="M967" s="15"/>
      <c r="N967" s="15">
        <f t="shared" si="195"/>
        <v>780955.68837873288</v>
      </c>
      <c r="O967" s="38">
        <f t="shared" si="185"/>
        <v>780.95568837873293</v>
      </c>
      <c r="P967" s="38">
        <v>735.93613256828041</v>
      </c>
      <c r="Q967" s="38">
        <f t="shared" si="186"/>
        <v>735.9</v>
      </c>
      <c r="R967" s="191"/>
      <c r="S967" s="195"/>
      <c r="T967" s="191"/>
      <c r="U967" s="195"/>
      <c r="V967" s="178"/>
      <c r="W967" s="38"/>
    </row>
    <row r="968" spans="1:23" x14ac:dyDescent="0.25">
      <c r="A968" s="5"/>
      <c r="B968" s="71" t="s">
        <v>659</v>
      </c>
      <c r="C968" s="53">
        <v>4</v>
      </c>
      <c r="D968" s="75">
        <v>13.711099999999998</v>
      </c>
      <c r="E968" s="179">
        <v>1356</v>
      </c>
      <c r="F968" s="118">
        <v>245720.1</v>
      </c>
      <c r="G968" s="61">
        <v>75</v>
      </c>
      <c r="H968" s="15">
        <f t="shared" si="191"/>
        <v>184290.07500000001</v>
      </c>
      <c r="I968" s="15">
        <f t="shared" si="196"/>
        <v>61430.024999999994</v>
      </c>
      <c r="J968" s="15">
        <f t="shared" si="192"/>
        <v>181.20951327433627</v>
      </c>
      <c r="K968" s="15">
        <f t="shared" si="193"/>
        <v>460.74556625129719</v>
      </c>
      <c r="L968" s="15">
        <f t="shared" si="194"/>
        <v>760686.16179297969</v>
      </c>
      <c r="M968" s="15"/>
      <c r="N968" s="15">
        <f t="shared" si="195"/>
        <v>760686.16179297969</v>
      </c>
      <c r="O968" s="38">
        <f t="shared" si="185"/>
        <v>760.68616179297965</v>
      </c>
      <c r="P968" s="38">
        <v>730.21655213992915</v>
      </c>
      <c r="Q968" s="38">
        <f t="shared" si="186"/>
        <v>730.2</v>
      </c>
      <c r="R968" s="191"/>
      <c r="S968" s="195"/>
      <c r="T968" s="191"/>
      <c r="U968" s="195"/>
      <c r="V968" s="178"/>
      <c r="W968" s="38"/>
    </row>
    <row r="969" spans="1:23" x14ac:dyDescent="0.25">
      <c r="A969" s="5"/>
      <c r="B969" s="71" t="s">
        <v>660</v>
      </c>
      <c r="C969" s="53">
        <v>4</v>
      </c>
      <c r="D969" s="75">
        <v>24.288400000000003</v>
      </c>
      <c r="E969" s="179">
        <v>1088</v>
      </c>
      <c r="F969" s="118">
        <v>145211.6</v>
      </c>
      <c r="G969" s="61">
        <v>75</v>
      </c>
      <c r="H969" s="15">
        <f t="shared" si="191"/>
        <v>108908.7</v>
      </c>
      <c r="I969" s="15">
        <f t="shared" si="196"/>
        <v>36302.900000000009</v>
      </c>
      <c r="J969" s="15">
        <f t="shared" si="192"/>
        <v>133.46654411764706</v>
      </c>
      <c r="K969" s="15">
        <f t="shared" si="193"/>
        <v>508.48853540798638</v>
      </c>
      <c r="L969" s="15">
        <f t="shared" si="194"/>
        <v>825346.09125098737</v>
      </c>
      <c r="M969" s="15"/>
      <c r="N969" s="15">
        <f t="shared" si="195"/>
        <v>825346.09125098737</v>
      </c>
      <c r="O969" s="38">
        <f t="shared" si="185"/>
        <v>825.34609125098734</v>
      </c>
      <c r="P969" s="38">
        <v>751.82457043974216</v>
      </c>
      <c r="Q969" s="38">
        <f t="shared" si="186"/>
        <v>751.8</v>
      </c>
      <c r="R969" s="191"/>
      <c r="S969" s="195"/>
      <c r="T969" s="191"/>
      <c r="U969" s="195"/>
      <c r="V969" s="178"/>
      <c r="W969" s="38"/>
    </row>
    <row r="970" spans="1:23" x14ac:dyDescent="0.25">
      <c r="A970" s="5"/>
      <c r="B970" s="71" t="s">
        <v>661</v>
      </c>
      <c r="C970" s="53">
        <v>4</v>
      </c>
      <c r="D970" s="75">
        <v>47.174100000000003</v>
      </c>
      <c r="E970" s="179">
        <v>2453</v>
      </c>
      <c r="F970" s="118">
        <v>257966.3</v>
      </c>
      <c r="G970" s="61">
        <v>75</v>
      </c>
      <c r="H970" s="15">
        <f t="shared" si="191"/>
        <v>193474.72500000001</v>
      </c>
      <c r="I970" s="15">
        <f t="shared" si="196"/>
        <v>64491.574999999983</v>
      </c>
      <c r="J970" s="15">
        <f t="shared" si="192"/>
        <v>105.16359559722788</v>
      </c>
      <c r="K970" s="15">
        <f t="shared" si="193"/>
        <v>536.79148392840557</v>
      </c>
      <c r="L970" s="15">
        <f t="shared" si="194"/>
        <v>1054837.6334355853</v>
      </c>
      <c r="M970" s="15"/>
      <c r="N970" s="15">
        <f t="shared" si="195"/>
        <v>1054837.6334355853</v>
      </c>
      <c r="O970" s="38">
        <f t="shared" si="185"/>
        <v>1054.8376334355853</v>
      </c>
      <c r="P970" s="38">
        <v>965.05165321630591</v>
      </c>
      <c r="Q970" s="38">
        <f t="shared" si="186"/>
        <v>965.1</v>
      </c>
      <c r="R970" s="191"/>
      <c r="S970" s="195"/>
      <c r="T970" s="191"/>
      <c r="U970" s="195"/>
      <c r="V970" s="178"/>
      <c r="W970" s="38"/>
    </row>
    <row r="971" spans="1:23" x14ac:dyDescent="0.25">
      <c r="A971" s="5"/>
      <c r="B971" s="71" t="s">
        <v>662</v>
      </c>
      <c r="C971" s="53">
        <v>4</v>
      </c>
      <c r="D971" s="75">
        <v>23.889099999999996</v>
      </c>
      <c r="E971" s="179">
        <v>1531</v>
      </c>
      <c r="F971" s="118">
        <v>174141.1</v>
      </c>
      <c r="G971" s="61">
        <v>75</v>
      </c>
      <c r="H971" s="15">
        <f t="shared" si="191"/>
        <v>130605.825</v>
      </c>
      <c r="I971" s="15">
        <f t="shared" si="196"/>
        <v>43535.275000000009</v>
      </c>
      <c r="J971" s="15">
        <f t="shared" si="192"/>
        <v>113.74337034617898</v>
      </c>
      <c r="K971" s="15">
        <f t="shared" si="193"/>
        <v>528.21170917945449</v>
      </c>
      <c r="L971" s="15">
        <f t="shared" si="194"/>
        <v>892076.46115861298</v>
      </c>
      <c r="M971" s="15"/>
      <c r="N971" s="15">
        <f t="shared" si="195"/>
        <v>892076.46115861298</v>
      </c>
      <c r="O971" s="38">
        <f t="shared" si="185"/>
        <v>892.07646115861303</v>
      </c>
      <c r="P971" s="38">
        <v>821.68343823770147</v>
      </c>
      <c r="Q971" s="38">
        <f t="shared" si="186"/>
        <v>821.7</v>
      </c>
      <c r="R971" s="191"/>
      <c r="S971" s="195"/>
      <c r="T971" s="191"/>
      <c r="U971" s="195"/>
      <c r="V971" s="178"/>
      <c r="W971" s="38"/>
    </row>
    <row r="972" spans="1:23" x14ac:dyDescent="0.25">
      <c r="A972" s="5"/>
      <c r="B972" s="71" t="s">
        <v>663</v>
      </c>
      <c r="C972" s="53">
        <v>4</v>
      </c>
      <c r="D972" s="75">
        <v>27.976399999999998</v>
      </c>
      <c r="E972" s="179">
        <v>2231</v>
      </c>
      <c r="F972" s="118">
        <v>225161.4</v>
      </c>
      <c r="G972" s="61">
        <v>75</v>
      </c>
      <c r="H972" s="15">
        <f t="shared" si="191"/>
        <v>168871.05</v>
      </c>
      <c r="I972" s="15">
        <f t="shared" si="196"/>
        <v>56290.350000000006</v>
      </c>
      <c r="J972" s="15">
        <f t="shared" si="192"/>
        <v>100.92398027790229</v>
      </c>
      <c r="K972" s="15">
        <f t="shared" si="193"/>
        <v>541.03109924773116</v>
      </c>
      <c r="L972" s="15">
        <f t="shared" si="194"/>
        <v>986741.83475739881</v>
      </c>
      <c r="M972" s="15"/>
      <c r="N972" s="15">
        <f t="shared" si="195"/>
        <v>986741.83475739881</v>
      </c>
      <c r="O972" s="38">
        <f t="shared" si="185"/>
        <v>986.74183475739881</v>
      </c>
      <c r="P972" s="38">
        <v>906.42099765966066</v>
      </c>
      <c r="Q972" s="38">
        <f t="shared" si="186"/>
        <v>906.4</v>
      </c>
      <c r="R972" s="191"/>
      <c r="S972" s="195"/>
      <c r="T972" s="191"/>
      <c r="U972" s="195"/>
      <c r="V972" s="178"/>
      <c r="W972" s="38"/>
    </row>
    <row r="973" spans="1:23" x14ac:dyDescent="0.25">
      <c r="A973" s="5"/>
      <c r="B973" s="71" t="s">
        <v>382</v>
      </c>
      <c r="C973" s="53">
        <v>4</v>
      </c>
      <c r="D973" s="75">
        <v>21.558200000000003</v>
      </c>
      <c r="E973" s="179">
        <v>1780</v>
      </c>
      <c r="F973" s="118">
        <v>204010.8</v>
      </c>
      <c r="G973" s="61">
        <v>75</v>
      </c>
      <c r="H973" s="15">
        <f t="shared" si="191"/>
        <v>153008.1</v>
      </c>
      <c r="I973" s="15">
        <f t="shared" si="196"/>
        <v>51002.699999999983</v>
      </c>
      <c r="J973" s="15">
        <f t="shared" si="192"/>
        <v>114.61280898876404</v>
      </c>
      <c r="K973" s="15">
        <f t="shared" si="193"/>
        <v>527.34227053686936</v>
      </c>
      <c r="L973" s="15">
        <f t="shared" si="194"/>
        <v>908444.73538506357</v>
      </c>
      <c r="M973" s="15"/>
      <c r="N973" s="15">
        <f t="shared" si="195"/>
        <v>908444.73538506357</v>
      </c>
      <c r="O973" s="38">
        <f t="shared" si="185"/>
        <v>908.44473538506361</v>
      </c>
      <c r="P973" s="38">
        <v>830.04047589684853</v>
      </c>
      <c r="Q973" s="38">
        <f t="shared" si="186"/>
        <v>830</v>
      </c>
      <c r="R973" s="191"/>
      <c r="S973" s="195"/>
      <c r="T973" s="191"/>
      <c r="U973" s="195"/>
      <c r="V973" s="178"/>
      <c r="W973" s="38"/>
    </row>
    <row r="974" spans="1:23" x14ac:dyDescent="0.25">
      <c r="A974" s="5"/>
      <c r="B974" s="71" t="s">
        <v>664</v>
      </c>
      <c r="C974" s="53">
        <v>4</v>
      </c>
      <c r="D974" s="75">
        <v>51.505799999999994</v>
      </c>
      <c r="E974" s="179">
        <v>4400</v>
      </c>
      <c r="F974" s="118">
        <v>676151.2</v>
      </c>
      <c r="G974" s="61">
        <v>75</v>
      </c>
      <c r="H974" s="15">
        <f t="shared" si="191"/>
        <v>507113.4</v>
      </c>
      <c r="I974" s="15">
        <f t="shared" si="196"/>
        <v>169037.79999999993</v>
      </c>
      <c r="J974" s="15">
        <f t="shared" si="192"/>
        <v>153.67072727272725</v>
      </c>
      <c r="K974" s="15">
        <f t="shared" si="193"/>
        <v>488.28435225290616</v>
      </c>
      <c r="L974" s="15">
        <f t="shared" si="194"/>
        <v>1190555.8265883517</v>
      </c>
      <c r="M974" s="15"/>
      <c r="N974" s="15">
        <f t="shared" si="195"/>
        <v>1190555.8265883517</v>
      </c>
      <c r="O974" s="38">
        <f t="shared" si="185"/>
        <v>1190.5558265883517</v>
      </c>
      <c r="P974" s="38">
        <v>1071.4247146123701</v>
      </c>
      <c r="Q974" s="38">
        <f t="shared" si="186"/>
        <v>1071.4000000000001</v>
      </c>
      <c r="R974" s="191"/>
      <c r="S974" s="195"/>
      <c r="T974" s="191"/>
      <c r="U974" s="195"/>
      <c r="V974" s="178"/>
      <c r="W974" s="38"/>
    </row>
    <row r="975" spans="1:23" x14ac:dyDescent="0.25">
      <c r="A975" s="5"/>
      <c r="B975" s="71" t="s">
        <v>665</v>
      </c>
      <c r="C975" s="53">
        <v>4</v>
      </c>
      <c r="D975" s="75">
        <v>35.780799999999999</v>
      </c>
      <c r="E975" s="179">
        <v>2710</v>
      </c>
      <c r="F975" s="118">
        <v>379814.2</v>
      </c>
      <c r="G975" s="61">
        <v>75</v>
      </c>
      <c r="H975" s="15">
        <f t="shared" si="191"/>
        <v>284860.65000000002</v>
      </c>
      <c r="I975" s="15">
        <f t="shared" si="196"/>
        <v>94953.549999999988</v>
      </c>
      <c r="J975" s="15">
        <f t="shared" si="192"/>
        <v>140.1528413284133</v>
      </c>
      <c r="K975" s="15">
        <f t="shared" si="193"/>
        <v>501.80223819722016</v>
      </c>
      <c r="L975" s="15">
        <f t="shared" si="194"/>
        <v>1003330.1740945444</v>
      </c>
      <c r="M975" s="15"/>
      <c r="N975" s="15">
        <f t="shared" si="195"/>
        <v>1003330.1740945444</v>
      </c>
      <c r="O975" s="38">
        <f t="shared" si="185"/>
        <v>1003.3301740945444</v>
      </c>
      <c r="P975" s="38">
        <v>915.07524588928743</v>
      </c>
      <c r="Q975" s="38">
        <f t="shared" si="186"/>
        <v>915.1</v>
      </c>
      <c r="R975" s="191"/>
      <c r="S975" s="195"/>
      <c r="T975" s="191"/>
      <c r="U975" s="195"/>
      <c r="V975" s="178"/>
      <c r="W975" s="38"/>
    </row>
    <row r="976" spans="1:23" x14ac:dyDescent="0.25">
      <c r="A976" s="5"/>
      <c r="B976" s="71" t="s">
        <v>666</v>
      </c>
      <c r="C976" s="53">
        <v>4</v>
      </c>
      <c r="D976" s="75">
        <v>16.7667</v>
      </c>
      <c r="E976" s="179">
        <v>943</v>
      </c>
      <c r="F976" s="118">
        <v>115487.2</v>
      </c>
      <c r="G976" s="61">
        <v>75</v>
      </c>
      <c r="H976" s="15">
        <f t="shared" si="191"/>
        <v>86615.4</v>
      </c>
      <c r="I976" s="15">
        <f t="shared" si="196"/>
        <v>28871.800000000003</v>
      </c>
      <c r="J976" s="15">
        <f t="shared" si="192"/>
        <v>122.467868504772</v>
      </c>
      <c r="K976" s="15">
        <f t="shared" si="193"/>
        <v>519.48721102086142</v>
      </c>
      <c r="L976" s="15">
        <f t="shared" si="194"/>
        <v>805139.55314301199</v>
      </c>
      <c r="M976" s="15"/>
      <c r="N976" s="15">
        <f t="shared" si="195"/>
        <v>805139.55314301199</v>
      </c>
      <c r="O976" s="38">
        <f t="shared" si="185"/>
        <v>805.13955314301199</v>
      </c>
      <c r="P976" s="38">
        <v>727.15983190212864</v>
      </c>
      <c r="Q976" s="38">
        <f t="shared" si="186"/>
        <v>727.2</v>
      </c>
      <c r="R976" s="191"/>
      <c r="S976" s="195"/>
      <c r="T976" s="191"/>
      <c r="U976" s="195"/>
      <c r="V976" s="178"/>
      <c r="W976" s="38"/>
    </row>
    <row r="977" spans="1:23" x14ac:dyDescent="0.25">
      <c r="A977" s="5"/>
      <c r="B977" s="71" t="s">
        <v>667</v>
      </c>
      <c r="C977" s="53">
        <v>4</v>
      </c>
      <c r="D977" s="75">
        <v>22.511600000000001</v>
      </c>
      <c r="E977" s="179">
        <v>833</v>
      </c>
      <c r="F977" s="118">
        <v>113260</v>
      </c>
      <c r="G977" s="61">
        <v>75</v>
      </c>
      <c r="H977" s="15">
        <f t="shared" si="191"/>
        <v>84945</v>
      </c>
      <c r="I977" s="15">
        <f t="shared" si="196"/>
        <v>28315</v>
      </c>
      <c r="J977" s="15">
        <f t="shared" si="192"/>
        <v>135.96638655462183</v>
      </c>
      <c r="K977" s="15">
        <f t="shared" si="193"/>
        <v>505.98869297101157</v>
      </c>
      <c r="L977" s="15">
        <f t="shared" si="194"/>
        <v>792871.99127265927</v>
      </c>
      <c r="M977" s="15"/>
      <c r="N977" s="15">
        <f t="shared" si="195"/>
        <v>792871.99127265927</v>
      </c>
      <c r="O977" s="38">
        <f t="shared" si="185"/>
        <v>792.87199127265933</v>
      </c>
      <c r="P977" s="38">
        <v>710.78052672276544</v>
      </c>
      <c r="Q977" s="38">
        <f t="shared" si="186"/>
        <v>710.8</v>
      </c>
      <c r="R977" s="191"/>
      <c r="S977" s="195"/>
      <c r="T977" s="191"/>
      <c r="U977" s="195"/>
      <c r="V977" s="178"/>
      <c r="W977" s="38"/>
    </row>
    <row r="978" spans="1:23" x14ac:dyDescent="0.25">
      <c r="A978" s="5"/>
      <c r="B978" s="71" t="s">
        <v>668</v>
      </c>
      <c r="C978" s="53">
        <v>4</v>
      </c>
      <c r="D978" s="75">
        <v>19.376600000000003</v>
      </c>
      <c r="E978" s="179">
        <v>1025</v>
      </c>
      <c r="F978" s="118">
        <v>150185.29999999999</v>
      </c>
      <c r="G978" s="61">
        <v>75</v>
      </c>
      <c r="H978" s="15">
        <f t="shared" si="191"/>
        <v>112638.97500000001</v>
      </c>
      <c r="I978" s="15">
        <f t="shared" si="196"/>
        <v>37546.324999999983</v>
      </c>
      <c r="J978" s="15">
        <f t="shared" si="192"/>
        <v>146.52224390243902</v>
      </c>
      <c r="K978" s="15">
        <f t="shared" si="193"/>
        <v>495.43283562319442</v>
      </c>
      <c r="L978" s="15">
        <f t="shared" si="194"/>
        <v>789114.89738708897</v>
      </c>
      <c r="M978" s="15"/>
      <c r="N978" s="15">
        <f t="shared" si="195"/>
        <v>789114.89738708897</v>
      </c>
      <c r="O978" s="38">
        <f t="shared" si="185"/>
        <v>789.11489738708894</v>
      </c>
      <c r="P978" s="38">
        <v>740.25337694647044</v>
      </c>
      <c r="Q978" s="38">
        <f t="shared" si="186"/>
        <v>740.3</v>
      </c>
      <c r="R978" s="191"/>
      <c r="S978" s="195"/>
      <c r="T978" s="191"/>
      <c r="U978" s="195"/>
      <c r="V978" s="178"/>
      <c r="W978" s="38"/>
    </row>
    <row r="979" spans="1:23" x14ac:dyDescent="0.25">
      <c r="A979" s="5"/>
      <c r="B979" s="71" t="s">
        <v>849</v>
      </c>
      <c r="C979" s="53">
        <v>4</v>
      </c>
      <c r="D979" s="75">
        <v>21.063299999999998</v>
      </c>
      <c r="E979" s="179">
        <v>1819</v>
      </c>
      <c r="F979" s="118">
        <v>167229.70000000001</v>
      </c>
      <c r="G979" s="61">
        <v>75</v>
      </c>
      <c r="H979" s="15">
        <f t="shared" si="191"/>
        <v>125422.27499999999</v>
      </c>
      <c r="I979" s="15">
        <f t="shared" si="196"/>
        <v>41807.425000000017</v>
      </c>
      <c r="J979" s="15">
        <f t="shared" si="192"/>
        <v>91.934964266080271</v>
      </c>
      <c r="K979" s="15">
        <f t="shared" si="193"/>
        <v>550.02011525955322</v>
      </c>
      <c r="L979" s="15">
        <f t="shared" si="194"/>
        <v>940042.69441278139</v>
      </c>
      <c r="M979" s="15"/>
      <c r="N979" s="15">
        <f t="shared" si="195"/>
        <v>940042.69441278139</v>
      </c>
      <c r="O979" s="38">
        <f t="shared" si="185"/>
        <v>940.04269441278143</v>
      </c>
      <c r="P979" s="38">
        <v>855.81718542704516</v>
      </c>
      <c r="Q979" s="38">
        <f t="shared" si="186"/>
        <v>855.8</v>
      </c>
      <c r="R979" s="191"/>
      <c r="S979" s="195"/>
      <c r="T979" s="191"/>
      <c r="U979" s="195"/>
      <c r="V979" s="178"/>
      <c r="W979" s="38"/>
    </row>
    <row r="980" spans="1:23" x14ac:dyDescent="0.25">
      <c r="A980" s="5"/>
      <c r="B980" s="71" t="s">
        <v>850</v>
      </c>
      <c r="C980" s="53">
        <v>4</v>
      </c>
      <c r="D980" s="75">
        <v>34.643000000000001</v>
      </c>
      <c r="E980" s="179">
        <v>2652</v>
      </c>
      <c r="F980" s="118">
        <v>761507.4</v>
      </c>
      <c r="G980" s="61">
        <v>75</v>
      </c>
      <c r="H980" s="15">
        <f t="shared" si="191"/>
        <v>571130.55000000005</v>
      </c>
      <c r="I980" s="15">
        <f t="shared" si="196"/>
        <v>190376.84999999998</v>
      </c>
      <c r="J980" s="15">
        <f t="shared" si="192"/>
        <v>287.14457013574662</v>
      </c>
      <c r="K980" s="15">
        <f t="shared" si="193"/>
        <v>354.81050938988682</v>
      </c>
      <c r="L980" s="15">
        <f t="shared" si="194"/>
        <v>805329.73157752142</v>
      </c>
      <c r="M980" s="15"/>
      <c r="N980" s="15">
        <f t="shared" si="195"/>
        <v>805329.73157752142</v>
      </c>
      <c r="O980" s="38">
        <f t="shared" si="185"/>
        <v>805.32973157752144</v>
      </c>
      <c r="P980" s="38">
        <v>693.25699836362787</v>
      </c>
      <c r="Q980" s="38">
        <f t="shared" si="186"/>
        <v>693.3</v>
      </c>
      <c r="R980" s="191"/>
      <c r="S980" s="195"/>
      <c r="T980" s="191"/>
      <c r="U980" s="195"/>
      <c r="V980" s="178"/>
      <c r="W980" s="38"/>
    </row>
    <row r="981" spans="1:23" x14ac:dyDescent="0.25">
      <c r="A981" s="5"/>
      <c r="B981" s="71" t="s">
        <v>669</v>
      </c>
      <c r="C981" s="53">
        <v>4</v>
      </c>
      <c r="D981" s="75">
        <v>29.909899999999997</v>
      </c>
      <c r="E981" s="179">
        <v>2345</v>
      </c>
      <c r="F981" s="118">
        <v>243566.6</v>
      </c>
      <c r="G981" s="61">
        <v>75</v>
      </c>
      <c r="H981" s="15">
        <f t="shared" si="191"/>
        <v>182674.95</v>
      </c>
      <c r="I981" s="15">
        <f t="shared" si="196"/>
        <v>60891.649999999994</v>
      </c>
      <c r="J981" s="15">
        <f t="shared" si="192"/>
        <v>103.8663539445629</v>
      </c>
      <c r="K981" s="15">
        <f t="shared" si="193"/>
        <v>538.08872558107055</v>
      </c>
      <c r="L981" s="15">
        <f t="shared" si="194"/>
        <v>999133.44074577698</v>
      </c>
      <c r="M981" s="15"/>
      <c r="N981" s="15">
        <f t="shared" si="195"/>
        <v>999133.44074577698</v>
      </c>
      <c r="O981" s="38">
        <f t="shared" si="185"/>
        <v>999.13344074577697</v>
      </c>
      <c r="P981" s="38">
        <v>919.4747252944079</v>
      </c>
      <c r="Q981" s="38">
        <f t="shared" si="186"/>
        <v>919.5</v>
      </c>
      <c r="R981" s="191"/>
      <c r="S981" s="195"/>
      <c r="T981" s="191"/>
      <c r="U981" s="195"/>
      <c r="V981" s="178"/>
      <c r="W981" s="38"/>
    </row>
    <row r="982" spans="1:23" x14ac:dyDescent="0.25">
      <c r="A982" s="5"/>
      <c r="B982" s="71" t="s">
        <v>670</v>
      </c>
      <c r="C982" s="53">
        <v>4</v>
      </c>
      <c r="D982" s="75">
        <v>22.201699999999999</v>
      </c>
      <c r="E982" s="179">
        <v>1747</v>
      </c>
      <c r="F982" s="118">
        <v>200742.6</v>
      </c>
      <c r="G982" s="61">
        <v>75</v>
      </c>
      <c r="H982" s="15">
        <f t="shared" si="191"/>
        <v>150556.95000000001</v>
      </c>
      <c r="I982" s="15">
        <f t="shared" si="196"/>
        <v>50185.649999999994</v>
      </c>
      <c r="J982" s="15">
        <f t="shared" si="192"/>
        <v>114.90704064109903</v>
      </c>
      <c r="K982" s="15">
        <f t="shared" si="193"/>
        <v>527.04803888453444</v>
      </c>
      <c r="L982" s="15">
        <f t="shared" si="194"/>
        <v>906659.56496593717</v>
      </c>
      <c r="M982" s="15"/>
      <c r="N982" s="15">
        <f t="shared" si="195"/>
        <v>906659.56496593717</v>
      </c>
      <c r="O982" s="38">
        <f t="shared" si="185"/>
        <v>906.65956496593719</v>
      </c>
      <c r="P982" s="38">
        <v>827.5961440411279</v>
      </c>
      <c r="Q982" s="38">
        <f t="shared" si="186"/>
        <v>827.6</v>
      </c>
      <c r="R982" s="191"/>
      <c r="S982" s="195"/>
      <c r="T982" s="191"/>
      <c r="U982" s="195"/>
      <c r="V982" s="178"/>
      <c r="W982" s="38"/>
    </row>
    <row r="983" spans="1:23" x14ac:dyDescent="0.25">
      <c r="A983" s="5"/>
      <c r="B983" s="71" t="s">
        <v>864</v>
      </c>
      <c r="C983" s="53">
        <v>3</v>
      </c>
      <c r="D983" s="75">
        <v>46.934199999999997</v>
      </c>
      <c r="E983" s="179">
        <v>8588</v>
      </c>
      <c r="F983" s="118">
        <v>10211056.6</v>
      </c>
      <c r="G983" s="61">
        <v>20</v>
      </c>
      <c r="H983" s="15">
        <f t="shared" si="191"/>
        <v>2042211.32</v>
      </c>
      <c r="I983" s="15">
        <f t="shared" si="196"/>
        <v>8168845.2799999993</v>
      </c>
      <c r="J983" s="15">
        <f t="shared" si="192"/>
        <v>1188.9912203074057</v>
      </c>
      <c r="K983" s="15">
        <f t="shared" si="193"/>
        <v>-547.03614078177225</v>
      </c>
      <c r="L983" s="15">
        <f t="shared" si="194"/>
        <v>950065.33816431451</v>
      </c>
      <c r="M983" s="15"/>
      <c r="N983" s="15">
        <f t="shared" si="195"/>
        <v>950065.33816431451</v>
      </c>
      <c r="O983" s="38">
        <f t="shared" ref="O983:O1025" si="197">N983/1000</f>
        <v>950.06533816431454</v>
      </c>
      <c r="P983" s="38">
        <v>863.33102262216755</v>
      </c>
      <c r="Q983" s="38">
        <f t="shared" si="186"/>
        <v>863.3</v>
      </c>
      <c r="R983" s="191"/>
      <c r="S983" s="195"/>
      <c r="T983" s="191"/>
      <c r="U983" s="195"/>
      <c r="V983" s="178"/>
      <c r="W983" s="38"/>
    </row>
    <row r="984" spans="1:23" x14ac:dyDescent="0.25">
      <c r="A984" s="5"/>
      <c r="B984" s="71" t="s">
        <v>671</v>
      </c>
      <c r="C984" s="53">
        <v>4</v>
      </c>
      <c r="D984" s="75">
        <v>35.431699999999999</v>
      </c>
      <c r="E984" s="179">
        <v>1668</v>
      </c>
      <c r="F984" s="118">
        <v>192429.2</v>
      </c>
      <c r="G984" s="61">
        <v>75</v>
      </c>
      <c r="H984" s="15">
        <f t="shared" si="191"/>
        <v>144321.9</v>
      </c>
      <c r="I984" s="15">
        <f t="shared" si="196"/>
        <v>48107.300000000017</v>
      </c>
      <c r="J984" s="15">
        <f t="shared" si="192"/>
        <v>115.3652278177458</v>
      </c>
      <c r="K984" s="15">
        <f t="shared" si="193"/>
        <v>526.58985170788765</v>
      </c>
      <c r="L984" s="15">
        <f t="shared" si="194"/>
        <v>934550.63893215114</v>
      </c>
      <c r="M984" s="15"/>
      <c r="N984" s="15">
        <f t="shared" si="195"/>
        <v>934550.63893215114</v>
      </c>
      <c r="O984" s="38">
        <f t="shared" si="197"/>
        <v>934.55063893215117</v>
      </c>
      <c r="P984" s="38">
        <v>855.51054491279194</v>
      </c>
      <c r="Q984" s="38">
        <f t="shared" si="186"/>
        <v>855.5</v>
      </c>
      <c r="R984" s="191"/>
      <c r="S984" s="195"/>
      <c r="T984" s="191"/>
      <c r="U984" s="195"/>
      <c r="V984" s="178"/>
      <c r="W984" s="38"/>
    </row>
    <row r="985" spans="1:23" x14ac:dyDescent="0.25">
      <c r="A985" s="5"/>
      <c r="B985" s="71" t="s">
        <v>672</v>
      </c>
      <c r="C985" s="53">
        <v>4</v>
      </c>
      <c r="D985" s="75">
        <v>23.691500000000005</v>
      </c>
      <c r="E985" s="179">
        <v>1709</v>
      </c>
      <c r="F985" s="118">
        <v>171524.7</v>
      </c>
      <c r="G985" s="61">
        <v>75</v>
      </c>
      <c r="H985" s="15">
        <f t="shared" si="191"/>
        <v>128643.52499999999</v>
      </c>
      <c r="I985" s="15">
        <f t="shared" si="196"/>
        <v>42881.175000000017</v>
      </c>
      <c r="J985" s="15">
        <f t="shared" si="192"/>
        <v>100.3655354008192</v>
      </c>
      <c r="K985" s="15">
        <f t="shared" si="193"/>
        <v>541.58954412481421</v>
      </c>
      <c r="L985" s="15">
        <f t="shared" si="194"/>
        <v>925812.10639956803</v>
      </c>
      <c r="M985" s="15"/>
      <c r="N985" s="15">
        <f t="shared" si="195"/>
        <v>925812.10639956803</v>
      </c>
      <c r="O985" s="38">
        <f t="shared" si="197"/>
        <v>925.81210639956805</v>
      </c>
      <c r="P985" s="38">
        <v>835.42064263928762</v>
      </c>
      <c r="Q985" s="38">
        <f t="shared" ref="Q985:Q1025" si="198">(ROUND(P985,1))</f>
        <v>835.4</v>
      </c>
      <c r="R985" s="191"/>
      <c r="S985" s="195"/>
      <c r="T985" s="191"/>
      <c r="U985" s="195"/>
      <c r="V985" s="178"/>
      <c r="W985" s="38"/>
    </row>
    <row r="986" spans="1:23" x14ac:dyDescent="0.25">
      <c r="A986" s="5"/>
      <c r="B986" s="71" t="s">
        <v>797</v>
      </c>
      <c r="C986" s="53">
        <v>4</v>
      </c>
      <c r="D986" s="75">
        <v>17.011099999999999</v>
      </c>
      <c r="E986" s="179">
        <v>1283</v>
      </c>
      <c r="F986" s="118">
        <v>124377.5</v>
      </c>
      <c r="G986" s="61">
        <v>75</v>
      </c>
      <c r="H986" s="15">
        <f t="shared" si="191"/>
        <v>93283.125</v>
      </c>
      <c r="I986" s="15">
        <f t="shared" si="196"/>
        <v>31094.375</v>
      </c>
      <c r="J986" s="15">
        <f t="shared" si="192"/>
        <v>96.942712392829307</v>
      </c>
      <c r="K986" s="15">
        <f t="shared" si="193"/>
        <v>545.01236713280412</v>
      </c>
      <c r="L986" s="15">
        <f t="shared" si="194"/>
        <v>871236.51404808206</v>
      </c>
      <c r="M986" s="15"/>
      <c r="N986" s="15">
        <f t="shared" si="195"/>
        <v>871236.51404808206</v>
      </c>
      <c r="O986" s="38">
        <f t="shared" si="197"/>
        <v>871.23651404808209</v>
      </c>
      <c r="P986" s="38">
        <v>783.03572559417989</v>
      </c>
      <c r="Q986" s="38">
        <f t="shared" si="198"/>
        <v>783</v>
      </c>
      <c r="R986" s="191"/>
      <c r="S986" s="195"/>
      <c r="T986" s="191"/>
      <c r="U986" s="195"/>
      <c r="V986" s="178"/>
      <c r="W986" s="38"/>
    </row>
    <row r="987" spans="1:23" x14ac:dyDescent="0.25">
      <c r="A987" s="5"/>
      <c r="B987" s="71" t="s">
        <v>673</v>
      </c>
      <c r="C987" s="53">
        <v>4</v>
      </c>
      <c r="D987" s="75">
        <v>32.879899999999999</v>
      </c>
      <c r="E987" s="179">
        <v>2940</v>
      </c>
      <c r="F987" s="118">
        <v>303334.09999999998</v>
      </c>
      <c r="G987" s="61">
        <v>75</v>
      </c>
      <c r="H987" s="15">
        <f t="shared" si="191"/>
        <v>227500.57500000001</v>
      </c>
      <c r="I987" s="15">
        <f t="shared" si="196"/>
        <v>75833.524999999965</v>
      </c>
      <c r="J987" s="15">
        <f t="shared" si="192"/>
        <v>103.17486394557822</v>
      </c>
      <c r="K987" s="15">
        <f t="shared" si="193"/>
        <v>538.78021558005526</v>
      </c>
      <c r="L987" s="15">
        <f t="shared" si="194"/>
        <v>1065079.7375938005</v>
      </c>
      <c r="M987" s="15"/>
      <c r="N987" s="15">
        <f t="shared" si="195"/>
        <v>1065079.7375938005</v>
      </c>
      <c r="O987" s="38">
        <f t="shared" si="197"/>
        <v>1065.0797375938005</v>
      </c>
      <c r="P987" s="38">
        <v>935.0685739776909</v>
      </c>
      <c r="Q987" s="38">
        <f t="shared" si="198"/>
        <v>935.1</v>
      </c>
      <c r="R987" s="191"/>
      <c r="S987" s="195"/>
      <c r="T987" s="191"/>
      <c r="U987" s="195"/>
      <c r="V987" s="178"/>
      <c r="W987" s="38"/>
    </row>
    <row r="988" spans="1:23" x14ac:dyDescent="0.25">
      <c r="A988" s="5"/>
      <c r="B988" s="71" t="s">
        <v>674</v>
      </c>
      <c r="C988" s="53">
        <v>4</v>
      </c>
      <c r="D988" s="75">
        <v>27.189</v>
      </c>
      <c r="E988" s="179">
        <v>768</v>
      </c>
      <c r="F988" s="118">
        <v>187283</v>
      </c>
      <c r="G988" s="61">
        <v>75</v>
      </c>
      <c r="H988" s="15">
        <f t="shared" si="191"/>
        <v>140462.25</v>
      </c>
      <c r="I988" s="15">
        <f t="shared" si="196"/>
        <v>46820.75</v>
      </c>
      <c r="J988" s="15">
        <f t="shared" si="192"/>
        <v>243.85807291666666</v>
      </c>
      <c r="K988" s="15">
        <f t="shared" si="193"/>
        <v>398.09700660896681</v>
      </c>
      <c r="L988" s="15">
        <f t="shared" si="194"/>
        <v>660411.46635677817</v>
      </c>
      <c r="M988" s="15"/>
      <c r="N988" s="15">
        <f t="shared" si="195"/>
        <v>660411.46635677817</v>
      </c>
      <c r="O988" s="38">
        <f t="shared" si="197"/>
        <v>660.41146635677819</v>
      </c>
      <c r="P988" s="38">
        <v>562.35859622599719</v>
      </c>
      <c r="Q988" s="38">
        <f t="shared" si="198"/>
        <v>562.4</v>
      </c>
      <c r="R988" s="191"/>
      <c r="S988" s="195"/>
      <c r="T988" s="191"/>
      <c r="U988" s="195"/>
      <c r="V988" s="178"/>
      <c r="W988" s="38"/>
    </row>
    <row r="989" spans="1:23" x14ac:dyDescent="0.25">
      <c r="A989" s="5"/>
      <c r="B989" s="8"/>
      <c r="C989" s="8"/>
      <c r="D989" s="75">
        <v>0</v>
      </c>
      <c r="E989" s="181"/>
      <c r="F989" s="50"/>
      <c r="G989" s="61"/>
      <c r="H989" s="39"/>
      <c r="I989" s="15"/>
      <c r="J989" s="15"/>
      <c r="K989" s="15"/>
      <c r="L989" s="15"/>
      <c r="M989" s="15"/>
      <c r="N989" s="15"/>
      <c r="O989" s="38">
        <f t="shared" si="197"/>
        <v>0</v>
      </c>
      <c r="P989" s="38">
        <v>0</v>
      </c>
      <c r="Q989" s="38">
        <f t="shared" si="198"/>
        <v>0</v>
      </c>
      <c r="R989" s="191"/>
      <c r="S989" s="195"/>
      <c r="T989" s="191"/>
      <c r="U989" s="195"/>
      <c r="V989" s="178"/>
      <c r="W989" s="38"/>
    </row>
    <row r="990" spans="1:23" x14ac:dyDescent="0.25">
      <c r="A990" s="32" t="s">
        <v>675</v>
      </c>
      <c r="B990" s="63" t="s">
        <v>2</v>
      </c>
      <c r="C990" s="64"/>
      <c r="D990" s="7">
        <v>1082.6210999999998</v>
      </c>
      <c r="E990" s="182">
        <f>E991</f>
        <v>106163</v>
      </c>
      <c r="F990" s="55"/>
      <c r="G990" s="61"/>
      <c r="H990" s="12">
        <f>H992</f>
        <v>16990457.349999998</v>
      </c>
      <c r="I990" s="12">
        <f>I992</f>
        <v>-16990457.349999998</v>
      </c>
      <c r="J990" s="15"/>
      <c r="K990" s="15"/>
      <c r="L990" s="15"/>
      <c r="M990" s="14">
        <f>M992</f>
        <v>41102183.579939745</v>
      </c>
      <c r="N990" s="12">
        <f t="shared" si="195"/>
        <v>41102183.579939745</v>
      </c>
      <c r="O990" s="38"/>
      <c r="P990" s="38"/>
      <c r="Q990" s="38">
        <f t="shared" si="198"/>
        <v>0</v>
      </c>
      <c r="R990" s="191"/>
      <c r="S990" s="195"/>
      <c r="T990" s="191"/>
      <c r="U990" s="195"/>
      <c r="V990" s="178"/>
      <c r="W990" s="38"/>
    </row>
    <row r="991" spans="1:23" x14ac:dyDescent="0.25">
      <c r="A991" s="32" t="s">
        <v>675</v>
      </c>
      <c r="B991" s="63" t="s">
        <v>3</v>
      </c>
      <c r="C991" s="64"/>
      <c r="D991" s="7">
        <v>1082.6210999999998</v>
      </c>
      <c r="E991" s="182">
        <f>SUM(E993:E1025)</f>
        <v>106163</v>
      </c>
      <c r="F991" s="55">
        <f>SUM(F993:F1025)</f>
        <v>67961829.399999991</v>
      </c>
      <c r="G991" s="61"/>
      <c r="H991" s="12">
        <f>SUM(H993:H1025)</f>
        <v>29678141.170000002</v>
      </c>
      <c r="I991" s="12">
        <f>SUM(I993:I1025)</f>
        <v>38283688.230000012</v>
      </c>
      <c r="J991" s="15"/>
      <c r="K991" s="15"/>
      <c r="L991" s="12">
        <f>SUM(L993:L1025)</f>
        <v>32130672.531177301</v>
      </c>
      <c r="M991" s="15"/>
      <c r="N991" s="12">
        <f t="shared" si="195"/>
        <v>32130672.531177301</v>
      </c>
      <c r="O991" s="38"/>
      <c r="P991" s="38"/>
      <c r="Q991" s="38">
        <f t="shared" si="198"/>
        <v>0</v>
      </c>
      <c r="R991" s="191"/>
      <c r="S991" s="195"/>
      <c r="T991" s="191"/>
      <c r="U991" s="195"/>
      <c r="V991" s="178"/>
      <c r="W991" s="38"/>
    </row>
    <row r="992" spans="1:23" x14ac:dyDescent="0.25">
      <c r="A992" s="5"/>
      <c r="B992" s="71" t="s">
        <v>26</v>
      </c>
      <c r="C992" s="53">
        <v>2</v>
      </c>
      <c r="D992" s="9">
        <v>0</v>
      </c>
      <c r="E992" s="185"/>
      <c r="F992" s="70"/>
      <c r="G992" s="61">
        <v>25</v>
      </c>
      <c r="H992" s="15">
        <f>F991*G992/100</f>
        <v>16990457.349999998</v>
      </c>
      <c r="I992" s="15">
        <f t="shared" si="196"/>
        <v>-16990457.349999998</v>
      </c>
      <c r="J992" s="15"/>
      <c r="K992" s="15"/>
      <c r="L992" s="15"/>
      <c r="M992" s="15">
        <f>($L$7*$L$8*E990/$L$10)+($L$7*$L$9*D990/$L$11)</f>
        <v>41102183.579939745</v>
      </c>
      <c r="N992" s="15">
        <f t="shared" si="195"/>
        <v>41102183.579939745</v>
      </c>
      <c r="O992" s="38">
        <f t="shared" si="197"/>
        <v>41102.183579939745</v>
      </c>
      <c r="P992" s="38">
        <v>37373.744584369546</v>
      </c>
      <c r="Q992" s="38">
        <f t="shared" si="198"/>
        <v>37373.699999999997</v>
      </c>
      <c r="R992" s="191"/>
      <c r="S992" s="195"/>
      <c r="T992" s="191"/>
      <c r="U992" s="195"/>
      <c r="V992" s="178"/>
      <c r="W992" s="38"/>
    </row>
    <row r="993" spans="1:23" x14ac:dyDescent="0.25">
      <c r="A993" s="5"/>
      <c r="B993" s="71" t="s">
        <v>676</v>
      </c>
      <c r="C993" s="53">
        <v>4</v>
      </c>
      <c r="D993" s="75">
        <v>21.037700000000001</v>
      </c>
      <c r="E993" s="179">
        <v>1015</v>
      </c>
      <c r="F993" s="119">
        <v>209056.1</v>
      </c>
      <c r="G993" s="61">
        <v>75</v>
      </c>
      <c r="H993" s="15">
        <f>F993*G993/100</f>
        <v>156792.07500000001</v>
      </c>
      <c r="I993" s="15">
        <f t="shared" si="196"/>
        <v>52264.024999999994</v>
      </c>
      <c r="J993" s="15">
        <f t="shared" ref="J993:J1025" si="199">F993/E993</f>
        <v>205.96660098522167</v>
      </c>
      <c r="K993" s="15">
        <f t="shared" ref="K993:K1025" si="200">$J$11*$J$19-J993</f>
        <v>435.98847854041173</v>
      </c>
      <c r="L993" s="15">
        <f t="shared" ref="L993:L1025" si="201">IF(K993&gt;0,$J$7*$J$8*(K993/$K$19),0)+$J$7*$J$9*(E993/$E$19)+$J$7*$J$10*(D993/$D$19)</f>
        <v>716109.71584306308</v>
      </c>
      <c r="M993" s="15"/>
      <c r="N993" s="15">
        <f t="shared" si="195"/>
        <v>716109.71584306308</v>
      </c>
      <c r="O993" s="38">
        <f t="shared" si="197"/>
        <v>716.1097158430631</v>
      </c>
      <c r="P993" s="38">
        <v>606.29534438836276</v>
      </c>
      <c r="Q993" s="38">
        <f t="shared" si="198"/>
        <v>606.29999999999995</v>
      </c>
      <c r="R993" s="191"/>
      <c r="S993" s="195"/>
      <c r="T993" s="191"/>
      <c r="U993" s="195"/>
      <c r="V993" s="178"/>
      <c r="W993" s="38"/>
    </row>
    <row r="994" spans="1:23" x14ac:dyDescent="0.25">
      <c r="A994" s="5"/>
      <c r="B994" s="71" t="s">
        <v>262</v>
      </c>
      <c r="C994" s="53">
        <v>4</v>
      </c>
      <c r="D994" s="75">
        <v>23.1798</v>
      </c>
      <c r="E994" s="179">
        <v>1111</v>
      </c>
      <c r="F994" s="119">
        <v>141539</v>
      </c>
      <c r="G994" s="61">
        <v>75</v>
      </c>
      <c r="H994" s="15">
        <f t="shared" ref="H994:H1025" si="202">F994*G994/100</f>
        <v>106154.25</v>
      </c>
      <c r="I994" s="15">
        <f t="shared" si="196"/>
        <v>35384.75</v>
      </c>
      <c r="J994" s="15">
        <f t="shared" si="199"/>
        <v>127.3978397839784</v>
      </c>
      <c r="K994" s="15">
        <f t="shared" si="200"/>
        <v>514.55723974165505</v>
      </c>
      <c r="L994" s="15">
        <f t="shared" si="201"/>
        <v>832345.14174430305</v>
      </c>
      <c r="M994" s="15"/>
      <c r="N994" s="15">
        <f t="shared" si="195"/>
        <v>832345.14174430305</v>
      </c>
      <c r="O994" s="38">
        <f t="shared" si="197"/>
        <v>832.34514174430308</v>
      </c>
      <c r="P994" s="38">
        <v>714.9633306681186</v>
      </c>
      <c r="Q994" s="38">
        <f t="shared" si="198"/>
        <v>715</v>
      </c>
      <c r="R994" s="191"/>
      <c r="S994" s="195"/>
      <c r="T994" s="191"/>
      <c r="U994" s="195"/>
      <c r="V994" s="178"/>
      <c r="W994" s="38"/>
    </row>
    <row r="995" spans="1:23" x14ac:dyDescent="0.25">
      <c r="A995" s="5"/>
      <c r="B995" s="71" t="s">
        <v>677</v>
      </c>
      <c r="C995" s="53">
        <v>4</v>
      </c>
      <c r="D995" s="75">
        <v>33.328400000000002</v>
      </c>
      <c r="E995" s="179">
        <v>1502</v>
      </c>
      <c r="F995" s="119">
        <v>244968.6</v>
      </c>
      <c r="G995" s="61">
        <v>75</v>
      </c>
      <c r="H995" s="15">
        <f t="shared" si="202"/>
        <v>183726.45</v>
      </c>
      <c r="I995" s="15">
        <f t="shared" si="196"/>
        <v>61242.149999999994</v>
      </c>
      <c r="J995" s="15">
        <f t="shared" si="199"/>
        <v>163.09494007989349</v>
      </c>
      <c r="K995" s="15">
        <f t="shared" si="200"/>
        <v>478.86013944573995</v>
      </c>
      <c r="L995" s="15">
        <f t="shared" si="201"/>
        <v>851444.6844367584</v>
      </c>
      <c r="M995" s="15"/>
      <c r="N995" s="15">
        <f t="shared" si="195"/>
        <v>851444.6844367584</v>
      </c>
      <c r="O995" s="38">
        <f t="shared" si="197"/>
        <v>851.44468443675839</v>
      </c>
      <c r="P995" s="38">
        <v>805.33648491867064</v>
      </c>
      <c r="Q995" s="38">
        <f t="shared" si="198"/>
        <v>805.3</v>
      </c>
      <c r="R995" s="191"/>
      <c r="S995" s="195"/>
      <c r="T995" s="191"/>
      <c r="U995" s="195"/>
      <c r="V995" s="178"/>
      <c r="W995" s="38"/>
    </row>
    <row r="996" spans="1:23" x14ac:dyDescent="0.25">
      <c r="A996" s="5"/>
      <c r="B996" s="71" t="s">
        <v>678</v>
      </c>
      <c r="C996" s="53">
        <v>4</v>
      </c>
      <c r="D996" s="75">
        <v>20.331499999999998</v>
      </c>
      <c r="E996" s="179">
        <v>1281</v>
      </c>
      <c r="F996" s="119">
        <v>144271.5</v>
      </c>
      <c r="G996" s="61">
        <v>75</v>
      </c>
      <c r="H996" s="15">
        <f t="shared" si="202"/>
        <v>108203.625</v>
      </c>
      <c r="I996" s="15">
        <f t="shared" si="196"/>
        <v>36067.875</v>
      </c>
      <c r="J996" s="15">
        <f t="shared" si="199"/>
        <v>112.62412177985948</v>
      </c>
      <c r="K996" s="15">
        <f t="shared" si="200"/>
        <v>529.33095774577396</v>
      </c>
      <c r="L996" s="15">
        <f t="shared" si="201"/>
        <v>859891.27796395274</v>
      </c>
      <c r="M996" s="15"/>
      <c r="N996" s="15">
        <f t="shared" si="195"/>
        <v>859891.27796395274</v>
      </c>
      <c r="O996" s="38">
        <f t="shared" si="197"/>
        <v>859.89127796395269</v>
      </c>
      <c r="P996" s="38">
        <v>778.95975957858025</v>
      </c>
      <c r="Q996" s="38">
        <f t="shared" si="198"/>
        <v>779</v>
      </c>
      <c r="R996" s="191"/>
      <c r="S996" s="195"/>
      <c r="T996" s="191"/>
      <c r="U996" s="195"/>
      <c r="V996" s="178"/>
      <c r="W996" s="38"/>
    </row>
    <row r="997" spans="1:23" x14ac:dyDescent="0.25">
      <c r="A997" s="5"/>
      <c r="B997" s="71" t="s">
        <v>679</v>
      </c>
      <c r="C997" s="53">
        <v>4</v>
      </c>
      <c r="D997" s="75">
        <v>25.04</v>
      </c>
      <c r="E997" s="179">
        <v>2177</v>
      </c>
      <c r="F997" s="119">
        <v>193441.9</v>
      </c>
      <c r="G997" s="61">
        <v>75</v>
      </c>
      <c r="H997" s="15">
        <f t="shared" si="202"/>
        <v>145081.42499999999</v>
      </c>
      <c r="I997" s="15">
        <f t="shared" si="196"/>
        <v>48360.475000000006</v>
      </c>
      <c r="J997" s="15">
        <f t="shared" si="199"/>
        <v>88.857096922370232</v>
      </c>
      <c r="K997" s="15">
        <f t="shared" si="200"/>
        <v>553.09798260326318</v>
      </c>
      <c r="L997" s="15">
        <f t="shared" si="201"/>
        <v>989115.89170764433</v>
      </c>
      <c r="M997" s="15"/>
      <c r="N997" s="15">
        <f t="shared" si="195"/>
        <v>989115.89170764433</v>
      </c>
      <c r="O997" s="38">
        <f t="shared" si="197"/>
        <v>989.11589170764432</v>
      </c>
      <c r="P997" s="38">
        <v>894.53816637577972</v>
      </c>
      <c r="Q997" s="38">
        <f t="shared" si="198"/>
        <v>894.5</v>
      </c>
      <c r="R997" s="191"/>
      <c r="S997" s="195"/>
      <c r="T997" s="191"/>
      <c r="U997" s="195"/>
      <c r="V997" s="178"/>
      <c r="W997" s="38"/>
    </row>
    <row r="998" spans="1:23" x14ac:dyDescent="0.25">
      <c r="A998" s="5"/>
      <c r="B998" s="71" t="s">
        <v>851</v>
      </c>
      <c r="C998" s="53">
        <v>4</v>
      </c>
      <c r="D998" s="75">
        <v>24.7498</v>
      </c>
      <c r="E998" s="179">
        <v>1788</v>
      </c>
      <c r="F998" s="119">
        <v>322822.5</v>
      </c>
      <c r="G998" s="61">
        <v>75</v>
      </c>
      <c r="H998" s="15">
        <f t="shared" si="202"/>
        <v>242116.875</v>
      </c>
      <c r="I998" s="15">
        <f t="shared" si="196"/>
        <v>80705.625</v>
      </c>
      <c r="J998" s="15">
        <f t="shared" si="199"/>
        <v>180.54949664429529</v>
      </c>
      <c r="K998" s="15">
        <f t="shared" si="200"/>
        <v>461.40558288133815</v>
      </c>
      <c r="L998" s="15">
        <f t="shared" si="201"/>
        <v>832969.50107833277</v>
      </c>
      <c r="M998" s="15"/>
      <c r="N998" s="15">
        <f t="shared" si="195"/>
        <v>832969.50107833277</v>
      </c>
      <c r="O998" s="38">
        <f t="shared" si="197"/>
        <v>832.96950107833277</v>
      </c>
      <c r="P998" s="38">
        <v>786.40769132448565</v>
      </c>
      <c r="Q998" s="38">
        <f t="shared" si="198"/>
        <v>786.4</v>
      </c>
      <c r="R998" s="191"/>
      <c r="S998" s="195"/>
      <c r="T998" s="191"/>
      <c r="U998" s="195"/>
      <c r="V998" s="178"/>
      <c r="W998" s="38"/>
    </row>
    <row r="999" spans="1:23" x14ac:dyDescent="0.25">
      <c r="A999" s="5"/>
      <c r="B999" s="71" t="s">
        <v>680</v>
      </c>
      <c r="C999" s="53">
        <v>4</v>
      </c>
      <c r="D999" s="75">
        <v>33.558999999999997</v>
      </c>
      <c r="E999" s="179">
        <v>1898</v>
      </c>
      <c r="F999" s="119">
        <v>396960.4</v>
      </c>
      <c r="G999" s="61">
        <v>75</v>
      </c>
      <c r="H999" s="15">
        <f t="shared" si="202"/>
        <v>297720.3</v>
      </c>
      <c r="I999" s="15">
        <f t="shared" si="196"/>
        <v>99240.100000000035</v>
      </c>
      <c r="J999" s="15">
        <f t="shared" si="199"/>
        <v>209.14668071654376</v>
      </c>
      <c r="K999" s="15">
        <f t="shared" si="200"/>
        <v>432.80839880908968</v>
      </c>
      <c r="L999" s="15">
        <f t="shared" si="201"/>
        <v>830663.39536976407</v>
      </c>
      <c r="M999" s="15"/>
      <c r="N999" s="15">
        <f t="shared" si="195"/>
        <v>830663.39536976407</v>
      </c>
      <c r="O999" s="38">
        <f t="shared" si="197"/>
        <v>830.66339536976409</v>
      </c>
      <c r="P999" s="38">
        <v>729.95272513491261</v>
      </c>
      <c r="Q999" s="38">
        <f t="shared" si="198"/>
        <v>730</v>
      </c>
      <c r="R999" s="191"/>
      <c r="S999" s="195"/>
      <c r="T999" s="191"/>
      <c r="U999" s="195"/>
      <c r="V999" s="178"/>
      <c r="W999" s="38"/>
    </row>
    <row r="1000" spans="1:23" x14ac:dyDescent="0.25">
      <c r="A1000" s="5"/>
      <c r="B1000" s="71" t="s">
        <v>681</v>
      </c>
      <c r="C1000" s="53">
        <v>4</v>
      </c>
      <c r="D1000" s="75">
        <v>28.676200000000001</v>
      </c>
      <c r="E1000" s="179">
        <v>1798</v>
      </c>
      <c r="F1000" s="119">
        <v>215619.5</v>
      </c>
      <c r="G1000" s="61">
        <v>75</v>
      </c>
      <c r="H1000" s="15">
        <f t="shared" si="202"/>
        <v>161714.625</v>
      </c>
      <c r="I1000" s="15">
        <f t="shared" si="196"/>
        <v>53904.875</v>
      </c>
      <c r="J1000" s="15">
        <f t="shared" si="199"/>
        <v>119.92185761957731</v>
      </c>
      <c r="K1000" s="15">
        <f t="shared" si="200"/>
        <v>522.03322190605616</v>
      </c>
      <c r="L1000" s="15">
        <f t="shared" si="201"/>
        <v>922721.83332683099</v>
      </c>
      <c r="M1000" s="15"/>
      <c r="N1000" s="15">
        <f t="shared" si="195"/>
        <v>922721.83332683099</v>
      </c>
      <c r="O1000" s="38">
        <f t="shared" si="197"/>
        <v>922.72183332683096</v>
      </c>
      <c r="P1000" s="38">
        <v>865.06553745758299</v>
      </c>
      <c r="Q1000" s="38">
        <f t="shared" si="198"/>
        <v>865.1</v>
      </c>
      <c r="R1000" s="191"/>
      <c r="S1000" s="195"/>
      <c r="T1000" s="191"/>
      <c r="U1000" s="195"/>
      <c r="V1000" s="178"/>
      <c r="W1000" s="38"/>
    </row>
    <row r="1001" spans="1:23" x14ac:dyDescent="0.25">
      <c r="A1001" s="5"/>
      <c r="B1001" s="71" t="s">
        <v>682</v>
      </c>
      <c r="C1001" s="53">
        <v>4</v>
      </c>
      <c r="D1001" s="75">
        <v>35.6203</v>
      </c>
      <c r="E1001" s="179">
        <v>2529</v>
      </c>
      <c r="F1001" s="119">
        <v>493667.3</v>
      </c>
      <c r="G1001" s="61">
        <v>75</v>
      </c>
      <c r="H1001" s="15">
        <f t="shared" si="202"/>
        <v>370250.47499999998</v>
      </c>
      <c r="I1001" s="15">
        <f t="shared" si="196"/>
        <v>123416.82500000001</v>
      </c>
      <c r="J1001" s="15">
        <f t="shared" si="199"/>
        <v>195.20257018584419</v>
      </c>
      <c r="K1001" s="15">
        <f t="shared" si="200"/>
        <v>446.75250933978924</v>
      </c>
      <c r="L1001" s="15">
        <f t="shared" si="201"/>
        <v>914651.93136916636</v>
      </c>
      <c r="M1001" s="15"/>
      <c r="N1001" s="15">
        <f t="shared" si="195"/>
        <v>914651.93136916636</v>
      </c>
      <c r="O1001" s="38">
        <f t="shared" si="197"/>
        <v>914.65193136916639</v>
      </c>
      <c r="P1001" s="38">
        <v>864.16670161039599</v>
      </c>
      <c r="Q1001" s="38">
        <f t="shared" si="198"/>
        <v>864.2</v>
      </c>
      <c r="R1001" s="191"/>
      <c r="S1001" s="195"/>
      <c r="T1001" s="191"/>
      <c r="U1001" s="195"/>
      <c r="V1001" s="178"/>
      <c r="W1001" s="38"/>
    </row>
    <row r="1002" spans="1:23" x14ac:dyDescent="0.25">
      <c r="A1002" s="5"/>
      <c r="B1002" s="71" t="s">
        <v>852</v>
      </c>
      <c r="C1002" s="53">
        <v>4</v>
      </c>
      <c r="D1002" s="75">
        <v>22.1511</v>
      </c>
      <c r="E1002" s="179">
        <v>1176</v>
      </c>
      <c r="F1002" s="119">
        <v>128513.1</v>
      </c>
      <c r="G1002" s="61">
        <v>75</v>
      </c>
      <c r="H1002" s="15">
        <f t="shared" si="202"/>
        <v>96384.824999999997</v>
      </c>
      <c r="I1002" s="15">
        <f t="shared" si="196"/>
        <v>32128.275000000009</v>
      </c>
      <c r="J1002" s="15">
        <f t="shared" si="199"/>
        <v>109.27984693877552</v>
      </c>
      <c r="K1002" s="15">
        <f t="shared" si="200"/>
        <v>532.67523258685787</v>
      </c>
      <c r="L1002" s="15">
        <f t="shared" si="201"/>
        <v>859104.1803263505</v>
      </c>
      <c r="M1002" s="15"/>
      <c r="N1002" s="15">
        <f t="shared" si="195"/>
        <v>859104.1803263505</v>
      </c>
      <c r="O1002" s="38">
        <f t="shared" si="197"/>
        <v>859.1041803263505</v>
      </c>
      <c r="P1002" s="38">
        <v>788.37643877499841</v>
      </c>
      <c r="Q1002" s="38">
        <f t="shared" si="198"/>
        <v>788.4</v>
      </c>
      <c r="R1002" s="191"/>
      <c r="S1002" s="195"/>
      <c r="T1002" s="191"/>
      <c r="U1002" s="195"/>
      <c r="V1002" s="178"/>
      <c r="W1002" s="38"/>
    </row>
    <row r="1003" spans="1:23" x14ac:dyDescent="0.25">
      <c r="A1003" s="5"/>
      <c r="B1003" s="71" t="s">
        <v>683</v>
      </c>
      <c r="C1003" s="53">
        <v>4</v>
      </c>
      <c r="D1003" s="75">
        <v>39.122799999999998</v>
      </c>
      <c r="E1003" s="179">
        <v>2072</v>
      </c>
      <c r="F1003" s="119">
        <v>384094</v>
      </c>
      <c r="G1003" s="61">
        <v>75</v>
      </c>
      <c r="H1003" s="15">
        <f t="shared" si="202"/>
        <v>288070.5</v>
      </c>
      <c r="I1003" s="15">
        <f t="shared" si="196"/>
        <v>96023.5</v>
      </c>
      <c r="J1003" s="15">
        <f t="shared" si="199"/>
        <v>185.37355212355212</v>
      </c>
      <c r="K1003" s="15">
        <f t="shared" si="200"/>
        <v>456.58152740208129</v>
      </c>
      <c r="L1003" s="15">
        <f t="shared" si="201"/>
        <v>893103.50006108463</v>
      </c>
      <c r="M1003" s="15"/>
      <c r="N1003" s="15">
        <f t="shared" si="195"/>
        <v>893103.50006108463</v>
      </c>
      <c r="O1003" s="38">
        <f t="shared" si="197"/>
        <v>893.10350006108467</v>
      </c>
      <c r="P1003" s="38">
        <v>821.93598281413699</v>
      </c>
      <c r="Q1003" s="38">
        <f t="shared" si="198"/>
        <v>821.9</v>
      </c>
      <c r="R1003" s="191"/>
      <c r="S1003" s="195"/>
      <c r="T1003" s="191"/>
      <c r="U1003" s="195"/>
      <c r="V1003" s="178"/>
      <c r="W1003" s="38"/>
    </row>
    <row r="1004" spans="1:23" x14ac:dyDescent="0.25">
      <c r="A1004" s="5"/>
      <c r="B1004" s="71" t="s">
        <v>684</v>
      </c>
      <c r="C1004" s="53">
        <v>4</v>
      </c>
      <c r="D1004" s="75">
        <v>19.480999999999998</v>
      </c>
      <c r="E1004" s="179">
        <v>1003</v>
      </c>
      <c r="F1004" s="119">
        <v>140527.29999999999</v>
      </c>
      <c r="G1004" s="61">
        <v>75</v>
      </c>
      <c r="H1004" s="15">
        <f t="shared" si="202"/>
        <v>105395.47500000001</v>
      </c>
      <c r="I1004" s="15">
        <f t="shared" si="196"/>
        <v>35131.824999999983</v>
      </c>
      <c r="J1004" s="15">
        <f t="shared" si="199"/>
        <v>140.10697906281155</v>
      </c>
      <c r="K1004" s="15">
        <f t="shared" si="200"/>
        <v>501.84810046282189</v>
      </c>
      <c r="L1004" s="15">
        <f t="shared" si="201"/>
        <v>795556.94166081771</v>
      </c>
      <c r="M1004" s="15"/>
      <c r="N1004" s="15">
        <f t="shared" si="195"/>
        <v>795556.94166081771</v>
      </c>
      <c r="O1004" s="38">
        <f t="shared" si="197"/>
        <v>795.55694166081776</v>
      </c>
      <c r="P1004" s="38">
        <v>728.35870987783585</v>
      </c>
      <c r="Q1004" s="38">
        <f t="shared" si="198"/>
        <v>728.4</v>
      </c>
      <c r="R1004" s="191"/>
      <c r="S1004" s="195"/>
      <c r="T1004" s="191"/>
      <c r="U1004" s="195"/>
      <c r="V1004" s="178"/>
      <c r="W1004" s="38"/>
    </row>
    <row r="1005" spans="1:23" x14ac:dyDescent="0.25">
      <c r="A1005" s="5"/>
      <c r="B1005" s="71" t="s">
        <v>853</v>
      </c>
      <c r="C1005" s="53">
        <v>4</v>
      </c>
      <c r="D1005" s="75">
        <v>29.972500000000004</v>
      </c>
      <c r="E1005" s="179">
        <v>3110</v>
      </c>
      <c r="F1005" s="119">
        <v>415379.7</v>
      </c>
      <c r="G1005" s="61">
        <v>75</v>
      </c>
      <c r="H1005" s="15">
        <f t="shared" si="202"/>
        <v>311534.77500000002</v>
      </c>
      <c r="I1005" s="15">
        <f t="shared" si="196"/>
        <v>103844.92499999999</v>
      </c>
      <c r="J1005" s="15">
        <f t="shared" si="199"/>
        <v>133.56260450160772</v>
      </c>
      <c r="K1005" s="15">
        <f t="shared" si="200"/>
        <v>508.39247502402571</v>
      </c>
      <c r="L1005" s="15">
        <f t="shared" si="201"/>
        <v>1034290.0103635979</v>
      </c>
      <c r="M1005" s="15"/>
      <c r="N1005" s="15">
        <f t="shared" si="195"/>
        <v>1034290.0103635979</v>
      </c>
      <c r="O1005" s="38">
        <f t="shared" si="197"/>
        <v>1034.290010363598</v>
      </c>
      <c r="P1005" s="38">
        <v>943.93878021697719</v>
      </c>
      <c r="Q1005" s="38">
        <f t="shared" si="198"/>
        <v>943.9</v>
      </c>
      <c r="R1005" s="191"/>
      <c r="S1005" s="195"/>
      <c r="T1005" s="191"/>
      <c r="U1005" s="195"/>
      <c r="V1005" s="178"/>
      <c r="W1005" s="38"/>
    </row>
    <row r="1006" spans="1:23" x14ac:dyDescent="0.25">
      <c r="A1006" s="5"/>
      <c r="B1006" s="71" t="s">
        <v>685</v>
      </c>
      <c r="C1006" s="53">
        <v>4</v>
      </c>
      <c r="D1006" s="75">
        <v>29.169099999999997</v>
      </c>
      <c r="E1006" s="179">
        <v>2107</v>
      </c>
      <c r="F1006" s="119">
        <v>304894.40000000002</v>
      </c>
      <c r="G1006" s="61">
        <v>75</v>
      </c>
      <c r="H1006" s="15">
        <f t="shared" si="202"/>
        <v>228670.8</v>
      </c>
      <c r="I1006" s="15">
        <f t="shared" si="196"/>
        <v>76223.600000000035</v>
      </c>
      <c r="J1006" s="15">
        <f t="shared" si="199"/>
        <v>144.70545799715237</v>
      </c>
      <c r="K1006" s="15">
        <f t="shared" si="200"/>
        <v>497.24962152848104</v>
      </c>
      <c r="L1006" s="15">
        <f t="shared" si="201"/>
        <v>921722.60092356731</v>
      </c>
      <c r="M1006" s="15"/>
      <c r="N1006" s="15">
        <f t="shared" si="195"/>
        <v>921722.60092356731</v>
      </c>
      <c r="O1006" s="38">
        <f t="shared" si="197"/>
        <v>921.72260092356726</v>
      </c>
      <c r="P1006" s="38">
        <v>851.68232342271301</v>
      </c>
      <c r="Q1006" s="38">
        <f t="shared" si="198"/>
        <v>851.7</v>
      </c>
      <c r="R1006" s="191"/>
      <c r="S1006" s="195"/>
      <c r="T1006" s="191"/>
      <c r="U1006" s="195"/>
      <c r="V1006" s="178"/>
      <c r="W1006" s="38"/>
    </row>
    <row r="1007" spans="1:23" x14ac:dyDescent="0.25">
      <c r="A1007" s="5"/>
      <c r="B1007" s="71" t="s">
        <v>686</v>
      </c>
      <c r="C1007" s="53">
        <v>4</v>
      </c>
      <c r="D1007" s="75">
        <v>43.889899999999997</v>
      </c>
      <c r="E1007" s="179">
        <v>1870</v>
      </c>
      <c r="F1007" s="119">
        <v>174039.2</v>
      </c>
      <c r="G1007" s="61">
        <v>75</v>
      </c>
      <c r="H1007" s="15">
        <f t="shared" si="202"/>
        <v>130529.4</v>
      </c>
      <c r="I1007" s="15">
        <f t="shared" si="196"/>
        <v>43509.800000000017</v>
      </c>
      <c r="J1007" s="15">
        <f t="shared" si="199"/>
        <v>93.069090909090917</v>
      </c>
      <c r="K1007" s="15">
        <f t="shared" si="200"/>
        <v>548.88598861654248</v>
      </c>
      <c r="L1007" s="15">
        <f t="shared" si="201"/>
        <v>1005654.4759653037</v>
      </c>
      <c r="M1007" s="15"/>
      <c r="N1007" s="15">
        <f t="shared" si="195"/>
        <v>1005654.4759653037</v>
      </c>
      <c r="O1007" s="38">
        <f t="shared" si="197"/>
        <v>1005.6544759653037</v>
      </c>
      <c r="P1007" s="38">
        <v>891.6134195084652</v>
      </c>
      <c r="Q1007" s="38">
        <f t="shared" si="198"/>
        <v>891.6</v>
      </c>
      <c r="R1007" s="191"/>
      <c r="S1007" s="195"/>
      <c r="T1007" s="191"/>
      <c r="U1007" s="195"/>
      <c r="V1007" s="178"/>
      <c r="W1007" s="38"/>
    </row>
    <row r="1008" spans="1:23" x14ac:dyDescent="0.25">
      <c r="A1008" s="5"/>
      <c r="B1008" s="71" t="s">
        <v>687</v>
      </c>
      <c r="C1008" s="53">
        <v>4</v>
      </c>
      <c r="D1008" s="75">
        <v>42.471999999999994</v>
      </c>
      <c r="E1008" s="179">
        <v>3216</v>
      </c>
      <c r="F1008" s="119">
        <v>369520.7</v>
      </c>
      <c r="G1008" s="61">
        <v>75</v>
      </c>
      <c r="H1008" s="15">
        <f t="shared" si="202"/>
        <v>277140.52500000002</v>
      </c>
      <c r="I1008" s="15">
        <f t="shared" si="196"/>
        <v>92380.174999999988</v>
      </c>
      <c r="J1008" s="15">
        <f t="shared" si="199"/>
        <v>114.90071517412936</v>
      </c>
      <c r="K1008" s="15">
        <f t="shared" si="200"/>
        <v>527.05436435150409</v>
      </c>
      <c r="L1008" s="15">
        <f t="shared" si="201"/>
        <v>1102531.9132966828</v>
      </c>
      <c r="M1008" s="15"/>
      <c r="N1008" s="15">
        <f t="shared" si="195"/>
        <v>1102531.9132966828</v>
      </c>
      <c r="O1008" s="38">
        <f t="shared" si="197"/>
        <v>1102.5319132966827</v>
      </c>
      <c r="P1008" s="38">
        <v>985.31934201496972</v>
      </c>
      <c r="Q1008" s="38">
        <f t="shared" si="198"/>
        <v>985.3</v>
      </c>
      <c r="R1008" s="191"/>
      <c r="S1008" s="195"/>
      <c r="T1008" s="191"/>
      <c r="U1008" s="195"/>
      <c r="V1008" s="178"/>
      <c r="W1008" s="38"/>
    </row>
    <row r="1009" spans="1:23" x14ac:dyDescent="0.25">
      <c r="A1009" s="5"/>
      <c r="B1009" s="71" t="s">
        <v>688</v>
      </c>
      <c r="C1009" s="53">
        <v>4</v>
      </c>
      <c r="D1009" s="75">
        <v>37.261499999999998</v>
      </c>
      <c r="E1009" s="179">
        <v>4424</v>
      </c>
      <c r="F1009" s="119">
        <v>449080.3</v>
      </c>
      <c r="G1009" s="61">
        <v>75</v>
      </c>
      <c r="H1009" s="15">
        <f t="shared" si="202"/>
        <v>336810.22499999998</v>
      </c>
      <c r="I1009" s="15">
        <f t="shared" si="196"/>
        <v>112270.07500000001</v>
      </c>
      <c r="J1009" s="15">
        <f t="shared" si="199"/>
        <v>101.51001356238697</v>
      </c>
      <c r="K1009" s="15">
        <f t="shared" si="200"/>
        <v>540.44506596324641</v>
      </c>
      <c r="L1009" s="15">
        <f t="shared" si="201"/>
        <v>1221236.5054156363</v>
      </c>
      <c r="M1009" s="15"/>
      <c r="N1009" s="15">
        <f t="shared" si="195"/>
        <v>1221236.5054156363</v>
      </c>
      <c r="O1009" s="38">
        <f t="shared" si="197"/>
        <v>1221.2365054156364</v>
      </c>
      <c r="P1009" s="38">
        <v>1114.4742512331252</v>
      </c>
      <c r="Q1009" s="38">
        <f t="shared" si="198"/>
        <v>1114.5</v>
      </c>
      <c r="R1009" s="191"/>
      <c r="S1009" s="195"/>
      <c r="T1009" s="191"/>
      <c r="U1009" s="195"/>
      <c r="V1009" s="178"/>
      <c r="W1009" s="38"/>
    </row>
    <row r="1010" spans="1:23" x14ac:dyDescent="0.25">
      <c r="A1010" s="5"/>
      <c r="B1010" s="71" t="s">
        <v>689</v>
      </c>
      <c r="C1010" s="53">
        <v>4</v>
      </c>
      <c r="D1010" s="75">
        <v>20.51</v>
      </c>
      <c r="E1010" s="179">
        <v>863</v>
      </c>
      <c r="F1010" s="119">
        <v>90662.9</v>
      </c>
      <c r="G1010" s="61">
        <v>75</v>
      </c>
      <c r="H1010" s="15">
        <f t="shared" si="202"/>
        <v>67997.175000000003</v>
      </c>
      <c r="I1010" s="15">
        <f t="shared" si="196"/>
        <v>22665.724999999991</v>
      </c>
      <c r="J1010" s="15">
        <f t="shared" si="199"/>
        <v>105.05550405561992</v>
      </c>
      <c r="K1010" s="15">
        <f t="shared" si="200"/>
        <v>536.89957547001347</v>
      </c>
      <c r="L1010" s="15">
        <f t="shared" si="201"/>
        <v>830108.78061563394</v>
      </c>
      <c r="M1010" s="15"/>
      <c r="N1010" s="15">
        <f t="shared" si="195"/>
        <v>830108.78061563394</v>
      </c>
      <c r="O1010" s="38">
        <f t="shared" si="197"/>
        <v>830.10878061563392</v>
      </c>
      <c r="P1010" s="38">
        <v>739.77522015638431</v>
      </c>
      <c r="Q1010" s="38">
        <f t="shared" si="198"/>
        <v>739.8</v>
      </c>
      <c r="R1010" s="191"/>
      <c r="S1010" s="195"/>
      <c r="T1010" s="191"/>
      <c r="U1010" s="195"/>
      <c r="V1010" s="178"/>
      <c r="W1010" s="38"/>
    </row>
    <row r="1011" spans="1:23" x14ac:dyDescent="0.25">
      <c r="A1011" s="5"/>
      <c r="B1011" s="71" t="s">
        <v>690</v>
      </c>
      <c r="C1011" s="53">
        <v>4</v>
      </c>
      <c r="D1011" s="75">
        <v>12.818399999999999</v>
      </c>
      <c r="E1011" s="179">
        <v>1315</v>
      </c>
      <c r="F1011" s="119">
        <v>237003.3</v>
      </c>
      <c r="G1011" s="61">
        <v>75</v>
      </c>
      <c r="H1011" s="15">
        <f t="shared" si="202"/>
        <v>177752.47500000001</v>
      </c>
      <c r="I1011" s="15">
        <f t="shared" si="196"/>
        <v>59250.824999999983</v>
      </c>
      <c r="J1011" s="15">
        <f t="shared" si="199"/>
        <v>180.23064638783268</v>
      </c>
      <c r="K1011" s="15">
        <f t="shared" si="200"/>
        <v>461.72443313780076</v>
      </c>
      <c r="L1011" s="15">
        <f t="shared" si="201"/>
        <v>755589.72439974872</v>
      </c>
      <c r="M1011" s="15"/>
      <c r="N1011" s="15">
        <f t="shared" si="195"/>
        <v>755589.72439974872</v>
      </c>
      <c r="O1011" s="38">
        <f t="shared" si="197"/>
        <v>755.58972439974877</v>
      </c>
      <c r="P1011" s="38">
        <v>639.57340396210577</v>
      </c>
      <c r="Q1011" s="38">
        <f t="shared" si="198"/>
        <v>639.6</v>
      </c>
      <c r="R1011" s="191"/>
      <c r="S1011" s="195"/>
      <c r="T1011" s="191"/>
      <c r="U1011" s="195"/>
      <c r="V1011" s="178"/>
      <c r="W1011" s="38"/>
    </row>
    <row r="1012" spans="1:23" x14ac:dyDescent="0.25">
      <c r="A1012" s="5"/>
      <c r="B1012" s="71" t="s">
        <v>691</v>
      </c>
      <c r="C1012" s="53">
        <v>4</v>
      </c>
      <c r="D1012" s="75">
        <v>29.560700000000001</v>
      </c>
      <c r="E1012" s="179">
        <v>896</v>
      </c>
      <c r="F1012" s="119">
        <v>174503.3</v>
      </c>
      <c r="G1012" s="61">
        <v>75</v>
      </c>
      <c r="H1012" s="15">
        <f t="shared" si="202"/>
        <v>130877.47500000001</v>
      </c>
      <c r="I1012" s="15">
        <f t="shared" si="196"/>
        <v>43625.824999999983</v>
      </c>
      <c r="J1012" s="15">
        <f t="shared" si="199"/>
        <v>194.75814732142857</v>
      </c>
      <c r="K1012" s="15">
        <f t="shared" si="200"/>
        <v>447.19693220420487</v>
      </c>
      <c r="L1012" s="15">
        <f t="shared" si="201"/>
        <v>742375.6773324362</v>
      </c>
      <c r="M1012" s="15"/>
      <c r="N1012" s="15">
        <f t="shared" si="195"/>
        <v>742375.6773324362</v>
      </c>
      <c r="O1012" s="38">
        <f t="shared" si="197"/>
        <v>742.37567733243623</v>
      </c>
      <c r="P1012" s="38">
        <v>637.84086800982323</v>
      </c>
      <c r="Q1012" s="38">
        <f t="shared" si="198"/>
        <v>637.79999999999995</v>
      </c>
      <c r="R1012" s="191"/>
      <c r="S1012" s="195"/>
      <c r="T1012" s="191"/>
      <c r="U1012" s="195"/>
      <c r="V1012" s="178"/>
      <c r="W1012" s="38"/>
    </row>
    <row r="1013" spans="1:23" x14ac:dyDescent="0.25">
      <c r="A1013" s="5"/>
      <c r="B1013" s="71" t="s">
        <v>692</v>
      </c>
      <c r="C1013" s="53">
        <v>4</v>
      </c>
      <c r="D1013" s="75">
        <v>47.864399999999996</v>
      </c>
      <c r="E1013" s="179">
        <v>1920</v>
      </c>
      <c r="F1013" s="119">
        <v>309840</v>
      </c>
      <c r="G1013" s="61">
        <v>75</v>
      </c>
      <c r="H1013" s="15">
        <f t="shared" si="202"/>
        <v>232380</v>
      </c>
      <c r="I1013" s="15">
        <f t="shared" si="196"/>
        <v>77460</v>
      </c>
      <c r="J1013" s="15">
        <f t="shared" si="199"/>
        <v>161.375</v>
      </c>
      <c r="K1013" s="15">
        <f t="shared" si="200"/>
        <v>480.58007952563344</v>
      </c>
      <c r="L1013" s="15">
        <f t="shared" si="201"/>
        <v>933281.28259556682</v>
      </c>
      <c r="M1013" s="15"/>
      <c r="N1013" s="15">
        <f t="shared" si="195"/>
        <v>933281.28259556682</v>
      </c>
      <c r="O1013" s="38">
        <f t="shared" si="197"/>
        <v>933.28128259556684</v>
      </c>
      <c r="P1013" s="38">
        <v>871.50200954001889</v>
      </c>
      <c r="Q1013" s="38">
        <f t="shared" si="198"/>
        <v>871.5</v>
      </c>
      <c r="R1013" s="191"/>
      <c r="S1013" s="195"/>
      <c r="T1013" s="191"/>
      <c r="U1013" s="195"/>
      <c r="V1013" s="178"/>
      <c r="W1013" s="38"/>
    </row>
    <row r="1014" spans="1:23" x14ac:dyDescent="0.25">
      <c r="A1014" s="5"/>
      <c r="B1014" s="71" t="s">
        <v>693</v>
      </c>
      <c r="C1014" s="53">
        <v>4</v>
      </c>
      <c r="D1014" s="75">
        <v>3.8826000000000001</v>
      </c>
      <c r="E1014" s="179">
        <v>2995</v>
      </c>
      <c r="F1014" s="119">
        <v>898145.3</v>
      </c>
      <c r="G1014" s="61">
        <v>75</v>
      </c>
      <c r="H1014" s="15">
        <f t="shared" si="202"/>
        <v>673608.97499999998</v>
      </c>
      <c r="I1014" s="15">
        <f t="shared" si="196"/>
        <v>224536.32500000007</v>
      </c>
      <c r="J1014" s="15">
        <f t="shared" si="199"/>
        <v>299.88156928213692</v>
      </c>
      <c r="K1014" s="15">
        <f t="shared" si="200"/>
        <v>342.07351024349651</v>
      </c>
      <c r="L1014" s="15">
        <f t="shared" si="201"/>
        <v>737955.17062198243</v>
      </c>
      <c r="M1014" s="15"/>
      <c r="N1014" s="15">
        <f t="shared" si="195"/>
        <v>737955.17062198243</v>
      </c>
      <c r="O1014" s="38">
        <f t="shared" si="197"/>
        <v>737.95517062198246</v>
      </c>
      <c r="P1014" s="38">
        <v>655.98682721018167</v>
      </c>
      <c r="Q1014" s="38">
        <f t="shared" si="198"/>
        <v>656</v>
      </c>
      <c r="R1014" s="191"/>
      <c r="S1014" s="195"/>
      <c r="T1014" s="191"/>
      <c r="U1014" s="195"/>
      <c r="V1014" s="178"/>
      <c r="W1014" s="38"/>
    </row>
    <row r="1015" spans="1:23" x14ac:dyDescent="0.25">
      <c r="A1015" s="5"/>
      <c r="B1015" s="71" t="s">
        <v>694</v>
      </c>
      <c r="C1015" s="53">
        <v>4</v>
      </c>
      <c r="D1015" s="75">
        <v>45.011000000000003</v>
      </c>
      <c r="E1015" s="179">
        <v>4224</v>
      </c>
      <c r="F1015" s="119">
        <v>673186.7</v>
      </c>
      <c r="G1015" s="61">
        <v>75</v>
      </c>
      <c r="H1015" s="15">
        <f t="shared" si="202"/>
        <v>504890.02500000002</v>
      </c>
      <c r="I1015" s="15">
        <f t="shared" si="196"/>
        <v>168296.67499999993</v>
      </c>
      <c r="J1015" s="15">
        <f t="shared" si="199"/>
        <v>159.37185132575758</v>
      </c>
      <c r="K1015" s="15">
        <f t="shared" si="200"/>
        <v>482.58322819987586</v>
      </c>
      <c r="L1015" s="15">
        <f t="shared" si="201"/>
        <v>1148667.2759050296</v>
      </c>
      <c r="M1015" s="15"/>
      <c r="N1015" s="15">
        <f t="shared" si="195"/>
        <v>1148667.2759050296</v>
      </c>
      <c r="O1015" s="38">
        <f t="shared" si="197"/>
        <v>1148.6672759050296</v>
      </c>
      <c r="P1015" s="38">
        <v>1037.1291573513436</v>
      </c>
      <c r="Q1015" s="38">
        <f t="shared" si="198"/>
        <v>1037.0999999999999</v>
      </c>
      <c r="R1015" s="191"/>
      <c r="S1015" s="195"/>
      <c r="T1015" s="191"/>
      <c r="U1015" s="195"/>
      <c r="V1015" s="178"/>
      <c r="W1015" s="38"/>
    </row>
    <row r="1016" spans="1:23" x14ac:dyDescent="0.25">
      <c r="A1016" s="5"/>
      <c r="B1016" s="71" t="s">
        <v>309</v>
      </c>
      <c r="C1016" s="53">
        <v>4</v>
      </c>
      <c r="D1016" s="75">
        <v>45.852299999999993</v>
      </c>
      <c r="E1016" s="179">
        <v>5609</v>
      </c>
      <c r="F1016" s="119">
        <v>1584200.6</v>
      </c>
      <c r="G1016" s="61">
        <v>75</v>
      </c>
      <c r="H1016" s="15">
        <f t="shared" si="202"/>
        <v>1188150.45</v>
      </c>
      <c r="I1016" s="15">
        <f t="shared" si="196"/>
        <v>396050.15000000014</v>
      </c>
      <c r="J1016" s="15">
        <f t="shared" si="199"/>
        <v>282.43904439293993</v>
      </c>
      <c r="K1016" s="15">
        <f t="shared" si="200"/>
        <v>359.5160351326935</v>
      </c>
      <c r="L1016" s="15">
        <f t="shared" si="201"/>
        <v>1125026.7193530868</v>
      </c>
      <c r="M1016" s="15"/>
      <c r="N1016" s="15">
        <f t="shared" si="195"/>
        <v>1125026.7193530868</v>
      </c>
      <c r="O1016" s="38">
        <f t="shared" si="197"/>
        <v>1125.0267193530867</v>
      </c>
      <c r="P1016" s="38">
        <v>973.01532478650438</v>
      </c>
      <c r="Q1016" s="38">
        <f t="shared" si="198"/>
        <v>973</v>
      </c>
      <c r="R1016" s="191"/>
      <c r="S1016" s="195"/>
      <c r="T1016" s="191"/>
      <c r="U1016" s="195"/>
      <c r="V1016" s="178"/>
      <c r="W1016" s="38"/>
    </row>
    <row r="1017" spans="1:23" x14ac:dyDescent="0.25">
      <c r="A1017" s="5"/>
      <c r="B1017" s="71" t="s">
        <v>695</v>
      </c>
      <c r="C1017" s="53">
        <v>4</v>
      </c>
      <c r="D1017" s="75">
        <v>87.730400000000017</v>
      </c>
      <c r="E1017" s="179">
        <v>1698</v>
      </c>
      <c r="F1017" s="119">
        <v>626373.5</v>
      </c>
      <c r="G1017" s="61">
        <v>75</v>
      </c>
      <c r="H1017" s="15">
        <f t="shared" si="202"/>
        <v>469780.125</v>
      </c>
      <c r="I1017" s="15">
        <f t="shared" si="196"/>
        <v>156593.375</v>
      </c>
      <c r="J1017" s="15">
        <f t="shared" si="199"/>
        <v>368.8889870435807</v>
      </c>
      <c r="K1017" s="15">
        <f t="shared" si="200"/>
        <v>273.06609248205274</v>
      </c>
      <c r="L1017" s="15">
        <f t="shared" si="201"/>
        <v>753331.04718865955</v>
      </c>
      <c r="M1017" s="15"/>
      <c r="N1017" s="15">
        <f t="shared" si="195"/>
        <v>753331.04718865955</v>
      </c>
      <c r="O1017" s="38">
        <f t="shared" si="197"/>
        <v>753.33104718865957</v>
      </c>
      <c r="P1017" s="38">
        <v>581.65616245319234</v>
      </c>
      <c r="Q1017" s="38">
        <f t="shared" si="198"/>
        <v>581.70000000000005</v>
      </c>
      <c r="R1017" s="191"/>
      <c r="S1017" s="195"/>
      <c r="T1017" s="191"/>
      <c r="U1017" s="195"/>
      <c r="V1017" s="178"/>
      <c r="W1017" s="38"/>
    </row>
    <row r="1018" spans="1:23" x14ac:dyDescent="0.25">
      <c r="A1018" s="5"/>
      <c r="B1018" s="71" t="s">
        <v>696</v>
      </c>
      <c r="C1018" s="53">
        <v>4</v>
      </c>
      <c r="D1018" s="75">
        <v>56.395799999999994</v>
      </c>
      <c r="E1018" s="179">
        <v>5078</v>
      </c>
      <c r="F1018" s="119">
        <v>2446506.1</v>
      </c>
      <c r="G1018" s="61">
        <v>75</v>
      </c>
      <c r="H1018" s="15">
        <f t="shared" si="202"/>
        <v>1834879.575</v>
      </c>
      <c r="I1018" s="15">
        <f t="shared" si="196"/>
        <v>611626.52500000014</v>
      </c>
      <c r="J1018" s="15">
        <f t="shared" si="199"/>
        <v>481.7853682552186</v>
      </c>
      <c r="K1018" s="15">
        <f t="shared" si="200"/>
        <v>160.16971127041484</v>
      </c>
      <c r="L1018" s="15">
        <f t="shared" si="201"/>
        <v>846126.85118174623</v>
      </c>
      <c r="M1018" s="15"/>
      <c r="N1018" s="15">
        <f t="shared" si="195"/>
        <v>846126.85118174623</v>
      </c>
      <c r="O1018" s="38">
        <f t="shared" si="197"/>
        <v>846.12685118174625</v>
      </c>
      <c r="P1018" s="38">
        <v>705.8799906020223</v>
      </c>
      <c r="Q1018" s="38">
        <f t="shared" si="198"/>
        <v>705.9</v>
      </c>
      <c r="R1018" s="191"/>
      <c r="S1018" s="195"/>
      <c r="T1018" s="191"/>
      <c r="U1018" s="195"/>
      <c r="V1018" s="178"/>
      <c r="W1018" s="38"/>
    </row>
    <row r="1019" spans="1:23" x14ac:dyDescent="0.25">
      <c r="A1019" s="5"/>
      <c r="B1019" s="71" t="s">
        <v>697</v>
      </c>
      <c r="C1019" s="53">
        <v>4</v>
      </c>
      <c r="D1019" s="75">
        <v>31.199499999999997</v>
      </c>
      <c r="E1019" s="179">
        <v>1163</v>
      </c>
      <c r="F1019" s="119">
        <v>133168.1</v>
      </c>
      <c r="G1019" s="61">
        <v>75</v>
      </c>
      <c r="H1019" s="15">
        <f t="shared" si="202"/>
        <v>99876.074999999997</v>
      </c>
      <c r="I1019" s="15">
        <f t="shared" si="196"/>
        <v>33292.025000000009</v>
      </c>
      <c r="J1019" s="15">
        <f t="shared" si="199"/>
        <v>114.50395528804816</v>
      </c>
      <c r="K1019" s="15">
        <f t="shared" si="200"/>
        <v>527.4511242375853</v>
      </c>
      <c r="L1019" s="15">
        <f t="shared" si="201"/>
        <v>875782.11810111394</v>
      </c>
      <c r="M1019" s="15"/>
      <c r="N1019" s="15">
        <f t="shared" si="195"/>
        <v>875782.11810111394</v>
      </c>
      <c r="O1019" s="38">
        <f t="shared" si="197"/>
        <v>875.78211810111395</v>
      </c>
      <c r="P1019" s="38">
        <v>800.64313385421451</v>
      </c>
      <c r="Q1019" s="38">
        <f t="shared" si="198"/>
        <v>800.6</v>
      </c>
      <c r="R1019" s="191"/>
      <c r="S1019" s="195"/>
      <c r="T1019" s="191"/>
      <c r="U1019" s="195"/>
      <c r="V1019" s="178"/>
      <c r="W1019" s="38"/>
    </row>
    <row r="1020" spans="1:23" x14ac:dyDescent="0.25">
      <c r="A1020" s="5"/>
      <c r="B1020" s="71" t="s">
        <v>698</v>
      </c>
      <c r="C1020" s="53">
        <v>4</v>
      </c>
      <c r="D1020" s="75">
        <v>22.257800000000003</v>
      </c>
      <c r="E1020" s="179">
        <v>1035</v>
      </c>
      <c r="F1020" s="119">
        <v>201726.1</v>
      </c>
      <c r="G1020" s="61">
        <v>75</v>
      </c>
      <c r="H1020" s="15">
        <f t="shared" si="202"/>
        <v>151294.57500000001</v>
      </c>
      <c r="I1020" s="15">
        <f t="shared" si="196"/>
        <v>50431.524999999994</v>
      </c>
      <c r="J1020" s="15">
        <f t="shared" si="199"/>
        <v>194.90444444444444</v>
      </c>
      <c r="K1020" s="15">
        <f t="shared" si="200"/>
        <v>447.050635081189</v>
      </c>
      <c r="L1020" s="15">
        <f t="shared" si="201"/>
        <v>735598.32435156626</v>
      </c>
      <c r="M1020" s="15"/>
      <c r="N1020" s="15">
        <f t="shared" si="195"/>
        <v>735598.32435156626</v>
      </c>
      <c r="O1020" s="38">
        <f t="shared" si="197"/>
        <v>735.59832435156625</v>
      </c>
      <c r="P1020" s="38">
        <v>695.55111655217308</v>
      </c>
      <c r="Q1020" s="38">
        <f t="shared" si="198"/>
        <v>695.6</v>
      </c>
      <c r="R1020" s="191"/>
      <c r="S1020" s="195"/>
      <c r="T1020" s="191"/>
      <c r="U1020" s="195"/>
      <c r="V1020" s="178"/>
      <c r="W1020" s="38"/>
    </row>
    <row r="1021" spans="1:23" x14ac:dyDescent="0.25">
      <c r="A1021" s="5"/>
      <c r="B1021" s="71" t="s">
        <v>699</v>
      </c>
      <c r="C1021" s="53">
        <v>4</v>
      </c>
      <c r="D1021" s="75">
        <v>45.27</v>
      </c>
      <c r="E1021" s="179">
        <v>4184</v>
      </c>
      <c r="F1021" s="119">
        <v>728948.7</v>
      </c>
      <c r="G1021" s="61">
        <v>75</v>
      </c>
      <c r="H1021" s="15">
        <f t="shared" si="202"/>
        <v>546711.52500000002</v>
      </c>
      <c r="I1021" s="15">
        <f t="shared" si="196"/>
        <v>182237.17499999993</v>
      </c>
      <c r="J1021" s="15">
        <f t="shared" si="199"/>
        <v>174.2229206500956</v>
      </c>
      <c r="K1021" s="15">
        <f t="shared" si="200"/>
        <v>467.73215887553783</v>
      </c>
      <c r="L1021" s="15">
        <f t="shared" si="201"/>
        <v>1126412.9605113482</v>
      </c>
      <c r="M1021" s="15"/>
      <c r="N1021" s="15">
        <f t="shared" si="195"/>
        <v>1126412.9605113482</v>
      </c>
      <c r="O1021" s="38">
        <f t="shared" si="197"/>
        <v>1126.4129605113483</v>
      </c>
      <c r="P1021" s="38">
        <v>991.38154647008116</v>
      </c>
      <c r="Q1021" s="38">
        <f t="shared" si="198"/>
        <v>991.4</v>
      </c>
      <c r="R1021" s="191"/>
      <c r="S1021" s="195"/>
      <c r="T1021" s="191"/>
      <c r="U1021" s="195"/>
      <c r="V1021" s="178"/>
      <c r="W1021" s="38"/>
    </row>
    <row r="1022" spans="1:23" x14ac:dyDescent="0.25">
      <c r="A1022" s="5"/>
      <c r="B1022" s="71" t="s">
        <v>893</v>
      </c>
      <c r="C1022" s="53">
        <v>3</v>
      </c>
      <c r="D1022" s="75">
        <v>16.429500000000001</v>
      </c>
      <c r="E1022" s="179">
        <v>32825</v>
      </c>
      <c r="F1022" s="119">
        <v>53233077.200000003</v>
      </c>
      <c r="G1022" s="61">
        <v>35</v>
      </c>
      <c r="H1022" s="15">
        <f t="shared" si="202"/>
        <v>18631577.02</v>
      </c>
      <c r="I1022" s="15">
        <f t="shared" si="196"/>
        <v>34601500.180000007</v>
      </c>
      <c r="J1022" s="15">
        <f t="shared" si="199"/>
        <v>1621.7236009139376</v>
      </c>
      <c r="K1022" s="15">
        <f t="shared" si="200"/>
        <v>-979.76852138830418</v>
      </c>
      <c r="L1022" s="15">
        <f t="shared" si="201"/>
        <v>3187350.5673315208</v>
      </c>
      <c r="M1022" s="15"/>
      <c r="N1022" s="15">
        <f t="shared" si="195"/>
        <v>3187350.5673315208</v>
      </c>
      <c r="O1022" s="38">
        <f t="shared" si="197"/>
        <v>3187.3505673315208</v>
      </c>
      <c r="P1022" s="38">
        <v>2868.6615530858144</v>
      </c>
      <c r="Q1022" s="38">
        <f t="shared" si="198"/>
        <v>2868.7</v>
      </c>
      <c r="R1022" s="191"/>
      <c r="S1022" s="195"/>
      <c r="T1022" s="191"/>
      <c r="U1022" s="195"/>
      <c r="V1022" s="178"/>
      <c r="W1022" s="38"/>
    </row>
    <row r="1023" spans="1:23" x14ac:dyDescent="0.25">
      <c r="A1023" s="5"/>
      <c r="B1023" s="71" t="s">
        <v>854</v>
      </c>
      <c r="C1023" s="53">
        <v>4</v>
      </c>
      <c r="D1023" s="75">
        <v>18.29</v>
      </c>
      <c r="E1023" s="179">
        <v>1621</v>
      </c>
      <c r="F1023" s="119">
        <v>237204.9</v>
      </c>
      <c r="G1023" s="61">
        <v>75</v>
      </c>
      <c r="H1023" s="15">
        <f t="shared" si="202"/>
        <v>177903.67499999999</v>
      </c>
      <c r="I1023" s="15">
        <f t="shared" si="196"/>
        <v>59301.225000000006</v>
      </c>
      <c r="J1023" s="15">
        <f t="shared" si="199"/>
        <v>146.33244910549044</v>
      </c>
      <c r="K1023" s="15">
        <f t="shared" si="200"/>
        <v>495.62263042014297</v>
      </c>
      <c r="L1023" s="15">
        <f t="shared" si="201"/>
        <v>843458.64000299596</v>
      </c>
      <c r="M1023" s="15"/>
      <c r="N1023" s="15">
        <f t="shared" si="195"/>
        <v>843458.64000299596</v>
      </c>
      <c r="O1023" s="38">
        <f t="shared" si="197"/>
        <v>843.45864000299593</v>
      </c>
      <c r="P1023" s="38">
        <v>749.9022121837603</v>
      </c>
      <c r="Q1023" s="38">
        <f t="shared" si="198"/>
        <v>749.9</v>
      </c>
      <c r="R1023" s="191"/>
      <c r="S1023" s="195"/>
      <c r="T1023" s="191"/>
      <c r="U1023" s="195"/>
      <c r="V1023" s="178"/>
      <c r="W1023" s="38"/>
    </row>
    <row r="1024" spans="1:23" x14ac:dyDescent="0.25">
      <c r="A1024" s="5"/>
      <c r="B1024" s="71" t="s">
        <v>700</v>
      </c>
      <c r="C1024" s="53">
        <v>4</v>
      </c>
      <c r="D1024" s="75">
        <v>51.766099999999994</v>
      </c>
      <c r="E1024" s="179">
        <v>3130</v>
      </c>
      <c r="F1024" s="119">
        <v>562180.9</v>
      </c>
      <c r="G1024" s="61">
        <v>75</v>
      </c>
      <c r="H1024" s="15">
        <f t="shared" si="202"/>
        <v>421635.67499999999</v>
      </c>
      <c r="I1024" s="15">
        <f t="shared" si="196"/>
        <v>140545.22500000003</v>
      </c>
      <c r="J1024" s="15">
        <f t="shared" si="199"/>
        <v>179.61051118210864</v>
      </c>
      <c r="K1024" s="15">
        <f t="shared" si="200"/>
        <v>462.34456834352477</v>
      </c>
      <c r="L1024" s="15">
        <f t="shared" si="201"/>
        <v>1036263.7597406625</v>
      </c>
      <c r="M1024" s="15"/>
      <c r="N1024" s="15">
        <f t="shared" si="195"/>
        <v>1036263.7597406625</v>
      </c>
      <c r="O1024" s="38">
        <f t="shared" si="197"/>
        <v>1036.2637597406626</v>
      </c>
      <c r="P1024" s="38">
        <v>918.7299961023416</v>
      </c>
      <c r="Q1024" s="38">
        <f t="shared" si="198"/>
        <v>918.7</v>
      </c>
      <c r="R1024" s="191"/>
      <c r="S1024" s="195"/>
      <c r="T1024" s="191"/>
      <c r="U1024" s="195"/>
      <c r="V1024" s="178"/>
      <c r="W1024" s="38"/>
    </row>
    <row r="1025" spans="1:23" ht="15.75" thickBot="1" x14ac:dyDescent="0.3">
      <c r="A1025" s="5"/>
      <c r="B1025" s="71" t="s">
        <v>855</v>
      </c>
      <c r="C1025" s="53">
        <v>4</v>
      </c>
      <c r="D1025" s="75">
        <v>38.74</v>
      </c>
      <c r="E1025" s="186">
        <v>3530</v>
      </c>
      <c r="F1025" s="119">
        <v>1096706.3</v>
      </c>
      <c r="G1025" s="61">
        <v>75</v>
      </c>
      <c r="H1025" s="15">
        <f t="shared" si="202"/>
        <v>822529.72499999998</v>
      </c>
      <c r="I1025" s="15">
        <f t="shared" si="196"/>
        <v>274176.57500000007</v>
      </c>
      <c r="J1025" s="15">
        <f t="shared" si="199"/>
        <v>310.68167138810202</v>
      </c>
      <c r="K1025" s="15">
        <f t="shared" si="200"/>
        <v>331.27340813753142</v>
      </c>
      <c r="L1025" s="15">
        <f t="shared" si="201"/>
        <v>870230.13109135022</v>
      </c>
      <c r="M1025" s="15"/>
      <c r="N1025" s="15">
        <f t="shared" si="195"/>
        <v>870230.13109135022</v>
      </c>
      <c r="O1025" s="38">
        <f t="shared" si="197"/>
        <v>870.23013109135024</v>
      </c>
      <c r="P1025" s="38">
        <v>812.01106577386281</v>
      </c>
      <c r="Q1025" s="38">
        <f t="shared" si="198"/>
        <v>812</v>
      </c>
      <c r="R1025" s="191"/>
      <c r="S1025" s="195"/>
      <c r="T1025" s="191"/>
      <c r="U1025" s="195"/>
      <c r="V1025" s="178"/>
      <c r="W1025" s="38"/>
    </row>
    <row r="1026" spans="1:23" x14ac:dyDescent="0.25">
      <c r="H1026" s="37">
        <f>H989+H954+H935+H908+H881+H850+H811+H781+H749+H720+H678+H653+H626+H597+H568+H525+H502+H458+H421+H385+H370+H338+H312+H283+H256+H225+H193+H162+H121+H89+H78+H48+H42+H20</f>
        <v>0</v>
      </c>
    </row>
    <row r="1027" spans="1:23" x14ac:dyDescent="0.25">
      <c r="A1027" s="10" t="s">
        <v>919</v>
      </c>
    </row>
    <row r="1028" spans="1:23" x14ac:dyDescent="0.25">
      <c r="A1028" s="10" t="s">
        <v>920</v>
      </c>
      <c r="H1028" s="37">
        <f>H1026+H1027</f>
        <v>0</v>
      </c>
    </row>
  </sheetData>
  <mergeCells count="26">
    <mergeCell ref="N13:N15"/>
    <mergeCell ref="B17:C17"/>
    <mergeCell ref="B18:C18"/>
    <mergeCell ref="L13:L15"/>
    <mergeCell ref="M13:M15"/>
    <mergeCell ref="B19:C19"/>
    <mergeCell ref="H13:H15"/>
    <mergeCell ref="I13:I15"/>
    <mergeCell ref="J13:J15"/>
    <mergeCell ref="K13:K15"/>
    <mergeCell ref="G10:I10"/>
    <mergeCell ref="G11:I11"/>
    <mergeCell ref="G12:J12"/>
    <mergeCell ref="A13:A15"/>
    <mergeCell ref="B13:B15"/>
    <mergeCell ref="C13:C15"/>
    <mergeCell ref="D13:D15"/>
    <mergeCell ref="E13:E15"/>
    <mergeCell ref="F13:F15"/>
    <mergeCell ref="G13:G15"/>
    <mergeCell ref="G9:I9"/>
    <mergeCell ref="A1:N2"/>
    <mergeCell ref="G5:I5"/>
    <mergeCell ref="G6:I6"/>
    <mergeCell ref="G7:I7"/>
    <mergeCell ref="G8:I8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&amp;C&amp;P</oddFooter>
  </headerFooter>
  <rowBreaks count="2" manualBreakCount="2">
    <brk id="570" max="13" man="1"/>
    <brk id="622" max="13" man="1"/>
  </rowBreaks>
  <colBreaks count="1" manualBreakCount="1">
    <brk id="14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29"/>
  <sheetViews>
    <sheetView showZeros="0" view="pageBreakPreview" topLeftCell="A4" zoomScale="90" zoomScaleNormal="80" zoomScaleSheetLayoutView="90" workbookViewId="0">
      <pane xSplit="3" ySplit="13" topLeftCell="F1054" activePane="bottomRight" state="frozen"/>
      <selection activeCell="A4" sqref="A4"/>
      <selection pane="topRight" activeCell="D4" sqref="D4"/>
      <selection pane="bottomLeft" activeCell="A17" sqref="A17"/>
      <selection pane="bottomRight" activeCell="B1079" sqref="B1079"/>
    </sheetView>
  </sheetViews>
  <sheetFormatPr defaultColWidth="8.85546875" defaultRowHeight="15" x14ac:dyDescent="0.25"/>
  <cols>
    <col min="1" max="1" width="17.7109375" style="10" customWidth="1"/>
    <col min="2" max="2" width="19.7109375" style="10" customWidth="1"/>
    <col min="3" max="3" width="11.140625" style="49" customWidth="1"/>
    <col min="4" max="4" width="14.7109375" style="49" customWidth="1"/>
    <col min="5" max="5" width="15.28515625" style="49" customWidth="1"/>
    <col min="6" max="6" width="18.85546875" style="49" customWidth="1"/>
    <col min="7" max="7" width="10.28515625" style="49" customWidth="1"/>
    <col min="8" max="8" width="19.140625" style="50" customWidth="1"/>
    <col min="9" max="9" width="17.5703125" style="16" customWidth="1"/>
    <col min="10" max="11" width="16.5703125" style="16" customWidth="1"/>
    <col min="12" max="12" width="17.28515625" style="16" customWidth="1"/>
    <col min="13" max="13" width="15.42578125" style="16" customWidth="1"/>
    <col min="14" max="14" width="18.28515625" style="16" customWidth="1"/>
    <col min="15" max="15" width="0.140625" style="10" customWidth="1"/>
    <col min="16" max="17" width="10.7109375" style="10" hidden="1" customWidth="1"/>
    <col min="18" max="21" width="10.7109375" style="10" customWidth="1"/>
    <col min="22" max="22" width="12.85546875" style="10" customWidth="1"/>
    <col min="23" max="23" width="10.85546875" style="10" customWidth="1"/>
    <col min="24" max="24" width="8.85546875" style="10"/>
    <col min="25" max="25" width="12.42578125" style="10" customWidth="1"/>
    <col min="26" max="26" width="13.28515625" style="10" customWidth="1"/>
    <col min="27" max="27" width="10.7109375" style="10" customWidth="1"/>
    <col min="28" max="28" width="8.85546875" style="10"/>
    <col min="29" max="29" width="13.140625" style="10" customWidth="1"/>
    <col min="30" max="30" width="15.140625" style="10" customWidth="1"/>
    <col min="31" max="31" width="12.28515625" style="10" customWidth="1"/>
    <col min="32" max="32" width="8.85546875" style="10"/>
    <col min="33" max="33" width="11.85546875" style="10" customWidth="1"/>
    <col min="34" max="16384" width="8.85546875" style="10"/>
  </cols>
  <sheetData>
    <row r="1" spans="1:14" x14ac:dyDescent="0.25">
      <c r="A1" s="197" t="s">
        <v>916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14" s="17" customFormat="1" ht="37.9" customHeight="1" x14ac:dyDescent="0.25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4" spans="1:14" x14ac:dyDescent="0.25">
      <c r="N4" s="18"/>
    </row>
    <row r="5" spans="1:14" ht="33" customHeight="1" x14ac:dyDescent="0.25">
      <c r="F5" s="51"/>
      <c r="G5" s="214" t="s">
        <v>912</v>
      </c>
      <c r="H5" s="215"/>
      <c r="I5" s="215"/>
      <c r="J5" s="46">
        <f>I17</f>
        <v>1847162998.4000003</v>
      </c>
    </row>
    <row r="6" spans="1:14" ht="15.75" x14ac:dyDescent="0.25">
      <c r="G6" s="212" t="s">
        <v>708</v>
      </c>
      <c r="H6" s="213"/>
      <c r="I6" s="213"/>
      <c r="J6" s="20">
        <v>0.55000000000000004</v>
      </c>
    </row>
    <row r="7" spans="1:14" ht="15.75" x14ac:dyDescent="0.25">
      <c r="F7" s="51"/>
      <c r="G7" s="212" t="s">
        <v>709</v>
      </c>
      <c r="H7" s="213"/>
      <c r="I7" s="213"/>
      <c r="J7" s="19">
        <f>J5*(100%-J6)</f>
        <v>831223349.28000009</v>
      </c>
      <c r="K7" s="21" t="s">
        <v>710</v>
      </c>
      <c r="L7" s="19">
        <f>J5*J6</f>
        <v>1015939649.1200002</v>
      </c>
      <c r="M7" s="22"/>
    </row>
    <row r="8" spans="1:14" ht="15.75" x14ac:dyDescent="0.25">
      <c r="G8" s="212" t="s">
        <v>711</v>
      </c>
      <c r="H8" s="213"/>
      <c r="I8" s="213"/>
      <c r="J8" s="20">
        <v>0.6</v>
      </c>
      <c r="K8" s="21" t="s">
        <v>712</v>
      </c>
      <c r="L8" s="23">
        <v>0.6</v>
      </c>
      <c r="M8" s="24"/>
    </row>
    <row r="9" spans="1:14" ht="15.75" x14ac:dyDescent="0.25">
      <c r="G9" s="212" t="s">
        <v>712</v>
      </c>
      <c r="H9" s="213"/>
      <c r="I9" s="213"/>
      <c r="J9" s="20">
        <v>0.3</v>
      </c>
      <c r="K9" s="21" t="s">
        <v>713</v>
      </c>
      <c r="L9" s="23">
        <v>0.4</v>
      </c>
      <c r="M9" s="24"/>
    </row>
    <row r="10" spans="1:14" ht="15.75" x14ac:dyDescent="0.25">
      <c r="B10" s="84"/>
      <c r="C10" s="85"/>
      <c r="D10" s="85" t="s">
        <v>915</v>
      </c>
      <c r="E10" s="51"/>
      <c r="G10" s="212" t="s">
        <v>713</v>
      </c>
      <c r="H10" s="213"/>
      <c r="I10" s="213"/>
      <c r="J10" s="20">
        <v>0.1</v>
      </c>
      <c r="K10" s="21" t="s">
        <v>714</v>
      </c>
      <c r="L10" s="25">
        <f>E18-E21-E43</f>
        <v>2273109</v>
      </c>
      <c r="M10" s="24"/>
    </row>
    <row r="11" spans="1:14" ht="18.75" x14ac:dyDescent="0.3">
      <c r="B11" s="84"/>
      <c r="C11" s="81"/>
      <c r="D11" s="81">
        <f>F17+B11</f>
        <v>4217459798.7000008</v>
      </c>
      <c r="E11" s="51"/>
      <c r="G11" s="222" t="s">
        <v>715</v>
      </c>
      <c r="H11" s="223"/>
      <c r="I11" s="223"/>
      <c r="J11" s="26">
        <v>1.3</v>
      </c>
      <c r="K11" s="21" t="s">
        <v>716</v>
      </c>
      <c r="L11" s="27">
        <f>D18-D21-D43</f>
        <v>27840.216592999997</v>
      </c>
      <c r="M11" s="28"/>
    </row>
    <row r="12" spans="1:14" ht="15.75" x14ac:dyDescent="0.25">
      <c r="G12" s="224"/>
      <c r="H12" s="224"/>
      <c r="I12" s="224"/>
      <c r="J12" s="224"/>
      <c r="K12" s="29"/>
      <c r="L12" s="29"/>
      <c r="M12" s="29"/>
      <c r="N12" s="35" t="s">
        <v>856</v>
      </c>
    </row>
    <row r="13" spans="1:14" ht="14.45" customHeight="1" x14ac:dyDescent="0.25">
      <c r="A13" s="232" t="s">
        <v>717</v>
      </c>
      <c r="B13" s="232" t="s">
        <v>0</v>
      </c>
      <c r="C13" s="233" t="s">
        <v>701</v>
      </c>
      <c r="D13" s="228" t="s">
        <v>705</v>
      </c>
      <c r="E13" s="228" t="s">
        <v>921</v>
      </c>
      <c r="F13" s="234" t="s">
        <v>718</v>
      </c>
      <c r="G13" s="235" t="s">
        <v>719</v>
      </c>
      <c r="H13" s="234" t="s">
        <v>720</v>
      </c>
      <c r="I13" s="236" t="s">
        <v>721</v>
      </c>
      <c r="J13" s="237" t="s">
        <v>722</v>
      </c>
      <c r="K13" s="236" t="s">
        <v>723</v>
      </c>
      <c r="L13" s="238" t="s">
        <v>707</v>
      </c>
      <c r="M13" s="236" t="s">
        <v>706</v>
      </c>
      <c r="N13" s="241" t="s">
        <v>724</v>
      </c>
    </row>
    <row r="14" spans="1:14" ht="14.45" customHeight="1" x14ac:dyDescent="0.25">
      <c r="A14" s="232"/>
      <c r="B14" s="232"/>
      <c r="C14" s="230"/>
      <c r="D14" s="228"/>
      <c r="E14" s="228"/>
      <c r="F14" s="217"/>
      <c r="G14" s="220"/>
      <c r="H14" s="217"/>
      <c r="I14" s="207"/>
      <c r="J14" s="204"/>
      <c r="K14" s="207"/>
      <c r="L14" s="210"/>
      <c r="M14" s="207"/>
      <c r="N14" s="241"/>
    </row>
    <row r="15" spans="1:14" ht="45.6" customHeight="1" x14ac:dyDescent="0.25">
      <c r="A15" s="232"/>
      <c r="B15" s="232"/>
      <c r="C15" s="231"/>
      <c r="D15" s="228"/>
      <c r="E15" s="228"/>
      <c r="F15" s="218"/>
      <c r="G15" s="221"/>
      <c r="H15" s="218"/>
      <c r="I15" s="208"/>
      <c r="J15" s="205"/>
      <c r="K15" s="208"/>
      <c r="L15" s="211"/>
      <c r="M15" s="208"/>
      <c r="N15" s="241"/>
    </row>
    <row r="16" spans="1:14" s="30" customFormat="1" x14ac:dyDescent="0.25">
      <c r="A16" s="11">
        <v>1</v>
      </c>
      <c r="B16" s="11">
        <v>2</v>
      </c>
      <c r="C16" s="52">
        <v>3</v>
      </c>
      <c r="D16" s="52">
        <v>4</v>
      </c>
      <c r="E16" s="52">
        <v>5</v>
      </c>
      <c r="F16" s="52">
        <v>6</v>
      </c>
      <c r="G16" s="52">
        <v>7</v>
      </c>
      <c r="H16" s="52" t="s">
        <v>725</v>
      </c>
      <c r="I16" s="11" t="s">
        <v>726</v>
      </c>
      <c r="J16" s="11" t="s">
        <v>727</v>
      </c>
      <c r="K16" s="11">
        <v>11</v>
      </c>
      <c r="L16" s="11">
        <v>12</v>
      </c>
      <c r="M16" s="11">
        <v>13</v>
      </c>
      <c r="N16" s="11">
        <v>14</v>
      </c>
    </row>
    <row r="17" spans="1:24" x14ac:dyDescent="0.25">
      <c r="A17" s="5"/>
      <c r="B17" s="239" t="s">
        <v>702</v>
      </c>
      <c r="C17" s="240"/>
      <c r="D17" s="54"/>
      <c r="E17" s="54"/>
      <c r="F17" s="55">
        <f>F18+F19</f>
        <v>4217459798.7000008</v>
      </c>
      <c r="G17" s="56"/>
      <c r="H17" s="55">
        <f>H18+H19</f>
        <v>2370296800.2999997</v>
      </c>
      <c r="I17" s="12">
        <f>I18+I19</f>
        <v>1847162998.4000003</v>
      </c>
      <c r="J17" s="12"/>
      <c r="K17" s="3"/>
      <c r="L17" s="12">
        <f>L18+L19</f>
        <v>831223349.28000021</v>
      </c>
      <c r="M17" s="12">
        <f>M18+M19</f>
        <v>1015939649.1200004</v>
      </c>
      <c r="N17" s="12">
        <f>N18+N19</f>
        <v>1847162998.4000006</v>
      </c>
      <c r="R17" s="38"/>
    </row>
    <row r="18" spans="1:24" x14ac:dyDescent="0.25">
      <c r="A18" s="5"/>
      <c r="B18" s="239" t="s">
        <v>703</v>
      </c>
      <c r="C18" s="240"/>
      <c r="D18" s="57">
        <f t="shared" ref="D18:F19" si="0">D21+D43+D49+D79+D90+D122+D163+D194+D226+D257+D284+D313+D339+D371+D386+D422+D459+D503+D526+D569+D598+D627+D654+D679+D721+D750+D812+D851+D882+D909+D936+D955+D990+D782</f>
        <v>28489.864392999996</v>
      </c>
      <c r="E18" s="78">
        <f t="shared" si="0"/>
        <v>3179890</v>
      </c>
      <c r="F18" s="55">
        <f t="shared" si="0"/>
        <v>2931233424.1000004</v>
      </c>
      <c r="G18" s="56"/>
      <c r="H18" s="55">
        <f>H21+H43+H49+H79+H90+H122+H163+H194+H226+H257+H284+H313+H339+H371+H386+H422+H459+H503+H526+H569+H598+H627+H654+H679+H721+H750+H812+H851+H882+H909+H936+H955+H990+H782</f>
        <v>1746069996.8099999</v>
      </c>
      <c r="I18" s="12">
        <f>I21+I43+I49+I79+I90+I122+I163+I194+I226+I257+I284+I313+I339+I371+I386+I422+I459+I503+I526+I569+I598+I627+I654+I679+I721+I750+I812+I851+I882+I909+I936+I955+I990+I782</f>
        <v>1185163427.2900002</v>
      </c>
      <c r="J18" s="12"/>
      <c r="K18" s="3"/>
      <c r="L18" s="12">
        <f>L21+L43+L49+L79+L90+L122+L163+L194+L226+L257+L284+L313+L339+L371+L386+L422+L459+L503+L526+L569+L598+L627+L654+L679+L721+L750+L812+L851+L882+L909+L936+L955+L990+L782</f>
        <v>0</v>
      </c>
      <c r="M18" s="12">
        <f>M21+M43+M49+M79+M90+M122+M163+M194+M226+M257+M284+M313+M339+M371+M386+M422+M459+M503+M526+M569+M598+M627+M654+M679+M721+M750+M812+M851+M882+M909+M936+M955+M990+M782</f>
        <v>1015939649.1200004</v>
      </c>
      <c r="N18" s="12">
        <f>L18+M18</f>
        <v>1015939649.1200004</v>
      </c>
      <c r="R18" s="38"/>
    </row>
    <row r="19" spans="1:24" x14ac:dyDescent="0.25">
      <c r="A19" s="5"/>
      <c r="B19" s="239" t="s">
        <v>704</v>
      </c>
      <c r="C19" s="240"/>
      <c r="D19" s="57">
        <f t="shared" si="0"/>
        <v>28325.422492999998</v>
      </c>
      <c r="E19" s="78">
        <f t="shared" si="0"/>
        <v>2418214</v>
      </c>
      <c r="F19" s="55">
        <f>F22+F44+F50+F80+F91+F123+F164+F195+F227+F258+F285+F314+F340+F372+F387+F423+F460+F504+F527+F570+F599+F628+F655+F680+F722+F751+F813+F852+F883+F910+F937+F956+F991+F783</f>
        <v>1286226374.6000001</v>
      </c>
      <c r="G19" s="56"/>
      <c r="H19" s="55">
        <f>H22+H44+H50+H80+H91+H123+H164+H195+H227+H258+H285+H314+H340+H372+H387+H423+H460+H504+H527+H570+H599+H628+H655+H680+H722+H751+H813+H852+H883+H910+H937+H956+H991+H783</f>
        <v>624226803.48999989</v>
      </c>
      <c r="I19" s="12">
        <f>I22+I44+I50+I80+I91+I123+I164+I195+I227+I258+I285+I314+I340+I372+I387+I423+I460+I504+I527+I570+I599+I628+I655+I680+I722+I751+I813+I852+I883+I910+I937+I956+I991+I783</f>
        <v>661999571.11000013</v>
      </c>
      <c r="J19" s="12">
        <f>F19/E19</f>
        <v>531.8910462845721</v>
      </c>
      <c r="K19" s="12">
        <f>SUMIF(K24:K1025,"&gt;0")</f>
        <v>387169.98849598062</v>
      </c>
      <c r="L19" s="12">
        <f>L22+L44+L50+L80+L91+L123+L164+L195+L227+L258+L285+L314+L340+L372+L387+L423+L460+L504+L527+L570+L599+L628+L655+L680+L722+L751+L813+L852+L883+L910+L937+L956+L991+L783</f>
        <v>831223349.28000021</v>
      </c>
      <c r="M19" s="12">
        <f>M22+M44+M50+M80+M91+M123+M164+M195+M227+M258+M285+M314+M340+M372+M387+M423+M460+M504+M527+M570+M599+M628+M655+M680+M722+M751+M813+M852+M883+M910+M937+M956+M991+M783</f>
        <v>0</v>
      </c>
      <c r="N19" s="12">
        <f t="shared" ref="N19:N82" si="1">L19+M19</f>
        <v>831223349.28000021</v>
      </c>
      <c r="R19" s="38"/>
    </row>
    <row r="20" spans="1:24" x14ac:dyDescent="0.25">
      <c r="A20" s="5"/>
      <c r="B20" s="33"/>
      <c r="C20" s="59"/>
      <c r="D20" s="60">
        <v>0</v>
      </c>
      <c r="E20" s="54"/>
      <c r="F20" s="62">
        <f>F21+F22</f>
        <v>2805193484.4000001</v>
      </c>
      <c r="G20" s="61"/>
      <c r="H20" s="62"/>
      <c r="I20" s="37"/>
      <c r="J20" s="37"/>
      <c r="K20" s="31"/>
      <c r="L20" s="31"/>
      <c r="M20" s="31"/>
      <c r="N20" s="12"/>
      <c r="R20" s="38"/>
    </row>
    <row r="21" spans="1:24" x14ac:dyDescent="0.25">
      <c r="A21" s="32" t="s">
        <v>1</v>
      </c>
      <c r="B21" s="2" t="s">
        <v>2</v>
      </c>
      <c r="C21" s="64"/>
      <c r="D21" s="65">
        <v>571.64089999999987</v>
      </c>
      <c r="E21" s="78">
        <f>E23+E22</f>
        <v>779534</v>
      </c>
      <c r="F21" s="120">
        <f>F23</f>
        <v>2689882809.8000002</v>
      </c>
      <c r="G21" s="66"/>
      <c r="H21" s="66">
        <f>H23</f>
        <v>1344941404.9000001</v>
      </c>
      <c r="I21" s="14">
        <f>I23</f>
        <v>1344941404.9000001</v>
      </c>
      <c r="J21" s="14"/>
      <c r="K21" s="5"/>
      <c r="L21" s="5"/>
      <c r="M21" s="14">
        <f>M23</f>
        <v>0</v>
      </c>
      <c r="N21" s="14">
        <f t="shared" si="1"/>
        <v>0</v>
      </c>
      <c r="O21" s="38"/>
      <c r="P21" s="38"/>
      <c r="Q21" s="38"/>
      <c r="R21" s="38"/>
      <c r="S21" s="38"/>
      <c r="U21" s="38"/>
    </row>
    <row r="22" spans="1:24" x14ac:dyDescent="0.25">
      <c r="A22" s="32" t="s">
        <v>1</v>
      </c>
      <c r="B22" s="2" t="s">
        <v>3</v>
      </c>
      <c r="C22" s="64"/>
      <c r="D22" s="65">
        <v>448.62889999999987</v>
      </c>
      <c r="E22" s="78">
        <f>SUM(E24:E41)</f>
        <v>140385</v>
      </c>
      <c r="F22" s="121">
        <f>SUM(F24:F41)</f>
        <v>115310674.59999999</v>
      </c>
      <c r="G22" s="66"/>
      <c r="H22" s="66">
        <f>SUM(H24:H41)</f>
        <v>86483005.950000003</v>
      </c>
      <c r="I22" s="14">
        <f>SUM(I24:I41)</f>
        <v>28827668.649999999</v>
      </c>
      <c r="J22" s="14"/>
      <c r="K22" s="5"/>
      <c r="L22" s="14">
        <f>SUM(L24:L41)</f>
        <v>20590918.745061405</v>
      </c>
      <c r="M22" s="15"/>
      <c r="N22" s="14">
        <f t="shared" si="1"/>
        <v>20590918.745061405</v>
      </c>
      <c r="O22" s="38"/>
      <c r="P22" s="38"/>
      <c r="Q22" s="38"/>
      <c r="R22" s="38"/>
      <c r="S22" s="38"/>
      <c r="U22" s="38"/>
    </row>
    <row r="23" spans="1:24" x14ac:dyDescent="0.25">
      <c r="A23" s="5"/>
      <c r="B23" s="4" t="s">
        <v>4</v>
      </c>
      <c r="C23" s="68">
        <v>1</v>
      </c>
      <c r="D23" s="69">
        <v>123.01200000000001</v>
      </c>
      <c r="E23" s="179">
        <v>639149</v>
      </c>
      <c r="F23" s="122">
        <v>2689882809.8000002</v>
      </c>
      <c r="G23" s="61">
        <v>50</v>
      </c>
      <c r="H23" s="70">
        <f>F23*G23/100</f>
        <v>1344941404.9000001</v>
      </c>
      <c r="I23" s="15">
        <f t="shared" ref="I23:I41" si="2">F23-H23</f>
        <v>1344941404.9000001</v>
      </c>
      <c r="J23" s="15"/>
      <c r="K23" s="5"/>
      <c r="L23" s="5"/>
      <c r="M23" s="15">
        <v>0</v>
      </c>
      <c r="N23" s="15">
        <f t="shared" si="1"/>
        <v>0</v>
      </c>
      <c r="O23" s="38">
        <f t="shared" ref="O23:O86" si="3">N23/1000</f>
        <v>0</v>
      </c>
      <c r="P23" s="38"/>
      <c r="Q23" s="38"/>
      <c r="R23" s="38"/>
      <c r="S23" s="38"/>
      <c r="U23" s="38"/>
    </row>
    <row r="24" spans="1:24" x14ac:dyDescent="0.25">
      <c r="A24" s="5"/>
      <c r="B24" s="1" t="s">
        <v>5</v>
      </c>
      <c r="C24" s="53">
        <v>4</v>
      </c>
      <c r="D24" s="69">
        <v>64.662199999999999</v>
      </c>
      <c r="E24" s="179">
        <v>11103</v>
      </c>
      <c r="F24" s="122">
        <v>5343721.3</v>
      </c>
      <c r="G24" s="61">
        <v>75</v>
      </c>
      <c r="H24" s="70">
        <f t="shared" ref="H24:H41" si="4">F24*G24/100</f>
        <v>4007790.9750000001</v>
      </c>
      <c r="I24" s="15">
        <f t="shared" si="2"/>
        <v>1335930.3249999997</v>
      </c>
      <c r="J24" s="15">
        <f t="shared" ref="J24:J87" si="5">F24/E24</f>
        <v>481.28625596685578</v>
      </c>
      <c r="K24" s="15">
        <f t="shared" ref="K24:K41" si="6">$J$11*$J$19-J24</f>
        <v>210.17210420308794</v>
      </c>
      <c r="L24" s="15">
        <f t="shared" ref="L24:L41" si="7">IF(K24&gt;0,$J$7*$J$8*(K24/$K$19),0)+$J$7*$J$9*(E24/$E$19)+$J$7*$J$10*(D24/$D$19)</f>
        <v>1605433.0430330669</v>
      </c>
      <c r="M24" s="15"/>
      <c r="N24" s="15">
        <f t="shared" si="1"/>
        <v>1605433.0430330669</v>
      </c>
      <c r="O24" s="38">
        <f t="shared" si="3"/>
        <v>1605.433043033067</v>
      </c>
      <c r="P24" s="38">
        <v>1582.9222846441321</v>
      </c>
      <c r="Q24" s="38">
        <f>(ROUND(P24,1))</f>
        <v>1582.9</v>
      </c>
      <c r="R24" s="38"/>
      <c r="S24" s="38"/>
      <c r="U24" s="38"/>
      <c r="V24" s="38"/>
      <c r="W24" s="38"/>
      <c r="X24" s="38"/>
    </row>
    <row r="25" spans="1:24" x14ac:dyDescent="0.25">
      <c r="A25" s="5"/>
      <c r="B25" s="6" t="s">
        <v>6</v>
      </c>
      <c r="C25" s="53">
        <v>4</v>
      </c>
      <c r="D25" s="73">
        <v>27.565200000000001</v>
      </c>
      <c r="E25" s="179">
        <v>8238</v>
      </c>
      <c r="F25" s="122">
        <v>2474410.2000000002</v>
      </c>
      <c r="G25" s="61">
        <v>75</v>
      </c>
      <c r="H25" s="70">
        <f t="shared" si="4"/>
        <v>1855807.65</v>
      </c>
      <c r="I25" s="15">
        <f t="shared" si="2"/>
        <v>618602.55000000028</v>
      </c>
      <c r="J25" s="15">
        <f t="shared" si="5"/>
        <v>300.36540422432631</v>
      </c>
      <c r="K25" s="15">
        <f t="shared" si="6"/>
        <v>391.0929559456174</v>
      </c>
      <c r="L25" s="15">
        <f t="shared" si="7"/>
        <v>1434184.0223408653</v>
      </c>
      <c r="M25" s="15"/>
      <c r="N25" s="15">
        <f t="shared" si="1"/>
        <v>1434184.0223408653</v>
      </c>
      <c r="O25" s="38">
        <f t="shared" si="3"/>
        <v>1434.1840223408653</v>
      </c>
      <c r="P25" s="38">
        <v>1320.0469372754415</v>
      </c>
      <c r="Q25" s="38">
        <f t="shared" ref="Q25:Q88" si="8">(ROUND(P25,1))</f>
        <v>1320</v>
      </c>
      <c r="R25" s="38"/>
      <c r="S25" s="38"/>
      <c r="U25" s="38"/>
      <c r="V25" s="38"/>
      <c r="W25" s="38"/>
      <c r="X25" s="38"/>
    </row>
    <row r="26" spans="1:24" x14ac:dyDescent="0.25">
      <c r="A26" s="5"/>
      <c r="B26" s="6" t="s">
        <v>7</v>
      </c>
      <c r="C26" s="53">
        <v>4</v>
      </c>
      <c r="D26" s="73">
        <v>28.389299999999999</v>
      </c>
      <c r="E26" s="179">
        <v>5009</v>
      </c>
      <c r="F26" s="122">
        <v>1855251.4</v>
      </c>
      <c r="G26" s="61">
        <v>75</v>
      </c>
      <c r="H26" s="70">
        <f t="shared" si="4"/>
        <v>1391438.55</v>
      </c>
      <c r="I26" s="15">
        <f t="shared" si="2"/>
        <v>463812.84999999986</v>
      </c>
      <c r="J26" s="15">
        <f t="shared" si="5"/>
        <v>370.38358953883011</v>
      </c>
      <c r="K26" s="15">
        <f t="shared" si="6"/>
        <v>321.07477063111361</v>
      </c>
      <c r="L26" s="15">
        <f t="shared" si="7"/>
        <v>1013432.7621139151</v>
      </c>
      <c r="M26" s="15"/>
      <c r="N26" s="15">
        <f t="shared" si="1"/>
        <v>1013432.7621139151</v>
      </c>
      <c r="O26" s="38">
        <f t="shared" si="3"/>
        <v>1013.432762113915</v>
      </c>
      <c r="P26" s="38">
        <v>984.73351604765219</v>
      </c>
      <c r="Q26" s="38">
        <f t="shared" si="8"/>
        <v>984.7</v>
      </c>
      <c r="R26" s="38"/>
      <c r="S26" s="38"/>
      <c r="U26" s="38"/>
      <c r="V26" s="38"/>
      <c r="W26" s="38"/>
      <c r="X26" s="38"/>
    </row>
    <row r="27" spans="1:24" x14ac:dyDescent="0.25">
      <c r="A27" s="5"/>
      <c r="B27" s="6" t="s">
        <v>8</v>
      </c>
      <c r="C27" s="53">
        <v>4</v>
      </c>
      <c r="D27" s="73">
        <v>6.0312999999999999</v>
      </c>
      <c r="E27" s="179">
        <v>6948</v>
      </c>
      <c r="F27" s="122">
        <v>6784012.7000000002</v>
      </c>
      <c r="G27" s="61">
        <v>75</v>
      </c>
      <c r="H27" s="70">
        <f t="shared" si="4"/>
        <v>5088009.5250000004</v>
      </c>
      <c r="I27" s="15">
        <f t="shared" si="2"/>
        <v>1696003.1749999998</v>
      </c>
      <c r="J27" s="15">
        <f t="shared" si="5"/>
        <v>976.39791306850896</v>
      </c>
      <c r="K27" s="15">
        <f t="shared" si="6"/>
        <v>-284.93955289856524</v>
      </c>
      <c r="L27" s="15">
        <f t="shared" si="7"/>
        <v>734179.13702139945</v>
      </c>
      <c r="M27" s="15"/>
      <c r="N27" s="15">
        <f t="shared" si="1"/>
        <v>734179.13702139945</v>
      </c>
      <c r="O27" s="38">
        <f t="shared" si="3"/>
        <v>734.17913702139947</v>
      </c>
      <c r="P27" s="38">
        <v>674.8218486932002</v>
      </c>
      <c r="Q27" s="38">
        <f t="shared" si="8"/>
        <v>674.8</v>
      </c>
      <c r="R27" s="38"/>
      <c r="S27" s="38"/>
      <c r="U27" s="38"/>
      <c r="V27" s="38"/>
      <c r="W27" s="38"/>
      <c r="X27" s="38"/>
    </row>
    <row r="28" spans="1:24" x14ac:dyDescent="0.25">
      <c r="A28" s="5"/>
      <c r="B28" s="1" t="s">
        <v>9</v>
      </c>
      <c r="C28" s="53">
        <v>4</v>
      </c>
      <c r="D28" s="73">
        <v>26.363799999999998</v>
      </c>
      <c r="E28" s="179">
        <v>16144</v>
      </c>
      <c r="F28" s="122">
        <v>18539006.199999999</v>
      </c>
      <c r="G28" s="61">
        <v>75</v>
      </c>
      <c r="H28" s="70">
        <f t="shared" si="4"/>
        <v>13904254.65</v>
      </c>
      <c r="I28" s="15">
        <f t="shared" si="2"/>
        <v>4634751.5499999989</v>
      </c>
      <c r="J28" s="15">
        <f t="shared" si="5"/>
        <v>1148.3527130822597</v>
      </c>
      <c r="K28" s="15">
        <f t="shared" si="6"/>
        <v>-456.89435291231598</v>
      </c>
      <c r="L28" s="15">
        <f t="shared" si="7"/>
        <v>1742140.3259188279</v>
      </c>
      <c r="M28" s="15"/>
      <c r="N28" s="15">
        <f t="shared" si="1"/>
        <v>1742140.3259188279</v>
      </c>
      <c r="O28" s="38">
        <f t="shared" si="3"/>
        <v>1742.140325918828</v>
      </c>
      <c r="P28" s="38">
        <v>1600.5089356839603</v>
      </c>
      <c r="Q28" s="38">
        <f t="shared" si="8"/>
        <v>1600.5</v>
      </c>
      <c r="R28" s="38"/>
      <c r="S28" s="38"/>
      <c r="U28" s="38"/>
      <c r="V28" s="38"/>
      <c r="W28" s="38"/>
      <c r="X28" s="38"/>
    </row>
    <row r="29" spans="1:24" x14ac:dyDescent="0.25">
      <c r="A29" s="5"/>
      <c r="B29" s="1" t="s">
        <v>10</v>
      </c>
      <c r="C29" s="53">
        <v>4</v>
      </c>
      <c r="D29" s="73">
        <v>26.435999999999996</v>
      </c>
      <c r="E29" s="179">
        <v>3642</v>
      </c>
      <c r="F29" s="122">
        <v>901954.6</v>
      </c>
      <c r="G29" s="61">
        <v>75</v>
      </c>
      <c r="H29" s="70">
        <f t="shared" si="4"/>
        <v>676465.95</v>
      </c>
      <c r="I29" s="15">
        <f t="shared" si="2"/>
        <v>225488.65000000002</v>
      </c>
      <c r="J29" s="15">
        <f t="shared" si="5"/>
        <v>247.65365183964855</v>
      </c>
      <c r="K29" s="15">
        <f t="shared" si="6"/>
        <v>443.80470833029517</v>
      </c>
      <c r="L29" s="15">
        <f t="shared" si="7"/>
        <v>1024830.1113445016</v>
      </c>
      <c r="M29" s="15"/>
      <c r="N29" s="15">
        <f t="shared" si="1"/>
        <v>1024830.1113445016</v>
      </c>
      <c r="O29" s="38">
        <f t="shared" si="3"/>
        <v>1024.8301113445016</v>
      </c>
      <c r="P29" s="38">
        <v>923.47319365071314</v>
      </c>
      <c r="Q29" s="38">
        <f t="shared" si="8"/>
        <v>923.5</v>
      </c>
      <c r="R29" s="38"/>
      <c r="S29" s="38"/>
      <c r="U29" s="38"/>
      <c r="V29" s="38"/>
      <c r="W29" s="38"/>
      <c r="X29" s="38"/>
    </row>
    <row r="30" spans="1:24" x14ac:dyDescent="0.25">
      <c r="A30" s="5"/>
      <c r="B30" s="1" t="s">
        <v>11</v>
      </c>
      <c r="C30" s="53">
        <v>4</v>
      </c>
      <c r="D30" s="73">
        <v>1.9072</v>
      </c>
      <c r="E30" s="180">
        <v>678</v>
      </c>
      <c r="F30" s="122">
        <v>101329.7</v>
      </c>
      <c r="G30" s="61">
        <v>75</v>
      </c>
      <c r="H30" s="70">
        <f t="shared" si="4"/>
        <v>75997.274999999994</v>
      </c>
      <c r="I30" s="15">
        <f t="shared" si="2"/>
        <v>25332.425000000003</v>
      </c>
      <c r="J30" s="15">
        <f t="shared" si="5"/>
        <v>149.45383480825959</v>
      </c>
      <c r="K30" s="15">
        <f t="shared" si="6"/>
        <v>542.00452536168416</v>
      </c>
      <c r="L30" s="15">
        <f t="shared" si="7"/>
        <v>773696.86307358963</v>
      </c>
      <c r="M30" s="15"/>
      <c r="N30" s="15">
        <f t="shared" si="1"/>
        <v>773696.86307358963</v>
      </c>
      <c r="O30" s="38">
        <f t="shared" si="3"/>
        <v>773.69686307358961</v>
      </c>
      <c r="P30" s="38">
        <v>719.20141643471311</v>
      </c>
      <c r="Q30" s="38">
        <f t="shared" si="8"/>
        <v>719.2</v>
      </c>
      <c r="R30" s="38"/>
      <c r="S30" s="38"/>
      <c r="U30" s="38"/>
      <c r="V30" s="38"/>
      <c r="W30" s="38"/>
      <c r="X30" s="38"/>
    </row>
    <row r="31" spans="1:24" x14ac:dyDescent="0.25">
      <c r="A31" s="5"/>
      <c r="B31" s="1" t="s">
        <v>12</v>
      </c>
      <c r="C31" s="53">
        <v>4</v>
      </c>
      <c r="D31" s="73">
        <v>7.6560000000000006</v>
      </c>
      <c r="E31" s="179">
        <v>10722</v>
      </c>
      <c r="F31" s="122">
        <v>13578646.5</v>
      </c>
      <c r="G31" s="61">
        <v>75</v>
      </c>
      <c r="H31" s="70">
        <f t="shared" si="4"/>
        <v>10183984.875</v>
      </c>
      <c r="I31" s="15">
        <f t="shared" si="2"/>
        <v>3394661.625</v>
      </c>
      <c r="J31" s="15">
        <f t="shared" si="5"/>
        <v>1266.4285114717404</v>
      </c>
      <c r="K31" s="15">
        <f t="shared" si="6"/>
        <v>-574.9701513017967</v>
      </c>
      <c r="L31" s="15">
        <f t="shared" si="7"/>
        <v>1128122.991268317</v>
      </c>
      <c r="M31" s="15"/>
      <c r="N31" s="15">
        <f t="shared" si="1"/>
        <v>1128122.991268317</v>
      </c>
      <c r="O31" s="38">
        <f t="shared" si="3"/>
        <v>1128.122991268317</v>
      </c>
      <c r="P31" s="38">
        <v>1036.9084172224793</v>
      </c>
      <c r="Q31" s="38">
        <f t="shared" si="8"/>
        <v>1036.9000000000001</v>
      </c>
      <c r="R31" s="38"/>
      <c r="S31" s="38"/>
      <c r="U31" s="38"/>
      <c r="V31" s="38"/>
      <c r="W31" s="38"/>
      <c r="X31" s="38"/>
    </row>
    <row r="32" spans="1:24" x14ac:dyDescent="0.25">
      <c r="A32" s="5"/>
      <c r="B32" s="1" t="s">
        <v>13</v>
      </c>
      <c r="C32" s="53">
        <v>4</v>
      </c>
      <c r="D32" s="73">
        <v>12.143800000000001</v>
      </c>
      <c r="E32" s="179">
        <v>1835</v>
      </c>
      <c r="F32" s="122">
        <v>413400.9</v>
      </c>
      <c r="G32" s="61">
        <v>75</v>
      </c>
      <c r="H32" s="70">
        <f t="shared" si="4"/>
        <v>310050.67499999999</v>
      </c>
      <c r="I32" s="15">
        <f t="shared" si="2"/>
        <v>103350.22500000003</v>
      </c>
      <c r="J32" s="15">
        <f t="shared" si="5"/>
        <v>225.28659400544961</v>
      </c>
      <c r="K32" s="15">
        <f t="shared" si="6"/>
        <v>466.1717661644941</v>
      </c>
      <c r="L32" s="15">
        <f t="shared" si="7"/>
        <v>825362.7148028767</v>
      </c>
      <c r="M32" s="15"/>
      <c r="N32" s="15">
        <f t="shared" si="1"/>
        <v>825362.7148028767</v>
      </c>
      <c r="O32" s="38">
        <f t="shared" si="3"/>
        <v>825.36271480287667</v>
      </c>
      <c r="P32" s="38">
        <v>777.78404500204567</v>
      </c>
      <c r="Q32" s="38">
        <f t="shared" si="8"/>
        <v>777.8</v>
      </c>
      <c r="R32" s="38"/>
      <c r="S32" s="38"/>
      <c r="U32" s="38"/>
      <c r="V32" s="38"/>
      <c r="W32" s="38"/>
      <c r="X32" s="38"/>
    </row>
    <row r="33" spans="1:24" x14ac:dyDescent="0.25">
      <c r="A33" s="5"/>
      <c r="B33" s="1" t="s">
        <v>14</v>
      </c>
      <c r="C33" s="53">
        <v>4</v>
      </c>
      <c r="D33" s="73">
        <v>30.873799999999999</v>
      </c>
      <c r="E33" s="179">
        <v>19357</v>
      </c>
      <c r="F33" s="122">
        <v>13255021</v>
      </c>
      <c r="G33" s="61">
        <v>75</v>
      </c>
      <c r="H33" s="70">
        <f t="shared" si="4"/>
        <v>9941265.75</v>
      </c>
      <c r="I33" s="15">
        <f t="shared" si="2"/>
        <v>3313755.25</v>
      </c>
      <c r="J33" s="15">
        <f t="shared" si="5"/>
        <v>684.76628609805243</v>
      </c>
      <c r="K33" s="15">
        <f t="shared" si="6"/>
        <v>6.6920740718912839</v>
      </c>
      <c r="L33" s="15">
        <f t="shared" si="7"/>
        <v>2095321.1458815134</v>
      </c>
      <c r="M33" s="15"/>
      <c r="N33" s="15">
        <f t="shared" si="1"/>
        <v>2095321.1458815134</v>
      </c>
      <c r="O33" s="38">
        <f t="shared" si="3"/>
        <v>2095.3211458815135</v>
      </c>
      <c r="P33" s="38">
        <v>1916.7399861809185</v>
      </c>
      <c r="Q33" s="38">
        <f t="shared" si="8"/>
        <v>1916.7</v>
      </c>
      <c r="R33" s="38"/>
      <c r="S33" s="38"/>
      <c r="U33" s="38"/>
      <c r="V33" s="38"/>
      <c r="W33" s="38"/>
      <c r="X33" s="38"/>
    </row>
    <row r="34" spans="1:24" x14ac:dyDescent="0.25">
      <c r="A34" s="5"/>
      <c r="B34" s="1" t="s">
        <v>15</v>
      </c>
      <c r="C34" s="53">
        <v>4</v>
      </c>
      <c r="D34" s="73">
        <v>23.783200000000001</v>
      </c>
      <c r="E34" s="179">
        <v>5216</v>
      </c>
      <c r="F34" s="122">
        <v>2055495.6</v>
      </c>
      <c r="G34" s="61">
        <v>75</v>
      </c>
      <c r="H34" s="70">
        <f t="shared" si="4"/>
        <v>1541621.7</v>
      </c>
      <c r="I34" s="15">
        <f t="shared" si="2"/>
        <v>513873.90000000014</v>
      </c>
      <c r="J34" s="15">
        <f t="shared" si="5"/>
        <v>394.07507668711656</v>
      </c>
      <c r="K34" s="15">
        <f t="shared" si="6"/>
        <v>297.38328348282715</v>
      </c>
      <c r="L34" s="15">
        <f t="shared" si="7"/>
        <v>990743.59366958612</v>
      </c>
      <c r="M34" s="15"/>
      <c r="N34" s="15">
        <f t="shared" si="1"/>
        <v>990743.59366958612</v>
      </c>
      <c r="O34" s="38">
        <f t="shared" si="3"/>
        <v>990.74359366958606</v>
      </c>
      <c r="P34" s="38">
        <v>943.26380416372353</v>
      </c>
      <c r="Q34" s="38">
        <f t="shared" si="8"/>
        <v>943.3</v>
      </c>
      <c r="R34" s="38"/>
      <c r="S34" s="38"/>
      <c r="U34" s="38"/>
      <c r="V34" s="38"/>
      <c r="W34" s="38"/>
      <c r="X34" s="38"/>
    </row>
    <row r="35" spans="1:24" x14ac:dyDescent="0.25">
      <c r="A35" s="5"/>
      <c r="B35" s="1" t="s">
        <v>16</v>
      </c>
      <c r="C35" s="53">
        <v>4</v>
      </c>
      <c r="D35" s="73">
        <v>28.336799999999997</v>
      </c>
      <c r="E35" s="179">
        <v>6771</v>
      </c>
      <c r="F35" s="122">
        <v>3102336.7</v>
      </c>
      <c r="G35" s="61">
        <v>75</v>
      </c>
      <c r="H35" s="70">
        <f t="shared" si="4"/>
        <v>2326752.5249999999</v>
      </c>
      <c r="I35" s="15">
        <f t="shared" si="2"/>
        <v>775584.17500000028</v>
      </c>
      <c r="J35" s="15">
        <f t="shared" si="5"/>
        <v>458.17998818490622</v>
      </c>
      <c r="K35" s="15">
        <f t="shared" si="6"/>
        <v>233.2783719850375</v>
      </c>
      <c r="L35" s="15">
        <f t="shared" si="7"/>
        <v>1081881.5493675855</v>
      </c>
      <c r="M35" s="15"/>
      <c r="N35" s="15">
        <f t="shared" si="1"/>
        <v>1081881.5493675855</v>
      </c>
      <c r="O35" s="38">
        <f t="shared" si="3"/>
        <v>1081.8815493675854</v>
      </c>
      <c r="P35" s="38">
        <v>1027.8061744576623</v>
      </c>
      <c r="Q35" s="38">
        <f t="shared" si="8"/>
        <v>1027.8</v>
      </c>
      <c r="R35" s="38"/>
      <c r="S35" s="38"/>
      <c r="U35" s="38"/>
      <c r="V35" s="38"/>
      <c r="W35" s="38"/>
      <c r="X35" s="38"/>
    </row>
    <row r="36" spans="1:24" x14ac:dyDescent="0.25">
      <c r="A36" s="5"/>
      <c r="B36" s="1" t="s">
        <v>728</v>
      </c>
      <c r="C36" s="53">
        <v>4</v>
      </c>
      <c r="D36" s="73">
        <v>49.459699999999998</v>
      </c>
      <c r="E36" s="179">
        <v>13409</v>
      </c>
      <c r="F36" s="122">
        <v>6301610.5</v>
      </c>
      <c r="G36" s="61">
        <v>75</v>
      </c>
      <c r="H36" s="70">
        <f t="shared" si="4"/>
        <v>4726207.875</v>
      </c>
      <c r="I36" s="15">
        <f t="shared" si="2"/>
        <v>1575402.625</v>
      </c>
      <c r="J36" s="15">
        <f t="shared" si="5"/>
        <v>469.95379968677753</v>
      </c>
      <c r="K36" s="15">
        <f t="shared" si="6"/>
        <v>221.50456048316619</v>
      </c>
      <c r="L36" s="15">
        <f t="shared" si="7"/>
        <v>1813213.9582630903</v>
      </c>
      <c r="M36" s="15"/>
      <c r="N36" s="15">
        <f t="shared" si="1"/>
        <v>1813213.9582630903</v>
      </c>
      <c r="O36" s="38">
        <f t="shared" si="3"/>
        <v>1813.2139582630903</v>
      </c>
      <c r="P36" s="38">
        <v>1721.8982797574197</v>
      </c>
      <c r="Q36" s="38">
        <f t="shared" si="8"/>
        <v>1721.9</v>
      </c>
      <c r="R36" s="38"/>
      <c r="S36" s="38"/>
      <c r="U36" s="38"/>
      <c r="V36" s="38"/>
      <c r="W36" s="38"/>
      <c r="X36" s="38"/>
    </row>
    <row r="37" spans="1:24" x14ac:dyDescent="0.25">
      <c r="A37" s="5"/>
      <c r="B37" s="1" t="s">
        <v>17</v>
      </c>
      <c r="C37" s="53">
        <v>4</v>
      </c>
      <c r="D37" s="73">
        <v>27.454499999999999</v>
      </c>
      <c r="E37" s="179">
        <v>9004</v>
      </c>
      <c r="F37" s="122">
        <v>17582656.399999999</v>
      </c>
      <c r="G37" s="61">
        <v>75</v>
      </c>
      <c r="H37" s="70">
        <f t="shared" si="4"/>
        <v>13186992.300000001</v>
      </c>
      <c r="I37" s="15">
        <f t="shared" si="2"/>
        <v>4395664.0999999978</v>
      </c>
      <c r="J37" s="15">
        <f t="shared" si="5"/>
        <v>1952.7605952909817</v>
      </c>
      <c r="K37" s="15">
        <f t="shared" si="6"/>
        <v>-1261.3022351210379</v>
      </c>
      <c r="L37" s="15">
        <f t="shared" si="7"/>
        <v>1009061.9438368694</v>
      </c>
      <c r="M37" s="15"/>
      <c r="N37" s="15">
        <f t="shared" si="1"/>
        <v>1009061.9438368694</v>
      </c>
      <c r="O37" s="38">
        <f t="shared" si="3"/>
        <v>1009.0619438368694</v>
      </c>
      <c r="P37" s="38">
        <v>918.01547943396679</v>
      </c>
      <c r="Q37" s="38">
        <f t="shared" si="8"/>
        <v>918</v>
      </c>
      <c r="R37" s="38"/>
      <c r="S37" s="38"/>
      <c r="U37" s="38"/>
      <c r="V37" s="38"/>
      <c r="W37" s="38"/>
      <c r="X37" s="38"/>
    </row>
    <row r="38" spans="1:24" x14ac:dyDescent="0.25">
      <c r="A38" s="5"/>
      <c r="B38" s="1" t="s">
        <v>18</v>
      </c>
      <c r="C38" s="53">
        <v>4</v>
      </c>
      <c r="D38" s="73">
        <v>15.19</v>
      </c>
      <c r="E38" s="179">
        <v>2855</v>
      </c>
      <c r="F38" s="122">
        <v>937132.7</v>
      </c>
      <c r="G38" s="61">
        <v>75</v>
      </c>
      <c r="H38" s="70">
        <f t="shared" si="4"/>
        <v>702849.52500000002</v>
      </c>
      <c r="I38" s="15">
        <f t="shared" si="2"/>
        <v>234283.17499999993</v>
      </c>
      <c r="J38" s="15">
        <f t="shared" si="5"/>
        <v>328.24262697022766</v>
      </c>
      <c r="K38" s="15">
        <f t="shared" si="6"/>
        <v>363.21573319971606</v>
      </c>
      <c r="L38" s="15">
        <f t="shared" si="7"/>
        <v>806861.58834794536</v>
      </c>
      <c r="M38" s="15"/>
      <c r="N38" s="15">
        <f t="shared" si="1"/>
        <v>806861.58834794536</v>
      </c>
      <c r="O38" s="38">
        <f t="shared" si="3"/>
        <v>806.86158834794537</v>
      </c>
      <c r="P38" s="38">
        <v>817.59898339529741</v>
      </c>
      <c r="Q38" s="38">
        <f t="shared" si="8"/>
        <v>817.6</v>
      </c>
      <c r="R38" s="38"/>
      <c r="S38" s="38"/>
      <c r="U38" s="38"/>
      <c r="V38" s="38"/>
      <c r="W38" s="38"/>
      <c r="X38" s="38"/>
    </row>
    <row r="39" spans="1:24" x14ac:dyDescent="0.25">
      <c r="A39" s="5"/>
      <c r="B39" s="1" t="s">
        <v>19</v>
      </c>
      <c r="C39" s="53">
        <v>4</v>
      </c>
      <c r="D39" s="74">
        <v>44.8202</v>
      </c>
      <c r="E39" s="179">
        <v>10458</v>
      </c>
      <c r="F39" s="122">
        <v>4844734.4000000004</v>
      </c>
      <c r="G39" s="61">
        <v>75</v>
      </c>
      <c r="H39" s="70">
        <f t="shared" si="4"/>
        <v>3633550.8</v>
      </c>
      <c r="I39" s="15">
        <f t="shared" si="2"/>
        <v>1211183.6000000006</v>
      </c>
      <c r="J39" s="15">
        <f t="shared" si="5"/>
        <v>463.25630139606045</v>
      </c>
      <c r="K39" s="15">
        <f t="shared" si="6"/>
        <v>228.20205877388327</v>
      </c>
      <c r="L39" s="15">
        <f t="shared" si="7"/>
        <v>1503918.4502618818</v>
      </c>
      <c r="M39" s="15"/>
      <c r="N39" s="15">
        <f t="shared" si="1"/>
        <v>1503918.4502618818</v>
      </c>
      <c r="O39" s="38">
        <f t="shared" si="3"/>
        <v>1503.9184502618818</v>
      </c>
      <c r="P39" s="38">
        <v>1520.1837769285046</v>
      </c>
      <c r="Q39" s="38">
        <f t="shared" si="8"/>
        <v>1520.2</v>
      </c>
      <c r="R39" s="38"/>
      <c r="S39" s="38"/>
      <c r="U39" s="38"/>
      <c r="V39" s="38"/>
      <c r="W39" s="38"/>
      <c r="X39" s="38"/>
    </row>
    <row r="40" spans="1:24" x14ac:dyDescent="0.25">
      <c r="A40" s="5"/>
      <c r="B40" s="1" t="s">
        <v>20</v>
      </c>
      <c r="C40" s="53">
        <v>4</v>
      </c>
      <c r="D40" s="73">
        <v>14.4329</v>
      </c>
      <c r="E40" s="179">
        <v>5411</v>
      </c>
      <c r="F40" s="122">
        <v>8617898</v>
      </c>
      <c r="G40" s="61">
        <v>75</v>
      </c>
      <c r="H40" s="70">
        <f t="shared" si="4"/>
        <v>6463423.5</v>
      </c>
      <c r="I40" s="15">
        <f t="shared" si="2"/>
        <v>2154474.5</v>
      </c>
      <c r="J40" s="15">
        <f t="shared" si="5"/>
        <v>1592.6627240805767</v>
      </c>
      <c r="K40" s="15">
        <f t="shared" si="6"/>
        <v>-901.20436391063299</v>
      </c>
      <c r="L40" s="15">
        <f t="shared" si="7"/>
        <v>600338.10839892563</v>
      </c>
      <c r="M40" s="15"/>
      <c r="N40" s="15">
        <f t="shared" si="1"/>
        <v>600338.10839892563</v>
      </c>
      <c r="O40" s="38">
        <f t="shared" si="3"/>
        <v>600.33810839892567</v>
      </c>
      <c r="P40" s="38">
        <v>551.88019247831824</v>
      </c>
      <c r="Q40" s="38">
        <f t="shared" si="8"/>
        <v>551.9</v>
      </c>
      <c r="R40" s="38"/>
      <c r="S40" s="38"/>
      <c r="U40" s="38"/>
      <c r="V40" s="38"/>
      <c r="W40" s="38"/>
      <c r="X40" s="38"/>
    </row>
    <row r="41" spans="1:24" x14ac:dyDescent="0.25">
      <c r="A41" s="5"/>
      <c r="B41" s="1" t="s">
        <v>21</v>
      </c>
      <c r="C41" s="53">
        <v>4</v>
      </c>
      <c r="D41" s="75">
        <v>13.123000000000001</v>
      </c>
      <c r="E41" s="179">
        <v>3585</v>
      </c>
      <c r="F41" s="122">
        <v>8622055.8000000007</v>
      </c>
      <c r="G41" s="61">
        <v>75</v>
      </c>
      <c r="H41" s="70">
        <f t="shared" si="4"/>
        <v>6466541.8499999996</v>
      </c>
      <c r="I41" s="15">
        <f t="shared" si="2"/>
        <v>2155513.9500000011</v>
      </c>
      <c r="J41" s="15">
        <f t="shared" si="5"/>
        <v>2405.0364853556489</v>
      </c>
      <c r="K41" s="15">
        <f t="shared" si="6"/>
        <v>-1713.5781251857052</v>
      </c>
      <c r="L41" s="15">
        <f t="shared" si="7"/>
        <v>408196.43611665088</v>
      </c>
      <c r="M41" s="15"/>
      <c r="N41" s="15">
        <f t="shared" si="1"/>
        <v>408196.43611665088</v>
      </c>
      <c r="O41" s="38">
        <f t="shared" si="3"/>
        <v>408.19643611665089</v>
      </c>
      <c r="P41" s="38">
        <v>375.77111862874511</v>
      </c>
      <c r="Q41" s="38">
        <f t="shared" si="8"/>
        <v>375.8</v>
      </c>
      <c r="R41" s="38"/>
      <c r="S41" s="38"/>
      <c r="U41" s="38"/>
      <c r="V41" s="38"/>
      <c r="W41" s="38"/>
      <c r="X41" s="38"/>
    </row>
    <row r="42" spans="1:24" x14ac:dyDescent="0.25">
      <c r="A42" s="5"/>
      <c r="B42" s="1"/>
      <c r="C42" s="53"/>
      <c r="D42" s="75">
        <v>0</v>
      </c>
      <c r="E42" s="181"/>
      <c r="F42" s="244">
        <f>F43+F44</f>
        <v>242183052.40000001</v>
      </c>
      <c r="G42" s="61"/>
      <c r="H42" s="62"/>
      <c r="K42" s="15"/>
      <c r="L42" s="15"/>
      <c r="M42" s="15"/>
      <c r="N42" s="15"/>
      <c r="O42" s="38">
        <f t="shared" si="3"/>
        <v>0</v>
      </c>
      <c r="P42" s="38">
        <v>0</v>
      </c>
      <c r="Q42" s="38">
        <f t="shared" si="8"/>
        <v>0</v>
      </c>
      <c r="R42" s="38"/>
      <c r="S42" s="38"/>
      <c r="U42" s="38"/>
      <c r="V42" s="38"/>
      <c r="W42" s="38"/>
      <c r="X42" s="38"/>
    </row>
    <row r="43" spans="1:24" x14ac:dyDescent="0.25">
      <c r="A43" s="32" t="s">
        <v>22</v>
      </c>
      <c r="B43" s="2" t="s">
        <v>2</v>
      </c>
      <c r="C43" s="64"/>
      <c r="D43" s="7">
        <v>78.006900000000002</v>
      </c>
      <c r="E43" s="182">
        <f>E45+E44</f>
        <v>127247</v>
      </c>
      <c r="F43" s="120">
        <f>F45</f>
        <v>241350614.30000001</v>
      </c>
      <c r="G43" s="61"/>
      <c r="H43" s="55">
        <f>H45</f>
        <v>108607776.435</v>
      </c>
      <c r="I43" s="12">
        <f>I45</f>
        <v>132742837.86500001</v>
      </c>
      <c r="J43" s="12"/>
      <c r="K43" s="15"/>
      <c r="L43" s="15"/>
      <c r="M43" s="14">
        <f>M45</f>
        <v>0</v>
      </c>
      <c r="N43" s="12">
        <f t="shared" si="1"/>
        <v>0</v>
      </c>
      <c r="O43" s="38">
        <f t="shared" si="3"/>
        <v>0</v>
      </c>
      <c r="P43" s="38">
        <v>0</v>
      </c>
      <c r="Q43" s="38">
        <f t="shared" si="8"/>
        <v>0</v>
      </c>
      <c r="R43" s="38"/>
      <c r="S43" s="38"/>
      <c r="U43" s="38"/>
      <c r="V43" s="38"/>
      <c r="W43" s="38"/>
      <c r="X43" s="38"/>
    </row>
    <row r="44" spans="1:24" x14ac:dyDescent="0.25">
      <c r="A44" s="32" t="s">
        <v>22</v>
      </c>
      <c r="B44" s="2" t="s">
        <v>3</v>
      </c>
      <c r="C44" s="64"/>
      <c r="D44" s="7">
        <v>36.576999999999998</v>
      </c>
      <c r="E44" s="182">
        <f>SUM(E46:E47)</f>
        <v>4720</v>
      </c>
      <c r="F44" s="120">
        <f>SUM(F46:F47)</f>
        <v>832438.10000000009</v>
      </c>
      <c r="G44" s="61"/>
      <c r="H44" s="55">
        <f>SUM(H46:H47)</f>
        <v>624328.57499999995</v>
      </c>
      <c r="I44" s="12">
        <f>SUM(I46:I47)</f>
        <v>208109.52500000005</v>
      </c>
      <c r="J44" s="12"/>
      <c r="K44" s="15"/>
      <c r="L44" s="12">
        <f>SUM(L46:L47)</f>
        <v>1864112.0494833486</v>
      </c>
      <c r="M44" s="15"/>
      <c r="N44" s="12">
        <f t="shared" si="1"/>
        <v>1864112.0494833486</v>
      </c>
      <c r="O44" s="38"/>
      <c r="P44" s="38"/>
      <c r="Q44" s="38">
        <f t="shared" si="8"/>
        <v>0</v>
      </c>
      <c r="R44" s="38"/>
      <c r="S44" s="38"/>
      <c r="U44" s="38"/>
      <c r="V44" s="38"/>
      <c r="W44" s="38"/>
      <c r="X44" s="38"/>
    </row>
    <row r="45" spans="1:24" x14ac:dyDescent="0.25">
      <c r="A45" s="5"/>
      <c r="B45" s="1" t="s">
        <v>4</v>
      </c>
      <c r="C45" s="53">
        <v>1</v>
      </c>
      <c r="D45" s="75">
        <v>41.429900000000004</v>
      </c>
      <c r="E45" s="179">
        <v>122527</v>
      </c>
      <c r="F45" s="123">
        <v>241350614.30000001</v>
      </c>
      <c r="G45" s="61">
        <v>45</v>
      </c>
      <c r="H45" s="70">
        <f>F45*G45/100</f>
        <v>108607776.435</v>
      </c>
      <c r="I45" s="15">
        <f>F45-H45</f>
        <v>132742837.86500001</v>
      </c>
      <c r="J45" s="15"/>
      <c r="K45" s="15"/>
      <c r="L45" s="15"/>
      <c r="M45" s="15">
        <v>0</v>
      </c>
      <c r="N45" s="15">
        <f t="shared" si="1"/>
        <v>0</v>
      </c>
      <c r="O45" s="38">
        <f t="shared" si="3"/>
        <v>0</v>
      </c>
      <c r="P45" s="38">
        <v>0</v>
      </c>
      <c r="Q45" s="38">
        <f t="shared" si="8"/>
        <v>0</v>
      </c>
      <c r="R45" s="38"/>
      <c r="S45" s="38"/>
      <c r="U45" s="38"/>
      <c r="V45" s="38"/>
      <c r="W45" s="38"/>
      <c r="X45" s="38"/>
    </row>
    <row r="46" spans="1:24" x14ac:dyDescent="0.25">
      <c r="A46" s="5"/>
      <c r="B46" s="1" t="s">
        <v>23</v>
      </c>
      <c r="C46" s="53">
        <v>4</v>
      </c>
      <c r="D46" s="75">
        <v>26.770200000000003</v>
      </c>
      <c r="E46" s="179">
        <v>3375</v>
      </c>
      <c r="F46" s="123">
        <v>496292.4</v>
      </c>
      <c r="G46" s="61">
        <v>75</v>
      </c>
      <c r="H46" s="70">
        <f>F46*G46/100</f>
        <v>372219.3</v>
      </c>
      <c r="I46" s="15">
        <f>F46-H46</f>
        <v>124073.10000000003</v>
      </c>
      <c r="J46" s="15">
        <f t="shared" si="5"/>
        <v>147.0496</v>
      </c>
      <c r="K46" s="15">
        <f>$J$11*$J$19-J46</f>
        <v>544.40876016994366</v>
      </c>
      <c r="L46" s="15">
        <f>IF(K46&gt;0,$J$7*$J$8*(K46/$K$19),0)+$J$7*$J$9*(E46/$E$19)+$J$7*$J$10*(D46/$D$19)</f>
        <v>1127871.0780900547</v>
      </c>
      <c r="M46" s="15"/>
      <c r="N46" s="15">
        <f t="shared" si="1"/>
        <v>1127871.0780900547</v>
      </c>
      <c r="O46" s="38">
        <f t="shared" si="3"/>
        <v>1127.8710780900547</v>
      </c>
      <c r="P46" s="38">
        <v>1068.6159238870255</v>
      </c>
      <c r="Q46" s="38">
        <f t="shared" si="8"/>
        <v>1068.5999999999999</v>
      </c>
      <c r="R46" s="38"/>
      <c r="S46" s="38"/>
      <c r="U46" s="38"/>
      <c r="V46" s="38"/>
      <c r="W46" s="38"/>
      <c r="X46" s="38"/>
    </row>
    <row r="47" spans="1:24" x14ac:dyDescent="0.25">
      <c r="A47" s="5"/>
      <c r="B47" s="1" t="s">
        <v>24</v>
      </c>
      <c r="C47" s="53">
        <v>4</v>
      </c>
      <c r="D47" s="75">
        <v>9.8067999999999991</v>
      </c>
      <c r="E47" s="179">
        <v>1345</v>
      </c>
      <c r="F47" s="123">
        <v>336145.7</v>
      </c>
      <c r="G47" s="61">
        <v>75</v>
      </c>
      <c r="H47" s="70">
        <f>F47*G47/100</f>
        <v>252109.27499999999</v>
      </c>
      <c r="I47" s="15">
        <f>F47-H47</f>
        <v>84036.425000000017</v>
      </c>
      <c r="J47" s="15">
        <f t="shared" si="5"/>
        <v>249.92245353159853</v>
      </c>
      <c r="K47" s="15">
        <f>$J$11*$J$19-J47</f>
        <v>441.53590663834518</v>
      </c>
      <c r="L47" s="15">
        <f>IF(K47&gt;0,$J$7*$J$8*(K47/$K$19),0)+$J$7*$J$9*(E47/$E$19)+$J$7*$J$10*(D47/$D$19)</f>
        <v>736240.97139329382</v>
      </c>
      <c r="M47" s="15"/>
      <c r="N47" s="15">
        <f t="shared" si="1"/>
        <v>736240.97139329382</v>
      </c>
      <c r="O47" s="38">
        <f t="shared" si="3"/>
        <v>736.24097139329376</v>
      </c>
      <c r="P47" s="38">
        <v>649.87899690154859</v>
      </c>
      <c r="Q47" s="38">
        <f t="shared" si="8"/>
        <v>649.9</v>
      </c>
      <c r="R47" s="38"/>
      <c r="S47" s="38"/>
      <c r="U47" s="38"/>
      <c r="V47" s="38"/>
      <c r="W47" s="38"/>
      <c r="X47" s="38"/>
    </row>
    <row r="48" spans="1:24" x14ac:dyDescent="0.25">
      <c r="A48" s="5"/>
      <c r="B48" s="1"/>
      <c r="C48" s="53"/>
      <c r="D48" s="75">
        <v>0</v>
      </c>
      <c r="E48" s="181"/>
      <c r="F48" s="62"/>
      <c r="G48" s="61"/>
      <c r="H48" s="62">
        <f>H49+H50</f>
        <v>38210806.265000001</v>
      </c>
      <c r="I48" s="37"/>
      <c r="J48" s="37"/>
      <c r="K48" s="15"/>
      <c r="L48" s="15"/>
      <c r="M48" s="15"/>
      <c r="N48" s="15"/>
      <c r="O48" s="38">
        <f t="shared" si="3"/>
        <v>0</v>
      </c>
      <c r="P48" s="38">
        <v>0</v>
      </c>
      <c r="Q48" s="38">
        <f t="shared" si="8"/>
        <v>0</v>
      </c>
      <c r="R48" s="38"/>
      <c r="S48" s="38"/>
      <c r="U48" s="38"/>
      <c r="V48" s="38"/>
      <c r="W48" s="38"/>
      <c r="X48" s="38"/>
    </row>
    <row r="49" spans="1:24" x14ac:dyDescent="0.25">
      <c r="A49" s="32" t="s">
        <v>25</v>
      </c>
      <c r="B49" s="2" t="s">
        <v>2</v>
      </c>
      <c r="C49" s="64"/>
      <c r="D49" s="7">
        <v>887.6182</v>
      </c>
      <c r="E49" s="182">
        <f>E50</f>
        <v>81158</v>
      </c>
      <c r="F49" s="120"/>
      <c r="G49" s="61"/>
      <c r="H49" s="55">
        <f>H51</f>
        <v>12005946.550000001</v>
      </c>
      <c r="I49" s="12">
        <f>I51</f>
        <v>-12005946.550000001</v>
      </c>
      <c r="J49" s="12"/>
      <c r="K49" s="15"/>
      <c r="L49" s="15"/>
      <c r="M49" s="14">
        <f>M51</f>
        <v>34719889.677744761</v>
      </c>
      <c r="N49" s="12">
        <f t="shared" si="1"/>
        <v>34719889.677744761</v>
      </c>
      <c r="O49" s="38"/>
      <c r="P49" s="38"/>
      <c r="Q49" s="38">
        <f t="shared" si="8"/>
        <v>0</v>
      </c>
      <c r="R49" s="38"/>
      <c r="S49" s="38"/>
      <c r="U49" s="38"/>
      <c r="V49" s="38"/>
      <c r="W49" s="38"/>
      <c r="X49" s="38"/>
    </row>
    <row r="50" spans="1:24" x14ac:dyDescent="0.25">
      <c r="A50" s="32" t="s">
        <v>25</v>
      </c>
      <c r="B50" s="2" t="s">
        <v>3</v>
      </c>
      <c r="C50" s="64"/>
      <c r="D50" s="7">
        <v>887.6182</v>
      </c>
      <c r="E50" s="182">
        <f>SUM(E52:E77)</f>
        <v>81158</v>
      </c>
      <c r="F50" s="120">
        <f>SUM(F52:F77)</f>
        <v>48023786.200000003</v>
      </c>
      <c r="G50" s="61"/>
      <c r="H50" s="55">
        <f>SUM(H52:H77)</f>
        <v>26204859.714999996</v>
      </c>
      <c r="I50" s="12">
        <f>SUM(I52:I77)</f>
        <v>21818926.484999999</v>
      </c>
      <c r="J50" s="12"/>
      <c r="K50" s="15"/>
      <c r="L50" s="12">
        <f>SUM(L52:L77)</f>
        <v>22303233.762331482</v>
      </c>
      <c r="M50" s="14"/>
      <c r="N50" s="12">
        <f t="shared" si="1"/>
        <v>22303233.762331482</v>
      </c>
      <c r="O50" s="38"/>
      <c r="P50" s="38"/>
      <c r="Q50" s="38">
        <f t="shared" si="8"/>
        <v>0</v>
      </c>
      <c r="R50" s="38"/>
      <c r="S50" s="38"/>
      <c r="U50" s="38"/>
      <c r="V50" s="38"/>
      <c r="W50" s="38"/>
      <c r="X50" s="38"/>
    </row>
    <row r="51" spans="1:24" x14ac:dyDescent="0.25">
      <c r="A51" s="5"/>
      <c r="B51" s="1" t="s">
        <v>26</v>
      </c>
      <c r="C51" s="53">
        <v>2</v>
      </c>
      <c r="D51" s="75">
        <v>0</v>
      </c>
      <c r="E51" s="181"/>
      <c r="F51" s="70"/>
      <c r="G51" s="61">
        <v>25</v>
      </c>
      <c r="H51" s="70">
        <f>F50*G51/100</f>
        <v>12005946.550000001</v>
      </c>
      <c r="I51" s="15">
        <f t="shared" ref="I51:I77" si="9">F51-H51</f>
        <v>-12005946.550000001</v>
      </c>
      <c r="J51" s="15"/>
      <c r="K51" s="15"/>
      <c r="L51" s="15"/>
      <c r="M51" s="15">
        <f>($L$7*$L$8*E49/$L$10)+($L$7*$L$9*D49/$L$11)</f>
        <v>34719889.677744761</v>
      </c>
      <c r="N51" s="15">
        <f t="shared" si="1"/>
        <v>34719889.677744761</v>
      </c>
      <c r="O51" s="38">
        <f t="shared" si="3"/>
        <v>34719.889677744759</v>
      </c>
      <c r="P51" s="38">
        <v>32089.23910572298</v>
      </c>
      <c r="Q51" s="38">
        <f t="shared" si="8"/>
        <v>32089.200000000001</v>
      </c>
      <c r="R51" s="38"/>
      <c r="S51" s="38"/>
      <c r="U51" s="38"/>
      <c r="V51" s="38"/>
      <c r="W51" s="38"/>
      <c r="X51" s="38"/>
    </row>
    <row r="52" spans="1:24" x14ac:dyDescent="0.25">
      <c r="A52" s="5"/>
      <c r="B52" s="1" t="s">
        <v>25</v>
      </c>
      <c r="C52" s="53">
        <v>3</v>
      </c>
      <c r="D52" s="74">
        <v>51.925899999999999</v>
      </c>
      <c r="E52" s="179">
        <v>11334</v>
      </c>
      <c r="F52" s="124">
        <v>17841781.699999999</v>
      </c>
      <c r="G52" s="61">
        <v>20</v>
      </c>
      <c r="H52" s="70">
        <f t="shared" ref="H52:H77" si="10">F52*G52/100</f>
        <v>3568356.34</v>
      </c>
      <c r="I52" s="15">
        <f t="shared" si="9"/>
        <v>14273425.359999999</v>
      </c>
      <c r="J52" s="15">
        <f t="shared" si="5"/>
        <v>1574.182256926063</v>
      </c>
      <c r="K52" s="15">
        <f t="shared" ref="K52:K77" si="11">$J$11*$J$19-J52</f>
        <v>-882.7238967561193</v>
      </c>
      <c r="L52" s="15">
        <f t="shared" ref="L52:L77" si="12">IF(K52&gt;0,$J$7*$J$8*(K52/$K$19),0)+$J$7*$J$9*(E52/$E$19)+$J$7*$J$10*(D52/$D$19)</f>
        <v>1321144.8103924065</v>
      </c>
      <c r="M52" s="14"/>
      <c r="N52" s="15">
        <f t="shared" si="1"/>
        <v>1321144.8103924065</v>
      </c>
      <c r="O52" s="38">
        <f t="shared" si="3"/>
        <v>1321.1448103924065</v>
      </c>
      <c r="P52" s="38">
        <v>1221.6883055978417</v>
      </c>
      <c r="Q52" s="38">
        <f t="shared" si="8"/>
        <v>1221.7</v>
      </c>
      <c r="R52" s="38"/>
      <c r="S52" s="38"/>
      <c r="U52" s="38"/>
      <c r="V52" s="38"/>
      <c r="W52" s="38"/>
      <c r="X52" s="38"/>
    </row>
    <row r="53" spans="1:24" x14ac:dyDescent="0.25">
      <c r="A53" s="5"/>
      <c r="B53" s="1" t="s">
        <v>27</v>
      </c>
      <c r="C53" s="53">
        <v>4</v>
      </c>
      <c r="D53" s="75">
        <v>16.3126</v>
      </c>
      <c r="E53" s="179">
        <v>1036</v>
      </c>
      <c r="F53" s="124">
        <v>167341.20000000001</v>
      </c>
      <c r="G53" s="61">
        <v>75</v>
      </c>
      <c r="H53" s="70">
        <f t="shared" si="10"/>
        <v>125505.9</v>
      </c>
      <c r="I53" s="15">
        <f t="shared" si="9"/>
        <v>41835.300000000017</v>
      </c>
      <c r="J53" s="15">
        <f t="shared" si="5"/>
        <v>161.52625482625484</v>
      </c>
      <c r="K53" s="15">
        <f t="shared" si="11"/>
        <v>529.93210534368882</v>
      </c>
      <c r="L53" s="15">
        <f t="shared" si="12"/>
        <v>837336.16889494343</v>
      </c>
      <c r="M53" s="15"/>
      <c r="N53" s="15">
        <f t="shared" si="1"/>
        <v>837336.16889494343</v>
      </c>
      <c r="O53" s="38">
        <f t="shared" si="3"/>
        <v>837.3361688949434</v>
      </c>
      <c r="P53" s="38">
        <v>359.18671968030361</v>
      </c>
      <c r="Q53" s="38">
        <f t="shared" si="8"/>
        <v>359.2</v>
      </c>
      <c r="R53" s="38"/>
      <c r="S53" s="38"/>
      <c r="U53" s="38"/>
      <c r="V53" s="38"/>
      <c r="W53" s="38"/>
      <c r="X53" s="38"/>
    </row>
    <row r="54" spans="1:24" x14ac:dyDescent="0.25">
      <c r="A54" s="5"/>
      <c r="B54" s="1" t="s">
        <v>28</v>
      </c>
      <c r="C54" s="53">
        <v>4</v>
      </c>
      <c r="D54" s="75">
        <v>30.464199999999998</v>
      </c>
      <c r="E54" s="179">
        <v>5277</v>
      </c>
      <c r="F54" s="124">
        <v>2576674.2999999998</v>
      </c>
      <c r="G54" s="61">
        <v>75</v>
      </c>
      <c r="H54" s="70">
        <f t="shared" si="10"/>
        <v>1932505.7250000001</v>
      </c>
      <c r="I54" s="15">
        <f t="shared" si="9"/>
        <v>644168.57499999972</v>
      </c>
      <c r="J54" s="15">
        <f t="shared" si="5"/>
        <v>488.28393026340723</v>
      </c>
      <c r="K54" s="15">
        <f t="shared" si="11"/>
        <v>203.17442990653649</v>
      </c>
      <c r="L54" s="15">
        <f t="shared" si="12"/>
        <v>895284.2785285674</v>
      </c>
      <c r="M54" s="15"/>
      <c r="N54" s="15">
        <f t="shared" si="1"/>
        <v>895284.2785285674</v>
      </c>
      <c r="O54" s="38">
        <f t="shared" si="3"/>
        <v>895.28427852856737</v>
      </c>
      <c r="P54" s="38">
        <v>822.16739884211631</v>
      </c>
      <c r="Q54" s="38">
        <f t="shared" si="8"/>
        <v>822.2</v>
      </c>
      <c r="R54" s="38"/>
      <c r="S54" s="38"/>
      <c r="U54" s="38"/>
      <c r="V54" s="38"/>
      <c r="W54" s="38"/>
      <c r="X54" s="38"/>
    </row>
    <row r="55" spans="1:24" x14ac:dyDescent="0.25">
      <c r="A55" s="5"/>
      <c r="B55" s="1" t="s">
        <v>29</v>
      </c>
      <c r="C55" s="53">
        <v>4</v>
      </c>
      <c r="D55" s="75">
        <v>21.542500000000004</v>
      </c>
      <c r="E55" s="179">
        <v>1637</v>
      </c>
      <c r="F55" s="124">
        <v>298508</v>
      </c>
      <c r="G55" s="61">
        <v>75</v>
      </c>
      <c r="H55" s="70">
        <f t="shared" si="10"/>
        <v>223881</v>
      </c>
      <c r="I55" s="15">
        <f t="shared" si="9"/>
        <v>74627</v>
      </c>
      <c r="J55" s="15">
        <f t="shared" si="5"/>
        <v>182.35064141722663</v>
      </c>
      <c r="K55" s="15">
        <f t="shared" si="11"/>
        <v>509.10771875271712</v>
      </c>
      <c r="L55" s="15">
        <f t="shared" si="12"/>
        <v>887833.89208562707</v>
      </c>
      <c r="M55" s="15"/>
      <c r="N55" s="15">
        <f t="shared" si="1"/>
        <v>887833.89208562707</v>
      </c>
      <c r="O55" s="38">
        <f t="shared" si="3"/>
        <v>887.8338920856271</v>
      </c>
      <c r="P55" s="38">
        <v>844.37531973951479</v>
      </c>
      <c r="Q55" s="38">
        <f t="shared" si="8"/>
        <v>844.4</v>
      </c>
      <c r="R55" s="38"/>
      <c r="S55" s="38"/>
      <c r="U55" s="38"/>
      <c r="V55" s="38"/>
      <c r="W55" s="38"/>
      <c r="X55" s="38"/>
    </row>
    <row r="56" spans="1:24" x14ac:dyDescent="0.25">
      <c r="A56" s="5"/>
      <c r="B56" s="1" t="s">
        <v>30</v>
      </c>
      <c r="C56" s="53">
        <v>4</v>
      </c>
      <c r="D56" s="75">
        <v>50.992299999999993</v>
      </c>
      <c r="E56" s="179">
        <v>3883</v>
      </c>
      <c r="F56" s="124">
        <v>1376258.4</v>
      </c>
      <c r="G56" s="61">
        <v>75</v>
      </c>
      <c r="H56" s="70">
        <f t="shared" si="10"/>
        <v>1032193.8</v>
      </c>
      <c r="I56" s="15">
        <f t="shared" si="9"/>
        <v>344064.59999999986</v>
      </c>
      <c r="J56" s="15">
        <f t="shared" si="5"/>
        <v>354.43172804532577</v>
      </c>
      <c r="K56" s="15">
        <f t="shared" si="11"/>
        <v>337.02663212461795</v>
      </c>
      <c r="L56" s="15">
        <f t="shared" si="12"/>
        <v>984197.31819394021</v>
      </c>
      <c r="M56" s="15"/>
      <c r="N56" s="15">
        <f t="shared" si="1"/>
        <v>984197.31819394021</v>
      </c>
      <c r="O56" s="38">
        <f t="shared" si="3"/>
        <v>984.19731819394019</v>
      </c>
      <c r="P56" s="38">
        <v>948.55405860752342</v>
      </c>
      <c r="Q56" s="38">
        <f t="shared" si="8"/>
        <v>948.6</v>
      </c>
      <c r="R56" s="38"/>
      <c r="S56" s="38"/>
      <c r="U56" s="38"/>
      <c r="V56" s="38"/>
      <c r="W56" s="38"/>
      <c r="X56" s="38"/>
    </row>
    <row r="57" spans="1:24" x14ac:dyDescent="0.25">
      <c r="A57" s="5"/>
      <c r="B57" s="1" t="s">
        <v>31</v>
      </c>
      <c r="C57" s="53">
        <v>4</v>
      </c>
      <c r="D57" s="75">
        <v>19.139800000000001</v>
      </c>
      <c r="E57" s="179">
        <v>1840</v>
      </c>
      <c r="F57" s="124">
        <v>752054.2</v>
      </c>
      <c r="G57" s="61">
        <v>75</v>
      </c>
      <c r="H57" s="70">
        <f t="shared" si="10"/>
        <v>564040.65</v>
      </c>
      <c r="I57" s="15">
        <f t="shared" si="9"/>
        <v>188013.54999999993</v>
      </c>
      <c r="J57" s="15">
        <f t="shared" si="5"/>
        <v>408.72510869565212</v>
      </c>
      <c r="K57" s="15">
        <f t="shared" si="11"/>
        <v>282.73325147429159</v>
      </c>
      <c r="L57" s="15">
        <f t="shared" si="12"/>
        <v>610111.62867274624</v>
      </c>
      <c r="M57" s="15"/>
      <c r="N57" s="15">
        <f t="shared" si="1"/>
        <v>610111.62867274624</v>
      </c>
      <c r="O57" s="38">
        <f t="shared" si="3"/>
        <v>610.11162867274629</v>
      </c>
      <c r="P57" s="38">
        <v>809.22893229928422</v>
      </c>
      <c r="Q57" s="38">
        <f t="shared" si="8"/>
        <v>809.2</v>
      </c>
      <c r="R57" s="38"/>
      <c r="S57" s="38"/>
      <c r="U57" s="38"/>
      <c r="V57" s="38"/>
      <c r="W57" s="38"/>
      <c r="X57" s="38"/>
    </row>
    <row r="58" spans="1:24" x14ac:dyDescent="0.25">
      <c r="A58" s="5"/>
      <c r="B58" s="1" t="s">
        <v>32</v>
      </c>
      <c r="C58" s="53">
        <v>4</v>
      </c>
      <c r="D58" s="75">
        <v>47.591800000000006</v>
      </c>
      <c r="E58" s="179">
        <v>1747</v>
      </c>
      <c r="F58" s="124">
        <v>384686.1</v>
      </c>
      <c r="G58" s="61">
        <v>75</v>
      </c>
      <c r="H58" s="70">
        <f t="shared" si="10"/>
        <v>288514.57500000001</v>
      </c>
      <c r="I58" s="15">
        <f t="shared" si="9"/>
        <v>96171.524999999965</v>
      </c>
      <c r="J58" s="15">
        <f t="shared" si="5"/>
        <v>220.19811104751</v>
      </c>
      <c r="K58" s="15">
        <f t="shared" si="11"/>
        <v>471.26024912243372</v>
      </c>
      <c r="L58" s="15">
        <f t="shared" si="12"/>
        <v>926866.75513264327</v>
      </c>
      <c r="M58" s="15"/>
      <c r="N58" s="15">
        <f t="shared" si="1"/>
        <v>926866.75513264327</v>
      </c>
      <c r="O58" s="38">
        <f t="shared" si="3"/>
        <v>926.86675513264322</v>
      </c>
      <c r="P58" s="38">
        <v>766.70764089690147</v>
      </c>
      <c r="Q58" s="38">
        <f t="shared" si="8"/>
        <v>766.7</v>
      </c>
      <c r="R58" s="38"/>
      <c r="S58" s="38"/>
      <c r="U58" s="38"/>
      <c r="V58" s="38"/>
      <c r="W58" s="38"/>
      <c r="X58" s="38"/>
    </row>
    <row r="59" spans="1:24" x14ac:dyDescent="0.25">
      <c r="A59" s="5"/>
      <c r="B59" s="1" t="s">
        <v>729</v>
      </c>
      <c r="C59" s="53">
        <v>4</v>
      </c>
      <c r="D59" s="76">
        <v>28.288899999999998</v>
      </c>
      <c r="E59" s="179">
        <v>1524</v>
      </c>
      <c r="F59" s="124">
        <v>542714.19999999995</v>
      </c>
      <c r="G59" s="61">
        <v>75</v>
      </c>
      <c r="H59" s="70">
        <f t="shared" si="10"/>
        <v>407035.65</v>
      </c>
      <c r="I59" s="15">
        <f t="shared" si="9"/>
        <v>135678.54999999993</v>
      </c>
      <c r="J59" s="15">
        <f t="shared" si="5"/>
        <v>356.11167979002624</v>
      </c>
      <c r="K59" s="15">
        <f t="shared" si="11"/>
        <v>335.34668037991747</v>
      </c>
      <c r="L59" s="15">
        <f t="shared" si="12"/>
        <v>672148.21048807795</v>
      </c>
      <c r="M59" s="15"/>
      <c r="N59" s="15">
        <f t="shared" si="1"/>
        <v>672148.21048807795</v>
      </c>
      <c r="O59" s="38">
        <f t="shared" si="3"/>
        <v>672.14821048807801</v>
      </c>
      <c r="P59" s="38">
        <v>692.09714197471556</v>
      </c>
      <c r="Q59" s="38">
        <f t="shared" si="8"/>
        <v>692.1</v>
      </c>
      <c r="R59" s="38"/>
      <c r="S59" s="38"/>
      <c r="U59" s="38"/>
      <c r="V59" s="38"/>
      <c r="W59" s="38"/>
      <c r="X59" s="38"/>
    </row>
    <row r="60" spans="1:24" x14ac:dyDescent="0.25">
      <c r="A60" s="5"/>
      <c r="B60" s="1" t="s">
        <v>730</v>
      </c>
      <c r="C60" s="53">
        <v>4</v>
      </c>
      <c r="D60" s="75">
        <v>39.7697</v>
      </c>
      <c r="E60" s="179">
        <v>2316</v>
      </c>
      <c r="F60" s="124">
        <v>396722.8</v>
      </c>
      <c r="G60" s="61">
        <v>75</v>
      </c>
      <c r="H60" s="70">
        <f t="shared" si="10"/>
        <v>297542.09999999998</v>
      </c>
      <c r="I60" s="15">
        <f t="shared" si="9"/>
        <v>99180.700000000012</v>
      </c>
      <c r="J60" s="15">
        <f t="shared" si="5"/>
        <v>171.29654576856649</v>
      </c>
      <c r="K60" s="15">
        <f t="shared" si="11"/>
        <v>520.16181440137723</v>
      </c>
      <c r="L60" s="15">
        <f t="shared" si="12"/>
        <v>1025580.5599361162</v>
      </c>
      <c r="M60" s="15"/>
      <c r="N60" s="15">
        <f t="shared" si="1"/>
        <v>1025580.5599361162</v>
      </c>
      <c r="O60" s="38">
        <f t="shared" si="3"/>
        <v>1025.5805599361163</v>
      </c>
      <c r="P60" s="38">
        <v>980.76354819272035</v>
      </c>
      <c r="Q60" s="38">
        <f t="shared" si="8"/>
        <v>980.8</v>
      </c>
      <c r="R60" s="38"/>
      <c r="S60" s="38"/>
      <c r="U60" s="38"/>
      <c r="V60" s="38"/>
      <c r="W60" s="38"/>
      <c r="X60" s="38"/>
    </row>
    <row r="61" spans="1:24" x14ac:dyDescent="0.25">
      <c r="A61" s="5"/>
      <c r="B61" s="1" t="s">
        <v>33</v>
      </c>
      <c r="C61" s="53">
        <v>4</v>
      </c>
      <c r="D61" s="75">
        <v>25.625900000000001</v>
      </c>
      <c r="E61" s="179">
        <v>2086</v>
      </c>
      <c r="F61" s="124">
        <v>331427.3</v>
      </c>
      <c r="G61" s="61">
        <v>75</v>
      </c>
      <c r="H61" s="70">
        <f t="shared" si="10"/>
        <v>248570.47500000001</v>
      </c>
      <c r="I61" s="15">
        <f t="shared" si="9"/>
        <v>82856.824999999983</v>
      </c>
      <c r="J61" s="15">
        <f t="shared" si="5"/>
        <v>158.88173537871523</v>
      </c>
      <c r="K61" s="15">
        <f t="shared" si="11"/>
        <v>532.57662479122848</v>
      </c>
      <c r="L61" s="15">
        <f t="shared" si="12"/>
        <v>976349.38424939592</v>
      </c>
      <c r="M61" s="15"/>
      <c r="N61" s="15">
        <f t="shared" si="1"/>
        <v>976349.38424939592</v>
      </c>
      <c r="O61" s="38">
        <f t="shared" si="3"/>
        <v>976.34938424939594</v>
      </c>
      <c r="P61" s="38">
        <v>933.70343426531986</v>
      </c>
      <c r="Q61" s="38">
        <f t="shared" si="8"/>
        <v>933.7</v>
      </c>
      <c r="R61" s="38"/>
      <c r="S61" s="38"/>
      <c r="U61" s="38"/>
      <c r="V61" s="38"/>
      <c r="W61" s="38"/>
      <c r="X61" s="38"/>
    </row>
    <row r="62" spans="1:24" x14ac:dyDescent="0.25">
      <c r="A62" s="5"/>
      <c r="B62" s="1" t="s">
        <v>34</v>
      </c>
      <c r="C62" s="53">
        <v>4</v>
      </c>
      <c r="D62" s="74">
        <v>11.449</v>
      </c>
      <c r="E62" s="179">
        <v>4005</v>
      </c>
      <c r="F62" s="124">
        <v>1895053.4</v>
      </c>
      <c r="G62" s="61">
        <v>75</v>
      </c>
      <c r="H62" s="70">
        <f t="shared" si="10"/>
        <v>1421290.05</v>
      </c>
      <c r="I62" s="15">
        <f t="shared" si="9"/>
        <v>473763.34999999986</v>
      </c>
      <c r="J62" s="15">
        <f t="shared" si="5"/>
        <v>473.17188514357053</v>
      </c>
      <c r="K62" s="15">
        <f t="shared" si="11"/>
        <v>218.28647502637318</v>
      </c>
      <c r="L62" s="15">
        <f t="shared" si="12"/>
        <v>727780.81671390589</v>
      </c>
      <c r="M62" s="15"/>
      <c r="N62" s="15">
        <f t="shared" si="1"/>
        <v>727780.81671390589</v>
      </c>
      <c r="O62" s="38">
        <f t="shared" si="3"/>
        <v>727.78081671390589</v>
      </c>
      <c r="P62" s="38">
        <v>712.2114373513167</v>
      </c>
      <c r="Q62" s="38">
        <f t="shared" si="8"/>
        <v>712.2</v>
      </c>
      <c r="R62" s="38"/>
      <c r="S62" s="38"/>
      <c r="U62" s="38"/>
      <c r="V62" s="38"/>
      <c r="W62" s="38"/>
      <c r="X62" s="38"/>
    </row>
    <row r="63" spans="1:24" x14ac:dyDescent="0.25">
      <c r="A63" s="5"/>
      <c r="B63" s="1" t="s">
        <v>35</v>
      </c>
      <c r="C63" s="53">
        <v>4</v>
      </c>
      <c r="D63" s="75">
        <v>50.058299999999996</v>
      </c>
      <c r="E63" s="179">
        <v>3192</v>
      </c>
      <c r="F63" s="124">
        <v>486139.6</v>
      </c>
      <c r="G63" s="61">
        <v>75</v>
      </c>
      <c r="H63" s="70">
        <f t="shared" si="10"/>
        <v>364604.7</v>
      </c>
      <c r="I63" s="15">
        <f t="shared" si="9"/>
        <v>121534.89999999997</v>
      </c>
      <c r="J63" s="15">
        <f t="shared" si="5"/>
        <v>152.29937343358395</v>
      </c>
      <c r="K63" s="15">
        <f t="shared" si="11"/>
        <v>539.15898673635979</v>
      </c>
      <c r="L63" s="15">
        <f t="shared" si="12"/>
        <v>1170577.6164152338</v>
      </c>
      <c r="M63" s="15"/>
      <c r="N63" s="15">
        <f t="shared" si="1"/>
        <v>1170577.6164152338</v>
      </c>
      <c r="O63" s="38">
        <f t="shared" si="3"/>
        <v>1170.5776164152337</v>
      </c>
      <c r="P63" s="38">
        <v>1024.6545060069366</v>
      </c>
      <c r="Q63" s="38">
        <f t="shared" si="8"/>
        <v>1024.7</v>
      </c>
      <c r="R63" s="38"/>
      <c r="S63" s="38"/>
      <c r="U63" s="38"/>
      <c r="V63" s="38"/>
      <c r="W63" s="38"/>
      <c r="X63" s="38"/>
    </row>
    <row r="64" spans="1:24" x14ac:dyDescent="0.25">
      <c r="A64" s="5"/>
      <c r="B64" s="1" t="s">
        <v>731</v>
      </c>
      <c r="C64" s="53">
        <v>4</v>
      </c>
      <c r="D64" s="75">
        <v>39.081300000000006</v>
      </c>
      <c r="E64" s="179">
        <v>3468</v>
      </c>
      <c r="F64" s="124">
        <v>872414.1</v>
      </c>
      <c r="G64" s="61">
        <v>75</v>
      </c>
      <c r="H64" s="70">
        <f t="shared" si="10"/>
        <v>654310.57499999995</v>
      </c>
      <c r="I64" s="15">
        <f t="shared" si="9"/>
        <v>218103.52500000002</v>
      </c>
      <c r="J64" s="15">
        <f t="shared" si="5"/>
        <v>251.56115916955017</v>
      </c>
      <c r="K64" s="15">
        <f t="shared" si="11"/>
        <v>439.89720100039358</v>
      </c>
      <c r="L64" s="15">
        <f t="shared" si="12"/>
        <v>1038961.9599746492</v>
      </c>
      <c r="M64" s="15"/>
      <c r="N64" s="15">
        <f t="shared" si="1"/>
        <v>1038961.9599746492</v>
      </c>
      <c r="O64" s="38">
        <f t="shared" si="3"/>
        <v>1038.9619599746493</v>
      </c>
      <c r="P64" s="38">
        <v>961.19822532844125</v>
      </c>
      <c r="Q64" s="38">
        <f t="shared" si="8"/>
        <v>961.2</v>
      </c>
      <c r="R64" s="38"/>
      <c r="S64" s="38"/>
      <c r="U64" s="38"/>
      <c r="V64" s="38"/>
      <c r="W64" s="38"/>
      <c r="X64" s="38"/>
    </row>
    <row r="65" spans="1:24" x14ac:dyDescent="0.25">
      <c r="A65" s="5"/>
      <c r="B65" s="1" t="s">
        <v>36</v>
      </c>
      <c r="C65" s="53">
        <v>4</v>
      </c>
      <c r="D65" s="75">
        <v>85.867999999999981</v>
      </c>
      <c r="E65" s="179">
        <v>5291</v>
      </c>
      <c r="F65" s="124">
        <v>2206533.6</v>
      </c>
      <c r="G65" s="61">
        <v>75</v>
      </c>
      <c r="H65" s="70">
        <f t="shared" si="10"/>
        <v>1654900.2</v>
      </c>
      <c r="I65" s="15">
        <f t="shared" si="9"/>
        <v>551633.40000000014</v>
      </c>
      <c r="J65" s="15">
        <f t="shared" si="5"/>
        <v>417.03526743526743</v>
      </c>
      <c r="K65" s="15">
        <f t="shared" si="11"/>
        <v>274.42309273467629</v>
      </c>
      <c r="L65" s="15">
        <f t="shared" si="12"/>
        <v>1151092.2655025048</v>
      </c>
      <c r="M65" s="15"/>
      <c r="N65" s="15">
        <f t="shared" si="1"/>
        <v>1151092.2655025048</v>
      </c>
      <c r="O65" s="38">
        <f t="shared" si="3"/>
        <v>1151.0922655025047</v>
      </c>
      <c r="P65" s="38">
        <v>1067.2574360605724</v>
      </c>
      <c r="Q65" s="38">
        <f t="shared" si="8"/>
        <v>1067.3</v>
      </c>
      <c r="R65" s="38"/>
      <c r="S65" s="38"/>
      <c r="U65" s="38"/>
      <c r="V65" s="38"/>
      <c r="W65" s="38"/>
      <c r="X65" s="38"/>
    </row>
    <row r="66" spans="1:24" x14ac:dyDescent="0.25">
      <c r="A66" s="5"/>
      <c r="B66" s="1" t="s">
        <v>37</v>
      </c>
      <c r="C66" s="53">
        <v>4</v>
      </c>
      <c r="D66" s="75">
        <v>12.793399999999998</v>
      </c>
      <c r="E66" s="179">
        <v>1881</v>
      </c>
      <c r="F66" s="124">
        <v>2141813.7999999998</v>
      </c>
      <c r="G66" s="61">
        <v>75</v>
      </c>
      <c r="H66" s="70">
        <f t="shared" si="10"/>
        <v>1606360.35</v>
      </c>
      <c r="I66" s="15">
        <f t="shared" si="9"/>
        <v>535453.44999999972</v>
      </c>
      <c r="J66" s="15">
        <f t="shared" si="5"/>
        <v>1138.656990962254</v>
      </c>
      <c r="K66" s="15">
        <f t="shared" si="11"/>
        <v>-447.19863079231027</v>
      </c>
      <c r="L66" s="15">
        <f t="shared" si="12"/>
        <v>231512.18124009244</v>
      </c>
      <c r="M66" s="15"/>
      <c r="N66" s="15">
        <f t="shared" si="1"/>
        <v>231512.18124009244</v>
      </c>
      <c r="O66" s="38">
        <f t="shared" si="3"/>
        <v>231.51218124009245</v>
      </c>
      <c r="P66" s="38">
        <v>300.78504336049212</v>
      </c>
      <c r="Q66" s="38">
        <f t="shared" si="8"/>
        <v>300.8</v>
      </c>
      <c r="R66" s="38"/>
      <c r="S66" s="38"/>
      <c r="U66" s="38"/>
      <c r="V66" s="38"/>
      <c r="W66" s="38"/>
      <c r="X66" s="38"/>
    </row>
    <row r="67" spans="1:24" x14ac:dyDescent="0.25">
      <c r="A67" s="5"/>
      <c r="B67" s="1" t="s">
        <v>38</v>
      </c>
      <c r="C67" s="53">
        <v>4</v>
      </c>
      <c r="D67" s="75">
        <v>66.075299999999999</v>
      </c>
      <c r="E67" s="179">
        <v>6004</v>
      </c>
      <c r="F67" s="124">
        <v>5254895.5</v>
      </c>
      <c r="G67" s="61">
        <v>75</v>
      </c>
      <c r="H67" s="70">
        <f t="shared" si="10"/>
        <v>3941171.625</v>
      </c>
      <c r="I67" s="15">
        <f t="shared" si="9"/>
        <v>1313723.875</v>
      </c>
      <c r="J67" s="15">
        <f t="shared" si="5"/>
        <v>875.23242838107933</v>
      </c>
      <c r="K67" s="15">
        <f t="shared" si="11"/>
        <v>-183.77406821113561</v>
      </c>
      <c r="L67" s="15">
        <f t="shared" si="12"/>
        <v>813035.60253420973</v>
      </c>
      <c r="M67" s="15"/>
      <c r="N67" s="15">
        <f t="shared" si="1"/>
        <v>813035.60253420973</v>
      </c>
      <c r="O67" s="38">
        <f t="shared" si="3"/>
        <v>813.03560253420972</v>
      </c>
      <c r="P67" s="38">
        <v>751.0371513973389</v>
      </c>
      <c r="Q67" s="38">
        <f t="shared" si="8"/>
        <v>751</v>
      </c>
      <c r="R67" s="38"/>
      <c r="S67" s="38"/>
      <c r="U67" s="38"/>
      <c r="V67" s="38"/>
      <c r="W67" s="38"/>
      <c r="X67" s="38"/>
    </row>
    <row r="68" spans="1:24" x14ac:dyDescent="0.25">
      <c r="A68" s="5"/>
      <c r="B68" s="1" t="s">
        <v>39</v>
      </c>
      <c r="C68" s="53">
        <v>4</v>
      </c>
      <c r="D68" s="75">
        <v>4.5788000000000002</v>
      </c>
      <c r="E68" s="179">
        <v>1506</v>
      </c>
      <c r="F68" s="124">
        <v>427868</v>
      </c>
      <c r="G68" s="61">
        <v>75</v>
      </c>
      <c r="H68" s="70">
        <f t="shared" si="10"/>
        <v>320901</v>
      </c>
      <c r="I68" s="15">
        <f t="shared" si="9"/>
        <v>106967</v>
      </c>
      <c r="J68" s="15">
        <f t="shared" si="5"/>
        <v>284.10889774236387</v>
      </c>
      <c r="K68" s="15">
        <f t="shared" si="11"/>
        <v>407.34946242757985</v>
      </c>
      <c r="L68" s="15">
        <f t="shared" si="12"/>
        <v>693464.16651479877</v>
      </c>
      <c r="M68" s="15"/>
      <c r="N68" s="15">
        <f t="shared" si="1"/>
        <v>693464.16651479877</v>
      </c>
      <c r="O68" s="38">
        <f t="shared" si="3"/>
        <v>693.46416651479876</v>
      </c>
      <c r="P68" s="38">
        <v>490.83458285156888</v>
      </c>
      <c r="Q68" s="38">
        <f t="shared" si="8"/>
        <v>490.8</v>
      </c>
      <c r="R68" s="38"/>
      <c r="S68" s="38"/>
      <c r="U68" s="38"/>
      <c r="V68" s="38"/>
      <c r="W68" s="38"/>
      <c r="X68" s="38"/>
    </row>
    <row r="69" spans="1:24" x14ac:dyDescent="0.25">
      <c r="A69" s="5"/>
      <c r="B69" s="1" t="s">
        <v>40</v>
      </c>
      <c r="C69" s="53">
        <v>4</v>
      </c>
      <c r="D69" s="75">
        <v>17.041400000000003</v>
      </c>
      <c r="E69" s="179">
        <v>350</v>
      </c>
      <c r="F69" s="124">
        <v>38277.800000000003</v>
      </c>
      <c r="G69" s="61">
        <v>75</v>
      </c>
      <c r="H69" s="70">
        <f t="shared" si="10"/>
        <v>28708.35</v>
      </c>
      <c r="I69" s="15">
        <f t="shared" si="9"/>
        <v>9569.4500000000044</v>
      </c>
      <c r="J69" s="15">
        <f t="shared" si="5"/>
        <v>109.36514285714287</v>
      </c>
      <c r="K69" s="15">
        <f t="shared" si="11"/>
        <v>582.09321731280079</v>
      </c>
      <c r="L69" s="15">
        <f t="shared" si="12"/>
        <v>835925.7972298417</v>
      </c>
      <c r="M69" s="15"/>
      <c r="N69" s="15">
        <f t="shared" si="1"/>
        <v>835925.7972298417</v>
      </c>
      <c r="O69" s="38">
        <f t="shared" si="3"/>
        <v>835.92579722984169</v>
      </c>
      <c r="P69" s="38">
        <v>745.68493163096355</v>
      </c>
      <c r="Q69" s="38">
        <f t="shared" si="8"/>
        <v>745.7</v>
      </c>
      <c r="R69" s="38"/>
      <c r="S69" s="38"/>
      <c r="U69" s="38"/>
      <c r="V69" s="38"/>
      <c r="W69" s="38"/>
      <c r="X69" s="38"/>
    </row>
    <row r="70" spans="1:24" x14ac:dyDescent="0.25">
      <c r="A70" s="5"/>
      <c r="B70" s="1" t="s">
        <v>41</v>
      </c>
      <c r="C70" s="53">
        <v>4</v>
      </c>
      <c r="D70" s="75">
        <v>34.765100000000004</v>
      </c>
      <c r="E70" s="179">
        <v>3511</v>
      </c>
      <c r="F70" s="124">
        <v>705788.9</v>
      </c>
      <c r="G70" s="61">
        <v>75</v>
      </c>
      <c r="H70" s="70">
        <f t="shared" si="10"/>
        <v>529341.67500000005</v>
      </c>
      <c r="I70" s="15">
        <f t="shared" si="9"/>
        <v>176447.22499999998</v>
      </c>
      <c r="J70" s="15">
        <f t="shared" si="5"/>
        <v>201.02218741099404</v>
      </c>
      <c r="K70" s="15">
        <f t="shared" si="11"/>
        <v>490.43617275894968</v>
      </c>
      <c r="L70" s="15">
        <f t="shared" si="12"/>
        <v>1095831.9397647346</v>
      </c>
      <c r="M70" s="15"/>
      <c r="N70" s="15">
        <f t="shared" si="1"/>
        <v>1095831.9397647346</v>
      </c>
      <c r="O70" s="38">
        <f t="shared" si="3"/>
        <v>1095.8319397647347</v>
      </c>
      <c r="P70" s="38">
        <v>1055.5737183342405</v>
      </c>
      <c r="Q70" s="38">
        <f t="shared" si="8"/>
        <v>1055.5999999999999</v>
      </c>
      <c r="R70" s="38"/>
      <c r="S70" s="38"/>
      <c r="U70" s="38"/>
      <c r="V70" s="38"/>
      <c r="W70" s="38"/>
      <c r="X70" s="38"/>
    </row>
    <row r="71" spans="1:24" x14ac:dyDescent="0.25">
      <c r="A71" s="5"/>
      <c r="B71" s="1" t="s">
        <v>42</v>
      </c>
      <c r="C71" s="53">
        <v>4</v>
      </c>
      <c r="D71" s="75">
        <v>16.301500000000001</v>
      </c>
      <c r="E71" s="179">
        <v>2585</v>
      </c>
      <c r="F71" s="124">
        <v>2795388</v>
      </c>
      <c r="G71" s="61">
        <v>75</v>
      </c>
      <c r="H71" s="70">
        <f t="shared" si="10"/>
        <v>2096541</v>
      </c>
      <c r="I71" s="15">
        <f t="shared" si="9"/>
        <v>698847</v>
      </c>
      <c r="J71" s="15">
        <f t="shared" si="5"/>
        <v>1081.388007736944</v>
      </c>
      <c r="K71" s="15">
        <f t="shared" si="11"/>
        <v>-389.9296475670003</v>
      </c>
      <c r="L71" s="15">
        <f t="shared" si="12"/>
        <v>314403.578161271</v>
      </c>
      <c r="M71" s="15"/>
      <c r="N71" s="15">
        <f t="shared" si="1"/>
        <v>314403.578161271</v>
      </c>
      <c r="O71" s="38">
        <f t="shared" si="3"/>
        <v>314.40357816127101</v>
      </c>
      <c r="P71" s="38">
        <v>282.21079067215885</v>
      </c>
      <c r="Q71" s="38">
        <f t="shared" si="8"/>
        <v>282.2</v>
      </c>
      <c r="R71" s="38"/>
      <c r="S71" s="38"/>
      <c r="U71" s="38"/>
      <c r="V71" s="38"/>
      <c r="W71" s="38"/>
      <c r="X71" s="38"/>
    </row>
    <row r="72" spans="1:24" x14ac:dyDescent="0.25">
      <c r="A72" s="5"/>
      <c r="B72" s="1" t="s">
        <v>43</v>
      </c>
      <c r="C72" s="53">
        <v>4</v>
      </c>
      <c r="D72" s="75">
        <v>24.058299999999999</v>
      </c>
      <c r="E72" s="179">
        <v>2892</v>
      </c>
      <c r="F72" s="124">
        <v>837952</v>
      </c>
      <c r="G72" s="61">
        <v>75</v>
      </c>
      <c r="H72" s="70">
        <f t="shared" si="10"/>
        <v>628464</v>
      </c>
      <c r="I72" s="15">
        <f t="shared" si="9"/>
        <v>209488</v>
      </c>
      <c r="J72" s="15">
        <f t="shared" si="5"/>
        <v>289.74827109266943</v>
      </c>
      <c r="K72" s="15">
        <f t="shared" si="11"/>
        <v>401.71008907727429</v>
      </c>
      <c r="L72" s="15">
        <f t="shared" si="12"/>
        <v>886288.10231178114</v>
      </c>
      <c r="M72" s="15"/>
      <c r="N72" s="15">
        <f t="shared" si="1"/>
        <v>886288.10231178114</v>
      </c>
      <c r="O72" s="38">
        <f t="shared" si="3"/>
        <v>886.28810231178113</v>
      </c>
      <c r="P72" s="38">
        <v>792.28420117143344</v>
      </c>
      <c r="Q72" s="38">
        <f t="shared" si="8"/>
        <v>792.3</v>
      </c>
      <c r="R72" s="38"/>
      <c r="S72" s="38"/>
      <c r="U72" s="38"/>
      <c r="V72" s="38"/>
      <c r="W72" s="38"/>
      <c r="X72" s="38"/>
    </row>
    <row r="73" spans="1:24" x14ac:dyDescent="0.25">
      <c r="A73" s="5"/>
      <c r="B73" s="1" t="s">
        <v>44</v>
      </c>
      <c r="C73" s="53">
        <v>4</v>
      </c>
      <c r="D73" s="75">
        <v>43.497700000000002</v>
      </c>
      <c r="E73" s="179">
        <v>3478</v>
      </c>
      <c r="F73" s="124">
        <v>206739</v>
      </c>
      <c r="G73" s="61">
        <v>75</v>
      </c>
      <c r="H73" s="70">
        <f t="shared" si="10"/>
        <v>155054.25</v>
      </c>
      <c r="I73" s="15">
        <f t="shared" si="9"/>
        <v>51684.75</v>
      </c>
      <c r="J73" s="15">
        <f t="shared" si="5"/>
        <v>59.441920644048302</v>
      </c>
      <c r="K73" s="15">
        <f t="shared" si="11"/>
        <v>632.01643952589541</v>
      </c>
      <c r="L73" s="15">
        <f t="shared" si="12"/>
        <v>1300432.1923681162</v>
      </c>
      <c r="M73" s="15"/>
      <c r="N73" s="15">
        <f t="shared" si="1"/>
        <v>1300432.1923681162</v>
      </c>
      <c r="O73" s="38">
        <f t="shared" si="3"/>
        <v>1300.4321923681161</v>
      </c>
      <c r="P73" s="38">
        <v>1138.6868199015657</v>
      </c>
      <c r="Q73" s="38">
        <f t="shared" si="8"/>
        <v>1138.7</v>
      </c>
      <c r="R73" s="38"/>
      <c r="S73" s="38"/>
      <c r="U73" s="38"/>
      <c r="V73" s="38"/>
      <c r="W73" s="38"/>
      <c r="X73" s="38"/>
    </row>
    <row r="74" spans="1:24" x14ac:dyDescent="0.25">
      <c r="A74" s="5"/>
      <c r="B74" s="1" t="s">
        <v>45</v>
      </c>
      <c r="C74" s="53">
        <v>4</v>
      </c>
      <c r="D74" s="75">
        <v>21.498699999999999</v>
      </c>
      <c r="E74" s="179">
        <v>1129</v>
      </c>
      <c r="F74" s="124">
        <v>236669.5</v>
      </c>
      <c r="G74" s="61">
        <v>75</v>
      </c>
      <c r="H74" s="70">
        <f t="shared" si="10"/>
        <v>177502.125</v>
      </c>
      <c r="I74" s="15">
        <f t="shared" si="9"/>
        <v>59167.375</v>
      </c>
      <c r="J74" s="15">
        <f t="shared" si="5"/>
        <v>209.6275465013286</v>
      </c>
      <c r="K74" s="15">
        <f t="shared" si="11"/>
        <v>481.83081366861512</v>
      </c>
      <c r="L74" s="15">
        <f t="shared" si="12"/>
        <v>800183.42064640345</v>
      </c>
      <c r="M74" s="15"/>
      <c r="N74" s="15">
        <f t="shared" si="1"/>
        <v>800183.42064640345</v>
      </c>
      <c r="O74" s="38">
        <f t="shared" si="3"/>
        <v>800.18342064640342</v>
      </c>
      <c r="P74" s="38">
        <v>737.78493175611618</v>
      </c>
      <c r="Q74" s="38">
        <f t="shared" si="8"/>
        <v>737.8</v>
      </c>
      <c r="R74" s="38"/>
      <c r="S74" s="38"/>
      <c r="U74" s="38"/>
      <c r="V74" s="38"/>
      <c r="W74" s="38"/>
      <c r="X74" s="38"/>
    </row>
    <row r="75" spans="1:24" x14ac:dyDescent="0.25">
      <c r="A75" s="5"/>
      <c r="B75" s="1" t="s">
        <v>732</v>
      </c>
      <c r="C75" s="53">
        <v>4</v>
      </c>
      <c r="D75" s="75">
        <v>57.078299999999999</v>
      </c>
      <c r="E75" s="179">
        <v>3243</v>
      </c>
      <c r="F75" s="124">
        <v>1410985.7</v>
      </c>
      <c r="G75" s="61">
        <v>75</v>
      </c>
      <c r="H75" s="70">
        <f t="shared" si="10"/>
        <v>1058239.2749999999</v>
      </c>
      <c r="I75" s="15">
        <f t="shared" si="9"/>
        <v>352746.42500000005</v>
      </c>
      <c r="J75" s="15">
        <f t="shared" si="5"/>
        <v>435.08655565834101</v>
      </c>
      <c r="K75" s="15">
        <f t="shared" si="11"/>
        <v>256.3718045116027</v>
      </c>
      <c r="L75" s="15">
        <f t="shared" si="12"/>
        <v>832164.25440371805</v>
      </c>
      <c r="M75" s="15"/>
      <c r="N75" s="15">
        <f t="shared" si="1"/>
        <v>832164.25440371805</v>
      </c>
      <c r="O75" s="38">
        <f t="shared" si="3"/>
        <v>832.16425440371802</v>
      </c>
      <c r="P75" s="38">
        <v>838.73103027540026</v>
      </c>
      <c r="Q75" s="38">
        <f t="shared" si="8"/>
        <v>838.7</v>
      </c>
      <c r="R75" s="38"/>
      <c r="S75" s="38"/>
      <c r="U75" s="38"/>
      <c r="V75" s="38"/>
      <c r="W75" s="38"/>
      <c r="X75" s="38"/>
    </row>
    <row r="76" spans="1:24" x14ac:dyDescent="0.25">
      <c r="A76" s="5"/>
      <c r="B76" s="1" t="s">
        <v>46</v>
      </c>
      <c r="C76" s="53">
        <v>4</v>
      </c>
      <c r="D76" s="75">
        <v>44.555800000000005</v>
      </c>
      <c r="E76" s="179">
        <v>833</v>
      </c>
      <c r="F76" s="124">
        <v>284259.20000000001</v>
      </c>
      <c r="G76" s="61">
        <v>75</v>
      </c>
      <c r="H76" s="70">
        <f t="shared" si="10"/>
        <v>213194.4</v>
      </c>
      <c r="I76" s="15">
        <f t="shared" si="9"/>
        <v>71064.800000000017</v>
      </c>
      <c r="J76" s="15">
        <f t="shared" si="5"/>
        <v>341.24753901560626</v>
      </c>
      <c r="K76" s="15">
        <f t="shared" si="11"/>
        <v>350.21082115433745</v>
      </c>
      <c r="L76" s="15">
        <f t="shared" si="12"/>
        <v>667775.36140672967</v>
      </c>
      <c r="M76" s="15"/>
      <c r="N76" s="15">
        <f t="shared" si="1"/>
        <v>667775.36140672967</v>
      </c>
      <c r="O76" s="38">
        <f t="shared" si="3"/>
        <v>667.77536140672964</v>
      </c>
      <c r="P76" s="38">
        <v>654.69188585965321</v>
      </c>
      <c r="Q76" s="38">
        <f t="shared" si="8"/>
        <v>654.70000000000005</v>
      </c>
      <c r="R76" s="38"/>
      <c r="S76" s="38"/>
      <c r="U76" s="38"/>
      <c r="V76" s="38"/>
      <c r="W76" s="38"/>
      <c r="X76" s="38"/>
    </row>
    <row r="77" spans="1:24" x14ac:dyDescent="0.25">
      <c r="A77" s="5"/>
      <c r="B77" s="1" t="s">
        <v>47</v>
      </c>
      <c r="C77" s="53">
        <v>4</v>
      </c>
      <c r="D77" s="75">
        <v>27.263699999999996</v>
      </c>
      <c r="E77" s="179">
        <v>5110</v>
      </c>
      <c r="F77" s="124">
        <v>3554839.9</v>
      </c>
      <c r="G77" s="61">
        <v>75</v>
      </c>
      <c r="H77" s="70">
        <f t="shared" si="10"/>
        <v>2666129.9249999998</v>
      </c>
      <c r="I77" s="15">
        <f t="shared" si="9"/>
        <v>888709.97500000009</v>
      </c>
      <c r="J77" s="15">
        <f t="shared" si="5"/>
        <v>695.66338551859099</v>
      </c>
      <c r="K77" s="15">
        <f t="shared" si="11"/>
        <v>-4.2050253486472684</v>
      </c>
      <c r="L77" s="15">
        <f t="shared" si="12"/>
        <v>606951.50056902564</v>
      </c>
      <c r="M77" s="15"/>
      <c r="N77" s="15">
        <f t="shared" si="1"/>
        <v>606951.50056902564</v>
      </c>
      <c r="O77" s="38">
        <f t="shared" si="3"/>
        <v>606.9515005690256</v>
      </c>
      <c r="P77" s="38">
        <v>555.95207286307516</v>
      </c>
      <c r="Q77" s="38">
        <f t="shared" si="8"/>
        <v>556</v>
      </c>
      <c r="R77" s="38"/>
      <c r="S77" s="38"/>
      <c r="U77" s="38"/>
      <c r="V77" s="38"/>
      <c r="W77" s="38"/>
      <c r="X77" s="38"/>
    </row>
    <row r="78" spans="1:24" x14ac:dyDescent="0.25">
      <c r="A78" s="5"/>
      <c r="B78" s="1"/>
      <c r="C78" s="53"/>
      <c r="D78" s="75">
        <v>0</v>
      </c>
      <c r="E78" s="181"/>
      <c r="F78" s="62"/>
      <c r="G78" s="61"/>
      <c r="H78" s="62">
        <f>H79+H80</f>
        <v>7797797.3149999995</v>
      </c>
      <c r="I78" s="37"/>
      <c r="J78" s="37"/>
      <c r="K78" s="15"/>
      <c r="L78" s="15"/>
      <c r="M78" s="15"/>
      <c r="N78" s="15"/>
      <c r="O78" s="38">
        <f t="shared" si="3"/>
        <v>0</v>
      </c>
      <c r="P78" s="38">
        <v>0</v>
      </c>
      <c r="Q78" s="38">
        <f t="shared" si="8"/>
        <v>0</v>
      </c>
      <c r="R78" s="38"/>
      <c r="S78" s="38"/>
      <c r="U78" s="38"/>
      <c r="V78" s="38"/>
      <c r="W78" s="38"/>
      <c r="X78" s="38"/>
    </row>
    <row r="79" spans="1:24" x14ac:dyDescent="0.25">
      <c r="A79" s="32" t="s">
        <v>48</v>
      </c>
      <c r="B79" s="2" t="s">
        <v>2</v>
      </c>
      <c r="C79" s="64"/>
      <c r="D79" s="7">
        <v>294.53949999999998</v>
      </c>
      <c r="E79" s="182">
        <f>E80</f>
        <v>27016</v>
      </c>
      <c r="F79" s="120"/>
      <c r="G79" s="61"/>
      <c r="H79" s="55">
        <f>H81</f>
        <v>3458735.2250000001</v>
      </c>
      <c r="I79" s="12">
        <f>I81</f>
        <v>-3458735.2250000001</v>
      </c>
      <c r="J79" s="12"/>
      <c r="K79" s="15"/>
      <c r="L79" s="15"/>
      <c r="M79" s="14">
        <f>M81</f>
        <v>11544003.080637425</v>
      </c>
      <c r="N79" s="12">
        <f t="shared" si="1"/>
        <v>11544003.080637425</v>
      </c>
      <c r="O79" s="38"/>
      <c r="P79" s="38"/>
      <c r="Q79" s="38">
        <f t="shared" si="8"/>
        <v>0</v>
      </c>
      <c r="R79" s="38"/>
      <c r="S79" s="38"/>
      <c r="U79" s="38"/>
      <c r="V79" s="38"/>
      <c r="W79" s="38"/>
      <c r="X79" s="38"/>
    </row>
    <row r="80" spans="1:24" x14ac:dyDescent="0.25">
      <c r="A80" s="32" t="s">
        <v>48</v>
      </c>
      <c r="B80" s="2" t="s">
        <v>3</v>
      </c>
      <c r="C80" s="64"/>
      <c r="D80" s="7">
        <v>294.53949999999998</v>
      </c>
      <c r="E80" s="182">
        <f>SUM(E82:E88)</f>
        <v>27016</v>
      </c>
      <c r="F80" s="120">
        <f>SUM(F82:F88)</f>
        <v>13834940.9</v>
      </c>
      <c r="G80" s="61"/>
      <c r="H80" s="55">
        <f>SUM(H82:H88)</f>
        <v>4339062.09</v>
      </c>
      <c r="I80" s="12">
        <f>SUM(I82:I88)</f>
        <v>9495878.8099999987</v>
      </c>
      <c r="J80" s="12"/>
      <c r="K80" s="15"/>
      <c r="L80" s="12">
        <f>SUM(L82:L88)</f>
        <v>7637964.8686661199</v>
      </c>
      <c r="M80" s="15"/>
      <c r="N80" s="12">
        <f t="shared" si="1"/>
        <v>7637964.8686661199</v>
      </c>
      <c r="O80" s="38"/>
      <c r="P80" s="38"/>
      <c r="Q80" s="38">
        <f t="shared" si="8"/>
        <v>0</v>
      </c>
      <c r="R80" s="38"/>
      <c r="S80" s="38"/>
      <c r="U80" s="38"/>
      <c r="V80" s="38"/>
      <c r="W80" s="38"/>
      <c r="X80" s="38"/>
    </row>
    <row r="81" spans="1:24" x14ac:dyDescent="0.25">
      <c r="A81" s="5"/>
      <c r="B81" s="1" t="s">
        <v>26</v>
      </c>
      <c r="C81" s="53">
        <v>2</v>
      </c>
      <c r="D81" s="75">
        <v>0</v>
      </c>
      <c r="E81" s="181"/>
      <c r="F81" s="70"/>
      <c r="G81" s="61">
        <v>25</v>
      </c>
      <c r="H81" s="70">
        <f>F80*G81/100</f>
        <v>3458735.2250000001</v>
      </c>
      <c r="I81" s="15">
        <f t="shared" ref="I81:I88" si="13">F81-H81</f>
        <v>-3458735.2250000001</v>
      </c>
      <c r="J81" s="15"/>
      <c r="K81" s="15"/>
      <c r="L81" s="15"/>
      <c r="M81" s="15">
        <f>($L$7*$L$8*E79/$L$10)+($L$7*$L$9*D79/$L$11)</f>
        <v>11544003.080637425</v>
      </c>
      <c r="N81" s="15">
        <f t="shared" si="1"/>
        <v>11544003.080637425</v>
      </c>
      <c r="O81" s="38">
        <f t="shared" si="3"/>
        <v>11544.003080637425</v>
      </c>
      <c r="P81" s="38">
        <v>10677.968482840337</v>
      </c>
      <c r="Q81" s="38">
        <f t="shared" si="8"/>
        <v>10678</v>
      </c>
      <c r="R81" s="38"/>
      <c r="S81" s="38"/>
      <c r="U81" s="38"/>
      <c r="V81" s="38"/>
      <c r="W81" s="38"/>
      <c r="X81" s="38"/>
    </row>
    <row r="82" spans="1:24" x14ac:dyDescent="0.25">
      <c r="A82" s="5"/>
      <c r="B82" s="1" t="s">
        <v>49</v>
      </c>
      <c r="C82" s="53">
        <v>4</v>
      </c>
      <c r="D82" s="75">
        <v>73.437700000000007</v>
      </c>
      <c r="E82" s="179">
        <v>5142</v>
      </c>
      <c r="F82" s="125">
        <v>782343.3</v>
      </c>
      <c r="G82" s="61">
        <v>75</v>
      </c>
      <c r="H82" s="70">
        <f t="shared" ref="H82:H88" si="14">F82*G82/100</f>
        <v>586757.47499999998</v>
      </c>
      <c r="I82" s="15">
        <f t="shared" si="13"/>
        <v>195585.82500000007</v>
      </c>
      <c r="J82" s="15">
        <f t="shared" si="5"/>
        <v>152.14766627771297</v>
      </c>
      <c r="K82" s="15">
        <f t="shared" ref="K82:K88" si="15">$J$11*$J$19-J82</f>
        <v>539.3106938922308</v>
      </c>
      <c r="L82" s="15">
        <f t="shared" ref="L82:L88" si="16">IF(K82&gt;0,$J$7*$J$8*(K82/$K$19),0)+$J$7*$J$9*(E82/$E$19)+$J$7*$J$10*(D82/$D$19)</f>
        <v>1440465.6555135981</v>
      </c>
      <c r="M82" s="15"/>
      <c r="N82" s="15">
        <f t="shared" si="1"/>
        <v>1440465.6555135981</v>
      </c>
      <c r="O82" s="38">
        <f t="shared" si="3"/>
        <v>1440.4656555135982</v>
      </c>
      <c r="P82" s="38">
        <v>1316.6574530895211</v>
      </c>
      <c r="Q82" s="38">
        <f t="shared" si="8"/>
        <v>1316.7</v>
      </c>
      <c r="R82" s="38"/>
      <c r="S82" s="38"/>
      <c r="U82" s="38"/>
      <c r="V82" s="38"/>
      <c r="W82" s="38"/>
      <c r="X82" s="38"/>
    </row>
    <row r="83" spans="1:24" x14ac:dyDescent="0.25">
      <c r="A83" s="5"/>
      <c r="B83" s="1" t="s">
        <v>871</v>
      </c>
      <c r="C83" s="53">
        <v>3</v>
      </c>
      <c r="D83" s="75">
        <v>28.994</v>
      </c>
      <c r="E83" s="179">
        <v>10746</v>
      </c>
      <c r="F83" s="125">
        <v>10976624.699999999</v>
      </c>
      <c r="G83" s="61">
        <v>20</v>
      </c>
      <c r="H83" s="70">
        <f t="shared" si="14"/>
        <v>2195324.94</v>
      </c>
      <c r="I83" s="15">
        <f t="shared" si="13"/>
        <v>8781299.7599999998</v>
      </c>
      <c r="J83" s="15">
        <f t="shared" si="5"/>
        <v>1021.4614461194863</v>
      </c>
      <c r="K83" s="15">
        <f t="shared" si="15"/>
        <v>-330.00308594954254</v>
      </c>
      <c r="L83" s="15">
        <f t="shared" si="16"/>
        <v>1193215.281532614</v>
      </c>
      <c r="M83" s="15"/>
      <c r="N83" s="15">
        <f t="shared" ref="N83:N146" si="17">L83+M83</f>
        <v>1193215.281532614</v>
      </c>
      <c r="O83" s="38">
        <f t="shared" si="3"/>
        <v>1193.215281532614</v>
      </c>
      <c r="P83" s="38">
        <v>1100.421730275571</v>
      </c>
      <c r="Q83" s="38">
        <f t="shared" si="8"/>
        <v>1100.4000000000001</v>
      </c>
      <c r="R83" s="38"/>
      <c r="S83" s="38"/>
      <c r="U83" s="38"/>
      <c r="V83" s="38"/>
      <c r="W83" s="38"/>
      <c r="X83" s="38"/>
    </row>
    <row r="84" spans="1:24" x14ac:dyDescent="0.25">
      <c r="A84" s="5"/>
      <c r="B84" s="1" t="s">
        <v>733</v>
      </c>
      <c r="C84" s="53">
        <v>4</v>
      </c>
      <c r="D84" s="75">
        <v>59.187299999999993</v>
      </c>
      <c r="E84" s="179">
        <v>3501</v>
      </c>
      <c r="F84" s="125">
        <v>460335.3</v>
      </c>
      <c r="G84" s="61">
        <v>75</v>
      </c>
      <c r="H84" s="70">
        <f t="shared" si="14"/>
        <v>345251.47499999998</v>
      </c>
      <c r="I84" s="15">
        <f t="shared" si="13"/>
        <v>115083.82500000001</v>
      </c>
      <c r="J84" s="15">
        <f t="shared" si="5"/>
        <v>131.48680377035132</v>
      </c>
      <c r="K84" s="15">
        <f t="shared" si="15"/>
        <v>559.97155639959237</v>
      </c>
      <c r="L84" s="15">
        <f t="shared" si="16"/>
        <v>1256041.0565890381</v>
      </c>
      <c r="M84" s="15"/>
      <c r="N84" s="15">
        <f t="shared" si="17"/>
        <v>1256041.0565890381</v>
      </c>
      <c r="O84" s="38">
        <f t="shared" si="3"/>
        <v>1256.0410565890381</v>
      </c>
      <c r="P84" s="38">
        <v>1154.2247374268509</v>
      </c>
      <c r="Q84" s="38">
        <f t="shared" si="8"/>
        <v>1154.2</v>
      </c>
      <c r="R84" s="38"/>
      <c r="S84" s="38"/>
      <c r="U84" s="38"/>
      <c r="V84" s="38"/>
      <c r="W84" s="38"/>
      <c r="X84" s="38"/>
    </row>
    <row r="85" spans="1:24" x14ac:dyDescent="0.25">
      <c r="A85" s="5"/>
      <c r="B85" s="1" t="s">
        <v>50</v>
      </c>
      <c r="C85" s="53">
        <v>4</v>
      </c>
      <c r="D85" s="75">
        <v>17.118400000000001</v>
      </c>
      <c r="E85" s="179">
        <v>1725</v>
      </c>
      <c r="F85" s="125">
        <v>201818.5</v>
      </c>
      <c r="G85" s="61">
        <v>75</v>
      </c>
      <c r="H85" s="70">
        <f t="shared" si="14"/>
        <v>151363.875</v>
      </c>
      <c r="I85" s="15">
        <f t="shared" si="13"/>
        <v>50454.625</v>
      </c>
      <c r="J85" s="15">
        <f t="shared" si="5"/>
        <v>116.99623188405798</v>
      </c>
      <c r="K85" s="15">
        <f t="shared" si="15"/>
        <v>574.46212828588568</v>
      </c>
      <c r="L85" s="15">
        <f t="shared" si="16"/>
        <v>968112.19252993457</v>
      </c>
      <c r="M85" s="15"/>
      <c r="N85" s="15">
        <f t="shared" si="17"/>
        <v>968112.19252993457</v>
      </c>
      <c r="O85" s="38">
        <f t="shared" si="3"/>
        <v>968.11219252993453</v>
      </c>
      <c r="P85" s="38">
        <v>862.13595085001725</v>
      </c>
      <c r="Q85" s="38">
        <f t="shared" si="8"/>
        <v>862.1</v>
      </c>
      <c r="R85" s="38"/>
      <c r="S85" s="38"/>
      <c r="U85" s="38"/>
      <c r="V85" s="38"/>
      <c r="W85" s="38"/>
      <c r="X85" s="38"/>
    </row>
    <row r="86" spans="1:24" x14ac:dyDescent="0.25">
      <c r="A86" s="5"/>
      <c r="B86" s="1" t="s">
        <v>51</v>
      </c>
      <c r="C86" s="53">
        <v>4</v>
      </c>
      <c r="D86" s="75">
        <v>14.530099999999999</v>
      </c>
      <c r="E86" s="179">
        <v>830</v>
      </c>
      <c r="F86" s="125">
        <v>137939.70000000001</v>
      </c>
      <c r="G86" s="61">
        <v>75</v>
      </c>
      <c r="H86" s="70">
        <f t="shared" si="14"/>
        <v>103454.77499999999</v>
      </c>
      <c r="I86" s="15">
        <f t="shared" si="13"/>
        <v>34484.925000000017</v>
      </c>
      <c r="J86" s="15">
        <f t="shared" si="5"/>
        <v>166.19240963855424</v>
      </c>
      <c r="K86" s="15">
        <f t="shared" si="15"/>
        <v>525.26595053138954</v>
      </c>
      <c r="L86" s="15">
        <f t="shared" si="16"/>
        <v>804851.83019892836</v>
      </c>
      <c r="M86" s="15"/>
      <c r="N86" s="15">
        <f t="shared" si="17"/>
        <v>804851.83019892836</v>
      </c>
      <c r="O86" s="38">
        <f t="shared" si="3"/>
        <v>804.85183019892838</v>
      </c>
      <c r="P86" s="38">
        <v>707.67417745978855</v>
      </c>
      <c r="Q86" s="38">
        <f t="shared" si="8"/>
        <v>707.7</v>
      </c>
      <c r="R86" s="38"/>
      <c r="S86" s="38"/>
      <c r="U86" s="38"/>
      <c r="V86" s="38"/>
      <c r="W86" s="38"/>
      <c r="X86" s="38"/>
    </row>
    <row r="87" spans="1:24" x14ac:dyDescent="0.25">
      <c r="A87" s="5"/>
      <c r="B87" s="1" t="s">
        <v>52</v>
      </c>
      <c r="C87" s="53">
        <v>4</v>
      </c>
      <c r="D87" s="75">
        <v>44.297600000000003</v>
      </c>
      <c r="E87" s="179">
        <v>1071</v>
      </c>
      <c r="F87" s="125">
        <v>244736.4</v>
      </c>
      <c r="G87" s="61">
        <v>75</v>
      </c>
      <c r="H87" s="70">
        <f t="shared" si="14"/>
        <v>183552.3</v>
      </c>
      <c r="I87" s="15">
        <f t="shared" si="13"/>
        <v>61184.100000000006</v>
      </c>
      <c r="J87" s="15">
        <f t="shared" si="5"/>
        <v>228.51204481792718</v>
      </c>
      <c r="K87" s="15">
        <f t="shared" si="15"/>
        <v>462.94631535201654</v>
      </c>
      <c r="L87" s="15">
        <f t="shared" si="16"/>
        <v>836780.81217896601</v>
      </c>
      <c r="M87" s="15"/>
      <c r="N87" s="15">
        <f t="shared" si="17"/>
        <v>836780.81217896601</v>
      </c>
      <c r="O87" s="38">
        <f t="shared" ref="O87:O150" si="18">N87/1000</f>
        <v>836.78081217896602</v>
      </c>
      <c r="P87" s="38">
        <v>806.26577109635969</v>
      </c>
      <c r="Q87" s="38">
        <f t="shared" si="8"/>
        <v>806.3</v>
      </c>
      <c r="R87" s="38"/>
      <c r="S87" s="38"/>
      <c r="U87" s="38"/>
      <c r="V87" s="38"/>
      <c r="W87" s="38"/>
      <c r="X87" s="38"/>
    </row>
    <row r="88" spans="1:24" x14ac:dyDescent="0.25">
      <c r="A88" s="5"/>
      <c r="B88" s="1" t="s">
        <v>53</v>
      </c>
      <c r="C88" s="53">
        <v>4</v>
      </c>
      <c r="D88" s="75">
        <v>56.974399999999996</v>
      </c>
      <c r="E88" s="179">
        <v>4001</v>
      </c>
      <c r="F88" s="125">
        <v>1031143</v>
      </c>
      <c r="G88" s="61">
        <v>75</v>
      </c>
      <c r="H88" s="70">
        <f t="shared" si="14"/>
        <v>773357.25</v>
      </c>
      <c r="I88" s="15">
        <f t="shared" si="13"/>
        <v>257785.75</v>
      </c>
      <c r="J88" s="15">
        <f t="shared" ref="J88:J151" si="19">F88/E88</f>
        <v>257.72131967008249</v>
      </c>
      <c r="K88" s="15">
        <f t="shared" si="15"/>
        <v>433.73704049986122</v>
      </c>
      <c r="L88" s="15">
        <f t="shared" si="16"/>
        <v>1138498.0401230413</v>
      </c>
      <c r="M88" s="15"/>
      <c r="N88" s="15">
        <f t="shared" si="17"/>
        <v>1138498.0401230413</v>
      </c>
      <c r="O88" s="38">
        <f t="shared" si="18"/>
        <v>1138.4980401230412</v>
      </c>
      <c r="P88" s="38">
        <v>1037.3295583814629</v>
      </c>
      <c r="Q88" s="38">
        <f t="shared" si="8"/>
        <v>1037.3</v>
      </c>
      <c r="R88" s="38"/>
      <c r="S88" s="38"/>
      <c r="U88" s="38"/>
      <c r="V88" s="38"/>
      <c r="W88" s="38"/>
      <c r="X88" s="38"/>
    </row>
    <row r="89" spans="1:24" x14ac:dyDescent="0.25">
      <c r="A89" s="5"/>
      <c r="B89" s="1"/>
      <c r="C89" s="53"/>
      <c r="D89" s="75">
        <v>0</v>
      </c>
      <c r="E89" s="181"/>
      <c r="F89" s="62"/>
      <c r="G89" s="61"/>
      <c r="H89" s="62">
        <f>H90+H91</f>
        <v>22384943.509999998</v>
      </c>
      <c r="K89" s="15"/>
      <c r="L89" s="15"/>
      <c r="M89" s="15"/>
      <c r="N89" s="15"/>
      <c r="O89" s="38">
        <f t="shared" si="18"/>
        <v>0</v>
      </c>
      <c r="P89" s="38">
        <v>0</v>
      </c>
      <c r="Q89" s="38">
        <f t="shared" ref="Q89:Q152" si="20">(ROUND(P89,1))</f>
        <v>0</v>
      </c>
      <c r="R89" s="38"/>
      <c r="S89" s="38"/>
      <c r="U89" s="38"/>
      <c r="V89" s="38"/>
      <c r="W89" s="38"/>
      <c r="X89" s="38"/>
    </row>
    <row r="90" spans="1:24" x14ac:dyDescent="0.25">
      <c r="A90" s="32" t="s">
        <v>54</v>
      </c>
      <c r="B90" s="2" t="s">
        <v>2</v>
      </c>
      <c r="C90" s="64"/>
      <c r="D90" s="7">
        <v>814.44230000000016</v>
      </c>
      <c r="E90" s="182">
        <f>E91</f>
        <v>73166</v>
      </c>
      <c r="F90" s="120"/>
      <c r="G90" s="61"/>
      <c r="H90" s="55">
        <f>H92</f>
        <v>7987765.9249999998</v>
      </c>
      <c r="I90" s="12">
        <f>I92</f>
        <v>-7987765.9249999998</v>
      </c>
      <c r="J90" s="12"/>
      <c r="K90" s="15"/>
      <c r="L90" s="15"/>
      <c r="M90" s="14">
        <f>M92</f>
        <v>31508602.610305004</v>
      </c>
      <c r="N90" s="12">
        <f t="shared" si="17"/>
        <v>31508602.610305004</v>
      </c>
      <c r="O90" s="38"/>
      <c r="P90" s="38"/>
      <c r="Q90" s="38">
        <f t="shared" si="20"/>
        <v>0</v>
      </c>
      <c r="R90" s="38"/>
      <c r="S90" s="38"/>
      <c r="U90" s="38"/>
      <c r="V90" s="38"/>
      <c r="W90" s="38"/>
      <c r="X90" s="38"/>
    </row>
    <row r="91" spans="1:24" x14ac:dyDescent="0.25">
      <c r="A91" s="32" t="s">
        <v>54</v>
      </c>
      <c r="B91" s="2" t="s">
        <v>3</v>
      </c>
      <c r="C91" s="64"/>
      <c r="D91" s="7">
        <v>814.44230000000016</v>
      </c>
      <c r="E91" s="182">
        <f>SUM(E93:E120)</f>
        <v>73166</v>
      </c>
      <c r="F91" s="120">
        <f>SUM(F93:F120)</f>
        <v>31951063.699999999</v>
      </c>
      <c r="G91" s="61"/>
      <c r="H91" s="55">
        <f>SUM(H93:H120)</f>
        <v>14397177.584999999</v>
      </c>
      <c r="I91" s="12">
        <f>SUM(I93:I120)</f>
        <v>17553886.115000006</v>
      </c>
      <c r="J91" s="12"/>
      <c r="K91" s="15"/>
      <c r="L91" s="12">
        <f>SUM(L93:L120)</f>
        <v>26838148.261271458</v>
      </c>
      <c r="M91" s="15"/>
      <c r="N91" s="12">
        <f t="shared" si="17"/>
        <v>26838148.261271458</v>
      </c>
      <c r="O91" s="38"/>
      <c r="P91" s="38"/>
      <c r="Q91" s="38">
        <f t="shared" si="20"/>
        <v>0</v>
      </c>
      <c r="R91" s="38"/>
      <c r="S91" s="38"/>
      <c r="U91" s="38"/>
      <c r="V91" s="38"/>
      <c r="W91" s="38"/>
      <c r="X91" s="38"/>
    </row>
    <row r="92" spans="1:24" x14ac:dyDescent="0.25">
      <c r="A92" s="5"/>
      <c r="B92" s="1" t="s">
        <v>26</v>
      </c>
      <c r="C92" s="53">
        <v>2</v>
      </c>
      <c r="D92" s="75">
        <v>0</v>
      </c>
      <c r="E92" s="181"/>
      <c r="F92" s="70"/>
      <c r="G92" s="61">
        <v>25</v>
      </c>
      <c r="H92" s="70">
        <f>F91*G92/100</f>
        <v>7987765.9249999998</v>
      </c>
      <c r="I92" s="15">
        <f t="shared" ref="I92:I120" si="21">F92-H92</f>
        <v>-7987765.9249999998</v>
      </c>
      <c r="J92" s="15"/>
      <c r="K92" s="15"/>
      <c r="L92" s="15"/>
      <c r="M92" s="15">
        <f>($L$7*$L$8*E90/$L$10)+($L$7*$L$9*D90/$L$11)</f>
        <v>31508602.610305004</v>
      </c>
      <c r="N92" s="15">
        <f t="shared" si="17"/>
        <v>31508602.610305004</v>
      </c>
      <c r="O92" s="38">
        <f t="shared" si="18"/>
        <v>31508.602610305003</v>
      </c>
      <c r="P92" s="38">
        <v>29190.793156156997</v>
      </c>
      <c r="Q92" s="38">
        <f t="shared" si="20"/>
        <v>29190.799999999999</v>
      </c>
      <c r="R92" s="38"/>
      <c r="S92" s="38"/>
      <c r="U92" s="38"/>
      <c r="V92" s="38"/>
      <c r="W92" s="38"/>
      <c r="X92" s="38"/>
    </row>
    <row r="93" spans="1:24" x14ac:dyDescent="0.25">
      <c r="A93" s="5"/>
      <c r="B93" s="1" t="s">
        <v>734</v>
      </c>
      <c r="C93" s="53">
        <v>4</v>
      </c>
      <c r="D93" s="75">
        <v>27.557100000000002</v>
      </c>
      <c r="E93" s="179">
        <v>2311</v>
      </c>
      <c r="F93" s="126">
        <v>259357.8</v>
      </c>
      <c r="G93" s="61">
        <v>75</v>
      </c>
      <c r="H93" s="70">
        <f t="shared" ref="H93:H120" si="22">F93*G93/100</f>
        <v>194518.35</v>
      </c>
      <c r="I93" s="15">
        <f t="shared" si="21"/>
        <v>64839.449999999983</v>
      </c>
      <c r="J93" s="15">
        <f t="shared" si="19"/>
        <v>112.22752055387278</v>
      </c>
      <c r="K93" s="15">
        <f t="shared" ref="K93:K120" si="23">$J$11*$J$19-J93</f>
        <v>579.23083961607097</v>
      </c>
      <c r="L93" s="15">
        <f t="shared" ref="L93:L120" si="24">IF(K93&gt;0,$J$7*$J$8*(K93/$K$19),0)+$J$7*$J$9*(E93/$E$19)+$J$7*$J$10*(D93/$D$19)</f>
        <v>1065316.4032081012</v>
      </c>
      <c r="M93" s="15"/>
      <c r="N93" s="15">
        <f t="shared" si="17"/>
        <v>1065316.4032081012</v>
      </c>
      <c r="O93" s="38">
        <f t="shared" si="18"/>
        <v>1065.3164032081011</v>
      </c>
      <c r="P93" s="38">
        <v>990.42492288671224</v>
      </c>
      <c r="Q93" s="38">
        <f t="shared" si="20"/>
        <v>990.4</v>
      </c>
      <c r="R93" s="38"/>
      <c r="S93" s="38"/>
      <c r="U93" s="38"/>
      <c r="V93" s="38"/>
      <c r="W93" s="38"/>
      <c r="X93" s="38"/>
    </row>
    <row r="94" spans="1:24" x14ac:dyDescent="0.25">
      <c r="A94" s="5"/>
      <c r="B94" s="1" t="s">
        <v>55</v>
      </c>
      <c r="C94" s="53">
        <v>4</v>
      </c>
      <c r="D94" s="75">
        <v>15.863399999999999</v>
      </c>
      <c r="E94" s="179">
        <v>682</v>
      </c>
      <c r="F94" s="126">
        <v>151674.5</v>
      </c>
      <c r="G94" s="61">
        <v>75</v>
      </c>
      <c r="H94" s="70">
        <f t="shared" si="22"/>
        <v>113755.875</v>
      </c>
      <c r="I94" s="15">
        <f t="shared" si="21"/>
        <v>37918.625</v>
      </c>
      <c r="J94" s="15">
        <f t="shared" si="19"/>
        <v>222.39662756598241</v>
      </c>
      <c r="K94" s="15">
        <f t="shared" si="23"/>
        <v>469.06173260396133</v>
      </c>
      <c r="L94" s="15">
        <f t="shared" si="24"/>
        <v>721103.04969284486</v>
      </c>
      <c r="M94" s="15"/>
      <c r="N94" s="15">
        <f t="shared" si="17"/>
        <v>721103.04969284486</v>
      </c>
      <c r="O94" s="38">
        <f t="shared" si="18"/>
        <v>721.10304969284482</v>
      </c>
      <c r="P94" s="38">
        <v>680.06988716766557</v>
      </c>
      <c r="Q94" s="38">
        <f t="shared" si="20"/>
        <v>680.1</v>
      </c>
      <c r="R94" s="38"/>
      <c r="S94" s="38"/>
      <c r="U94" s="38"/>
      <c r="V94" s="38"/>
      <c r="W94" s="38"/>
      <c r="X94" s="38"/>
    </row>
    <row r="95" spans="1:24" x14ac:dyDescent="0.25">
      <c r="A95" s="5"/>
      <c r="B95" s="1" t="s">
        <v>735</v>
      </c>
      <c r="C95" s="53">
        <v>4</v>
      </c>
      <c r="D95" s="75">
        <v>26.978499999999997</v>
      </c>
      <c r="E95" s="179">
        <v>2229</v>
      </c>
      <c r="F95" s="126">
        <v>707253.5</v>
      </c>
      <c r="G95" s="61">
        <v>75</v>
      </c>
      <c r="H95" s="70">
        <f t="shared" si="22"/>
        <v>530440.125</v>
      </c>
      <c r="I95" s="15">
        <f t="shared" si="21"/>
        <v>176813.375</v>
      </c>
      <c r="J95" s="15">
        <f t="shared" si="19"/>
        <v>317.29632122027817</v>
      </c>
      <c r="K95" s="15">
        <f t="shared" si="23"/>
        <v>374.16203894966554</v>
      </c>
      <c r="L95" s="15">
        <f t="shared" si="24"/>
        <v>791002.707561224</v>
      </c>
      <c r="M95" s="15"/>
      <c r="N95" s="15">
        <f t="shared" si="17"/>
        <v>791002.707561224</v>
      </c>
      <c r="O95" s="38">
        <f t="shared" si="18"/>
        <v>791.00270756122404</v>
      </c>
      <c r="P95" s="38">
        <v>762.94620133871592</v>
      </c>
      <c r="Q95" s="38">
        <f t="shared" si="20"/>
        <v>762.9</v>
      </c>
      <c r="R95" s="38"/>
      <c r="S95" s="38"/>
      <c r="U95" s="38"/>
      <c r="V95" s="38"/>
      <c r="W95" s="38"/>
      <c r="X95" s="38"/>
    </row>
    <row r="96" spans="1:24" x14ac:dyDescent="0.25">
      <c r="A96" s="5"/>
      <c r="B96" s="1" t="s">
        <v>736</v>
      </c>
      <c r="C96" s="53">
        <v>4</v>
      </c>
      <c r="D96" s="75">
        <v>25.1053</v>
      </c>
      <c r="E96" s="179">
        <v>1949</v>
      </c>
      <c r="F96" s="126">
        <v>294692.40000000002</v>
      </c>
      <c r="G96" s="61">
        <v>75</v>
      </c>
      <c r="H96" s="70">
        <f t="shared" si="22"/>
        <v>221019.3</v>
      </c>
      <c r="I96" s="15">
        <f t="shared" si="21"/>
        <v>73673.100000000035</v>
      </c>
      <c r="J96" s="15">
        <f t="shared" si="19"/>
        <v>151.20184710107748</v>
      </c>
      <c r="K96" s="15">
        <f t="shared" si="23"/>
        <v>540.2565130688663</v>
      </c>
      <c r="L96" s="15">
        <f t="shared" si="24"/>
        <v>970587.04181262664</v>
      </c>
      <c r="M96" s="15"/>
      <c r="N96" s="15">
        <f t="shared" si="17"/>
        <v>970587.04181262664</v>
      </c>
      <c r="O96" s="38">
        <f t="shared" si="18"/>
        <v>970.58704181262669</v>
      </c>
      <c r="P96" s="38">
        <v>948.81947821012488</v>
      </c>
      <c r="Q96" s="38">
        <f t="shared" si="20"/>
        <v>948.8</v>
      </c>
      <c r="R96" s="38"/>
      <c r="S96" s="38"/>
      <c r="U96" s="38"/>
      <c r="V96" s="38"/>
      <c r="W96" s="38"/>
      <c r="X96" s="38"/>
    </row>
    <row r="97" spans="1:24" x14ac:dyDescent="0.25">
      <c r="A97" s="5"/>
      <c r="B97" s="1" t="s">
        <v>56</v>
      </c>
      <c r="C97" s="53">
        <v>4</v>
      </c>
      <c r="D97" s="75">
        <v>19.769200000000001</v>
      </c>
      <c r="E97" s="179">
        <v>1187</v>
      </c>
      <c r="F97" s="126">
        <v>191400.5</v>
      </c>
      <c r="G97" s="61">
        <v>75</v>
      </c>
      <c r="H97" s="70">
        <f t="shared" si="22"/>
        <v>143550.375</v>
      </c>
      <c r="I97" s="15">
        <f t="shared" si="21"/>
        <v>47850.125</v>
      </c>
      <c r="J97" s="15">
        <f t="shared" si="19"/>
        <v>161.24726200505475</v>
      </c>
      <c r="K97" s="15">
        <f t="shared" si="23"/>
        <v>530.21109816488899</v>
      </c>
      <c r="L97" s="15">
        <f t="shared" si="24"/>
        <v>863410.28415846732</v>
      </c>
      <c r="M97" s="15"/>
      <c r="N97" s="15">
        <f t="shared" si="17"/>
        <v>863410.28415846732</v>
      </c>
      <c r="O97" s="38">
        <f t="shared" si="18"/>
        <v>863.41028415846733</v>
      </c>
      <c r="P97" s="38">
        <v>803.35354814809671</v>
      </c>
      <c r="Q97" s="38">
        <f t="shared" si="20"/>
        <v>803.4</v>
      </c>
      <c r="R97" s="38"/>
      <c r="S97" s="38"/>
      <c r="U97" s="38"/>
      <c r="V97" s="38"/>
      <c r="W97" s="38"/>
      <c r="X97" s="38"/>
    </row>
    <row r="98" spans="1:24" x14ac:dyDescent="0.25">
      <c r="A98" s="5"/>
      <c r="B98" s="1" t="s">
        <v>872</v>
      </c>
      <c r="C98" s="53">
        <v>3</v>
      </c>
      <c r="D98" s="74">
        <v>8.8294999999999995</v>
      </c>
      <c r="E98" s="179">
        <v>8296</v>
      </c>
      <c r="F98" s="126">
        <v>17392945.800000001</v>
      </c>
      <c r="G98" s="61">
        <v>20</v>
      </c>
      <c r="H98" s="70">
        <f t="shared" si="22"/>
        <v>3478589.16</v>
      </c>
      <c r="I98" s="15">
        <f t="shared" si="21"/>
        <v>13914356.640000001</v>
      </c>
      <c r="J98" s="15">
        <f t="shared" si="19"/>
        <v>2096.5460221793637</v>
      </c>
      <c r="K98" s="15">
        <f t="shared" si="23"/>
        <v>-1405.08766200942</v>
      </c>
      <c r="L98" s="15">
        <f t="shared" si="24"/>
        <v>881396.78469320596</v>
      </c>
      <c r="M98" s="15"/>
      <c r="N98" s="15">
        <f t="shared" si="17"/>
        <v>881396.78469320596</v>
      </c>
      <c r="O98" s="38">
        <f t="shared" si="18"/>
        <v>881.39678469320597</v>
      </c>
      <c r="P98" s="38">
        <v>811.29809416443493</v>
      </c>
      <c r="Q98" s="38">
        <f t="shared" si="20"/>
        <v>811.3</v>
      </c>
      <c r="R98" s="38"/>
      <c r="S98" s="38"/>
      <c r="U98" s="38"/>
      <c r="V98" s="38"/>
      <c r="W98" s="38"/>
      <c r="X98" s="38"/>
    </row>
    <row r="99" spans="1:24" x14ac:dyDescent="0.25">
      <c r="A99" s="5"/>
      <c r="B99" s="1" t="s">
        <v>28</v>
      </c>
      <c r="C99" s="53">
        <v>4</v>
      </c>
      <c r="D99" s="75">
        <v>13.193199999999997</v>
      </c>
      <c r="E99" s="179">
        <v>821</v>
      </c>
      <c r="F99" s="126">
        <v>77721.100000000006</v>
      </c>
      <c r="G99" s="61">
        <v>75</v>
      </c>
      <c r="H99" s="70">
        <f t="shared" si="22"/>
        <v>58290.824999999997</v>
      </c>
      <c r="I99" s="15">
        <f t="shared" si="21"/>
        <v>19430.275000000009</v>
      </c>
      <c r="J99" s="15">
        <f t="shared" si="19"/>
        <v>94.666382460414141</v>
      </c>
      <c r="K99" s="15">
        <f t="shared" si="23"/>
        <v>596.79197770952953</v>
      </c>
      <c r="L99" s="15">
        <f t="shared" si="24"/>
        <v>892136.98359700083</v>
      </c>
      <c r="M99" s="15"/>
      <c r="N99" s="15">
        <f t="shared" si="17"/>
        <v>892136.98359700083</v>
      </c>
      <c r="O99" s="38">
        <f t="shared" si="18"/>
        <v>892.13698359700084</v>
      </c>
      <c r="P99" s="38">
        <v>810.4216415742992</v>
      </c>
      <c r="Q99" s="38">
        <f t="shared" si="20"/>
        <v>810.4</v>
      </c>
      <c r="R99" s="38"/>
      <c r="S99" s="38"/>
      <c r="U99" s="38"/>
      <c r="V99" s="38"/>
      <c r="W99" s="38"/>
      <c r="X99" s="38"/>
    </row>
    <row r="100" spans="1:24" x14ac:dyDescent="0.25">
      <c r="A100" s="5"/>
      <c r="B100" s="1" t="s">
        <v>737</v>
      </c>
      <c r="C100" s="53">
        <v>4</v>
      </c>
      <c r="D100" s="75">
        <v>48.523900000000005</v>
      </c>
      <c r="E100" s="179">
        <v>4023</v>
      </c>
      <c r="F100" s="126">
        <v>403481.59999999998</v>
      </c>
      <c r="G100" s="61">
        <v>75</v>
      </c>
      <c r="H100" s="70">
        <f t="shared" si="22"/>
        <v>302611.20000000001</v>
      </c>
      <c r="I100" s="15">
        <f t="shared" si="21"/>
        <v>100870.39999999997</v>
      </c>
      <c r="J100" s="15">
        <f t="shared" si="19"/>
        <v>100.29371116082525</v>
      </c>
      <c r="K100" s="15">
        <f t="shared" si="23"/>
        <v>591.16464900911842</v>
      </c>
      <c r="L100" s="15">
        <f t="shared" si="24"/>
        <v>1318759.0584500816</v>
      </c>
      <c r="M100" s="15"/>
      <c r="N100" s="15">
        <f t="shared" si="17"/>
        <v>1318759.0584500816</v>
      </c>
      <c r="O100" s="38">
        <f t="shared" si="18"/>
        <v>1318.7590584500815</v>
      </c>
      <c r="P100" s="38">
        <v>1179.3751008610211</v>
      </c>
      <c r="Q100" s="38">
        <f t="shared" si="20"/>
        <v>1179.4000000000001</v>
      </c>
      <c r="R100" s="38"/>
      <c r="S100" s="38"/>
      <c r="U100" s="38"/>
      <c r="V100" s="38"/>
      <c r="W100" s="38"/>
      <c r="X100" s="38"/>
    </row>
    <row r="101" spans="1:24" x14ac:dyDescent="0.25">
      <c r="A101" s="5"/>
      <c r="B101" s="1" t="s">
        <v>57</v>
      </c>
      <c r="C101" s="53">
        <v>4</v>
      </c>
      <c r="D101" s="75">
        <v>23.2666</v>
      </c>
      <c r="E101" s="179">
        <v>1900</v>
      </c>
      <c r="F101" s="126">
        <v>209775.6</v>
      </c>
      <c r="G101" s="61">
        <v>75</v>
      </c>
      <c r="H101" s="70">
        <f t="shared" si="22"/>
        <v>157331.70000000001</v>
      </c>
      <c r="I101" s="15">
        <f t="shared" si="21"/>
        <v>52443.899999999994</v>
      </c>
      <c r="J101" s="15">
        <f t="shared" si="19"/>
        <v>110.4082105263158</v>
      </c>
      <c r="K101" s="15">
        <f t="shared" si="23"/>
        <v>581.05014964362795</v>
      </c>
      <c r="L101" s="15">
        <f t="shared" si="24"/>
        <v>1012686.818312012</v>
      </c>
      <c r="M101" s="15"/>
      <c r="N101" s="15">
        <f t="shared" si="17"/>
        <v>1012686.818312012</v>
      </c>
      <c r="O101" s="38">
        <f t="shared" si="18"/>
        <v>1012.6868183120121</v>
      </c>
      <c r="P101" s="38">
        <v>925.32901137535691</v>
      </c>
      <c r="Q101" s="38">
        <f t="shared" si="20"/>
        <v>925.3</v>
      </c>
      <c r="R101" s="38"/>
      <c r="S101" s="38"/>
      <c r="U101" s="38"/>
      <c r="V101" s="38"/>
      <c r="W101" s="38"/>
      <c r="X101" s="38"/>
    </row>
    <row r="102" spans="1:24" x14ac:dyDescent="0.25">
      <c r="A102" s="5"/>
      <c r="B102" s="1" t="s">
        <v>58</v>
      </c>
      <c r="C102" s="53">
        <v>4</v>
      </c>
      <c r="D102" s="75">
        <v>50.768900000000002</v>
      </c>
      <c r="E102" s="179">
        <v>3507</v>
      </c>
      <c r="F102" s="126">
        <v>345956.4</v>
      </c>
      <c r="G102" s="61">
        <v>75</v>
      </c>
      <c r="H102" s="70">
        <f t="shared" si="22"/>
        <v>259467.3</v>
      </c>
      <c r="I102" s="15">
        <f t="shared" si="21"/>
        <v>86489.100000000035</v>
      </c>
      <c r="J102" s="15">
        <f t="shared" si="19"/>
        <v>98.647390932420876</v>
      </c>
      <c r="K102" s="15">
        <f t="shared" si="23"/>
        <v>592.81096923752284</v>
      </c>
      <c r="L102" s="15">
        <f t="shared" si="24"/>
        <v>1274257.7463213832</v>
      </c>
      <c r="M102" s="15"/>
      <c r="N102" s="15">
        <f t="shared" si="17"/>
        <v>1274257.7463213832</v>
      </c>
      <c r="O102" s="38">
        <f t="shared" si="18"/>
        <v>1274.2577463213831</v>
      </c>
      <c r="P102" s="38">
        <v>1151.4097645808231</v>
      </c>
      <c r="Q102" s="38">
        <f t="shared" si="20"/>
        <v>1151.4000000000001</v>
      </c>
      <c r="R102" s="38"/>
      <c r="S102" s="38"/>
      <c r="U102" s="38"/>
      <c r="V102" s="38"/>
      <c r="W102" s="38"/>
      <c r="X102" s="38"/>
    </row>
    <row r="103" spans="1:24" x14ac:dyDescent="0.25">
      <c r="A103" s="5"/>
      <c r="B103" s="1" t="s">
        <v>59</v>
      </c>
      <c r="C103" s="53">
        <v>4</v>
      </c>
      <c r="D103" s="75">
        <v>39.664400000000001</v>
      </c>
      <c r="E103" s="179">
        <v>2979</v>
      </c>
      <c r="F103" s="126">
        <v>691975.8</v>
      </c>
      <c r="G103" s="61">
        <v>75</v>
      </c>
      <c r="H103" s="70">
        <f t="shared" si="22"/>
        <v>518981.85</v>
      </c>
      <c r="I103" s="15">
        <f t="shared" si="21"/>
        <v>172993.95000000007</v>
      </c>
      <c r="J103" s="15">
        <f t="shared" si="19"/>
        <v>232.28459214501513</v>
      </c>
      <c r="K103" s="15">
        <f t="shared" si="23"/>
        <v>459.17376802492856</v>
      </c>
      <c r="L103" s="15">
        <f t="shared" si="24"/>
        <v>1015078.4172923354</v>
      </c>
      <c r="M103" s="15"/>
      <c r="N103" s="15">
        <f t="shared" si="17"/>
        <v>1015078.4172923354</v>
      </c>
      <c r="O103" s="38">
        <f t="shared" si="18"/>
        <v>1015.0784172923354</v>
      </c>
      <c r="P103" s="38">
        <v>931.02600148665795</v>
      </c>
      <c r="Q103" s="38">
        <f t="shared" si="20"/>
        <v>931</v>
      </c>
      <c r="R103" s="38"/>
      <c r="S103" s="38"/>
      <c r="U103" s="38"/>
      <c r="V103" s="38"/>
      <c r="W103" s="38"/>
      <c r="X103" s="38"/>
    </row>
    <row r="104" spans="1:24" x14ac:dyDescent="0.25">
      <c r="A104" s="5"/>
      <c r="B104" s="1" t="s">
        <v>60</v>
      </c>
      <c r="C104" s="53">
        <v>4</v>
      </c>
      <c r="D104" s="75">
        <v>52.508599999999994</v>
      </c>
      <c r="E104" s="179">
        <v>7515</v>
      </c>
      <c r="F104" s="126">
        <v>1433815.2</v>
      </c>
      <c r="G104" s="61">
        <v>75</v>
      </c>
      <c r="H104" s="70">
        <f t="shared" si="22"/>
        <v>1075361.3999999999</v>
      </c>
      <c r="I104" s="15">
        <f t="shared" si="21"/>
        <v>358453.80000000005</v>
      </c>
      <c r="J104" s="15">
        <f t="shared" si="19"/>
        <v>190.79377245508982</v>
      </c>
      <c r="K104" s="15">
        <f t="shared" si="23"/>
        <v>500.66458771485389</v>
      </c>
      <c r="L104" s="15">
        <f t="shared" si="24"/>
        <v>1573970.6321653302</v>
      </c>
      <c r="M104" s="15"/>
      <c r="N104" s="15">
        <f t="shared" si="17"/>
        <v>1573970.6321653302</v>
      </c>
      <c r="O104" s="38">
        <f t="shared" si="18"/>
        <v>1573.9706321653302</v>
      </c>
      <c r="P104" s="38">
        <v>1454.9810396398957</v>
      </c>
      <c r="Q104" s="38">
        <f t="shared" si="20"/>
        <v>1455</v>
      </c>
      <c r="R104" s="38"/>
      <c r="S104" s="38"/>
      <c r="U104" s="38"/>
      <c r="V104" s="38"/>
      <c r="W104" s="38"/>
      <c r="X104" s="38"/>
    </row>
    <row r="105" spans="1:24" x14ac:dyDescent="0.25">
      <c r="A105" s="5"/>
      <c r="B105" s="1" t="s">
        <v>61</v>
      </c>
      <c r="C105" s="53">
        <v>4</v>
      </c>
      <c r="D105" s="75">
        <v>24.664800000000003</v>
      </c>
      <c r="E105" s="179">
        <v>1504</v>
      </c>
      <c r="F105" s="126">
        <v>1127800.8999999999</v>
      </c>
      <c r="G105" s="61">
        <v>75</v>
      </c>
      <c r="H105" s="70">
        <f t="shared" si="22"/>
        <v>845850.67500000005</v>
      </c>
      <c r="I105" s="15">
        <f t="shared" si="21"/>
        <v>281950.22499999986</v>
      </c>
      <c r="J105" s="15">
        <f t="shared" si="19"/>
        <v>749.86761968085102</v>
      </c>
      <c r="K105" s="15">
        <f t="shared" si="23"/>
        <v>-58.409259510907305</v>
      </c>
      <c r="L105" s="15">
        <f t="shared" si="24"/>
        <v>227473.02285695638</v>
      </c>
      <c r="M105" s="15"/>
      <c r="N105" s="15">
        <f t="shared" si="17"/>
        <v>227473.02285695638</v>
      </c>
      <c r="O105" s="38">
        <f t="shared" si="18"/>
        <v>227.47302285695639</v>
      </c>
      <c r="P105" s="38">
        <v>246.30461742751521</v>
      </c>
      <c r="Q105" s="38">
        <f t="shared" si="20"/>
        <v>246.3</v>
      </c>
      <c r="R105" s="38"/>
      <c r="S105" s="38"/>
      <c r="U105" s="38"/>
      <c r="V105" s="38"/>
      <c r="W105" s="38"/>
      <c r="X105" s="38"/>
    </row>
    <row r="106" spans="1:24" x14ac:dyDescent="0.25">
      <c r="A106" s="5"/>
      <c r="B106" s="1" t="s">
        <v>62</v>
      </c>
      <c r="C106" s="53">
        <v>4</v>
      </c>
      <c r="D106" s="75">
        <v>58.643199999999993</v>
      </c>
      <c r="E106" s="179">
        <v>2235</v>
      </c>
      <c r="F106" s="126">
        <v>311198.7</v>
      </c>
      <c r="G106" s="61">
        <v>75</v>
      </c>
      <c r="H106" s="70">
        <f t="shared" si="22"/>
        <v>233399.02499999999</v>
      </c>
      <c r="I106" s="15">
        <f t="shared" si="21"/>
        <v>77799.675000000017</v>
      </c>
      <c r="J106" s="15">
        <f t="shared" si="19"/>
        <v>139.23879194630874</v>
      </c>
      <c r="K106" s="15">
        <f t="shared" si="23"/>
        <v>552.21956822363495</v>
      </c>
      <c r="L106" s="15">
        <f t="shared" si="24"/>
        <v>1113908.2983770384</v>
      </c>
      <c r="M106" s="15"/>
      <c r="N106" s="15">
        <f t="shared" si="17"/>
        <v>1113908.2983770384</v>
      </c>
      <c r="O106" s="38">
        <f t="shared" si="18"/>
        <v>1113.9082983770384</v>
      </c>
      <c r="P106" s="38">
        <v>984.60361153471422</v>
      </c>
      <c r="Q106" s="38">
        <f t="shared" si="20"/>
        <v>984.6</v>
      </c>
      <c r="R106" s="38"/>
      <c r="S106" s="38"/>
      <c r="U106" s="38"/>
      <c r="V106" s="38"/>
      <c r="W106" s="38"/>
      <c r="X106" s="38"/>
    </row>
    <row r="107" spans="1:24" x14ac:dyDescent="0.25">
      <c r="A107" s="5"/>
      <c r="B107" s="1" t="s">
        <v>63</v>
      </c>
      <c r="C107" s="53">
        <v>4</v>
      </c>
      <c r="D107" s="75">
        <v>46.1038</v>
      </c>
      <c r="E107" s="179">
        <v>4050</v>
      </c>
      <c r="F107" s="126">
        <v>854770.2</v>
      </c>
      <c r="G107" s="61">
        <v>75</v>
      </c>
      <c r="H107" s="70">
        <f t="shared" si="22"/>
        <v>641077.65</v>
      </c>
      <c r="I107" s="15">
        <f t="shared" si="21"/>
        <v>213692.54999999993</v>
      </c>
      <c r="J107" s="15">
        <f t="shared" si="19"/>
        <v>211.05437037037035</v>
      </c>
      <c r="K107" s="15">
        <f t="shared" si="23"/>
        <v>480.40398979957337</v>
      </c>
      <c r="L107" s="15">
        <f t="shared" si="24"/>
        <v>1171764.7794874192</v>
      </c>
      <c r="M107" s="15"/>
      <c r="N107" s="15">
        <f t="shared" si="17"/>
        <v>1171764.7794874192</v>
      </c>
      <c r="O107" s="38">
        <f t="shared" si="18"/>
        <v>1171.7647794874192</v>
      </c>
      <c r="P107" s="38">
        <v>1111.5686080235494</v>
      </c>
      <c r="Q107" s="38">
        <f t="shared" si="20"/>
        <v>1111.5999999999999</v>
      </c>
      <c r="R107" s="38"/>
      <c r="S107" s="38"/>
      <c r="U107" s="38"/>
      <c r="V107" s="38"/>
      <c r="W107" s="38"/>
      <c r="X107" s="38"/>
    </row>
    <row r="108" spans="1:24" x14ac:dyDescent="0.25">
      <c r="A108" s="5"/>
      <c r="B108" s="1" t="s">
        <v>64</v>
      </c>
      <c r="C108" s="53">
        <v>4</v>
      </c>
      <c r="D108" s="75">
        <v>22.825799999999997</v>
      </c>
      <c r="E108" s="179">
        <v>1544</v>
      </c>
      <c r="F108" s="126">
        <v>227980.1</v>
      </c>
      <c r="G108" s="61">
        <v>75</v>
      </c>
      <c r="H108" s="70">
        <f t="shared" si="22"/>
        <v>170985.07500000001</v>
      </c>
      <c r="I108" s="15">
        <f t="shared" si="21"/>
        <v>56995.024999999994</v>
      </c>
      <c r="J108" s="15">
        <f t="shared" si="19"/>
        <v>147.65550518134717</v>
      </c>
      <c r="K108" s="15">
        <f t="shared" si="23"/>
        <v>543.80285498859655</v>
      </c>
      <c r="L108" s="15">
        <f t="shared" si="24"/>
        <v>926702.23704870895</v>
      </c>
      <c r="M108" s="15"/>
      <c r="N108" s="15">
        <f t="shared" si="17"/>
        <v>926702.23704870895</v>
      </c>
      <c r="O108" s="38">
        <f t="shared" si="18"/>
        <v>926.70223704870898</v>
      </c>
      <c r="P108" s="38">
        <v>856.07928986106515</v>
      </c>
      <c r="Q108" s="38">
        <f t="shared" si="20"/>
        <v>856.1</v>
      </c>
      <c r="R108" s="38"/>
      <c r="S108" s="38"/>
      <c r="U108" s="38"/>
      <c r="V108" s="38"/>
      <c r="W108" s="38"/>
      <c r="X108" s="38"/>
    </row>
    <row r="109" spans="1:24" x14ac:dyDescent="0.25">
      <c r="A109" s="5"/>
      <c r="B109" s="1" t="s">
        <v>65</v>
      </c>
      <c r="C109" s="53">
        <v>4</v>
      </c>
      <c r="D109" s="75">
        <v>20.625700000000002</v>
      </c>
      <c r="E109" s="179">
        <v>986</v>
      </c>
      <c r="F109" s="126">
        <v>219742.7</v>
      </c>
      <c r="G109" s="61">
        <v>75</v>
      </c>
      <c r="H109" s="70">
        <f t="shared" si="22"/>
        <v>164807.02499999999</v>
      </c>
      <c r="I109" s="15">
        <f t="shared" si="21"/>
        <v>54935.675000000017</v>
      </c>
      <c r="J109" s="15">
        <f t="shared" si="19"/>
        <v>222.86277890466533</v>
      </c>
      <c r="K109" s="15">
        <f t="shared" si="23"/>
        <v>468.59558126527838</v>
      </c>
      <c r="L109" s="15">
        <f t="shared" si="24"/>
        <v>765826.35515476321</v>
      </c>
      <c r="M109" s="15"/>
      <c r="N109" s="15">
        <f t="shared" si="17"/>
        <v>765826.35515476321</v>
      </c>
      <c r="O109" s="38">
        <f t="shared" si="18"/>
        <v>765.82635515476318</v>
      </c>
      <c r="P109" s="38">
        <v>733.8773682342113</v>
      </c>
      <c r="Q109" s="38">
        <f t="shared" si="20"/>
        <v>733.9</v>
      </c>
      <c r="R109" s="38"/>
      <c r="S109" s="38"/>
      <c r="U109" s="38"/>
      <c r="V109" s="38"/>
      <c r="W109" s="38"/>
      <c r="X109" s="38"/>
    </row>
    <row r="110" spans="1:24" x14ac:dyDescent="0.25">
      <c r="A110" s="5"/>
      <c r="B110" s="1" t="s">
        <v>66</v>
      </c>
      <c r="C110" s="53">
        <v>4</v>
      </c>
      <c r="D110" s="75">
        <v>55.96</v>
      </c>
      <c r="E110" s="179">
        <v>4398</v>
      </c>
      <c r="F110" s="126">
        <v>1220813.8</v>
      </c>
      <c r="G110" s="61">
        <v>75</v>
      </c>
      <c r="H110" s="70">
        <f t="shared" si="22"/>
        <v>915610.35</v>
      </c>
      <c r="I110" s="15">
        <f t="shared" si="21"/>
        <v>305203.45000000007</v>
      </c>
      <c r="J110" s="15">
        <f t="shared" si="19"/>
        <v>277.58385629831741</v>
      </c>
      <c r="K110" s="15">
        <f t="shared" si="23"/>
        <v>413.8745038716263</v>
      </c>
      <c r="L110" s="15">
        <f t="shared" si="24"/>
        <v>1150874.0240964417</v>
      </c>
      <c r="M110" s="15"/>
      <c r="N110" s="15">
        <f t="shared" si="17"/>
        <v>1150874.0240964417</v>
      </c>
      <c r="O110" s="38">
        <f t="shared" si="18"/>
        <v>1150.8740240964416</v>
      </c>
      <c r="P110" s="38">
        <v>1008.8321154879009</v>
      </c>
      <c r="Q110" s="38">
        <f t="shared" si="20"/>
        <v>1008.8</v>
      </c>
      <c r="R110" s="38"/>
      <c r="S110" s="38"/>
      <c r="U110" s="38"/>
      <c r="V110" s="38"/>
      <c r="W110" s="38"/>
      <c r="X110" s="38"/>
    </row>
    <row r="111" spans="1:24" x14ac:dyDescent="0.25">
      <c r="A111" s="5"/>
      <c r="B111" s="1" t="s">
        <v>67</v>
      </c>
      <c r="C111" s="53">
        <v>4</v>
      </c>
      <c r="D111" s="75">
        <v>11.875299999999999</v>
      </c>
      <c r="E111" s="179">
        <v>4962</v>
      </c>
      <c r="F111" s="126">
        <v>3283100.9</v>
      </c>
      <c r="G111" s="61">
        <v>75</v>
      </c>
      <c r="H111" s="70">
        <f t="shared" si="22"/>
        <v>2462325.6749999998</v>
      </c>
      <c r="I111" s="15">
        <f t="shared" si="21"/>
        <v>820775.22500000009</v>
      </c>
      <c r="J111" s="15">
        <f t="shared" si="19"/>
        <v>661.64871019750103</v>
      </c>
      <c r="K111" s="15">
        <f t="shared" si="23"/>
        <v>29.809649972442685</v>
      </c>
      <c r="L111" s="15">
        <f t="shared" si="24"/>
        <v>584931.05881907861</v>
      </c>
      <c r="M111" s="15"/>
      <c r="N111" s="15">
        <f t="shared" si="17"/>
        <v>584931.05881907861</v>
      </c>
      <c r="O111" s="38">
        <f t="shared" si="18"/>
        <v>584.93105881907866</v>
      </c>
      <c r="P111" s="38">
        <v>503.70256008775812</v>
      </c>
      <c r="Q111" s="38">
        <f t="shared" si="20"/>
        <v>503.7</v>
      </c>
      <c r="R111" s="38"/>
      <c r="S111" s="38"/>
      <c r="U111" s="38"/>
      <c r="V111" s="38"/>
      <c r="W111" s="38"/>
      <c r="X111" s="38"/>
    </row>
    <row r="112" spans="1:24" x14ac:dyDescent="0.25">
      <c r="A112" s="5"/>
      <c r="B112" s="1" t="s">
        <v>68</v>
      </c>
      <c r="C112" s="53">
        <v>4</v>
      </c>
      <c r="D112" s="75">
        <v>31.241099999999999</v>
      </c>
      <c r="E112" s="179">
        <v>1467</v>
      </c>
      <c r="F112" s="126">
        <v>255465.1</v>
      </c>
      <c r="G112" s="61">
        <v>75</v>
      </c>
      <c r="H112" s="70">
        <f t="shared" si="22"/>
        <v>191598.82500000001</v>
      </c>
      <c r="I112" s="15">
        <f t="shared" si="21"/>
        <v>63866.274999999994</v>
      </c>
      <c r="J112" s="15">
        <f t="shared" si="19"/>
        <v>174.14117246080437</v>
      </c>
      <c r="K112" s="15">
        <f t="shared" si="23"/>
        <v>517.31718770913938</v>
      </c>
      <c r="L112" s="15">
        <f t="shared" si="24"/>
        <v>909339.50096838747</v>
      </c>
      <c r="M112" s="15"/>
      <c r="N112" s="15">
        <f t="shared" si="17"/>
        <v>909339.50096838747</v>
      </c>
      <c r="O112" s="38">
        <f t="shared" si="18"/>
        <v>909.33950096838748</v>
      </c>
      <c r="P112" s="38">
        <v>828.16760348061791</v>
      </c>
      <c r="Q112" s="38">
        <f t="shared" si="20"/>
        <v>828.2</v>
      </c>
      <c r="R112" s="38"/>
      <c r="S112" s="38"/>
      <c r="U112" s="38"/>
      <c r="V112" s="38"/>
      <c r="W112" s="38"/>
      <c r="X112" s="38"/>
    </row>
    <row r="113" spans="1:24" x14ac:dyDescent="0.25">
      <c r="A113" s="5"/>
      <c r="B113" s="1" t="s">
        <v>69</v>
      </c>
      <c r="C113" s="53">
        <v>4</v>
      </c>
      <c r="D113" s="75">
        <v>24.530700000000003</v>
      </c>
      <c r="E113" s="179">
        <v>1445</v>
      </c>
      <c r="F113" s="126">
        <v>302120.40000000002</v>
      </c>
      <c r="G113" s="61">
        <v>75</v>
      </c>
      <c r="H113" s="70">
        <f t="shared" si="22"/>
        <v>226590.3</v>
      </c>
      <c r="I113" s="15">
        <f t="shared" si="21"/>
        <v>75530.100000000035</v>
      </c>
      <c r="J113" s="15">
        <f t="shared" si="19"/>
        <v>209.0798615916955</v>
      </c>
      <c r="K113" s="15">
        <f t="shared" si="23"/>
        <v>482.37849857824824</v>
      </c>
      <c r="L113" s="15">
        <f t="shared" si="24"/>
        <v>842372.49590781389</v>
      </c>
      <c r="M113" s="15"/>
      <c r="N113" s="15">
        <f t="shared" si="17"/>
        <v>842372.49590781389</v>
      </c>
      <c r="O113" s="38">
        <f t="shared" si="18"/>
        <v>842.37249590781391</v>
      </c>
      <c r="P113" s="38">
        <v>810.42483213219452</v>
      </c>
      <c r="Q113" s="38">
        <f t="shared" si="20"/>
        <v>810.4</v>
      </c>
      <c r="R113" s="38"/>
      <c r="S113" s="38"/>
      <c r="U113" s="38"/>
      <c r="V113" s="38"/>
      <c r="W113" s="38"/>
      <c r="X113" s="38"/>
    </row>
    <row r="114" spans="1:24" x14ac:dyDescent="0.25">
      <c r="A114" s="5"/>
      <c r="B114" s="1" t="s">
        <v>70</v>
      </c>
      <c r="C114" s="53">
        <v>4</v>
      </c>
      <c r="D114" s="75">
        <v>16.540599999999998</v>
      </c>
      <c r="E114" s="179">
        <v>690</v>
      </c>
      <c r="F114" s="126">
        <v>84106.2</v>
      </c>
      <c r="G114" s="61">
        <v>75</v>
      </c>
      <c r="H114" s="70">
        <f t="shared" si="22"/>
        <v>63079.65</v>
      </c>
      <c r="I114" s="15">
        <f t="shared" si="21"/>
        <v>21026.549999999996</v>
      </c>
      <c r="J114" s="15">
        <f t="shared" si="19"/>
        <v>121.89304347826086</v>
      </c>
      <c r="K114" s="15">
        <f t="shared" si="23"/>
        <v>569.56531669168282</v>
      </c>
      <c r="L114" s="15">
        <f t="shared" si="24"/>
        <v>853379.23726217484</v>
      </c>
      <c r="M114" s="15"/>
      <c r="N114" s="15">
        <f t="shared" si="17"/>
        <v>853379.23726217484</v>
      </c>
      <c r="O114" s="38">
        <f t="shared" si="18"/>
        <v>853.3792372621748</v>
      </c>
      <c r="P114" s="38">
        <v>786.47709062125352</v>
      </c>
      <c r="Q114" s="38">
        <f t="shared" si="20"/>
        <v>786.5</v>
      </c>
      <c r="R114" s="38"/>
      <c r="S114" s="38"/>
      <c r="U114" s="38"/>
      <c r="V114" s="38"/>
      <c r="W114" s="38"/>
      <c r="X114" s="38"/>
    </row>
    <row r="115" spans="1:24" x14ac:dyDescent="0.25">
      <c r="A115" s="5"/>
      <c r="B115" s="1" t="s">
        <v>857</v>
      </c>
      <c r="C115" s="53">
        <v>4</v>
      </c>
      <c r="D115" s="75">
        <v>24.329000000000001</v>
      </c>
      <c r="E115" s="179">
        <v>1700</v>
      </c>
      <c r="F115" s="126">
        <v>282295.90000000002</v>
      </c>
      <c r="G115" s="61">
        <v>75</v>
      </c>
      <c r="H115" s="70">
        <f t="shared" si="22"/>
        <v>211721.92499999999</v>
      </c>
      <c r="I115" s="15">
        <f t="shared" si="21"/>
        <v>70573.975000000035</v>
      </c>
      <c r="J115" s="15">
        <f t="shared" si="19"/>
        <v>166.0564117647059</v>
      </c>
      <c r="K115" s="15">
        <f t="shared" si="23"/>
        <v>525.40194840523782</v>
      </c>
      <c r="L115" s="15">
        <f t="shared" si="24"/>
        <v>923497.04614043527</v>
      </c>
      <c r="M115" s="15"/>
      <c r="N115" s="15">
        <f t="shared" si="17"/>
        <v>923497.04614043527</v>
      </c>
      <c r="O115" s="38">
        <f t="shared" si="18"/>
        <v>923.49704614043526</v>
      </c>
      <c r="P115" s="38">
        <v>885.91229839451614</v>
      </c>
      <c r="Q115" s="38">
        <f t="shared" si="20"/>
        <v>885.9</v>
      </c>
      <c r="R115" s="38"/>
      <c r="S115" s="38"/>
      <c r="U115" s="38"/>
      <c r="V115" s="38"/>
      <c r="W115" s="38"/>
      <c r="X115" s="38"/>
    </row>
    <row r="116" spans="1:24" x14ac:dyDescent="0.25">
      <c r="A116" s="5"/>
      <c r="B116" s="1" t="s">
        <v>738</v>
      </c>
      <c r="C116" s="53">
        <v>4</v>
      </c>
      <c r="D116" s="75">
        <v>26.3277</v>
      </c>
      <c r="E116" s="179">
        <v>2306</v>
      </c>
      <c r="F116" s="126">
        <v>227170.8</v>
      </c>
      <c r="G116" s="61">
        <v>75</v>
      </c>
      <c r="H116" s="70">
        <f t="shared" si="22"/>
        <v>170378.1</v>
      </c>
      <c r="I116" s="15">
        <f t="shared" si="21"/>
        <v>56792.699999999983</v>
      </c>
      <c r="J116" s="15">
        <f t="shared" si="19"/>
        <v>98.512922810060701</v>
      </c>
      <c r="K116" s="15">
        <f t="shared" si="23"/>
        <v>592.94543735988304</v>
      </c>
      <c r="L116" s="15">
        <f t="shared" si="24"/>
        <v>1078859.5614044927</v>
      </c>
      <c r="M116" s="15"/>
      <c r="N116" s="15">
        <f t="shared" si="17"/>
        <v>1078859.5614044927</v>
      </c>
      <c r="O116" s="38">
        <f t="shared" si="18"/>
        <v>1078.8595614044928</v>
      </c>
      <c r="P116" s="38">
        <v>984.94751103332544</v>
      </c>
      <c r="Q116" s="38">
        <f t="shared" si="20"/>
        <v>984.9</v>
      </c>
      <c r="R116" s="38"/>
      <c r="S116" s="38"/>
      <c r="U116" s="38"/>
      <c r="V116" s="38"/>
      <c r="W116" s="38"/>
      <c r="X116" s="38"/>
    </row>
    <row r="117" spans="1:24" x14ac:dyDescent="0.25">
      <c r="A117" s="5"/>
      <c r="B117" s="1" t="s">
        <v>739</v>
      </c>
      <c r="C117" s="53">
        <v>4</v>
      </c>
      <c r="D117" s="75">
        <v>20.367199999999997</v>
      </c>
      <c r="E117" s="179">
        <v>989</v>
      </c>
      <c r="F117" s="126">
        <v>130808.3</v>
      </c>
      <c r="G117" s="61">
        <v>75</v>
      </c>
      <c r="H117" s="70">
        <f t="shared" si="22"/>
        <v>98106.225000000006</v>
      </c>
      <c r="I117" s="15">
        <f t="shared" si="21"/>
        <v>32702.074999999997</v>
      </c>
      <c r="J117" s="15">
        <f t="shared" si="19"/>
        <v>132.26319514661273</v>
      </c>
      <c r="K117" s="15">
        <f t="shared" si="23"/>
        <v>559.19516502333101</v>
      </c>
      <c r="L117" s="15">
        <f t="shared" si="24"/>
        <v>882083.22047299321</v>
      </c>
      <c r="M117" s="15"/>
      <c r="N117" s="15">
        <f t="shared" si="17"/>
        <v>882083.22047299321</v>
      </c>
      <c r="O117" s="38">
        <f t="shared" si="18"/>
        <v>882.08322047299316</v>
      </c>
      <c r="P117" s="38">
        <v>805.05553722069067</v>
      </c>
      <c r="Q117" s="38">
        <f t="shared" si="20"/>
        <v>805.1</v>
      </c>
      <c r="R117" s="38"/>
      <c r="S117" s="38"/>
      <c r="U117" s="38"/>
      <c r="V117" s="38"/>
      <c r="W117" s="38"/>
      <c r="X117" s="38"/>
    </row>
    <row r="118" spans="1:24" x14ac:dyDescent="0.25">
      <c r="A118" s="5"/>
      <c r="B118" s="1" t="s">
        <v>71</v>
      </c>
      <c r="C118" s="53">
        <v>4</v>
      </c>
      <c r="D118" s="75">
        <v>25.795300000000001</v>
      </c>
      <c r="E118" s="179">
        <v>2846</v>
      </c>
      <c r="F118" s="126">
        <v>486902.3</v>
      </c>
      <c r="G118" s="61">
        <v>75</v>
      </c>
      <c r="H118" s="70">
        <f t="shared" si="22"/>
        <v>365176.72499999998</v>
      </c>
      <c r="I118" s="15">
        <f t="shared" si="21"/>
        <v>121725.57500000001</v>
      </c>
      <c r="J118" s="15">
        <f t="shared" si="19"/>
        <v>171.08302881236824</v>
      </c>
      <c r="K118" s="15">
        <f t="shared" si="23"/>
        <v>520.37533135757553</v>
      </c>
      <c r="L118" s="15">
        <f t="shared" si="24"/>
        <v>1039500.8137472058</v>
      </c>
      <c r="M118" s="15"/>
      <c r="N118" s="15">
        <f t="shared" si="17"/>
        <v>1039500.8137472058</v>
      </c>
      <c r="O118" s="38">
        <f t="shared" si="18"/>
        <v>1039.5008137472057</v>
      </c>
      <c r="P118" s="38">
        <v>959.8263390807374</v>
      </c>
      <c r="Q118" s="38">
        <f t="shared" si="20"/>
        <v>959.8</v>
      </c>
      <c r="R118" s="38"/>
      <c r="S118" s="38"/>
      <c r="U118" s="38"/>
      <c r="V118" s="38"/>
      <c r="W118" s="38"/>
      <c r="X118" s="38"/>
    </row>
    <row r="119" spans="1:24" x14ac:dyDescent="0.25">
      <c r="A119" s="5"/>
      <c r="B119" s="1" t="s">
        <v>72</v>
      </c>
      <c r="C119" s="53">
        <v>4</v>
      </c>
      <c r="D119" s="75">
        <v>27.845200000000002</v>
      </c>
      <c r="E119" s="179">
        <v>2664</v>
      </c>
      <c r="F119" s="126">
        <v>469648.4</v>
      </c>
      <c r="G119" s="61">
        <v>75</v>
      </c>
      <c r="H119" s="70">
        <f t="shared" si="22"/>
        <v>352236.3</v>
      </c>
      <c r="I119" s="15">
        <f t="shared" si="21"/>
        <v>117412.10000000003</v>
      </c>
      <c r="J119" s="15">
        <f t="shared" si="19"/>
        <v>176.29444444444445</v>
      </c>
      <c r="K119" s="15">
        <f t="shared" si="23"/>
        <v>515.16391572549924</v>
      </c>
      <c r="L119" s="15">
        <f t="shared" si="24"/>
        <v>1020035.3485133783</v>
      </c>
      <c r="M119" s="15"/>
      <c r="N119" s="15">
        <f t="shared" si="17"/>
        <v>1020035.3485133783</v>
      </c>
      <c r="O119" s="38">
        <f t="shared" si="18"/>
        <v>1020.0353485133783</v>
      </c>
      <c r="P119" s="38">
        <v>930.52938395271235</v>
      </c>
      <c r="Q119" s="38">
        <f t="shared" si="20"/>
        <v>930.5</v>
      </c>
      <c r="R119" s="38"/>
      <c r="S119" s="38"/>
      <c r="U119" s="38"/>
      <c r="V119" s="38"/>
      <c r="W119" s="38"/>
      <c r="X119" s="38"/>
    </row>
    <row r="120" spans="1:24" x14ac:dyDescent="0.25">
      <c r="A120" s="5"/>
      <c r="B120" s="1" t="s">
        <v>73</v>
      </c>
      <c r="C120" s="53">
        <v>4</v>
      </c>
      <c r="D120" s="75">
        <v>24.738299999999999</v>
      </c>
      <c r="E120" s="179">
        <v>1981</v>
      </c>
      <c r="F120" s="126">
        <v>307088.8</v>
      </c>
      <c r="G120" s="61">
        <v>75</v>
      </c>
      <c r="H120" s="70">
        <f t="shared" si="22"/>
        <v>230316.6</v>
      </c>
      <c r="I120" s="15">
        <f t="shared" si="21"/>
        <v>76772.199999999983</v>
      </c>
      <c r="J120" s="15">
        <f t="shared" si="19"/>
        <v>155.0170620898536</v>
      </c>
      <c r="K120" s="15">
        <f t="shared" si="23"/>
        <v>536.44129808009006</v>
      </c>
      <c r="L120" s="15">
        <f t="shared" si="24"/>
        <v>967895.33374955377</v>
      </c>
      <c r="M120" s="15"/>
      <c r="N120" s="15">
        <f t="shared" si="17"/>
        <v>967895.33374955377</v>
      </c>
      <c r="O120" s="38">
        <f t="shared" si="18"/>
        <v>967.89533374955374</v>
      </c>
      <c r="P120" s="38">
        <v>909.00811474096088</v>
      </c>
      <c r="Q120" s="38">
        <f t="shared" si="20"/>
        <v>909</v>
      </c>
      <c r="R120" s="38"/>
      <c r="S120" s="38"/>
      <c r="U120" s="38"/>
      <c r="V120" s="38"/>
      <c r="W120" s="38"/>
      <c r="X120" s="38"/>
    </row>
    <row r="121" spans="1:24" x14ac:dyDescent="0.25">
      <c r="A121" s="5"/>
      <c r="B121" s="1"/>
      <c r="C121" s="53"/>
      <c r="D121" s="75">
        <v>0</v>
      </c>
      <c r="E121" s="181"/>
      <c r="F121" s="62"/>
      <c r="G121" s="61"/>
      <c r="H121" s="62">
        <f>H122+H123</f>
        <v>67943633.439999998</v>
      </c>
      <c r="K121" s="15"/>
      <c r="L121" s="15"/>
      <c r="M121" s="15"/>
      <c r="N121" s="15"/>
      <c r="O121" s="38">
        <f t="shared" si="18"/>
        <v>0</v>
      </c>
      <c r="P121" s="38">
        <v>0</v>
      </c>
      <c r="Q121" s="38">
        <f t="shared" si="20"/>
        <v>0</v>
      </c>
      <c r="R121" s="38"/>
      <c r="S121" s="38"/>
      <c r="U121" s="38"/>
      <c r="V121" s="38"/>
      <c r="W121" s="38"/>
      <c r="X121" s="38"/>
    </row>
    <row r="122" spans="1:24" x14ac:dyDescent="0.25">
      <c r="A122" s="32" t="s">
        <v>74</v>
      </c>
      <c r="B122" s="2" t="s">
        <v>2</v>
      </c>
      <c r="C122" s="64"/>
      <c r="D122" s="7">
        <v>1545.2835</v>
      </c>
      <c r="E122" s="182">
        <f>E123</f>
        <v>115870</v>
      </c>
      <c r="F122" s="120"/>
      <c r="G122" s="61"/>
      <c r="H122" s="55">
        <f>H124</f>
        <v>23406463.249999996</v>
      </c>
      <c r="I122" s="12">
        <f>I124</f>
        <v>-23406463.249999996</v>
      </c>
      <c r="J122" s="12"/>
      <c r="K122" s="15"/>
      <c r="L122" s="15"/>
      <c r="M122" s="14">
        <f>M124</f>
        <v>53628121.212768212</v>
      </c>
      <c r="N122" s="12">
        <f t="shared" si="17"/>
        <v>53628121.212768212</v>
      </c>
      <c r="O122" s="38"/>
      <c r="P122" s="38"/>
      <c r="Q122" s="38">
        <f t="shared" si="20"/>
        <v>0</v>
      </c>
      <c r="R122" s="38"/>
      <c r="S122" s="38"/>
      <c r="U122" s="38"/>
      <c r="V122" s="38"/>
      <c r="W122" s="38"/>
      <c r="X122" s="38"/>
    </row>
    <row r="123" spans="1:24" x14ac:dyDescent="0.25">
      <c r="A123" s="32" t="s">
        <v>74</v>
      </c>
      <c r="B123" s="2" t="s">
        <v>3</v>
      </c>
      <c r="C123" s="64"/>
      <c r="D123" s="7">
        <v>1545.2835</v>
      </c>
      <c r="E123" s="182">
        <f>SUM(E125:E161)</f>
        <v>115870</v>
      </c>
      <c r="F123" s="120">
        <f>SUM(F125:F161)</f>
        <v>93625852.999999985</v>
      </c>
      <c r="G123" s="61"/>
      <c r="H123" s="55">
        <f>SUM(H125:H161)</f>
        <v>44537170.189999998</v>
      </c>
      <c r="I123" s="12">
        <f>SUM(I125:I161)</f>
        <v>49088682.810000002</v>
      </c>
      <c r="J123" s="12"/>
      <c r="K123" s="15"/>
      <c r="L123" s="12">
        <f>SUM(L125:L161)</f>
        <v>35682690.402863346</v>
      </c>
      <c r="M123" s="15"/>
      <c r="N123" s="12">
        <f t="shared" si="17"/>
        <v>35682690.402863346</v>
      </c>
      <c r="O123" s="38"/>
      <c r="P123" s="38"/>
      <c r="Q123" s="38">
        <f t="shared" si="20"/>
        <v>0</v>
      </c>
      <c r="R123" s="38"/>
      <c r="S123" s="38"/>
      <c r="U123" s="38"/>
      <c r="V123" s="38"/>
      <c r="W123" s="38"/>
      <c r="X123" s="38"/>
    </row>
    <row r="124" spans="1:24" x14ac:dyDescent="0.25">
      <c r="A124" s="5"/>
      <c r="B124" s="1" t="s">
        <v>26</v>
      </c>
      <c r="C124" s="53">
        <v>2</v>
      </c>
      <c r="D124" s="75">
        <v>0</v>
      </c>
      <c r="E124" s="181"/>
      <c r="F124" s="70"/>
      <c r="G124" s="61">
        <v>25</v>
      </c>
      <c r="H124" s="70">
        <f>F123*G124/100</f>
        <v>23406463.249999996</v>
      </c>
      <c r="I124" s="15">
        <f t="shared" ref="I124:I161" si="25">F124-H124</f>
        <v>-23406463.249999996</v>
      </c>
      <c r="J124" s="15"/>
      <c r="K124" s="15"/>
      <c r="L124" s="15"/>
      <c r="M124" s="15">
        <f>($L$7*$L$8*E122/$L$10)+($L$7*$L$9*D122/$L$11)</f>
        <v>53628121.212768212</v>
      </c>
      <c r="N124" s="15">
        <f t="shared" si="17"/>
        <v>53628121.212768212</v>
      </c>
      <c r="O124" s="38">
        <f t="shared" si="18"/>
        <v>53628.121212768208</v>
      </c>
      <c r="P124" s="38">
        <v>49590.340768659189</v>
      </c>
      <c r="Q124" s="38">
        <f t="shared" si="20"/>
        <v>49590.3</v>
      </c>
      <c r="R124" s="38"/>
      <c r="S124" s="38"/>
      <c r="U124" s="38"/>
      <c r="V124" s="38"/>
      <c r="W124" s="38"/>
      <c r="X124" s="38"/>
    </row>
    <row r="125" spans="1:24" x14ac:dyDescent="0.25">
      <c r="A125" s="5"/>
      <c r="B125" s="1" t="s">
        <v>75</v>
      </c>
      <c r="C125" s="53">
        <v>4</v>
      </c>
      <c r="D125" s="75">
        <v>62.27</v>
      </c>
      <c r="E125" s="179">
        <v>1359</v>
      </c>
      <c r="F125" s="127">
        <v>954433.2</v>
      </c>
      <c r="G125" s="61">
        <v>75</v>
      </c>
      <c r="H125" s="70">
        <f t="shared" ref="H125:H161" si="26">F125*G125/100</f>
        <v>715824.9</v>
      </c>
      <c r="I125" s="15">
        <f t="shared" si="25"/>
        <v>238608.29999999993</v>
      </c>
      <c r="J125" s="15">
        <f t="shared" si="19"/>
        <v>702.30551876379684</v>
      </c>
      <c r="K125" s="15">
        <f t="shared" ref="K125:K161" si="27">$J$11*$J$19-J125</f>
        <v>-10.847158593853123</v>
      </c>
      <c r="L125" s="15">
        <f t="shared" ref="L125:L161" si="28">IF(K125&gt;0,$J$7*$J$8*(K125/$K$19),0)+$J$7*$J$9*(E125/$E$19)+$J$7*$J$10*(D125/$D$19)</f>
        <v>322874.8712479216</v>
      </c>
      <c r="M125" s="15"/>
      <c r="N125" s="15">
        <f t="shared" si="17"/>
        <v>322874.8712479216</v>
      </c>
      <c r="O125" s="38">
        <f t="shared" si="18"/>
        <v>322.87487124792159</v>
      </c>
      <c r="P125" s="38">
        <v>299.53608495255969</v>
      </c>
      <c r="Q125" s="38">
        <f t="shared" si="20"/>
        <v>299.5</v>
      </c>
      <c r="R125" s="38"/>
      <c r="S125" s="38"/>
      <c r="U125" s="38"/>
      <c r="V125" s="38"/>
      <c r="W125" s="38"/>
      <c r="X125" s="38"/>
    </row>
    <row r="126" spans="1:24" x14ac:dyDescent="0.25">
      <c r="A126" s="5"/>
      <c r="B126" s="1" t="s">
        <v>76</v>
      </c>
      <c r="C126" s="53">
        <v>4</v>
      </c>
      <c r="D126" s="75">
        <v>60.540000000000006</v>
      </c>
      <c r="E126" s="179">
        <v>2506</v>
      </c>
      <c r="F126" s="127">
        <v>756757.4</v>
      </c>
      <c r="G126" s="61">
        <v>75</v>
      </c>
      <c r="H126" s="70">
        <f t="shared" si="26"/>
        <v>567568.05000000005</v>
      </c>
      <c r="I126" s="15">
        <f t="shared" si="25"/>
        <v>189189.34999999998</v>
      </c>
      <c r="J126" s="15">
        <f t="shared" si="19"/>
        <v>301.97821229050282</v>
      </c>
      <c r="K126" s="15">
        <f t="shared" si="27"/>
        <v>389.48014787944089</v>
      </c>
      <c r="L126" s="15">
        <f t="shared" si="28"/>
        <v>937786.95767496643</v>
      </c>
      <c r="M126" s="15"/>
      <c r="N126" s="15">
        <f t="shared" si="17"/>
        <v>937786.95767496643</v>
      </c>
      <c r="O126" s="38">
        <f t="shared" si="18"/>
        <v>937.7869576749664</v>
      </c>
      <c r="P126" s="38">
        <v>973.96346528051697</v>
      </c>
      <c r="Q126" s="38">
        <f t="shared" si="20"/>
        <v>974</v>
      </c>
      <c r="R126" s="38"/>
      <c r="S126" s="38"/>
      <c r="U126" s="38"/>
      <c r="V126" s="38"/>
      <c r="W126" s="38"/>
      <c r="X126" s="38"/>
    </row>
    <row r="127" spans="1:24" x14ac:dyDescent="0.25">
      <c r="A127" s="5"/>
      <c r="B127" s="1" t="s">
        <v>77</v>
      </c>
      <c r="C127" s="53">
        <v>4</v>
      </c>
      <c r="D127" s="75">
        <v>34.874600000000001</v>
      </c>
      <c r="E127" s="179">
        <v>2327</v>
      </c>
      <c r="F127" s="127">
        <v>337126.8</v>
      </c>
      <c r="G127" s="61">
        <v>75</v>
      </c>
      <c r="H127" s="70">
        <f t="shared" si="26"/>
        <v>252845.1</v>
      </c>
      <c r="I127" s="15">
        <f t="shared" si="25"/>
        <v>84281.699999999983</v>
      </c>
      <c r="J127" s="15">
        <f t="shared" si="19"/>
        <v>144.87614954877523</v>
      </c>
      <c r="K127" s="15">
        <f t="shared" si="27"/>
        <v>546.58221062116854</v>
      </c>
      <c r="L127" s="15">
        <f t="shared" si="28"/>
        <v>1046383.4744530413</v>
      </c>
      <c r="M127" s="15"/>
      <c r="N127" s="15">
        <f t="shared" si="17"/>
        <v>1046383.4744530413</v>
      </c>
      <c r="O127" s="38">
        <f t="shared" si="18"/>
        <v>1046.3834744530413</v>
      </c>
      <c r="P127" s="38">
        <v>963.83955281835904</v>
      </c>
      <c r="Q127" s="38">
        <f t="shared" si="20"/>
        <v>963.8</v>
      </c>
      <c r="R127" s="38"/>
      <c r="S127" s="38"/>
      <c r="U127" s="38"/>
      <c r="V127" s="38"/>
      <c r="W127" s="38"/>
      <c r="X127" s="38"/>
    </row>
    <row r="128" spans="1:24" x14ac:dyDescent="0.25">
      <c r="A128" s="5"/>
      <c r="B128" s="1" t="s">
        <v>78</v>
      </c>
      <c r="C128" s="53">
        <v>4</v>
      </c>
      <c r="D128" s="75">
        <v>31.383899999999997</v>
      </c>
      <c r="E128" s="179">
        <v>1507</v>
      </c>
      <c r="F128" s="127">
        <v>219322.3</v>
      </c>
      <c r="G128" s="61">
        <v>75</v>
      </c>
      <c r="H128" s="70">
        <f t="shared" si="26"/>
        <v>164491.72500000001</v>
      </c>
      <c r="I128" s="15">
        <f t="shared" si="25"/>
        <v>54830.574999999983</v>
      </c>
      <c r="J128" s="15">
        <f t="shared" si="19"/>
        <v>145.53570006635698</v>
      </c>
      <c r="K128" s="15">
        <f t="shared" si="27"/>
        <v>545.92266010358674</v>
      </c>
      <c r="L128" s="15">
        <f t="shared" si="28"/>
        <v>950731.57972025999</v>
      </c>
      <c r="M128" s="15"/>
      <c r="N128" s="15">
        <f t="shared" si="17"/>
        <v>950731.57972025999</v>
      </c>
      <c r="O128" s="38">
        <f t="shared" si="18"/>
        <v>950.73157972026002</v>
      </c>
      <c r="P128" s="38">
        <v>874.25976231183199</v>
      </c>
      <c r="Q128" s="38">
        <f t="shared" si="20"/>
        <v>874.3</v>
      </c>
      <c r="R128" s="38"/>
      <c r="S128" s="38"/>
      <c r="U128" s="38"/>
      <c r="V128" s="38"/>
      <c r="W128" s="38"/>
      <c r="X128" s="38"/>
    </row>
    <row r="129" spans="1:24" x14ac:dyDescent="0.25">
      <c r="A129" s="5"/>
      <c r="B129" s="1" t="s">
        <v>740</v>
      </c>
      <c r="C129" s="53">
        <v>4</v>
      </c>
      <c r="D129" s="75">
        <v>25.623899999999999</v>
      </c>
      <c r="E129" s="179">
        <v>1299</v>
      </c>
      <c r="F129" s="127">
        <v>248115.3</v>
      </c>
      <c r="G129" s="61">
        <v>75</v>
      </c>
      <c r="H129" s="70">
        <f t="shared" si="26"/>
        <v>186086.47500000001</v>
      </c>
      <c r="I129" s="15">
        <f t="shared" si="25"/>
        <v>62028.824999999983</v>
      </c>
      <c r="J129" s="15">
        <f t="shared" si="19"/>
        <v>191.00484988452655</v>
      </c>
      <c r="K129" s="15">
        <f t="shared" si="27"/>
        <v>500.45351028541717</v>
      </c>
      <c r="L129" s="15">
        <f t="shared" si="28"/>
        <v>853808.35024812631</v>
      </c>
      <c r="M129" s="15"/>
      <c r="N129" s="15">
        <f t="shared" si="17"/>
        <v>853808.35024812631</v>
      </c>
      <c r="O129" s="38">
        <f t="shared" si="18"/>
        <v>853.80835024812632</v>
      </c>
      <c r="P129" s="38">
        <v>827.35787347833855</v>
      </c>
      <c r="Q129" s="38">
        <f t="shared" si="20"/>
        <v>827.4</v>
      </c>
      <c r="R129" s="38"/>
      <c r="S129" s="38"/>
      <c r="U129" s="38"/>
      <c r="V129" s="38"/>
      <c r="W129" s="38"/>
      <c r="X129" s="38"/>
    </row>
    <row r="130" spans="1:24" x14ac:dyDescent="0.25">
      <c r="A130" s="5"/>
      <c r="B130" s="1" t="s">
        <v>741</v>
      </c>
      <c r="C130" s="53">
        <v>4</v>
      </c>
      <c r="D130" s="75">
        <v>39.855800000000002</v>
      </c>
      <c r="E130" s="179">
        <v>2094</v>
      </c>
      <c r="F130" s="127">
        <v>225877.9</v>
      </c>
      <c r="G130" s="61">
        <v>75</v>
      </c>
      <c r="H130" s="70">
        <f t="shared" si="26"/>
        <v>169408.42499999999</v>
      </c>
      <c r="I130" s="15">
        <f t="shared" si="25"/>
        <v>56469.475000000006</v>
      </c>
      <c r="J130" s="15">
        <f t="shared" si="19"/>
        <v>107.86910219675262</v>
      </c>
      <c r="K130" s="15">
        <f t="shared" si="27"/>
        <v>583.58925797319114</v>
      </c>
      <c r="L130" s="15">
        <f t="shared" si="28"/>
        <v>1084644.7366878239</v>
      </c>
      <c r="M130" s="15"/>
      <c r="N130" s="15">
        <f t="shared" si="17"/>
        <v>1084644.7366878239</v>
      </c>
      <c r="O130" s="38">
        <f t="shared" si="18"/>
        <v>1084.644736687824</v>
      </c>
      <c r="P130" s="38">
        <v>993.15807231800329</v>
      </c>
      <c r="Q130" s="38">
        <f t="shared" si="20"/>
        <v>993.2</v>
      </c>
      <c r="R130" s="38"/>
      <c r="S130" s="38"/>
      <c r="U130" s="38"/>
      <c r="V130" s="38"/>
      <c r="W130" s="38"/>
      <c r="X130" s="38"/>
    </row>
    <row r="131" spans="1:24" x14ac:dyDescent="0.25">
      <c r="A131" s="5"/>
      <c r="B131" s="1" t="s">
        <v>742</v>
      </c>
      <c r="C131" s="53">
        <v>4</v>
      </c>
      <c r="D131" s="75">
        <v>24.169999999999998</v>
      </c>
      <c r="E131" s="179">
        <v>1510</v>
      </c>
      <c r="F131" s="127">
        <v>480081.6</v>
      </c>
      <c r="G131" s="61">
        <v>75</v>
      </c>
      <c r="H131" s="70">
        <f t="shared" si="26"/>
        <v>360061.2</v>
      </c>
      <c r="I131" s="15">
        <f t="shared" si="25"/>
        <v>120020.39999999997</v>
      </c>
      <c r="J131" s="15">
        <f t="shared" si="19"/>
        <v>317.93483443708607</v>
      </c>
      <c r="K131" s="15">
        <f t="shared" si="27"/>
        <v>373.52352573285765</v>
      </c>
      <c r="L131" s="15">
        <f t="shared" si="28"/>
        <v>707795.01373756246</v>
      </c>
      <c r="M131" s="15"/>
      <c r="N131" s="15">
        <f t="shared" si="17"/>
        <v>707795.01373756246</v>
      </c>
      <c r="O131" s="38">
        <f t="shared" si="18"/>
        <v>707.7950137375625</v>
      </c>
      <c r="P131" s="38">
        <v>696.81873836743625</v>
      </c>
      <c r="Q131" s="38">
        <f t="shared" si="20"/>
        <v>696.8</v>
      </c>
      <c r="R131" s="38"/>
      <c r="S131" s="38"/>
      <c r="U131" s="38"/>
      <c r="V131" s="38"/>
      <c r="W131" s="38"/>
      <c r="X131" s="38"/>
    </row>
    <row r="132" spans="1:24" x14ac:dyDescent="0.25">
      <c r="A132" s="5"/>
      <c r="B132" s="1" t="s">
        <v>79</v>
      </c>
      <c r="C132" s="53">
        <v>4</v>
      </c>
      <c r="D132" s="75">
        <v>31.63</v>
      </c>
      <c r="E132" s="179">
        <v>2503</v>
      </c>
      <c r="F132" s="127">
        <v>270072.40000000002</v>
      </c>
      <c r="G132" s="61">
        <v>75</v>
      </c>
      <c r="H132" s="70">
        <f t="shared" si="26"/>
        <v>202554.3</v>
      </c>
      <c r="I132" s="15">
        <f t="shared" si="25"/>
        <v>67518.100000000035</v>
      </c>
      <c r="J132" s="15">
        <f t="shared" si="19"/>
        <v>107.8994806232521</v>
      </c>
      <c r="K132" s="15">
        <f t="shared" si="27"/>
        <v>583.55887954669163</v>
      </c>
      <c r="L132" s="15">
        <f t="shared" si="28"/>
        <v>1102642.8044558731</v>
      </c>
      <c r="M132" s="15"/>
      <c r="N132" s="15">
        <f t="shared" si="17"/>
        <v>1102642.8044558731</v>
      </c>
      <c r="O132" s="38">
        <f t="shared" si="18"/>
        <v>1102.6428044558731</v>
      </c>
      <c r="P132" s="38">
        <v>1024.4877692458372</v>
      </c>
      <c r="Q132" s="38">
        <f t="shared" si="20"/>
        <v>1024.5</v>
      </c>
      <c r="R132" s="38"/>
      <c r="S132" s="38"/>
      <c r="U132" s="38"/>
      <c r="V132" s="38"/>
      <c r="W132" s="38"/>
      <c r="X132" s="38"/>
    </row>
    <row r="133" spans="1:24" x14ac:dyDescent="0.25">
      <c r="A133" s="5"/>
      <c r="B133" s="1" t="s">
        <v>80</v>
      </c>
      <c r="C133" s="53">
        <v>4</v>
      </c>
      <c r="D133" s="75">
        <v>11.828699999999998</v>
      </c>
      <c r="E133" s="179">
        <v>703</v>
      </c>
      <c r="F133" s="127">
        <v>254982.7</v>
      </c>
      <c r="G133" s="61">
        <v>75</v>
      </c>
      <c r="H133" s="70">
        <f t="shared" si="26"/>
        <v>191237.02499999999</v>
      </c>
      <c r="I133" s="15">
        <f t="shared" si="25"/>
        <v>63745.675000000017</v>
      </c>
      <c r="J133" s="15">
        <f t="shared" si="19"/>
        <v>362.70654338549076</v>
      </c>
      <c r="K133" s="15">
        <f t="shared" si="27"/>
        <v>328.75181678445296</v>
      </c>
      <c r="L133" s="15">
        <f t="shared" si="28"/>
        <v>530687.97591499472</v>
      </c>
      <c r="M133" s="15"/>
      <c r="N133" s="15">
        <f t="shared" si="17"/>
        <v>530687.97591499472</v>
      </c>
      <c r="O133" s="38">
        <f t="shared" si="18"/>
        <v>530.68797591499469</v>
      </c>
      <c r="P133" s="38">
        <v>465.37858632759475</v>
      </c>
      <c r="Q133" s="38">
        <f t="shared" si="20"/>
        <v>465.4</v>
      </c>
      <c r="R133" s="38"/>
      <c r="S133" s="38"/>
      <c r="U133" s="38"/>
      <c r="V133" s="38"/>
      <c r="W133" s="38"/>
      <c r="X133" s="38"/>
    </row>
    <row r="134" spans="1:24" x14ac:dyDescent="0.25">
      <c r="A134" s="5"/>
      <c r="B134" s="1" t="s">
        <v>81</v>
      </c>
      <c r="C134" s="53">
        <v>4</v>
      </c>
      <c r="D134" s="75">
        <v>33.254300000000001</v>
      </c>
      <c r="E134" s="179">
        <v>1945</v>
      </c>
      <c r="F134" s="127">
        <v>590365.80000000005</v>
      </c>
      <c r="G134" s="61">
        <v>75</v>
      </c>
      <c r="H134" s="70">
        <f t="shared" si="26"/>
        <v>442774.35</v>
      </c>
      <c r="I134" s="15">
        <f t="shared" si="25"/>
        <v>147591.45000000007</v>
      </c>
      <c r="J134" s="15">
        <f t="shared" si="19"/>
        <v>303.52997429305913</v>
      </c>
      <c r="K134" s="15">
        <f t="shared" si="27"/>
        <v>387.92838587688459</v>
      </c>
      <c r="L134" s="15">
        <f t="shared" si="28"/>
        <v>797866.33268677583</v>
      </c>
      <c r="M134" s="15"/>
      <c r="N134" s="15">
        <f t="shared" si="17"/>
        <v>797866.33268677583</v>
      </c>
      <c r="O134" s="38">
        <f t="shared" si="18"/>
        <v>797.86633268677588</v>
      </c>
      <c r="P134" s="38">
        <v>765.70321940585438</v>
      </c>
      <c r="Q134" s="38">
        <f t="shared" si="20"/>
        <v>765.7</v>
      </c>
      <c r="R134" s="38"/>
      <c r="S134" s="38"/>
      <c r="U134" s="38"/>
      <c r="V134" s="38"/>
      <c r="W134" s="38"/>
      <c r="X134" s="38"/>
    </row>
    <row r="135" spans="1:24" x14ac:dyDescent="0.25">
      <c r="A135" s="5"/>
      <c r="B135" s="1" t="s">
        <v>82</v>
      </c>
      <c r="C135" s="53">
        <v>4</v>
      </c>
      <c r="D135" s="75">
        <v>34.46</v>
      </c>
      <c r="E135" s="179">
        <v>2020</v>
      </c>
      <c r="F135" s="127">
        <v>2929950.1</v>
      </c>
      <c r="G135" s="61">
        <v>75</v>
      </c>
      <c r="H135" s="70">
        <f t="shared" si="26"/>
        <v>2197462.5750000002</v>
      </c>
      <c r="I135" s="15">
        <f t="shared" si="25"/>
        <v>732487.52499999991</v>
      </c>
      <c r="J135" s="15">
        <f t="shared" si="19"/>
        <v>1450.4703465346536</v>
      </c>
      <c r="K135" s="15">
        <f t="shared" si="27"/>
        <v>-759.01198636470986</v>
      </c>
      <c r="L135" s="15">
        <f t="shared" si="28"/>
        <v>309427.60119980294</v>
      </c>
      <c r="M135" s="15"/>
      <c r="N135" s="15">
        <f t="shared" si="17"/>
        <v>309427.60119980294</v>
      </c>
      <c r="O135" s="38">
        <f t="shared" si="18"/>
        <v>309.42760119980295</v>
      </c>
      <c r="P135" s="38">
        <v>290.65514792563749</v>
      </c>
      <c r="Q135" s="38">
        <f t="shared" si="20"/>
        <v>290.7</v>
      </c>
      <c r="R135" s="38"/>
      <c r="S135" s="38"/>
      <c r="U135" s="38"/>
      <c r="V135" s="38"/>
      <c r="W135" s="38"/>
      <c r="X135" s="38"/>
    </row>
    <row r="136" spans="1:24" x14ac:dyDescent="0.25">
      <c r="A136" s="5"/>
      <c r="B136" s="1" t="s">
        <v>885</v>
      </c>
      <c r="C136" s="53">
        <v>3</v>
      </c>
      <c r="D136" s="75">
        <v>34.15</v>
      </c>
      <c r="E136" s="179">
        <v>37021</v>
      </c>
      <c r="F136" s="127">
        <v>64205548.899999999</v>
      </c>
      <c r="G136" s="61">
        <v>35</v>
      </c>
      <c r="H136" s="70">
        <f t="shared" si="26"/>
        <v>22471942.114999998</v>
      </c>
      <c r="I136" s="15">
        <f t="shared" si="25"/>
        <v>41733606.784999996</v>
      </c>
      <c r="J136" s="15">
        <f t="shared" si="19"/>
        <v>1734.3007725345074</v>
      </c>
      <c r="K136" s="15">
        <f t="shared" si="27"/>
        <v>-1042.8424123645636</v>
      </c>
      <c r="L136" s="15">
        <f t="shared" si="28"/>
        <v>3917832.2587976297</v>
      </c>
      <c r="M136" s="15"/>
      <c r="N136" s="15">
        <f t="shared" si="17"/>
        <v>3917832.2587976297</v>
      </c>
      <c r="O136" s="38">
        <f t="shared" si="18"/>
        <v>3917.8322587976299</v>
      </c>
      <c r="P136" s="38">
        <v>3603.3713741463962</v>
      </c>
      <c r="Q136" s="38">
        <f t="shared" si="20"/>
        <v>3603.4</v>
      </c>
      <c r="R136" s="38"/>
      <c r="S136" s="38"/>
      <c r="U136" s="38"/>
      <c r="V136" s="38"/>
      <c r="W136" s="38"/>
      <c r="X136" s="38"/>
    </row>
    <row r="137" spans="1:24" x14ac:dyDescent="0.25">
      <c r="A137" s="5"/>
      <c r="B137" s="1" t="s">
        <v>743</v>
      </c>
      <c r="C137" s="53">
        <v>4</v>
      </c>
      <c r="D137" s="75">
        <v>34.1</v>
      </c>
      <c r="E137" s="179">
        <v>1161</v>
      </c>
      <c r="F137" s="127">
        <v>134062.1</v>
      </c>
      <c r="G137" s="61">
        <v>75</v>
      </c>
      <c r="H137" s="70">
        <f t="shared" si="26"/>
        <v>100546.575</v>
      </c>
      <c r="I137" s="15">
        <f t="shared" si="25"/>
        <v>33515.525000000009</v>
      </c>
      <c r="J137" s="15">
        <f t="shared" si="19"/>
        <v>115.47123169681309</v>
      </c>
      <c r="K137" s="15">
        <f t="shared" si="27"/>
        <v>575.98712847313061</v>
      </c>
      <c r="L137" s="15">
        <f t="shared" si="28"/>
        <v>961750.09827917046</v>
      </c>
      <c r="M137" s="15"/>
      <c r="N137" s="15">
        <f t="shared" si="17"/>
        <v>961750.09827917046</v>
      </c>
      <c r="O137" s="38">
        <f t="shared" si="18"/>
        <v>961.75009827917052</v>
      </c>
      <c r="P137" s="38">
        <v>877.02329377399633</v>
      </c>
      <c r="Q137" s="38">
        <f t="shared" si="20"/>
        <v>877</v>
      </c>
      <c r="R137" s="38"/>
      <c r="S137" s="38"/>
      <c r="U137" s="38"/>
      <c r="V137" s="38"/>
      <c r="W137" s="38"/>
      <c r="X137" s="38"/>
    </row>
    <row r="138" spans="1:24" x14ac:dyDescent="0.25">
      <c r="A138" s="5"/>
      <c r="B138" s="1" t="s">
        <v>83</v>
      </c>
      <c r="C138" s="53">
        <v>4</v>
      </c>
      <c r="D138" s="75">
        <v>69.12</v>
      </c>
      <c r="E138" s="179">
        <v>5738</v>
      </c>
      <c r="F138" s="127">
        <v>1389901</v>
      </c>
      <c r="G138" s="61">
        <v>75</v>
      </c>
      <c r="H138" s="70">
        <f t="shared" si="26"/>
        <v>1042425.75</v>
      </c>
      <c r="I138" s="15">
        <f t="shared" si="25"/>
        <v>347475.25</v>
      </c>
      <c r="J138" s="15">
        <f t="shared" si="19"/>
        <v>242.22743116068315</v>
      </c>
      <c r="K138" s="15">
        <f t="shared" si="27"/>
        <v>449.23092900926054</v>
      </c>
      <c r="L138" s="15">
        <f t="shared" si="28"/>
        <v>1373218.3864245939</v>
      </c>
      <c r="M138" s="15"/>
      <c r="N138" s="15">
        <f t="shared" si="17"/>
        <v>1373218.3864245939</v>
      </c>
      <c r="O138" s="38">
        <f t="shared" si="18"/>
        <v>1373.218386424594</v>
      </c>
      <c r="P138" s="38">
        <v>1265.3913715589924</v>
      </c>
      <c r="Q138" s="38">
        <f t="shared" si="20"/>
        <v>1265.4000000000001</v>
      </c>
      <c r="R138" s="38"/>
      <c r="S138" s="38"/>
      <c r="U138" s="38"/>
      <c r="V138" s="38"/>
      <c r="W138" s="38"/>
      <c r="X138" s="38"/>
    </row>
    <row r="139" spans="1:24" x14ac:dyDescent="0.25">
      <c r="A139" s="5"/>
      <c r="B139" s="1" t="s">
        <v>744</v>
      </c>
      <c r="C139" s="53">
        <v>4</v>
      </c>
      <c r="D139" s="75">
        <v>26.168200000000002</v>
      </c>
      <c r="E139" s="179">
        <v>1520</v>
      </c>
      <c r="F139" s="127">
        <v>115158</v>
      </c>
      <c r="G139" s="61">
        <v>75</v>
      </c>
      <c r="H139" s="70">
        <f t="shared" si="26"/>
        <v>86368.5</v>
      </c>
      <c r="I139" s="15">
        <f t="shared" si="25"/>
        <v>28789.5</v>
      </c>
      <c r="J139" s="15">
        <f t="shared" si="19"/>
        <v>75.761842105263156</v>
      </c>
      <c r="K139" s="15">
        <f t="shared" si="27"/>
        <v>615.6965180646805</v>
      </c>
      <c r="L139" s="15">
        <f t="shared" si="28"/>
        <v>1026645.791003678</v>
      </c>
      <c r="M139" s="15"/>
      <c r="N139" s="15">
        <f t="shared" si="17"/>
        <v>1026645.791003678</v>
      </c>
      <c r="O139" s="38">
        <f t="shared" si="18"/>
        <v>1026.6457910036779</v>
      </c>
      <c r="P139" s="38">
        <v>939.4275371000108</v>
      </c>
      <c r="Q139" s="38">
        <f t="shared" si="20"/>
        <v>939.4</v>
      </c>
      <c r="R139" s="38"/>
      <c r="S139" s="38"/>
      <c r="U139" s="38"/>
      <c r="V139" s="38"/>
      <c r="W139" s="38"/>
      <c r="X139" s="38"/>
    </row>
    <row r="140" spans="1:24" x14ac:dyDescent="0.25">
      <c r="A140" s="5"/>
      <c r="B140" s="1" t="s">
        <v>84</v>
      </c>
      <c r="C140" s="53">
        <v>4</v>
      </c>
      <c r="D140" s="75">
        <v>85.18</v>
      </c>
      <c r="E140" s="179">
        <v>4554</v>
      </c>
      <c r="F140" s="127">
        <v>1089492.8</v>
      </c>
      <c r="G140" s="61">
        <v>75</v>
      </c>
      <c r="H140" s="70">
        <f t="shared" si="26"/>
        <v>817119.6</v>
      </c>
      <c r="I140" s="15">
        <f t="shared" si="25"/>
        <v>272373.20000000007</v>
      </c>
      <c r="J140" s="15">
        <f t="shared" si="19"/>
        <v>239.23864734299519</v>
      </c>
      <c r="K140" s="15">
        <f t="shared" si="27"/>
        <v>452.21971282694852</v>
      </c>
      <c r="L140" s="15">
        <f t="shared" si="28"/>
        <v>1302102.7893710961</v>
      </c>
      <c r="M140" s="15"/>
      <c r="N140" s="15">
        <f t="shared" si="17"/>
        <v>1302102.7893710961</v>
      </c>
      <c r="O140" s="38">
        <f t="shared" si="18"/>
        <v>1302.1027893710962</v>
      </c>
      <c r="P140" s="38">
        <v>1154.8017213956591</v>
      </c>
      <c r="Q140" s="38">
        <f t="shared" si="20"/>
        <v>1154.8</v>
      </c>
      <c r="R140" s="38"/>
      <c r="S140" s="38"/>
      <c r="U140" s="38"/>
      <c r="V140" s="38"/>
      <c r="W140" s="38"/>
      <c r="X140" s="38"/>
    </row>
    <row r="141" spans="1:24" x14ac:dyDescent="0.25">
      <c r="A141" s="5"/>
      <c r="B141" s="1" t="s">
        <v>85</v>
      </c>
      <c r="C141" s="53">
        <v>4</v>
      </c>
      <c r="D141" s="75">
        <v>34.762</v>
      </c>
      <c r="E141" s="179">
        <v>1861</v>
      </c>
      <c r="F141" s="127">
        <v>284492.79999999999</v>
      </c>
      <c r="G141" s="61">
        <v>75</v>
      </c>
      <c r="H141" s="70">
        <f t="shared" si="26"/>
        <v>213369.60000000001</v>
      </c>
      <c r="I141" s="15">
        <f t="shared" si="25"/>
        <v>71123.199999999983</v>
      </c>
      <c r="J141" s="15">
        <f t="shared" si="19"/>
        <v>152.87092960773776</v>
      </c>
      <c r="K141" s="15">
        <f t="shared" si="27"/>
        <v>538.58743056220601</v>
      </c>
      <c r="L141" s="15">
        <f t="shared" si="28"/>
        <v>987700.47815284517</v>
      </c>
      <c r="M141" s="15"/>
      <c r="N141" s="15">
        <f t="shared" si="17"/>
        <v>987700.47815284517</v>
      </c>
      <c r="O141" s="38">
        <f t="shared" si="18"/>
        <v>987.70047815284522</v>
      </c>
      <c r="P141" s="38">
        <v>893.07183036474203</v>
      </c>
      <c r="Q141" s="38">
        <f t="shared" si="20"/>
        <v>893.1</v>
      </c>
      <c r="R141" s="38"/>
      <c r="S141" s="38"/>
      <c r="U141" s="38"/>
      <c r="V141" s="38"/>
      <c r="W141" s="38"/>
      <c r="X141" s="38"/>
    </row>
    <row r="142" spans="1:24" x14ac:dyDescent="0.25">
      <c r="A142" s="5"/>
      <c r="B142" s="1" t="s">
        <v>86</v>
      </c>
      <c r="C142" s="53">
        <v>4</v>
      </c>
      <c r="D142" s="75">
        <v>46.627399999999994</v>
      </c>
      <c r="E142" s="179">
        <v>1649</v>
      </c>
      <c r="F142" s="127">
        <v>627646.1</v>
      </c>
      <c r="G142" s="61">
        <v>75</v>
      </c>
      <c r="H142" s="70">
        <f t="shared" si="26"/>
        <v>470734.57500000001</v>
      </c>
      <c r="I142" s="15">
        <f t="shared" si="25"/>
        <v>156911.52499999997</v>
      </c>
      <c r="J142" s="15">
        <f t="shared" si="19"/>
        <v>380.62225591267435</v>
      </c>
      <c r="K142" s="15">
        <f t="shared" si="27"/>
        <v>310.83610425726937</v>
      </c>
      <c r="L142" s="15">
        <f t="shared" si="28"/>
        <v>707280.1128115335</v>
      </c>
      <c r="M142" s="15"/>
      <c r="N142" s="15">
        <f t="shared" si="17"/>
        <v>707280.1128115335</v>
      </c>
      <c r="O142" s="38">
        <f t="shared" si="18"/>
        <v>707.28011281153351</v>
      </c>
      <c r="P142" s="38">
        <v>886.55137255240038</v>
      </c>
      <c r="Q142" s="38">
        <f t="shared" si="20"/>
        <v>886.6</v>
      </c>
      <c r="R142" s="38"/>
      <c r="S142" s="38"/>
      <c r="U142" s="38"/>
      <c r="V142" s="38"/>
      <c r="W142" s="38"/>
      <c r="X142" s="38"/>
    </row>
    <row r="143" spans="1:24" x14ac:dyDescent="0.25">
      <c r="A143" s="5"/>
      <c r="B143" s="1" t="s">
        <v>87</v>
      </c>
      <c r="C143" s="53">
        <v>4</v>
      </c>
      <c r="D143" s="75">
        <v>61.2</v>
      </c>
      <c r="E143" s="179">
        <v>2208</v>
      </c>
      <c r="F143" s="127">
        <v>856856.1</v>
      </c>
      <c r="G143" s="61">
        <v>75</v>
      </c>
      <c r="H143" s="70">
        <f t="shared" si="26"/>
        <v>642642.07499999995</v>
      </c>
      <c r="I143" s="15">
        <f t="shared" si="25"/>
        <v>214214.02500000002</v>
      </c>
      <c r="J143" s="15">
        <f t="shared" si="19"/>
        <v>388.06888586956518</v>
      </c>
      <c r="K143" s="15">
        <f t="shared" si="27"/>
        <v>303.38947430037854</v>
      </c>
      <c r="L143" s="15">
        <f t="shared" si="28"/>
        <v>798095.98306865664</v>
      </c>
      <c r="M143" s="15"/>
      <c r="N143" s="15">
        <f t="shared" si="17"/>
        <v>798095.98306865664</v>
      </c>
      <c r="O143" s="38">
        <f t="shared" si="18"/>
        <v>798.09598306865666</v>
      </c>
      <c r="P143" s="38">
        <v>735.00217437806464</v>
      </c>
      <c r="Q143" s="38">
        <f t="shared" si="20"/>
        <v>735</v>
      </c>
      <c r="R143" s="38"/>
      <c r="S143" s="38"/>
      <c r="U143" s="38"/>
      <c r="V143" s="38"/>
      <c r="W143" s="38"/>
      <c r="X143" s="38"/>
    </row>
    <row r="144" spans="1:24" x14ac:dyDescent="0.25">
      <c r="A144" s="5"/>
      <c r="B144" s="1" t="s">
        <v>88</v>
      </c>
      <c r="C144" s="53">
        <v>4</v>
      </c>
      <c r="D144" s="75">
        <v>47.41</v>
      </c>
      <c r="E144" s="179">
        <v>2884</v>
      </c>
      <c r="F144" s="127">
        <v>8175081.5999999996</v>
      </c>
      <c r="G144" s="61">
        <v>75</v>
      </c>
      <c r="H144" s="70">
        <f t="shared" si="26"/>
        <v>6131311.2000000002</v>
      </c>
      <c r="I144" s="15">
        <f t="shared" si="25"/>
        <v>2043770.3999999994</v>
      </c>
      <c r="J144" s="15">
        <f t="shared" si="19"/>
        <v>2834.6330097087375</v>
      </c>
      <c r="K144" s="15">
        <f t="shared" si="27"/>
        <v>-2143.1746495387938</v>
      </c>
      <c r="L144" s="15">
        <f t="shared" si="28"/>
        <v>436525.9659663171</v>
      </c>
      <c r="M144" s="15"/>
      <c r="N144" s="15">
        <f t="shared" si="17"/>
        <v>436525.9659663171</v>
      </c>
      <c r="O144" s="38">
        <f t="shared" si="18"/>
        <v>436.52596596631713</v>
      </c>
      <c r="P144" s="38">
        <v>400.47016687879011</v>
      </c>
      <c r="Q144" s="38">
        <f t="shared" si="20"/>
        <v>400.5</v>
      </c>
      <c r="R144" s="38"/>
      <c r="S144" s="38"/>
      <c r="U144" s="38"/>
      <c r="V144" s="38"/>
      <c r="W144" s="38"/>
      <c r="X144" s="38"/>
    </row>
    <row r="145" spans="1:24" x14ac:dyDescent="0.25">
      <c r="A145" s="5"/>
      <c r="B145" s="1" t="s">
        <v>89</v>
      </c>
      <c r="C145" s="53">
        <v>4</v>
      </c>
      <c r="D145" s="75">
        <v>17.339500000000001</v>
      </c>
      <c r="E145" s="179">
        <v>848</v>
      </c>
      <c r="F145" s="127">
        <v>120623.9</v>
      </c>
      <c r="G145" s="61">
        <v>75</v>
      </c>
      <c r="H145" s="70">
        <f t="shared" si="26"/>
        <v>90467.925000000003</v>
      </c>
      <c r="I145" s="15">
        <f t="shared" si="25"/>
        <v>30155.974999999991</v>
      </c>
      <c r="J145" s="15">
        <f t="shared" si="19"/>
        <v>142.24516509433963</v>
      </c>
      <c r="K145" s="15">
        <f t="shared" si="27"/>
        <v>549.21319507560406</v>
      </c>
      <c r="L145" s="15">
        <f t="shared" si="28"/>
        <v>845800.02164019702</v>
      </c>
      <c r="M145" s="15"/>
      <c r="N145" s="15">
        <f t="shared" si="17"/>
        <v>845800.02164019702</v>
      </c>
      <c r="O145" s="38">
        <f t="shared" si="18"/>
        <v>845.80002164019697</v>
      </c>
      <c r="P145" s="38">
        <v>800.93477990149222</v>
      </c>
      <c r="Q145" s="38">
        <f t="shared" si="20"/>
        <v>800.9</v>
      </c>
      <c r="R145" s="38"/>
      <c r="S145" s="38"/>
      <c r="U145" s="38"/>
      <c r="V145" s="38"/>
      <c r="W145" s="38"/>
      <c r="X145" s="38"/>
    </row>
    <row r="146" spans="1:24" x14ac:dyDescent="0.25">
      <c r="A146" s="5"/>
      <c r="B146" s="1" t="s">
        <v>90</v>
      </c>
      <c r="C146" s="53">
        <v>4</v>
      </c>
      <c r="D146" s="75">
        <v>17.34</v>
      </c>
      <c r="E146" s="179">
        <v>734</v>
      </c>
      <c r="F146" s="127">
        <v>46001.3</v>
      </c>
      <c r="G146" s="61">
        <v>75</v>
      </c>
      <c r="H146" s="70">
        <f t="shared" si="26"/>
        <v>34500.974999999999</v>
      </c>
      <c r="I146" s="15">
        <f t="shared" si="25"/>
        <v>11500.325000000004</v>
      </c>
      <c r="J146" s="15">
        <f t="shared" si="19"/>
        <v>62.672070844686651</v>
      </c>
      <c r="K146" s="15">
        <f t="shared" si="27"/>
        <v>628.78628932525703</v>
      </c>
      <c r="L146" s="15">
        <f t="shared" si="28"/>
        <v>936548.05687881378</v>
      </c>
      <c r="M146" s="15"/>
      <c r="N146" s="15">
        <f t="shared" si="17"/>
        <v>936548.05687881378</v>
      </c>
      <c r="O146" s="38">
        <f t="shared" si="18"/>
        <v>936.54805687881378</v>
      </c>
      <c r="P146" s="38">
        <v>888.3634642082601</v>
      </c>
      <c r="Q146" s="38">
        <f t="shared" si="20"/>
        <v>888.4</v>
      </c>
      <c r="R146" s="38"/>
      <c r="S146" s="38"/>
      <c r="U146" s="38"/>
      <c r="V146" s="38"/>
      <c r="W146" s="38"/>
      <c r="X146" s="38"/>
    </row>
    <row r="147" spans="1:24" x14ac:dyDescent="0.25">
      <c r="A147" s="5"/>
      <c r="B147" s="1" t="s">
        <v>91</v>
      </c>
      <c r="C147" s="53">
        <v>4</v>
      </c>
      <c r="D147" s="75">
        <v>26.2576</v>
      </c>
      <c r="E147" s="179">
        <v>1501</v>
      </c>
      <c r="F147" s="127">
        <v>597731.9</v>
      </c>
      <c r="G147" s="61">
        <v>75</v>
      </c>
      <c r="H147" s="70">
        <f t="shared" si="26"/>
        <v>448298.92499999999</v>
      </c>
      <c r="I147" s="15">
        <f t="shared" si="25"/>
        <v>149432.97500000003</v>
      </c>
      <c r="J147" s="15">
        <f t="shared" si="19"/>
        <v>398.22245169886742</v>
      </c>
      <c r="K147" s="15">
        <f t="shared" si="27"/>
        <v>293.2359084710763</v>
      </c>
      <c r="L147" s="15">
        <f t="shared" si="28"/>
        <v>609570.39570374135</v>
      </c>
      <c r="M147" s="15"/>
      <c r="N147" s="15">
        <f t="shared" ref="N147:N210" si="29">L147+M147</f>
        <v>609570.39570374135</v>
      </c>
      <c r="O147" s="38">
        <f t="shared" si="18"/>
        <v>609.57039570374138</v>
      </c>
      <c r="P147" s="38">
        <v>544.95168184962165</v>
      </c>
      <c r="Q147" s="38">
        <f t="shared" si="20"/>
        <v>545</v>
      </c>
      <c r="R147" s="38"/>
      <c r="S147" s="38"/>
      <c r="U147" s="38"/>
      <c r="V147" s="38"/>
      <c r="W147" s="38"/>
      <c r="X147" s="38"/>
    </row>
    <row r="148" spans="1:24" x14ac:dyDescent="0.25">
      <c r="A148" s="5"/>
      <c r="B148" s="1" t="s">
        <v>92</v>
      </c>
      <c r="C148" s="53">
        <v>4</v>
      </c>
      <c r="D148" s="75">
        <v>61.502499999999998</v>
      </c>
      <c r="E148" s="179">
        <v>2325</v>
      </c>
      <c r="F148" s="127">
        <v>1105610.2</v>
      </c>
      <c r="G148" s="61">
        <v>75</v>
      </c>
      <c r="H148" s="70">
        <f t="shared" si="26"/>
        <v>829207.65</v>
      </c>
      <c r="I148" s="15">
        <f t="shared" si="25"/>
        <v>276402.54999999993</v>
      </c>
      <c r="J148" s="15">
        <f t="shared" si="19"/>
        <v>475.53126881720431</v>
      </c>
      <c r="K148" s="15">
        <f t="shared" si="27"/>
        <v>215.92709135273941</v>
      </c>
      <c r="L148" s="15">
        <f t="shared" si="28"/>
        <v>698383.86969748838</v>
      </c>
      <c r="M148" s="15"/>
      <c r="N148" s="15">
        <f t="shared" si="29"/>
        <v>698383.86969748838</v>
      </c>
      <c r="O148" s="38">
        <f t="shared" si="18"/>
        <v>698.38386969748842</v>
      </c>
      <c r="P148" s="38">
        <v>701.87439630721394</v>
      </c>
      <c r="Q148" s="38">
        <f t="shared" si="20"/>
        <v>701.9</v>
      </c>
      <c r="R148" s="38"/>
      <c r="S148" s="38"/>
      <c r="U148" s="38"/>
      <c r="V148" s="38"/>
      <c r="W148" s="38"/>
      <c r="X148" s="38"/>
    </row>
    <row r="149" spans="1:24" x14ac:dyDescent="0.25">
      <c r="A149" s="5"/>
      <c r="B149" s="1" t="s">
        <v>745</v>
      </c>
      <c r="C149" s="53">
        <v>4</v>
      </c>
      <c r="D149" s="75">
        <v>22.879899999999999</v>
      </c>
      <c r="E149" s="179">
        <v>636</v>
      </c>
      <c r="F149" s="127">
        <v>185155.6</v>
      </c>
      <c r="G149" s="61">
        <v>75</v>
      </c>
      <c r="H149" s="70">
        <f t="shared" si="26"/>
        <v>138866.70000000001</v>
      </c>
      <c r="I149" s="15">
        <f t="shared" si="25"/>
        <v>46288.899999999994</v>
      </c>
      <c r="J149" s="15">
        <f t="shared" si="19"/>
        <v>291.1251572327044</v>
      </c>
      <c r="K149" s="15">
        <f t="shared" si="27"/>
        <v>400.33320293723932</v>
      </c>
      <c r="L149" s="15">
        <f t="shared" si="28"/>
        <v>648416.94561780104</v>
      </c>
      <c r="M149" s="15"/>
      <c r="N149" s="15">
        <f t="shared" si="29"/>
        <v>648416.94561780104</v>
      </c>
      <c r="O149" s="38">
        <f t="shared" si="18"/>
        <v>648.41694561780105</v>
      </c>
      <c r="P149" s="38">
        <v>609.12262190281479</v>
      </c>
      <c r="Q149" s="38">
        <f t="shared" si="20"/>
        <v>609.1</v>
      </c>
      <c r="R149" s="38"/>
      <c r="S149" s="38"/>
      <c r="U149" s="38"/>
      <c r="V149" s="38"/>
      <c r="W149" s="38"/>
      <c r="X149" s="38"/>
    </row>
    <row r="150" spans="1:24" x14ac:dyDescent="0.25">
      <c r="A150" s="5"/>
      <c r="B150" s="1" t="s">
        <v>93</v>
      </c>
      <c r="C150" s="53">
        <v>4</v>
      </c>
      <c r="D150" s="75">
        <v>31.273200000000003</v>
      </c>
      <c r="E150" s="179">
        <v>578</v>
      </c>
      <c r="F150" s="127">
        <v>370482.9</v>
      </c>
      <c r="G150" s="61">
        <v>75</v>
      </c>
      <c r="H150" s="70">
        <f t="shared" si="26"/>
        <v>277862.17499999999</v>
      </c>
      <c r="I150" s="15">
        <f t="shared" si="25"/>
        <v>92620.725000000035</v>
      </c>
      <c r="J150" s="15">
        <f t="shared" si="19"/>
        <v>640.97387543252603</v>
      </c>
      <c r="K150" s="15">
        <f t="shared" si="27"/>
        <v>50.484484737417688</v>
      </c>
      <c r="L150" s="15">
        <f t="shared" si="28"/>
        <v>216407.99561132194</v>
      </c>
      <c r="M150" s="15"/>
      <c r="N150" s="15">
        <f t="shared" si="29"/>
        <v>216407.99561132194</v>
      </c>
      <c r="O150" s="38">
        <f t="shared" si="18"/>
        <v>216.40799561132195</v>
      </c>
      <c r="P150" s="38">
        <v>346.02914015919441</v>
      </c>
      <c r="Q150" s="38">
        <f t="shared" si="20"/>
        <v>346</v>
      </c>
      <c r="R150" s="38"/>
      <c r="S150" s="38"/>
      <c r="U150" s="38"/>
      <c r="V150" s="38"/>
      <c r="W150" s="38"/>
      <c r="X150" s="38"/>
    </row>
    <row r="151" spans="1:24" x14ac:dyDescent="0.25">
      <c r="A151" s="5"/>
      <c r="B151" s="1" t="s">
        <v>94</v>
      </c>
      <c r="C151" s="53">
        <v>4</v>
      </c>
      <c r="D151" s="75">
        <v>58.628599999999992</v>
      </c>
      <c r="E151" s="179">
        <v>3970</v>
      </c>
      <c r="F151" s="127">
        <v>534740.69999999995</v>
      </c>
      <c r="G151" s="61">
        <v>75</v>
      </c>
      <c r="H151" s="70">
        <f t="shared" si="26"/>
        <v>401055.52500000002</v>
      </c>
      <c r="I151" s="15">
        <f t="shared" si="25"/>
        <v>133685.17499999993</v>
      </c>
      <c r="J151" s="15">
        <f t="shared" si="19"/>
        <v>134.69539042821157</v>
      </c>
      <c r="K151" s="15">
        <f t="shared" si="27"/>
        <v>556.76296974173215</v>
      </c>
      <c r="L151" s="15">
        <f t="shared" si="28"/>
        <v>1298631.8057845021</v>
      </c>
      <c r="M151" s="15"/>
      <c r="N151" s="15">
        <f t="shared" si="29"/>
        <v>1298631.8057845021</v>
      </c>
      <c r="O151" s="38">
        <f t="shared" ref="O151:O214" si="30">N151/1000</f>
        <v>1298.6318057845021</v>
      </c>
      <c r="P151" s="38">
        <v>1215.8784597296874</v>
      </c>
      <c r="Q151" s="38">
        <f t="shared" si="20"/>
        <v>1215.9000000000001</v>
      </c>
      <c r="R151" s="38"/>
      <c r="S151" s="38"/>
      <c r="U151" s="38"/>
      <c r="V151" s="38"/>
      <c r="W151" s="38"/>
      <c r="X151" s="38"/>
    </row>
    <row r="152" spans="1:24" x14ac:dyDescent="0.25">
      <c r="A152" s="5"/>
      <c r="B152" s="1" t="s">
        <v>95</v>
      </c>
      <c r="C152" s="53">
        <v>4</v>
      </c>
      <c r="D152" s="75">
        <v>76.844499999999996</v>
      </c>
      <c r="E152" s="179">
        <v>3213</v>
      </c>
      <c r="F152" s="127">
        <v>1197393.3</v>
      </c>
      <c r="G152" s="61">
        <v>75</v>
      </c>
      <c r="H152" s="70">
        <f t="shared" si="26"/>
        <v>898044.97499999998</v>
      </c>
      <c r="I152" s="15">
        <f t="shared" si="25"/>
        <v>299348.32500000007</v>
      </c>
      <c r="J152" s="15">
        <f t="shared" ref="J152:J215" si="31">F152/E152</f>
        <v>372.67142857142858</v>
      </c>
      <c r="K152" s="15">
        <f t="shared" si="27"/>
        <v>318.78693159851514</v>
      </c>
      <c r="L152" s="15">
        <f t="shared" si="28"/>
        <v>967475.7288661385</v>
      </c>
      <c r="M152" s="15"/>
      <c r="N152" s="15">
        <f t="shared" si="29"/>
        <v>967475.7288661385</v>
      </c>
      <c r="O152" s="38">
        <f t="shared" si="30"/>
        <v>967.47572886613852</v>
      </c>
      <c r="P152" s="38">
        <v>876.90726924662454</v>
      </c>
      <c r="Q152" s="38">
        <f t="shared" si="20"/>
        <v>876.9</v>
      </c>
      <c r="R152" s="38"/>
      <c r="S152" s="38"/>
      <c r="U152" s="38"/>
      <c r="V152" s="38"/>
      <c r="W152" s="38"/>
      <c r="X152" s="38"/>
    </row>
    <row r="153" spans="1:24" x14ac:dyDescent="0.25">
      <c r="A153" s="5"/>
      <c r="B153" s="1" t="s">
        <v>96</v>
      </c>
      <c r="C153" s="53">
        <v>4</v>
      </c>
      <c r="D153" s="75">
        <v>38.180500000000002</v>
      </c>
      <c r="E153" s="179">
        <v>2271</v>
      </c>
      <c r="F153" s="127">
        <v>309003</v>
      </c>
      <c r="G153" s="61">
        <v>75</v>
      </c>
      <c r="H153" s="70">
        <f t="shared" si="26"/>
        <v>231752.25</v>
      </c>
      <c r="I153" s="15">
        <f t="shared" si="25"/>
        <v>77250.75</v>
      </c>
      <c r="J153" s="15">
        <f t="shared" si="31"/>
        <v>136.06472919418758</v>
      </c>
      <c r="K153" s="15">
        <f t="shared" si="27"/>
        <v>555.3936309757562</v>
      </c>
      <c r="L153" s="15">
        <f t="shared" si="28"/>
        <v>1061660.5150103611</v>
      </c>
      <c r="M153" s="15"/>
      <c r="N153" s="15">
        <f t="shared" si="29"/>
        <v>1061660.5150103611</v>
      </c>
      <c r="O153" s="38">
        <f t="shared" si="30"/>
        <v>1061.660515010361</v>
      </c>
      <c r="P153" s="38">
        <v>973.52952133611382</v>
      </c>
      <c r="Q153" s="38">
        <f t="shared" ref="Q153:Q216" si="32">(ROUND(P153,1))</f>
        <v>973.5</v>
      </c>
      <c r="R153" s="38"/>
      <c r="S153" s="38"/>
      <c r="U153" s="38"/>
      <c r="V153" s="38"/>
      <c r="W153" s="38"/>
      <c r="X153" s="38"/>
    </row>
    <row r="154" spans="1:24" x14ac:dyDescent="0.25">
      <c r="A154" s="5"/>
      <c r="B154" s="1" t="s">
        <v>97</v>
      </c>
      <c r="C154" s="53">
        <v>4</v>
      </c>
      <c r="D154" s="75">
        <v>50.358499999999999</v>
      </c>
      <c r="E154" s="179">
        <v>3143</v>
      </c>
      <c r="F154" s="127">
        <v>1289255.7</v>
      </c>
      <c r="G154" s="61">
        <v>75</v>
      </c>
      <c r="H154" s="70">
        <f t="shared" si="26"/>
        <v>966941.77500000002</v>
      </c>
      <c r="I154" s="15">
        <f t="shared" si="25"/>
        <v>322313.92499999993</v>
      </c>
      <c r="J154" s="15">
        <f t="shared" si="31"/>
        <v>410.19907731466748</v>
      </c>
      <c r="K154" s="15">
        <f t="shared" si="27"/>
        <v>281.25928285527624</v>
      </c>
      <c r="L154" s="15">
        <f t="shared" si="28"/>
        <v>834191.5099555112</v>
      </c>
      <c r="M154" s="15"/>
      <c r="N154" s="15">
        <f t="shared" si="29"/>
        <v>834191.5099555112</v>
      </c>
      <c r="O154" s="38">
        <f t="shared" si="30"/>
        <v>834.19150995551115</v>
      </c>
      <c r="P154" s="38">
        <v>800.740122739512</v>
      </c>
      <c r="Q154" s="38">
        <f t="shared" si="32"/>
        <v>800.7</v>
      </c>
      <c r="R154" s="38"/>
      <c r="S154" s="38"/>
      <c r="U154" s="38"/>
      <c r="V154" s="38"/>
      <c r="W154" s="38"/>
      <c r="X154" s="38"/>
    </row>
    <row r="155" spans="1:24" x14ac:dyDescent="0.25">
      <c r="A155" s="5"/>
      <c r="B155" s="1" t="s">
        <v>98</v>
      </c>
      <c r="C155" s="53">
        <v>4</v>
      </c>
      <c r="D155" s="75">
        <v>109.09</v>
      </c>
      <c r="E155" s="179">
        <v>5770</v>
      </c>
      <c r="F155" s="127">
        <v>1676541.6</v>
      </c>
      <c r="G155" s="61">
        <v>75</v>
      </c>
      <c r="H155" s="70">
        <f t="shared" si="26"/>
        <v>1257406.2</v>
      </c>
      <c r="I155" s="15">
        <f t="shared" si="25"/>
        <v>419135.40000000014</v>
      </c>
      <c r="J155" s="15">
        <f t="shared" si="31"/>
        <v>290.56180242634315</v>
      </c>
      <c r="K155" s="15">
        <f t="shared" si="27"/>
        <v>400.89655774360057</v>
      </c>
      <c r="L155" s="15">
        <f t="shared" si="28"/>
        <v>1431550.108927395</v>
      </c>
      <c r="M155" s="15"/>
      <c r="N155" s="15">
        <f t="shared" si="29"/>
        <v>1431550.108927395</v>
      </c>
      <c r="O155" s="38">
        <f t="shared" si="30"/>
        <v>1431.5501089273951</v>
      </c>
      <c r="P155" s="38">
        <v>1254.723390013718</v>
      </c>
      <c r="Q155" s="38">
        <f t="shared" si="32"/>
        <v>1254.7</v>
      </c>
      <c r="R155" s="38"/>
      <c r="S155" s="38"/>
      <c r="U155" s="38"/>
      <c r="V155" s="38"/>
      <c r="W155" s="38"/>
      <c r="X155" s="38"/>
    </row>
    <row r="156" spans="1:24" x14ac:dyDescent="0.25">
      <c r="A156" s="5"/>
      <c r="B156" s="1" t="s">
        <v>99</v>
      </c>
      <c r="C156" s="53">
        <v>4</v>
      </c>
      <c r="D156" s="75">
        <v>26.459899999999998</v>
      </c>
      <c r="E156" s="179">
        <v>1542</v>
      </c>
      <c r="F156" s="127">
        <v>174098.8</v>
      </c>
      <c r="G156" s="61">
        <v>75</v>
      </c>
      <c r="H156" s="70">
        <f t="shared" si="26"/>
        <v>130574.1</v>
      </c>
      <c r="I156" s="15">
        <f t="shared" si="25"/>
        <v>43524.699999999983</v>
      </c>
      <c r="J156" s="15">
        <f t="shared" si="31"/>
        <v>112.90453955901425</v>
      </c>
      <c r="K156" s="15">
        <f t="shared" si="27"/>
        <v>578.55382061092951</v>
      </c>
      <c r="L156" s="15">
        <f t="shared" si="28"/>
        <v>981924.98536920466</v>
      </c>
      <c r="M156" s="15"/>
      <c r="N156" s="15">
        <f t="shared" si="29"/>
        <v>981924.98536920466</v>
      </c>
      <c r="O156" s="38">
        <f t="shared" si="30"/>
        <v>981.92498536920471</v>
      </c>
      <c r="P156" s="38">
        <v>904.15767847855773</v>
      </c>
      <c r="Q156" s="38">
        <f t="shared" si="32"/>
        <v>904.2</v>
      </c>
      <c r="R156" s="38"/>
      <c r="S156" s="38"/>
      <c r="U156" s="38"/>
      <c r="V156" s="38"/>
      <c r="W156" s="38"/>
      <c r="X156" s="38"/>
    </row>
    <row r="157" spans="1:24" x14ac:dyDescent="0.25">
      <c r="A157" s="5"/>
      <c r="B157" s="1" t="s">
        <v>746</v>
      </c>
      <c r="C157" s="53">
        <v>4</v>
      </c>
      <c r="D157" s="75">
        <v>17.317799999999998</v>
      </c>
      <c r="E157" s="179">
        <v>990</v>
      </c>
      <c r="F157" s="127">
        <v>148964.9</v>
      </c>
      <c r="G157" s="61">
        <v>75</v>
      </c>
      <c r="H157" s="70">
        <f t="shared" si="26"/>
        <v>111723.675</v>
      </c>
      <c r="I157" s="15">
        <f t="shared" si="25"/>
        <v>37241.224999999991</v>
      </c>
      <c r="J157" s="15">
        <f t="shared" si="31"/>
        <v>150.46959595959595</v>
      </c>
      <c r="K157" s="15">
        <f t="shared" si="27"/>
        <v>540.98876421034777</v>
      </c>
      <c r="L157" s="15">
        <f t="shared" si="28"/>
        <v>849785.10593787779</v>
      </c>
      <c r="M157" s="15"/>
      <c r="N157" s="15">
        <f t="shared" si="29"/>
        <v>849785.10593787779</v>
      </c>
      <c r="O157" s="38">
        <f t="shared" si="30"/>
        <v>849.7851059378778</v>
      </c>
      <c r="P157" s="38">
        <v>757.81142784971405</v>
      </c>
      <c r="Q157" s="38">
        <f t="shared" si="32"/>
        <v>757.8</v>
      </c>
      <c r="R157" s="38"/>
      <c r="S157" s="38"/>
      <c r="U157" s="38"/>
      <c r="V157" s="38"/>
      <c r="W157" s="38"/>
      <c r="X157" s="38"/>
    </row>
    <row r="158" spans="1:24" x14ac:dyDescent="0.25">
      <c r="A158" s="5"/>
      <c r="B158" s="1" t="s">
        <v>100</v>
      </c>
      <c r="C158" s="53">
        <v>4</v>
      </c>
      <c r="D158" s="75">
        <v>34.703099999999999</v>
      </c>
      <c r="E158" s="179">
        <v>1921</v>
      </c>
      <c r="F158" s="127">
        <v>206583.6</v>
      </c>
      <c r="G158" s="61">
        <v>75</v>
      </c>
      <c r="H158" s="70">
        <f t="shared" si="26"/>
        <v>154937.70000000001</v>
      </c>
      <c r="I158" s="15">
        <f t="shared" si="25"/>
        <v>51645.899999999994</v>
      </c>
      <c r="J158" s="15">
        <f t="shared" si="31"/>
        <v>107.53961478396668</v>
      </c>
      <c r="K158" s="15">
        <f t="shared" si="27"/>
        <v>583.91874538597699</v>
      </c>
      <c r="L158" s="15">
        <f t="shared" si="28"/>
        <v>1052108.5014819151</v>
      </c>
      <c r="M158" s="15"/>
      <c r="N158" s="15">
        <f t="shared" si="29"/>
        <v>1052108.5014819151</v>
      </c>
      <c r="O158" s="38">
        <f t="shared" si="30"/>
        <v>1052.108501481915</v>
      </c>
      <c r="P158" s="38">
        <v>981.79159138957004</v>
      </c>
      <c r="Q158" s="38">
        <f t="shared" si="32"/>
        <v>981.8</v>
      </c>
      <c r="R158" s="38"/>
      <c r="S158" s="38"/>
      <c r="U158" s="38"/>
      <c r="V158" s="38"/>
      <c r="W158" s="38"/>
      <c r="X158" s="38"/>
    </row>
    <row r="159" spans="1:24" x14ac:dyDescent="0.25">
      <c r="A159" s="5"/>
      <c r="B159" s="1" t="s">
        <v>101</v>
      </c>
      <c r="C159" s="53">
        <v>4</v>
      </c>
      <c r="D159" s="75">
        <v>43.419999999999995</v>
      </c>
      <c r="E159" s="179">
        <v>2868</v>
      </c>
      <c r="F159" s="127">
        <v>416701.4</v>
      </c>
      <c r="G159" s="61">
        <v>75</v>
      </c>
      <c r="H159" s="70">
        <f t="shared" si="26"/>
        <v>312526.05</v>
      </c>
      <c r="I159" s="15">
        <f t="shared" si="25"/>
        <v>104175.35000000003</v>
      </c>
      <c r="J159" s="15">
        <f t="shared" si="31"/>
        <v>145.29337517433751</v>
      </c>
      <c r="K159" s="15">
        <f t="shared" si="27"/>
        <v>546.16498499560623</v>
      </c>
      <c r="L159" s="15">
        <f t="shared" si="28"/>
        <v>1126711.0114692138</v>
      </c>
      <c r="M159" s="15"/>
      <c r="N159" s="15">
        <f t="shared" si="29"/>
        <v>1126711.0114692138</v>
      </c>
      <c r="O159" s="38">
        <f t="shared" si="30"/>
        <v>1126.7110114692136</v>
      </c>
      <c r="P159" s="38">
        <v>1056.4242053511143</v>
      </c>
      <c r="Q159" s="38">
        <f t="shared" si="32"/>
        <v>1056.4000000000001</v>
      </c>
      <c r="R159" s="38"/>
      <c r="S159" s="38"/>
      <c r="U159" s="38"/>
      <c r="V159" s="38"/>
      <c r="W159" s="38"/>
      <c r="X159" s="38"/>
    </row>
    <row r="160" spans="1:24" x14ac:dyDescent="0.25">
      <c r="A160" s="5"/>
      <c r="B160" s="1" t="s">
        <v>102</v>
      </c>
      <c r="C160" s="53">
        <v>4</v>
      </c>
      <c r="D160" s="75">
        <v>49.62</v>
      </c>
      <c r="E160" s="179">
        <v>3046</v>
      </c>
      <c r="F160" s="127">
        <v>354225.3</v>
      </c>
      <c r="G160" s="61">
        <v>75</v>
      </c>
      <c r="H160" s="70">
        <f t="shared" si="26"/>
        <v>265668.97499999998</v>
      </c>
      <c r="I160" s="15">
        <f t="shared" si="25"/>
        <v>88556.325000000012</v>
      </c>
      <c r="J160" s="15">
        <f t="shared" si="31"/>
        <v>116.29195666447799</v>
      </c>
      <c r="K160" s="15">
        <f t="shared" si="27"/>
        <v>575.16640350546572</v>
      </c>
      <c r="L160" s="15">
        <f t="shared" si="28"/>
        <v>1200618.8826323054</v>
      </c>
      <c r="M160" s="15"/>
      <c r="N160" s="15">
        <f t="shared" si="29"/>
        <v>1200618.8826323054</v>
      </c>
      <c r="O160" s="38">
        <f t="shared" si="30"/>
        <v>1200.6188826323055</v>
      </c>
      <c r="P160" s="38">
        <v>1108.9535998351907</v>
      </c>
      <c r="Q160" s="38">
        <f t="shared" si="32"/>
        <v>1109</v>
      </c>
      <c r="R160" s="38"/>
      <c r="S160" s="38"/>
      <c r="U160" s="38"/>
      <c r="V160" s="38"/>
      <c r="W160" s="38"/>
      <c r="X160" s="38"/>
    </row>
    <row r="161" spans="1:24" x14ac:dyDescent="0.25">
      <c r="A161" s="5"/>
      <c r="B161" s="1" t="s">
        <v>103</v>
      </c>
      <c r="C161" s="53">
        <v>4</v>
      </c>
      <c r="D161" s="75">
        <v>35.459099999999999</v>
      </c>
      <c r="E161" s="179">
        <v>2145</v>
      </c>
      <c r="F161" s="127">
        <v>747414</v>
      </c>
      <c r="G161" s="61">
        <v>75</v>
      </c>
      <c r="H161" s="70">
        <f t="shared" si="26"/>
        <v>560560.5</v>
      </c>
      <c r="I161" s="15">
        <f t="shared" si="25"/>
        <v>186853.5</v>
      </c>
      <c r="J161" s="15">
        <f t="shared" si="31"/>
        <v>348.44475524475524</v>
      </c>
      <c r="K161" s="15">
        <f t="shared" si="27"/>
        <v>343.01360492518847</v>
      </c>
      <c r="L161" s="15">
        <f t="shared" si="28"/>
        <v>767103.40037688555</v>
      </c>
      <c r="M161" s="15"/>
      <c r="N161" s="15">
        <f t="shared" si="29"/>
        <v>767103.40037688555</v>
      </c>
      <c r="O161" s="38">
        <f t="shared" si="30"/>
        <v>767.10340037688559</v>
      </c>
      <c r="P161" s="38">
        <v>612.55851099663812</v>
      </c>
      <c r="Q161" s="38">
        <f t="shared" si="32"/>
        <v>612.6</v>
      </c>
      <c r="R161" s="38"/>
      <c r="S161" s="38"/>
      <c r="U161" s="38"/>
      <c r="V161" s="38"/>
      <c r="W161" s="38"/>
      <c r="X161" s="38"/>
    </row>
    <row r="162" spans="1:24" x14ac:dyDescent="0.25">
      <c r="A162" s="5"/>
      <c r="B162" s="1"/>
      <c r="C162" s="53"/>
      <c r="D162" s="75">
        <v>0</v>
      </c>
      <c r="E162" s="181"/>
      <c r="F162" s="62"/>
      <c r="G162" s="61"/>
      <c r="H162" s="62">
        <f>H163+H164</f>
        <v>15930455.439999998</v>
      </c>
      <c r="K162" s="15"/>
      <c r="L162" s="15"/>
      <c r="M162" s="15"/>
      <c r="N162" s="15"/>
      <c r="O162" s="38">
        <f t="shared" si="30"/>
        <v>0</v>
      </c>
      <c r="P162" s="38">
        <v>0</v>
      </c>
      <c r="Q162" s="38">
        <f t="shared" si="32"/>
        <v>0</v>
      </c>
      <c r="R162" s="38"/>
      <c r="S162" s="38"/>
      <c r="U162" s="38"/>
      <c r="V162" s="38"/>
      <c r="W162" s="38"/>
      <c r="X162" s="38"/>
    </row>
    <row r="163" spans="1:24" x14ac:dyDescent="0.25">
      <c r="A163" s="32" t="s">
        <v>104</v>
      </c>
      <c r="B163" s="2" t="s">
        <v>2</v>
      </c>
      <c r="C163" s="64"/>
      <c r="D163" s="7">
        <v>867.85669999999993</v>
      </c>
      <c r="E163" s="182">
        <f>E164</f>
        <v>57638</v>
      </c>
      <c r="F163" s="120"/>
      <c r="G163" s="61"/>
      <c r="H163" s="55">
        <f>H165</f>
        <v>5146959.3500000006</v>
      </c>
      <c r="I163" s="12">
        <f>I165</f>
        <v>-5146959.3500000006</v>
      </c>
      <c r="J163" s="12"/>
      <c r="K163" s="15"/>
      <c r="L163" s="15"/>
      <c r="M163" s="14">
        <f>M165</f>
        <v>28124242.197905317</v>
      </c>
      <c r="N163" s="12">
        <f t="shared" si="29"/>
        <v>28124242.197905317</v>
      </c>
      <c r="O163" s="38"/>
      <c r="P163" s="38"/>
      <c r="Q163" s="38">
        <f t="shared" si="32"/>
        <v>0</v>
      </c>
      <c r="R163" s="38"/>
      <c r="S163" s="38"/>
      <c r="U163" s="38"/>
      <c r="V163" s="38"/>
      <c r="W163" s="38"/>
      <c r="X163" s="38"/>
    </row>
    <row r="164" spans="1:24" x14ac:dyDescent="0.25">
      <c r="A164" s="32" t="s">
        <v>104</v>
      </c>
      <c r="B164" s="2" t="s">
        <v>3</v>
      </c>
      <c r="C164" s="64"/>
      <c r="D164" s="7">
        <v>867.85669999999993</v>
      </c>
      <c r="E164" s="182">
        <f>SUM(E166:E192)</f>
        <v>57638</v>
      </c>
      <c r="F164" s="120">
        <f>SUM(F166:F192)</f>
        <v>20587837.400000002</v>
      </c>
      <c r="G164" s="61"/>
      <c r="H164" s="55">
        <f>SUM(H166:H192)</f>
        <v>10783496.089999998</v>
      </c>
      <c r="I164" s="12">
        <f>SUM(I166:I192)</f>
        <v>9804341.3100000005</v>
      </c>
      <c r="J164" s="12"/>
      <c r="K164" s="15"/>
      <c r="L164" s="12">
        <f>SUM(L166:L192)</f>
        <v>24594572.935665324</v>
      </c>
      <c r="M164" s="15"/>
      <c r="N164" s="12">
        <f t="shared" si="29"/>
        <v>24594572.935665324</v>
      </c>
      <c r="O164" s="38"/>
      <c r="P164" s="38"/>
      <c r="Q164" s="38">
        <f t="shared" si="32"/>
        <v>0</v>
      </c>
      <c r="R164" s="38"/>
      <c r="S164" s="38"/>
      <c r="U164" s="38"/>
      <c r="V164" s="38"/>
      <c r="W164" s="38"/>
      <c r="X164" s="38"/>
    </row>
    <row r="165" spans="1:24" x14ac:dyDescent="0.25">
      <c r="A165" s="5"/>
      <c r="B165" s="1" t="s">
        <v>26</v>
      </c>
      <c r="C165" s="53">
        <v>2</v>
      </c>
      <c r="D165" s="75">
        <v>0</v>
      </c>
      <c r="E165" s="183"/>
      <c r="F165" s="70"/>
      <c r="G165" s="61">
        <v>25</v>
      </c>
      <c r="H165" s="70">
        <f>F164*G165/100</f>
        <v>5146959.3500000006</v>
      </c>
      <c r="I165" s="15">
        <f t="shared" ref="I165:I192" si="33">F165-H165</f>
        <v>-5146959.3500000006</v>
      </c>
      <c r="J165" s="15"/>
      <c r="K165" s="15"/>
      <c r="L165" s="15"/>
      <c r="M165" s="15">
        <f>($L$7*$L$8*E163/$L$10)+($L$7*$L$9*D163/$L$11)</f>
        <v>28124242.197905317</v>
      </c>
      <c r="N165" s="15">
        <f t="shared" si="29"/>
        <v>28124242.197905317</v>
      </c>
      <c r="O165" s="38">
        <f t="shared" si="30"/>
        <v>28124.242197905318</v>
      </c>
      <c r="P165" s="38">
        <v>26150.743943215341</v>
      </c>
      <c r="Q165" s="38">
        <f t="shared" si="32"/>
        <v>26150.7</v>
      </c>
      <c r="R165" s="38"/>
      <c r="S165" s="38"/>
      <c r="U165" s="38"/>
      <c r="V165" s="38"/>
      <c r="W165" s="38"/>
      <c r="X165" s="38"/>
    </row>
    <row r="166" spans="1:24" x14ac:dyDescent="0.25">
      <c r="A166" s="5"/>
      <c r="B166" s="1" t="s">
        <v>105</v>
      </c>
      <c r="C166" s="53">
        <v>4</v>
      </c>
      <c r="D166" s="75">
        <v>26.908499999999997</v>
      </c>
      <c r="E166" s="179">
        <v>1520</v>
      </c>
      <c r="F166" s="128">
        <v>266288.3</v>
      </c>
      <c r="G166" s="61">
        <v>75</v>
      </c>
      <c r="H166" s="70">
        <f t="shared" ref="H166:H192" si="34">F166*G166/100</f>
        <v>199716.22500000001</v>
      </c>
      <c r="I166" s="15">
        <f t="shared" si="33"/>
        <v>66572.074999999983</v>
      </c>
      <c r="J166" s="15">
        <f t="shared" si="31"/>
        <v>175.18967105263158</v>
      </c>
      <c r="K166" s="15">
        <f t="shared" ref="K166:K192" si="35">$J$11*$J$19-J166</f>
        <v>516.26868911731208</v>
      </c>
      <c r="L166" s="15">
        <f t="shared" ref="L166:L192" si="36">IF(K166&gt;0,$J$7*$J$8*(K166/$K$19),0)+$J$7*$J$9*(E166/$E$19)+$J$7*$J$10*(D166/$D$19)</f>
        <v>900740.02567795932</v>
      </c>
      <c r="M166" s="15"/>
      <c r="N166" s="15">
        <f t="shared" si="29"/>
        <v>900740.02567795932</v>
      </c>
      <c r="O166" s="38">
        <f t="shared" si="30"/>
        <v>900.74002567795935</v>
      </c>
      <c r="P166" s="38">
        <v>864.36171286791148</v>
      </c>
      <c r="Q166" s="38">
        <f t="shared" si="32"/>
        <v>864.4</v>
      </c>
      <c r="R166" s="38"/>
      <c r="S166" s="38"/>
      <c r="U166" s="38"/>
      <c r="V166" s="38"/>
      <c r="W166" s="38"/>
      <c r="X166" s="38"/>
    </row>
    <row r="167" spans="1:24" x14ac:dyDescent="0.25">
      <c r="A167" s="5"/>
      <c r="B167" s="1" t="s">
        <v>149</v>
      </c>
      <c r="C167" s="53">
        <v>4</v>
      </c>
      <c r="D167" s="75">
        <v>43.430900000000001</v>
      </c>
      <c r="E167" s="179">
        <v>3141</v>
      </c>
      <c r="F167" s="128">
        <v>999421.9</v>
      </c>
      <c r="G167" s="61">
        <v>75</v>
      </c>
      <c r="H167" s="70">
        <f t="shared" si="34"/>
        <v>749566.42500000005</v>
      </c>
      <c r="I167" s="15">
        <f t="shared" si="33"/>
        <v>249855.47499999998</v>
      </c>
      <c r="J167" s="15">
        <f t="shared" si="31"/>
        <v>318.18589621139768</v>
      </c>
      <c r="K167" s="15">
        <f t="shared" si="35"/>
        <v>373.27246395854604</v>
      </c>
      <c r="L167" s="15">
        <f t="shared" si="36"/>
        <v>932182.90321521182</v>
      </c>
      <c r="M167" s="15"/>
      <c r="N167" s="15">
        <f t="shared" si="29"/>
        <v>932182.90321521182</v>
      </c>
      <c r="O167" s="38">
        <f t="shared" si="30"/>
        <v>932.18290321521181</v>
      </c>
      <c r="P167" s="38">
        <v>871.76672585949257</v>
      </c>
      <c r="Q167" s="38">
        <f t="shared" si="32"/>
        <v>871.8</v>
      </c>
      <c r="R167" s="38"/>
      <c r="S167" s="38"/>
      <c r="U167" s="38"/>
      <c r="V167" s="38"/>
      <c r="W167" s="38"/>
      <c r="X167" s="38"/>
    </row>
    <row r="168" spans="1:24" x14ac:dyDescent="0.25">
      <c r="A168" s="5"/>
      <c r="B168" s="1" t="s">
        <v>106</v>
      </c>
      <c r="C168" s="53">
        <v>4</v>
      </c>
      <c r="D168" s="75">
        <v>26.584299999999995</v>
      </c>
      <c r="E168" s="179">
        <v>3388</v>
      </c>
      <c r="F168" s="128">
        <v>880790.5</v>
      </c>
      <c r="G168" s="61">
        <v>75</v>
      </c>
      <c r="H168" s="70">
        <f t="shared" si="34"/>
        <v>660592.875</v>
      </c>
      <c r="I168" s="15">
        <f t="shared" si="33"/>
        <v>220197.625</v>
      </c>
      <c r="J168" s="15">
        <f t="shared" si="31"/>
        <v>259.97358323494689</v>
      </c>
      <c r="K168" s="15">
        <f t="shared" si="35"/>
        <v>431.48477693499683</v>
      </c>
      <c r="L168" s="15">
        <f t="shared" si="36"/>
        <v>983202.79221558163</v>
      </c>
      <c r="M168" s="15"/>
      <c r="N168" s="15">
        <f t="shared" si="29"/>
        <v>983202.79221558163</v>
      </c>
      <c r="O168" s="38">
        <f t="shared" si="30"/>
        <v>983.20279221558167</v>
      </c>
      <c r="P168" s="38">
        <v>880.21722372424449</v>
      </c>
      <c r="Q168" s="38">
        <f t="shared" si="32"/>
        <v>880.2</v>
      </c>
      <c r="R168" s="38"/>
      <c r="S168" s="38"/>
      <c r="U168" s="38"/>
      <c r="V168" s="38"/>
      <c r="W168" s="38"/>
      <c r="X168" s="38"/>
    </row>
    <row r="169" spans="1:24" x14ac:dyDescent="0.25">
      <c r="A169" s="5"/>
      <c r="B169" s="1" t="s">
        <v>873</v>
      </c>
      <c r="C169" s="53">
        <v>3</v>
      </c>
      <c r="D169" s="75">
        <v>2.4799000000000002</v>
      </c>
      <c r="E169" s="179">
        <v>4948</v>
      </c>
      <c r="F169" s="128">
        <v>8467967.1999999993</v>
      </c>
      <c r="G169" s="61">
        <v>20</v>
      </c>
      <c r="H169" s="70">
        <f t="shared" si="34"/>
        <v>1693593.44</v>
      </c>
      <c r="I169" s="15">
        <f t="shared" si="33"/>
        <v>6774373.7599999998</v>
      </c>
      <c r="J169" s="15">
        <f t="shared" si="31"/>
        <v>1711.3919159256263</v>
      </c>
      <c r="K169" s="15">
        <f t="shared" si="35"/>
        <v>-1019.9335557556826</v>
      </c>
      <c r="L169" s="15">
        <f t="shared" si="36"/>
        <v>517516.73766120023</v>
      </c>
      <c r="M169" s="15"/>
      <c r="N169" s="15">
        <f t="shared" si="29"/>
        <v>517516.73766120023</v>
      </c>
      <c r="O169" s="38">
        <f t="shared" si="30"/>
        <v>517.51673766120018</v>
      </c>
      <c r="P169" s="38">
        <v>476.1658844338279</v>
      </c>
      <c r="Q169" s="38">
        <f t="shared" si="32"/>
        <v>476.2</v>
      </c>
      <c r="R169" s="38"/>
      <c r="S169" s="38"/>
      <c r="U169" s="38"/>
      <c r="V169" s="38"/>
      <c r="W169" s="38"/>
      <c r="X169" s="38"/>
    </row>
    <row r="170" spans="1:24" x14ac:dyDescent="0.25">
      <c r="A170" s="5"/>
      <c r="B170" s="1" t="s">
        <v>107</v>
      </c>
      <c r="C170" s="53">
        <v>4</v>
      </c>
      <c r="D170" s="75">
        <v>32.512800000000006</v>
      </c>
      <c r="E170" s="179">
        <v>1897</v>
      </c>
      <c r="F170" s="128">
        <v>200400.6</v>
      </c>
      <c r="G170" s="61">
        <v>75</v>
      </c>
      <c r="H170" s="70">
        <f t="shared" si="34"/>
        <v>150300.45000000001</v>
      </c>
      <c r="I170" s="15">
        <f t="shared" si="33"/>
        <v>50100.149999999994</v>
      </c>
      <c r="J170" s="15">
        <f t="shared" si="31"/>
        <v>105.64080126515552</v>
      </c>
      <c r="K170" s="15">
        <f t="shared" si="35"/>
        <v>585.81755890478826</v>
      </c>
      <c r="L170" s="15">
        <f t="shared" si="36"/>
        <v>1045652.0329904413</v>
      </c>
      <c r="M170" s="15"/>
      <c r="N170" s="15">
        <f t="shared" si="29"/>
        <v>1045652.0329904413</v>
      </c>
      <c r="O170" s="38">
        <f t="shared" si="30"/>
        <v>1045.6520329904413</v>
      </c>
      <c r="P170" s="38">
        <v>928.7630493523194</v>
      </c>
      <c r="Q170" s="38">
        <f t="shared" si="32"/>
        <v>928.8</v>
      </c>
      <c r="R170" s="38"/>
      <c r="S170" s="38"/>
      <c r="U170" s="38"/>
      <c r="V170" s="38"/>
      <c r="W170" s="38"/>
      <c r="X170" s="38"/>
    </row>
    <row r="171" spans="1:24" x14ac:dyDescent="0.25">
      <c r="A171" s="5"/>
      <c r="B171" s="1" t="s">
        <v>747</v>
      </c>
      <c r="C171" s="53">
        <v>4</v>
      </c>
      <c r="D171" s="75">
        <v>24.204699999999999</v>
      </c>
      <c r="E171" s="179">
        <v>1240</v>
      </c>
      <c r="F171" s="128">
        <v>171327.3</v>
      </c>
      <c r="G171" s="61">
        <v>75</v>
      </c>
      <c r="H171" s="70">
        <f t="shared" si="34"/>
        <v>128495.47500000001</v>
      </c>
      <c r="I171" s="15">
        <f t="shared" si="33"/>
        <v>42831.824999999983</v>
      </c>
      <c r="J171" s="15">
        <f t="shared" si="31"/>
        <v>138.16717741935483</v>
      </c>
      <c r="K171" s="15">
        <f t="shared" si="35"/>
        <v>553.29118275058886</v>
      </c>
      <c r="L171" s="15">
        <f t="shared" si="36"/>
        <v>911622.52235502889</v>
      </c>
      <c r="M171" s="15"/>
      <c r="N171" s="15">
        <f t="shared" si="29"/>
        <v>911622.52235502889</v>
      </c>
      <c r="O171" s="38">
        <f t="shared" si="30"/>
        <v>911.62252235502888</v>
      </c>
      <c r="P171" s="38">
        <v>849.49552027357117</v>
      </c>
      <c r="Q171" s="38">
        <f t="shared" si="32"/>
        <v>849.5</v>
      </c>
      <c r="R171" s="38"/>
      <c r="S171" s="38"/>
      <c r="U171" s="38"/>
      <c r="V171" s="38"/>
      <c r="W171" s="38"/>
      <c r="X171" s="38"/>
    </row>
    <row r="172" spans="1:24" x14ac:dyDescent="0.25">
      <c r="A172" s="5"/>
      <c r="B172" s="1" t="s">
        <v>108</v>
      </c>
      <c r="C172" s="53">
        <v>4</v>
      </c>
      <c r="D172" s="75">
        <v>34.141199999999998</v>
      </c>
      <c r="E172" s="179">
        <v>2151</v>
      </c>
      <c r="F172" s="128">
        <v>406907.2</v>
      </c>
      <c r="G172" s="61">
        <v>75</v>
      </c>
      <c r="H172" s="70">
        <f t="shared" si="34"/>
        <v>305180.40000000002</v>
      </c>
      <c r="I172" s="15">
        <f t="shared" si="33"/>
        <v>101726.79999999999</v>
      </c>
      <c r="J172" s="15">
        <f t="shared" si="31"/>
        <v>189.17117619711763</v>
      </c>
      <c r="K172" s="15">
        <f t="shared" si="35"/>
        <v>502.28718397282609</v>
      </c>
      <c r="L172" s="15">
        <f t="shared" si="36"/>
        <v>969023.34808305476</v>
      </c>
      <c r="M172" s="15"/>
      <c r="N172" s="15">
        <f t="shared" si="29"/>
        <v>969023.34808305476</v>
      </c>
      <c r="O172" s="38">
        <f t="shared" si="30"/>
        <v>969.02334808305477</v>
      </c>
      <c r="P172" s="38">
        <v>908.66586118704095</v>
      </c>
      <c r="Q172" s="38">
        <f t="shared" si="32"/>
        <v>908.7</v>
      </c>
      <c r="R172" s="38"/>
      <c r="S172" s="38"/>
      <c r="U172" s="38"/>
      <c r="V172" s="38"/>
      <c r="W172" s="38"/>
      <c r="X172" s="38"/>
    </row>
    <row r="173" spans="1:24" x14ac:dyDescent="0.25">
      <c r="A173" s="5"/>
      <c r="B173" s="1" t="s">
        <v>748</v>
      </c>
      <c r="C173" s="53">
        <v>4</v>
      </c>
      <c r="D173" s="75">
        <v>13.6663</v>
      </c>
      <c r="E173" s="179">
        <v>655</v>
      </c>
      <c r="F173" s="128">
        <v>151971.20000000001</v>
      </c>
      <c r="G173" s="61">
        <v>75</v>
      </c>
      <c r="H173" s="70">
        <f t="shared" si="34"/>
        <v>113978.4</v>
      </c>
      <c r="I173" s="15">
        <f t="shared" si="33"/>
        <v>37992.800000000017</v>
      </c>
      <c r="J173" s="15">
        <f t="shared" si="31"/>
        <v>232.01709923664123</v>
      </c>
      <c r="K173" s="15">
        <f t="shared" si="35"/>
        <v>459.44126093330249</v>
      </c>
      <c r="L173" s="15">
        <f t="shared" si="36"/>
        <v>699478.66866668616</v>
      </c>
      <c r="M173" s="15"/>
      <c r="N173" s="15">
        <f t="shared" si="29"/>
        <v>699478.66866668616</v>
      </c>
      <c r="O173" s="38">
        <f t="shared" si="30"/>
        <v>699.47866866668619</v>
      </c>
      <c r="P173" s="38">
        <v>621.65396639730056</v>
      </c>
      <c r="Q173" s="38">
        <f t="shared" si="32"/>
        <v>621.70000000000005</v>
      </c>
      <c r="R173" s="38"/>
      <c r="S173" s="38"/>
      <c r="U173" s="38"/>
      <c r="V173" s="38"/>
      <c r="W173" s="38"/>
      <c r="X173" s="38"/>
    </row>
    <row r="174" spans="1:24" x14ac:dyDescent="0.25">
      <c r="A174" s="5"/>
      <c r="B174" s="1" t="s">
        <v>109</v>
      </c>
      <c r="C174" s="53">
        <v>4</v>
      </c>
      <c r="D174" s="75">
        <v>47.553799999999995</v>
      </c>
      <c r="E174" s="179">
        <v>3030</v>
      </c>
      <c r="F174" s="128">
        <v>1051776.8</v>
      </c>
      <c r="G174" s="61">
        <v>75</v>
      </c>
      <c r="H174" s="70">
        <f t="shared" si="34"/>
        <v>788832.6</v>
      </c>
      <c r="I174" s="15">
        <f t="shared" si="33"/>
        <v>262944.20000000007</v>
      </c>
      <c r="J174" s="15">
        <f t="shared" si="31"/>
        <v>347.12105610561059</v>
      </c>
      <c r="K174" s="15">
        <f t="shared" si="35"/>
        <v>344.33730406433313</v>
      </c>
      <c r="L174" s="15">
        <f t="shared" si="36"/>
        <v>895562.49871989177</v>
      </c>
      <c r="M174" s="15"/>
      <c r="N174" s="15">
        <f t="shared" si="29"/>
        <v>895562.49871989177</v>
      </c>
      <c r="O174" s="38">
        <f t="shared" si="30"/>
        <v>895.56249871989178</v>
      </c>
      <c r="P174" s="38">
        <v>836.31112741500806</v>
      </c>
      <c r="Q174" s="38">
        <f t="shared" si="32"/>
        <v>836.3</v>
      </c>
      <c r="R174" s="38"/>
      <c r="S174" s="38"/>
      <c r="U174" s="38"/>
      <c r="V174" s="38"/>
      <c r="W174" s="38"/>
      <c r="X174" s="38"/>
    </row>
    <row r="175" spans="1:24" x14ac:dyDescent="0.25">
      <c r="A175" s="5"/>
      <c r="B175" s="1" t="s">
        <v>110</v>
      </c>
      <c r="C175" s="53">
        <v>4</v>
      </c>
      <c r="D175" s="75">
        <v>45.8063</v>
      </c>
      <c r="E175" s="179">
        <v>2334</v>
      </c>
      <c r="F175" s="128">
        <v>234800.9</v>
      </c>
      <c r="G175" s="61">
        <v>75</v>
      </c>
      <c r="H175" s="70">
        <f t="shared" si="34"/>
        <v>176100.67499999999</v>
      </c>
      <c r="I175" s="15">
        <f t="shared" si="33"/>
        <v>58700.225000000006</v>
      </c>
      <c r="J175" s="15">
        <f t="shared" si="31"/>
        <v>100.60021422450728</v>
      </c>
      <c r="K175" s="15">
        <f t="shared" si="35"/>
        <v>590.85814594543649</v>
      </c>
      <c r="L175" s="15">
        <f t="shared" si="36"/>
        <v>1136219.0831263019</v>
      </c>
      <c r="M175" s="15"/>
      <c r="N175" s="15">
        <f t="shared" si="29"/>
        <v>1136219.0831263019</v>
      </c>
      <c r="O175" s="38">
        <f t="shared" si="30"/>
        <v>1136.2190831263019</v>
      </c>
      <c r="P175" s="38">
        <v>1052.9714653091116</v>
      </c>
      <c r="Q175" s="38">
        <f t="shared" si="32"/>
        <v>1053</v>
      </c>
      <c r="R175" s="38"/>
      <c r="S175" s="38"/>
      <c r="U175" s="38"/>
      <c r="V175" s="38"/>
      <c r="W175" s="38"/>
      <c r="X175" s="38"/>
    </row>
    <row r="176" spans="1:24" x14ac:dyDescent="0.25">
      <c r="A176" s="5"/>
      <c r="B176" s="1" t="s">
        <v>111</v>
      </c>
      <c r="C176" s="53">
        <v>4</v>
      </c>
      <c r="D176" s="75">
        <v>48.502000000000002</v>
      </c>
      <c r="E176" s="179">
        <v>3317</v>
      </c>
      <c r="F176" s="128">
        <v>678490.8</v>
      </c>
      <c r="G176" s="61">
        <v>75</v>
      </c>
      <c r="H176" s="70">
        <f t="shared" si="34"/>
        <v>508868.1</v>
      </c>
      <c r="I176" s="15">
        <f t="shared" si="33"/>
        <v>169622.70000000007</v>
      </c>
      <c r="J176" s="15">
        <f t="shared" si="31"/>
        <v>204.54953271028037</v>
      </c>
      <c r="K176" s="15">
        <f t="shared" si="35"/>
        <v>486.90882745966337</v>
      </c>
      <c r="L176" s="15">
        <f t="shared" si="36"/>
        <v>1111594.4421417639</v>
      </c>
      <c r="M176" s="15"/>
      <c r="N176" s="15">
        <f t="shared" si="29"/>
        <v>1111594.4421417639</v>
      </c>
      <c r="O176" s="38">
        <f t="shared" si="30"/>
        <v>1111.5944421417639</v>
      </c>
      <c r="P176" s="38">
        <v>1032.7653705139019</v>
      </c>
      <c r="Q176" s="38">
        <f t="shared" si="32"/>
        <v>1032.8</v>
      </c>
      <c r="R176" s="38"/>
      <c r="S176" s="38"/>
      <c r="U176" s="38"/>
      <c r="V176" s="38"/>
      <c r="W176" s="38"/>
      <c r="X176" s="38"/>
    </row>
    <row r="177" spans="1:24" x14ac:dyDescent="0.25">
      <c r="A177" s="5"/>
      <c r="B177" s="1" t="s">
        <v>749</v>
      </c>
      <c r="C177" s="53">
        <v>4</v>
      </c>
      <c r="D177" s="75">
        <v>18.323800000000002</v>
      </c>
      <c r="E177" s="179">
        <v>964</v>
      </c>
      <c r="F177" s="128">
        <v>197395.5</v>
      </c>
      <c r="G177" s="61">
        <v>75</v>
      </c>
      <c r="H177" s="70">
        <f t="shared" si="34"/>
        <v>148046.625</v>
      </c>
      <c r="I177" s="15">
        <f t="shared" si="33"/>
        <v>49348.875</v>
      </c>
      <c r="J177" s="15">
        <f t="shared" si="31"/>
        <v>204.76711618257261</v>
      </c>
      <c r="K177" s="15">
        <f t="shared" si="35"/>
        <v>486.69124398737108</v>
      </c>
      <c r="L177" s="15">
        <f t="shared" si="36"/>
        <v>780112.6443288225</v>
      </c>
      <c r="M177" s="15"/>
      <c r="N177" s="15">
        <f t="shared" si="29"/>
        <v>780112.6443288225</v>
      </c>
      <c r="O177" s="38">
        <f t="shared" si="30"/>
        <v>780.11264432882251</v>
      </c>
      <c r="P177" s="38">
        <v>505.66155033522176</v>
      </c>
      <c r="Q177" s="38">
        <f t="shared" si="32"/>
        <v>505.7</v>
      </c>
      <c r="R177" s="38"/>
      <c r="S177" s="38"/>
      <c r="U177" s="38"/>
      <c r="V177" s="38"/>
      <c r="W177" s="38"/>
      <c r="X177" s="38"/>
    </row>
    <row r="178" spans="1:24" x14ac:dyDescent="0.25">
      <c r="A178" s="5"/>
      <c r="B178" s="1" t="s">
        <v>112</v>
      </c>
      <c r="C178" s="53">
        <v>4</v>
      </c>
      <c r="D178" s="75">
        <v>37.853900000000003</v>
      </c>
      <c r="E178" s="179">
        <v>1800</v>
      </c>
      <c r="F178" s="128">
        <v>506119.4</v>
      </c>
      <c r="G178" s="61">
        <v>75</v>
      </c>
      <c r="H178" s="70">
        <f t="shared" si="34"/>
        <v>379589.55</v>
      </c>
      <c r="I178" s="15">
        <f t="shared" si="33"/>
        <v>126529.85000000003</v>
      </c>
      <c r="J178" s="15">
        <f t="shared" si="31"/>
        <v>281.17744444444446</v>
      </c>
      <c r="K178" s="15">
        <f t="shared" si="35"/>
        <v>410.28091572549926</v>
      </c>
      <c r="L178" s="15">
        <f t="shared" si="36"/>
        <v>825205.10522234801</v>
      </c>
      <c r="M178" s="15"/>
      <c r="N178" s="15">
        <f t="shared" si="29"/>
        <v>825205.10522234801</v>
      </c>
      <c r="O178" s="38">
        <f t="shared" si="30"/>
        <v>825.20510522234804</v>
      </c>
      <c r="P178" s="38">
        <v>806.68511413121314</v>
      </c>
      <c r="Q178" s="38">
        <f t="shared" si="32"/>
        <v>806.7</v>
      </c>
      <c r="R178" s="38"/>
      <c r="S178" s="38"/>
      <c r="U178" s="38"/>
      <c r="V178" s="38"/>
      <c r="W178" s="38"/>
      <c r="X178" s="38"/>
    </row>
    <row r="179" spans="1:24" x14ac:dyDescent="0.25">
      <c r="A179" s="5"/>
      <c r="B179" s="1" t="s">
        <v>113</v>
      </c>
      <c r="C179" s="53">
        <v>4</v>
      </c>
      <c r="D179" s="75">
        <v>68.959999999999994</v>
      </c>
      <c r="E179" s="179">
        <v>4338</v>
      </c>
      <c r="F179" s="128">
        <v>806541.6</v>
      </c>
      <c r="G179" s="61">
        <v>75</v>
      </c>
      <c r="H179" s="70">
        <f t="shared" si="34"/>
        <v>604906.19999999995</v>
      </c>
      <c r="I179" s="15">
        <f t="shared" si="33"/>
        <v>201635.40000000002</v>
      </c>
      <c r="J179" s="15">
        <f t="shared" si="31"/>
        <v>185.92475795297372</v>
      </c>
      <c r="K179" s="15">
        <f t="shared" si="35"/>
        <v>505.53360221697</v>
      </c>
      <c r="L179" s="15">
        <f t="shared" si="36"/>
        <v>1300906.8410158358</v>
      </c>
      <c r="M179" s="15"/>
      <c r="N179" s="15">
        <f t="shared" si="29"/>
        <v>1300906.8410158358</v>
      </c>
      <c r="O179" s="38">
        <f t="shared" si="30"/>
        <v>1300.9068410158357</v>
      </c>
      <c r="P179" s="38">
        <v>1165.3508690398114</v>
      </c>
      <c r="Q179" s="38">
        <f t="shared" si="32"/>
        <v>1165.4000000000001</v>
      </c>
      <c r="R179" s="38"/>
      <c r="S179" s="38"/>
      <c r="U179" s="38"/>
      <c r="V179" s="38"/>
      <c r="W179" s="38"/>
      <c r="X179" s="38"/>
    </row>
    <row r="180" spans="1:24" x14ac:dyDescent="0.25">
      <c r="A180" s="5"/>
      <c r="B180" s="1" t="s">
        <v>750</v>
      </c>
      <c r="C180" s="53">
        <v>4</v>
      </c>
      <c r="D180" s="75">
        <v>23.719200000000001</v>
      </c>
      <c r="E180" s="179">
        <v>1003</v>
      </c>
      <c r="F180" s="128">
        <v>136569.70000000001</v>
      </c>
      <c r="G180" s="61">
        <v>75</v>
      </c>
      <c r="H180" s="70">
        <f t="shared" si="34"/>
        <v>102427.27499999999</v>
      </c>
      <c r="I180" s="15">
        <f t="shared" si="33"/>
        <v>34142.425000000017</v>
      </c>
      <c r="J180" s="15">
        <f t="shared" si="31"/>
        <v>136.16121635094717</v>
      </c>
      <c r="K180" s="15">
        <f t="shared" si="35"/>
        <v>555.29714381899657</v>
      </c>
      <c r="L180" s="15">
        <f t="shared" si="36"/>
        <v>888342.26661952888</v>
      </c>
      <c r="M180" s="15"/>
      <c r="N180" s="15">
        <f t="shared" si="29"/>
        <v>888342.26661952888</v>
      </c>
      <c r="O180" s="38">
        <f t="shared" si="30"/>
        <v>888.34226661952891</v>
      </c>
      <c r="P180" s="38">
        <v>797.83393199306784</v>
      </c>
      <c r="Q180" s="38">
        <f t="shared" si="32"/>
        <v>797.8</v>
      </c>
      <c r="R180" s="38"/>
      <c r="S180" s="38"/>
      <c r="U180" s="38"/>
      <c r="V180" s="38"/>
      <c r="W180" s="38"/>
      <c r="X180" s="38"/>
    </row>
    <row r="181" spans="1:24" x14ac:dyDescent="0.25">
      <c r="A181" s="5"/>
      <c r="B181" s="1" t="s">
        <v>114</v>
      </c>
      <c r="C181" s="53">
        <v>4</v>
      </c>
      <c r="D181" s="75">
        <v>39.612299999999998</v>
      </c>
      <c r="E181" s="179">
        <v>2733</v>
      </c>
      <c r="F181" s="128">
        <v>399012</v>
      </c>
      <c r="G181" s="61">
        <v>75</v>
      </c>
      <c r="H181" s="70">
        <f t="shared" si="34"/>
        <v>299259</v>
      </c>
      <c r="I181" s="15">
        <f t="shared" si="33"/>
        <v>99753</v>
      </c>
      <c r="J181" s="15">
        <f t="shared" si="31"/>
        <v>145.99780461031833</v>
      </c>
      <c r="K181" s="15">
        <f t="shared" si="35"/>
        <v>545.46055555962539</v>
      </c>
      <c r="L181" s="15">
        <f t="shared" si="36"/>
        <v>1100708.4739974923</v>
      </c>
      <c r="M181" s="15"/>
      <c r="N181" s="15">
        <f t="shared" si="29"/>
        <v>1100708.4739974923</v>
      </c>
      <c r="O181" s="38">
        <f t="shared" si="30"/>
        <v>1100.7084739974923</v>
      </c>
      <c r="P181" s="38">
        <v>1032.5988725080924</v>
      </c>
      <c r="Q181" s="38">
        <f t="shared" si="32"/>
        <v>1032.5999999999999</v>
      </c>
      <c r="R181" s="38"/>
      <c r="S181" s="38"/>
      <c r="U181" s="38"/>
      <c r="V181" s="38"/>
      <c r="W181" s="38"/>
      <c r="X181" s="38"/>
    </row>
    <row r="182" spans="1:24" x14ac:dyDescent="0.25">
      <c r="A182" s="5"/>
      <c r="B182" s="1" t="s">
        <v>115</v>
      </c>
      <c r="C182" s="53">
        <v>4</v>
      </c>
      <c r="D182" s="75">
        <v>14.54</v>
      </c>
      <c r="E182" s="179">
        <v>1569</v>
      </c>
      <c r="F182" s="128">
        <v>221938.4</v>
      </c>
      <c r="G182" s="61">
        <v>75</v>
      </c>
      <c r="H182" s="70">
        <f t="shared" si="34"/>
        <v>166453.79999999999</v>
      </c>
      <c r="I182" s="15">
        <f t="shared" si="33"/>
        <v>55484.600000000006</v>
      </c>
      <c r="J182" s="15">
        <f t="shared" si="31"/>
        <v>141.45213511790951</v>
      </c>
      <c r="K182" s="15">
        <f t="shared" si="35"/>
        <v>550.00622505203421</v>
      </c>
      <c r="L182" s="15">
        <f t="shared" si="36"/>
        <v>912956.04752708657</v>
      </c>
      <c r="M182" s="15"/>
      <c r="N182" s="15">
        <f t="shared" si="29"/>
        <v>912956.04752708657</v>
      </c>
      <c r="O182" s="38">
        <f t="shared" si="30"/>
        <v>912.95604752708653</v>
      </c>
      <c r="P182" s="38">
        <v>838.23973543803982</v>
      </c>
      <c r="Q182" s="38">
        <f t="shared" si="32"/>
        <v>838.2</v>
      </c>
      <c r="R182" s="38"/>
      <c r="S182" s="38"/>
      <c r="U182" s="38"/>
      <c r="V182" s="38"/>
      <c r="W182" s="38"/>
      <c r="X182" s="38"/>
    </row>
    <row r="183" spans="1:24" x14ac:dyDescent="0.25">
      <c r="A183" s="5"/>
      <c r="B183" s="1" t="s">
        <v>116</v>
      </c>
      <c r="C183" s="53">
        <v>4</v>
      </c>
      <c r="D183" s="75">
        <v>48.664899999999996</v>
      </c>
      <c r="E183" s="179">
        <v>3002</v>
      </c>
      <c r="F183" s="128">
        <v>2195274.7000000002</v>
      </c>
      <c r="G183" s="61">
        <v>75</v>
      </c>
      <c r="H183" s="70">
        <f t="shared" si="34"/>
        <v>1646456.0249999999</v>
      </c>
      <c r="I183" s="15">
        <f t="shared" si="33"/>
        <v>548818.67500000028</v>
      </c>
      <c r="J183" s="15">
        <f t="shared" si="31"/>
        <v>731.27071952031986</v>
      </c>
      <c r="K183" s="15">
        <f t="shared" si="35"/>
        <v>-39.812359350376141</v>
      </c>
      <c r="L183" s="15">
        <f t="shared" si="36"/>
        <v>452376.72919040767</v>
      </c>
      <c r="M183" s="15"/>
      <c r="N183" s="15">
        <f t="shared" si="29"/>
        <v>452376.72919040767</v>
      </c>
      <c r="O183" s="38">
        <f t="shared" si="30"/>
        <v>452.37672919040767</v>
      </c>
      <c r="P183" s="38">
        <v>416.64665464935626</v>
      </c>
      <c r="Q183" s="38">
        <f t="shared" si="32"/>
        <v>416.6</v>
      </c>
      <c r="R183" s="38"/>
      <c r="S183" s="38"/>
      <c r="U183" s="38"/>
      <c r="V183" s="38"/>
      <c r="W183" s="38"/>
      <c r="X183" s="38"/>
    </row>
    <row r="184" spans="1:24" x14ac:dyDescent="0.25">
      <c r="A184" s="5"/>
      <c r="B184" s="1" t="s">
        <v>117</v>
      </c>
      <c r="C184" s="53">
        <v>4</v>
      </c>
      <c r="D184" s="75">
        <v>32.5428</v>
      </c>
      <c r="E184" s="179">
        <v>1502</v>
      </c>
      <c r="F184" s="128">
        <v>263314.7</v>
      </c>
      <c r="G184" s="61">
        <v>75</v>
      </c>
      <c r="H184" s="70">
        <f t="shared" si="34"/>
        <v>197486.02499999999</v>
      </c>
      <c r="I184" s="15">
        <f t="shared" si="33"/>
        <v>65828.675000000017</v>
      </c>
      <c r="J184" s="15">
        <f t="shared" si="31"/>
        <v>175.30938748335552</v>
      </c>
      <c r="K184" s="15">
        <f t="shared" si="35"/>
        <v>516.14897268658819</v>
      </c>
      <c r="L184" s="15">
        <f t="shared" si="36"/>
        <v>915263.77523937169</v>
      </c>
      <c r="M184" s="15"/>
      <c r="N184" s="15">
        <f t="shared" si="29"/>
        <v>915263.77523937169</v>
      </c>
      <c r="O184" s="38">
        <f t="shared" si="30"/>
        <v>915.26377523937174</v>
      </c>
      <c r="P184" s="38">
        <v>865.09615781605453</v>
      </c>
      <c r="Q184" s="38">
        <f t="shared" si="32"/>
        <v>865.1</v>
      </c>
      <c r="R184" s="38"/>
      <c r="S184" s="38"/>
      <c r="U184" s="38"/>
      <c r="V184" s="38"/>
      <c r="W184" s="38"/>
      <c r="X184" s="38"/>
    </row>
    <row r="185" spans="1:24" x14ac:dyDescent="0.25">
      <c r="A185" s="5"/>
      <c r="B185" s="1" t="s">
        <v>118</v>
      </c>
      <c r="C185" s="53">
        <v>4</v>
      </c>
      <c r="D185" s="75">
        <v>18.128499999999999</v>
      </c>
      <c r="E185" s="179">
        <v>1521</v>
      </c>
      <c r="F185" s="128">
        <v>265292</v>
      </c>
      <c r="G185" s="61">
        <v>75</v>
      </c>
      <c r="H185" s="70">
        <f t="shared" si="34"/>
        <v>198969</v>
      </c>
      <c r="I185" s="15">
        <f t="shared" si="33"/>
        <v>66323</v>
      </c>
      <c r="J185" s="15">
        <f t="shared" si="31"/>
        <v>174.41946088099934</v>
      </c>
      <c r="K185" s="15">
        <f t="shared" si="35"/>
        <v>517.03889928894432</v>
      </c>
      <c r="L185" s="15">
        <f t="shared" si="36"/>
        <v>876069.95562921942</v>
      </c>
      <c r="M185" s="15"/>
      <c r="N185" s="15">
        <f t="shared" si="29"/>
        <v>876069.95562921942</v>
      </c>
      <c r="O185" s="38">
        <f t="shared" si="30"/>
        <v>876.06995562921941</v>
      </c>
      <c r="P185" s="38">
        <v>823.742585449079</v>
      </c>
      <c r="Q185" s="38">
        <f t="shared" si="32"/>
        <v>823.7</v>
      </c>
      <c r="R185" s="38"/>
      <c r="S185" s="38"/>
      <c r="U185" s="38"/>
      <c r="V185" s="38"/>
      <c r="W185" s="38"/>
      <c r="X185" s="38"/>
    </row>
    <row r="186" spans="1:24" x14ac:dyDescent="0.25">
      <c r="A186" s="5"/>
      <c r="B186" s="1" t="s">
        <v>751</v>
      </c>
      <c r="C186" s="53">
        <v>4</v>
      </c>
      <c r="D186" s="75">
        <v>44.192900000000002</v>
      </c>
      <c r="E186" s="179">
        <v>2149</v>
      </c>
      <c r="F186" s="128">
        <v>191991.5</v>
      </c>
      <c r="G186" s="61">
        <v>75</v>
      </c>
      <c r="H186" s="70">
        <f t="shared" si="34"/>
        <v>143993.625</v>
      </c>
      <c r="I186" s="15">
        <f t="shared" si="33"/>
        <v>47997.875</v>
      </c>
      <c r="J186" s="15">
        <f t="shared" si="31"/>
        <v>89.33992554676594</v>
      </c>
      <c r="K186" s="15">
        <f t="shared" si="35"/>
        <v>602.11843462317779</v>
      </c>
      <c r="L186" s="15">
        <f t="shared" si="36"/>
        <v>1126912.1922429362</v>
      </c>
      <c r="M186" s="15"/>
      <c r="N186" s="15">
        <f t="shared" si="29"/>
        <v>1126912.1922429362</v>
      </c>
      <c r="O186" s="38">
        <f t="shared" si="30"/>
        <v>1126.9121922429363</v>
      </c>
      <c r="P186" s="38">
        <v>1038.765791520286</v>
      </c>
      <c r="Q186" s="38">
        <f t="shared" si="32"/>
        <v>1038.8</v>
      </c>
      <c r="R186" s="38"/>
      <c r="S186" s="38"/>
      <c r="U186" s="38"/>
      <c r="V186" s="38"/>
      <c r="W186" s="38"/>
      <c r="X186" s="38"/>
    </row>
    <row r="187" spans="1:24" x14ac:dyDescent="0.25">
      <c r="A187" s="5"/>
      <c r="B187" s="1" t="s">
        <v>752</v>
      </c>
      <c r="C187" s="53">
        <v>4</v>
      </c>
      <c r="D187" s="75">
        <v>23.693400000000004</v>
      </c>
      <c r="E187" s="179">
        <v>954</v>
      </c>
      <c r="F187" s="128">
        <v>190699.8</v>
      </c>
      <c r="G187" s="61">
        <v>75</v>
      </c>
      <c r="H187" s="70">
        <f t="shared" si="34"/>
        <v>143024.85</v>
      </c>
      <c r="I187" s="15">
        <f t="shared" si="33"/>
        <v>47674.949999999983</v>
      </c>
      <c r="J187" s="15">
        <f t="shared" si="31"/>
        <v>199.89496855345911</v>
      </c>
      <c r="K187" s="15">
        <f t="shared" si="35"/>
        <v>491.56339161648464</v>
      </c>
      <c r="L187" s="15">
        <f t="shared" si="36"/>
        <v>801114.86382912437</v>
      </c>
      <c r="M187" s="15"/>
      <c r="N187" s="15">
        <f t="shared" si="29"/>
        <v>801114.86382912437</v>
      </c>
      <c r="O187" s="38">
        <f t="shared" si="30"/>
        <v>801.11486382912437</v>
      </c>
      <c r="P187" s="38">
        <v>754.59979586011309</v>
      </c>
      <c r="Q187" s="38">
        <f t="shared" si="32"/>
        <v>754.6</v>
      </c>
      <c r="R187" s="38"/>
      <c r="S187" s="38"/>
      <c r="U187" s="38"/>
      <c r="V187" s="38"/>
      <c r="W187" s="38"/>
      <c r="X187" s="38"/>
    </row>
    <row r="188" spans="1:24" x14ac:dyDescent="0.25">
      <c r="A188" s="5"/>
      <c r="B188" s="1" t="s">
        <v>119</v>
      </c>
      <c r="C188" s="53">
        <v>4</v>
      </c>
      <c r="D188" s="75">
        <v>21.2636</v>
      </c>
      <c r="E188" s="179">
        <v>1244</v>
      </c>
      <c r="F188" s="128">
        <v>227497.8</v>
      </c>
      <c r="G188" s="61">
        <v>75</v>
      </c>
      <c r="H188" s="70">
        <f t="shared" si="34"/>
        <v>170623.35</v>
      </c>
      <c r="I188" s="15">
        <f t="shared" si="33"/>
        <v>56874.449999999983</v>
      </c>
      <c r="J188" s="15">
        <f t="shared" si="31"/>
        <v>182.87604501607717</v>
      </c>
      <c r="K188" s="15">
        <f t="shared" si="35"/>
        <v>508.58231515386655</v>
      </c>
      <c r="L188" s="15">
        <f t="shared" si="36"/>
        <v>845812.360141802</v>
      </c>
      <c r="M188" s="15"/>
      <c r="N188" s="15">
        <f t="shared" si="29"/>
        <v>845812.360141802</v>
      </c>
      <c r="O188" s="38">
        <f t="shared" si="30"/>
        <v>845.81236014180195</v>
      </c>
      <c r="P188" s="38">
        <v>782.93566177569926</v>
      </c>
      <c r="Q188" s="38">
        <f t="shared" si="32"/>
        <v>782.9</v>
      </c>
      <c r="R188" s="38"/>
      <c r="S188" s="38"/>
      <c r="U188" s="38"/>
      <c r="V188" s="38"/>
      <c r="W188" s="38"/>
      <c r="X188" s="38"/>
    </row>
    <row r="189" spans="1:24" x14ac:dyDescent="0.25">
      <c r="A189" s="5"/>
      <c r="B189" s="1" t="s">
        <v>120</v>
      </c>
      <c r="C189" s="53">
        <v>4</v>
      </c>
      <c r="D189" s="75">
        <v>25.954899999999999</v>
      </c>
      <c r="E189" s="179">
        <v>1872</v>
      </c>
      <c r="F189" s="128">
        <v>314018.09999999998</v>
      </c>
      <c r="G189" s="61">
        <v>75</v>
      </c>
      <c r="H189" s="70">
        <f t="shared" si="34"/>
        <v>235513.57500000001</v>
      </c>
      <c r="I189" s="15">
        <f t="shared" si="33"/>
        <v>78504.524999999965</v>
      </c>
      <c r="J189" s="15">
        <f t="shared" si="31"/>
        <v>167.74471153846153</v>
      </c>
      <c r="K189" s="15">
        <f t="shared" si="35"/>
        <v>523.71364863148222</v>
      </c>
      <c r="L189" s="15">
        <f t="shared" si="36"/>
        <v>943830.23666122544</v>
      </c>
      <c r="M189" s="15"/>
      <c r="N189" s="15">
        <f t="shared" si="29"/>
        <v>943830.23666122544</v>
      </c>
      <c r="O189" s="38">
        <f t="shared" si="30"/>
        <v>943.8302366612254</v>
      </c>
      <c r="P189" s="38">
        <v>880.05352896197553</v>
      </c>
      <c r="Q189" s="38">
        <f t="shared" si="32"/>
        <v>880.1</v>
      </c>
      <c r="R189" s="38"/>
      <c r="S189" s="38"/>
      <c r="U189" s="38"/>
      <c r="V189" s="38"/>
      <c r="W189" s="38"/>
      <c r="X189" s="38"/>
    </row>
    <row r="190" spans="1:24" x14ac:dyDescent="0.25">
      <c r="A190" s="5"/>
      <c r="B190" s="1" t="s">
        <v>121</v>
      </c>
      <c r="C190" s="53">
        <v>4</v>
      </c>
      <c r="D190" s="75">
        <v>44.142299999999999</v>
      </c>
      <c r="E190" s="179">
        <v>2701</v>
      </c>
      <c r="F190" s="128">
        <v>636475.69999999995</v>
      </c>
      <c r="G190" s="61">
        <v>75</v>
      </c>
      <c r="H190" s="70">
        <f t="shared" si="34"/>
        <v>477356.77500000002</v>
      </c>
      <c r="I190" s="15">
        <f t="shared" si="33"/>
        <v>159118.92499999993</v>
      </c>
      <c r="J190" s="15">
        <f t="shared" si="31"/>
        <v>235.64446501295814</v>
      </c>
      <c r="K190" s="15">
        <f t="shared" si="35"/>
        <v>455.81389515698561</v>
      </c>
      <c r="L190" s="15">
        <f t="shared" si="36"/>
        <v>995223.55526488216</v>
      </c>
      <c r="M190" s="15"/>
      <c r="N190" s="15">
        <f t="shared" si="29"/>
        <v>995223.55526488216</v>
      </c>
      <c r="O190" s="38">
        <f t="shared" si="30"/>
        <v>995.22355526488218</v>
      </c>
      <c r="P190" s="38">
        <v>963.69426380260279</v>
      </c>
      <c r="Q190" s="38">
        <f t="shared" si="32"/>
        <v>963.7</v>
      </c>
      <c r="R190" s="38"/>
      <c r="S190" s="38"/>
      <c r="U190" s="38"/>
      <c r="V190" s="38"/>
      <c r="W190" s="38"/>
      <c r="X190" s="38"/>
    </row>
    <row r="191" spans="1:24" x14ac:dyDescent="0.25">
      <c r="A191" s="5"/>
      <c r="B191" s="1" t="s">
        <v>122</v>
      </c>
      <c r="C191" s="53">
        <v>4</v>
      </c>
      <c r="D191" s="75">
        <v>25.907800000000002</v>
      </c>
      <c r="E191" s="179">
        <v>1157</v>
      </c>
      <c r="F191" s="128">
        <v>223074.8</v>
      </c>
      <c r="G191" s="61">
        <v>75</v>
      </c>
      <c r="H191" s="70">
        <f t="shared" si="34"/>
        <v>167306.1</v>
      </c>
      <c r="I191" s="15">
        <f t="shared" si="33"/>
        <v>55768.699999999983</v>
      </c>
      <c r="J191" s="15">
        <f t="shared" si="31"/>
        <v>192.80449438202245</v>
      </c>
      <c r="K191" s="15">
        <f t="shared" si="35"/>
        <v>498.65386578792129</v>
      </c>
      <c r="L191" s="15">
        <f t="shared" si="36"/>
        <v>837680.16636753292</v>
      </c>
      <c r="M191" s="15"/>
      <c r="N191" s="15">
        <f t="shared" si="29"/>
        <v>837680.16636753292</v>
      </c>
      <c r="O191" s="38">
        <f t="shared" si="30"/>
        <v>837.68016636753293</v>
      </c>
      <c r="P191" s="38">
        <v>728.56842022153148</v>
      </c>
      <c r="Q191" s="38">
        <f t="shared" si="32"/>
        <v>728.6</v>
      </c>
      <c r="R191" s="38"/>
      <c r="S191" s="38"/>
      <c r="U191" s="38"/>
      <c r="V191" s="38"/>
      <c r="W191" s="38"/>
      <c r="X191" s="38"/>
    </row>
    <row r="192" spans="1:24" x14ac:dyDescent="0.25">
      <c r="A192" s="5"/>
      <c r="B192" s="1" t="s">
        <v>753</v>
      </c>
      <c r="C192" s="53">
        <v>4</v>
      </c>
      <c r="D192" s="75">
        <v>34.5657</v>
      </c>
      <c r="E192" s="179">
        <v>1508</v>
      </c>
      <c r="F192" s="128">
        <v>302479</v>
      </c>
      <c r="G192" s="61">
        <v>75</v>
      </c>
      <c r="H192" s="70">
        <f t="shared" si="34"/>
        <v>226859.25</v>
      </c>
      <c r="I192" s="15">
        <f t="shared" si="33"/>
        <v>75619.75</v>
      </c>
      <c r="J192" s="15">
        <f t="shared" si="31"/>
        <v>200.58289124668434</v>
      </c>
      <c r="K192" s="15">
        <f t="shared" si="35"/>
        <v>490.8754689232594</v>
      </c>
      <c r="L192" s="15">
        <f t="shared" si="36"/>
        <v>889262.66753458523</v>
      </c>
      <c r="M192" s="15"/>
      <c r="N192" s="15">
        <f t="shared" si="29"/>
        <v>889262.66753458523</v>
      </c>
      <c r="O192" s="38">
        <f t="shared" si="30"/>
        <v>889.26266753458526</v>
      </c>
      <c r="P192" s="38">
        <v>829.87588823470151</v>
      </c>
      <c r="Q192" s="38">
        <f t="shared" si="32"/>
        <v>829.9</v>
      </c>
      <c r="R192" s="38"/>
      <c r="S192" s="38"/>
      <c r="U192" s="38"/>
      <c r="V192" s="38"/>
      <c r="W192" s="38"/>
      <c r="X192" s="38"/>
    </row>
    <row r="193" spans="1:24" x14ac:dyDescent="0.25">
      <c r="A193" s="5"/>
      <c r="B193" s="1"/>
      <c r="C193" s="53"/>
      <c r="D193" s="75">
        <v>0</v>
      </c>
      <c r="E193" s="181"/>
      <c r="F193" s="62"/>
      <c r="G193" s="61"/>
      <c r="H193" s="62">
        <f>H194+H195</f>
        <v>21268587.975000001</v>
      </c>
      <c r="K193" s="15"/>
      <c r="L193" s="15"/>
      <c r="M193" s="15"/>
      <c r="N193" s="15"/>
      <c r="O193" s="38">
        <f t="shared" si="30"/>
        <v>0</v>
      </c>
      <c r="P193" s="38">
        <v>0</v>
      </c>
      <c r="Q193" s="38">
        <f t="shared" si="32"/>
        <v>0</v>
      </c>
      <c r="R193" s="38"/>
      <c r="S193" s="38"/>
      <c r="U193" s="38"/>
      <c r="V193" s="38"/>
      <c r="W193" s="38"/>
      <c r="X193" s="38"/>
    </row>
    <row r="194" spans="1:24" x14ac:dyDescent="0.25">
      <c r="A194" s="32" t="s">
        <v>123</v>
      </c>
      <c r="B194" s="2" t="s">
        <v>2</v>
      </c>
      <c r="C194" s="64"/>
      <c r="D194" s="7">
        <v>753.54510000000005</v>
      </c>
      <c r="E194" s="182">
        <f>E195</f>
        <v>71493</v>
      </c>
      <c r="F194" s="120"/>
      <c r="G194" s="61"/>
      <c r="H194" s="55">
        <f>H196</f>
        <v>8262786.5999999996</v>
      </c>
      <c r="I194" s="12">
        <f>I196</f>
        <v>-8262786.5999999996</v>
      </c>
      <c r="J194" s="12"/>
      <c r="K194" s="15"/>
      <c r="L194" s="15"/>
      <c r="M194" s="14">
        <f>M196</f>
        <v>30171066.460348785</v>
      </c>
      <c r="N194" s="12">
        <f t="shared" si="29"/>
        <v>30171066.460348785</v>
      </c>
      <c r="O194" s="38"/>
      <c r="P194" s="38"/>
      <c r="Q194" s="38">
        <f t="shared" si="32"/>
        <v>0</v>
      </c>
      <c r="R194" s="38"/>
      <c r="S194" s="38"/>
      <c r="U194" s="38"/>
      <c r="V194" s="38"/>
      <c r="W194" s="38"/>
      <c r="X194" s="38"/>
    </row>
    <row r="195" spans="1:24" x14ac:dyDescent="0.25">
      <c r="A195" s="32" t="s">
        <v>123</v>
      </c>
      <c r="B195" s="2" t="s">
        <v>3</v>
      </c>
      <c r="C195" s="64"/>
      <c r="D195" s="7">
        <v>753.54510000000005</v>
      </c>
      <c r="E195" s="182">
        <f>SUM(E197:E224)</f>
        <v>71493</v>
      </c>
      <c r="F195" s="120">
        <f>SUM(F197:F224)</f>
        <v>33051146.400000002</v>
      </c>
      <c r="G195" s="61"/>
      <c r="H195" s="55">
        <f>SUM(H197:H224)</f>
        <v>13005801.375</v>
      </c>
      <c r="I195" s="12">
        <f>SUM(I197:I224)</f>
        <v>20045345.024999999</v>
      </c>
      <c r="J195" s="12"/>
      <c r="K195" s="15"/>
      <c r="L195" s="12">
        <f>SUM(L197:L224)</f>
        <v>27027339.82334638</v>
      </c>
      <c r="M195" s="15"/>
      <c r="N195" s="12">
        <f t="shared" si="29"/>
        <v>27027339.82334638</v>
      </c>
      <c r="O195" s="38"/>
      <c r="P195" s="38"/>
      <c r="Q195" s="38">
        <f t="shared" si="32"/>
        <v>0</v>
      </c>
      <c r="R195" s="38"/>
      <c r="S195" s="38"/>
      <c r="U195" s="38"/>
      <c r="V195" s="38"/>
      <c r="W195" s="38"/>
      <c r="X195" s="38"/>
    </row>
    <row r="196" spans="1:24" x14ac:dyDescent="0.25">
      <c r="A196" s="5"/>
      <c r="B196" s="1" t="s">
        <v>26</v>
      </c>
      <c r="C196" s="53">
        <v>2</v>
      </c>
      <c r="D196" s="75">
        <v>0</v>
      </c>
      <c r="E196" s="183"/>
      <c r="F196" s="70"/>
      <c r="G196" s="61">
        <v>25</v>
      </c>
      <c r="H196" s="70">
        <f>F195*G196/100</f>
        <v>8262786.5999999996</v>
      </c>
      <c r="I196" s="15">
        <f t="shared" ref="I196:I224" si="37">F196-H196</f>
        <v>-8262786.5999999996</v>
      </c>
      <c r="J196" s="15"/>
      <c r="K196" s="15"/>
      <c r="L196" s="15"/>
      <c r="M196" s="15">
        <f>($L$7*$L$8*E194/$L$10)+($L$7*$L$9*D194/$L$11)</f>
        <v>30171066.460348785</v>
      </c>
      <c r="N196" s="15">
        <f t="shared" si="29"/>
        <v>30171066.460348785</v>
      </c>
      <c r="O196" s="38">
        <f t="shared" si="30"/>
        <v>30171.066460348786</v>
      </c>
      <c r="P196" s="38">
        <v>27940.189417033882</v>
      </c>
      <c r="Q196" s="38">
        <f t="shared" si="32"/>
        <v>27940.2</v>
      </c>
      <c r="R196" s="38"/>
      <c r="S196" s="38"/>
      <c r="U196" s="38"/>
      <c r="V196" s="38"/>
      <c r="W196" s="38"/>
      <c r="X196" s="38"/>
    </row>
    <row r="197" spans="1:24" x14ac:dyDescent="0.25">
      <c r="A197" s="5"/>
      <c r="B197" s="1" t="s">
        <v>124</v>
      </c>
      <c r="C197" s="53">
        <v>4</v>
      </c>
      <c r="D197" s="75">
        <v>15.2896</v>
      </c>
      <c r="E197" s="179">
        <v>1803</v>
      </c>
      <c r="F197" s="129">
        <v>281067.3</v>
      </c>
      <c r="G197" s="61">
        <v>75</v>
      </c>
      <c r="H197" s="70">
        <f t="shared" ref="H197:H224" si="38">F197*G197/100</f>
        <v>210800.47500000001</v>
      </c>
      <c r="I197" s="15">
        <f t="shared" si="37"/>
        <v>70266.824999999983</v>
      </c>
      <c r="J197" s="15">
        <f t="shared" si="31"/>
        <v>155.88868552412646</v>
      </c>
      <c r="K197" s="15">
        <f t="shared" ref="K197:K224" si="39">$J$11*$J$19-J197</f>
        <v>535.56967464581726</v>
      </c>
      <c r="L197" s="15">
        <f t="shared" ref="L197:L224" si="40">IF(K197&gt;0,$J$7*$J$8*(K197/$K$19),0)+$J$7*$J$9*(E197/$E$19)+$J$7*$J$10*(D197/$D$19)</f>
        <v>920689.46123480657</v>
      </c>
      <c r="M197" s="15"/>
      <c r="N197" s="15">
        <f t="shared" si="29"/>
        <v>920689.46123480657</v>
      </c>
      <c r="O197" s="38">
        <f t="shared" si="30"/>
        <v>920.68946123480657</v>
      </c>
      <c r="P197" s="38">
        <v>841.77000839976824</v>
      </c>
      <c r="Q197" s="38">
        <f t="shared" si="32"/>
        <v>841.8</v>
      </c>
      <c r="R197" s="38"/>
      <c r="S197" s="38"/>
      <c r="U197" s="38"/>
      <c r="V197" s="38"/>
      <c r="W197" s="38"/>
      <c r="X197" s="38"/>
    </row>
    <row r="198" spans="1:24" x14ac:dyDescent="0.25">
      <c r="A198" s="5"/>
      <c r="B198" s="1" t="s">
        <v>125</v>
      </c>
      <c r="C198" s="53">
        <v>4</v>
      </c>
      <c r="D198" s="75">
        <v>59.804700000000004</v>
      </c>
      <c r="E198" s="179">
        <v>3195</v>
      </c>
      <c r="F198" s="129">
        <v>672525.1</v>
      </c>
      <c r="G198" s="61">
        <v>75</v>
      </c>
      <c r="H198" s="70">
        <f t="shared" si="38"/>
        <v>504393.82500000001</v>
      </c>
      <c r="I198" s="15">
        <f t="shared" si="37"/>
        <v>168131.27499999997</v>
      </c>
      <c r="J198" s="15">
        <f t="shared" si="31"/>
        <v>210.49298904538341</v>
      </c>
      <c r="K198" s="15">
        <f t="shared" si="39"/>
        <v>480.96537112456031</v>
      </c>
      <c r="L198" s="15">
        <f t="shared" si="40"/>
        <v>1124526.0093361198</v>
      </c>
      <c r="M198" s="15"/>
      <c r="N198" s="15">
        <f t="shared" si="29"/>
        <v>1124526.0093361198</v>
      </c>
      <c r="O198" s="38">
        <f t="shared" si="30"/>
        <v>1124.5260093361198</v>
      </c>
      <c r="P198" s="38">
        <v>1042.6064773434059</v>
      </c>
      <c r="Q198" s="38">
        <f t="shared" si="32"/>
        <v>1042.5999999999999</v>
      </c>
      <c r="R198" s="38"/>
      <c r="S198" s="38"/>
      <c r="U198" s="38"/>
      <c r="V198" s="38"/>
      <c r="W198" s="38"/>
      <c r="X198" s="38"/>
    </row>
    <row r="199" spans="1:24" x14ac:dyDescent="0.25">
      <c r="A199" s="5"/>
      <c r="B199" s="1" t="s">
        <v>126</v>
      </c>
      <c r="C199" s="53">
        <v>4</v>
      </c>
      <c r="D199" s="75">
        <v>15.4596</v>
      </c>
      <c r="E199" s="179">
        <v>1012</v>
      </c>
      <c r="F199" s="129">
        <v>121029.2</v>
      </c>
      <c r="G199" s="61">
        <v>75</v>
      </c>
      <c r="H199" s="70">
        <f t="shared" si="38"/>
        <v>90771.9</v>
      </c>
      <c r="I199" s="15">
        <f t="shared" si="37"/>
        <v>30257.300000000003</v>
      </c>
      <c r="J199" s="15">
        <f t="shared" si="31"/>
        <v>119.59407114624506</v>
      </c>
      <c r="K199" s="15">
        <f t="shared" si="39"/>
        <v>571.86428902369869</v>
      </c>
      <c r="L199" s="15">
        <f t="shared" si="40"/>
        <v>886373.16055387747</v>
      </c>
      <c r="M199" s="15"/>
      <c r="N199" s="15">
        <f t="shared" si="29"/>
        <v>886373.16055387747</v>
      </c>
      <c r="O199" s="38">
        <f t="shared" si="30"/>
        <v>886.37316055387748</v>
      </c>
      <c r="P199" s="38">
        <v>827.90029387917605</v>
      </c>
      <c r="Q199" s="38">
        <f t="shared" si="32"/>
        <v>827.9</v>
      </c>
      <c r="R199" s="38"/>
      <c r="S199" s="38"/>
      <c r="U199" s="38"/>
      <c r="V199" s="38"/>
      <c r="W199" s="38"/>
      <c r="X199" s="38"/>
    </row>
    <row r="200" spans="1:24" x14ac:dyDescent="0.25">
      <c r="A200" s="5"/>
      <c r="B200" s="1" t="s">
        <v>127</v>
      </c>
      <c r="C200" s="53">
        <v>4</v>
      </c>
      <c r="D200" s="75">
        <v>11.678699999999999</v>
      </c>
      <c r="E200" s="179">
        <v>986</v>
      </c>
      <c r="F200" s="129">
        <v>108694.7</v>
      </c>
      <c r="G200" s="61">
        <v>75</v>
      </c>
      <c r="H200" s="70">
        <f t="shared" si="38"/>
        <v>81521.024999999994</v>
      </c>
      <c r="I200" s="15">
        <f t="shared" si="37"/>
        <v>27173.675000000003</v>
      </c>
      <c r="J200" s="15">
        <f t="shared" si="31"/>
        <v>110.23803245436105</v>
      </c>
      <c r="K200" s="15">
        <f t="shared" si="39"/>
        <v>581.2203277155827</v>
      </c>
      <c r="L200" s="15">
        <f t="shared" si="40"/>
        <v>884648.80173272931</v>
      </c>
      <c r="M200" s="15"/>
      <c r="N200" s="15">
        <f t="shared" si="29"/>
        <v>884648.80173272931</v>
      </c>
      <c r="O200" s="38">
        <f t="shared" si="30"/>
        <v>884.64880173272934</v>
      </c>
      <c r="P200" s="38">
        <v>793.66462054165072</v>
      </c>
      <c r="Q200" s="38">
        <f t="shared" si="32"/>
        <v>793.7</v>
      </c>
      <c r="R200" s="38"/>
      <c r="S200" s="38"/>
      <c r="U200" s="38"/>
      <c r="V200" s="38"/>
      <c r="W200" s="38"/>
      <c r="X200" s="38"/>
    </row>
    <row r="201" spans="1:24" x14ac:dyDescent="0.25">
      <c r="A201" s="5"/>
      <c r="B201" s="1" t="s">
        <v>874</v>
      </c>
      <c r="C201" s="53">
        <v>3</v>
      </c>
      <c r="D201" s="75">
        <v>42.328599999999994</v>
      </c>
      <c r="E201" s="179">
        <v>14574</v>
      </c>
      <c r="F201" s="129">
        <v>21422833.5</v>
      </c>
      <c r="G201" s="61">
        <v>20</v>
      </c>
      <c r="H201" s="70">
        <f t="shared" si="38"/>
        <v>4284566.7</v>
      </c>
      <c r="I201" s="15">
        <f t="shared" si="37"/>
        <v>17138266.800000001</v>
      </c>
      <c r="J201" s="15">
        <f t="shared" si="31"/>
        <v>1469.9350555784274</v>
      </c>
      <c r="K201" s="15">
        <f t="shared" si="39"/>
        <v>-778.47669540848369</v>
      </c>
      <c r="L201" s="15">
        <f t="shared" si="40"/>
        <v>1627090.9062670458</v>
      </c>
      <c r="M201" s="15"/>
      <c r="N201" s="15">
        <f t="shared" si="29"/>
        <v>1627090.9062670458</v>
      </c>
      <c r="O201" s="38">
        <f t="shared" si="30"/>
        <v>1627.0909062670457</v>
      </c>
      <c r="P201" s="38">
        <v>1497.0957289676148</v>
      </c>
      <c r="Q201" s="38">
        <f t="shared" si="32"/>
        <v>1497.1</v>
      </c>
      <c r="R201" s="38"/>
      <c r="S201" s="38"/>
      <c r="U201" s="38"/>
      <c r="V201" s="38"/>
      <c r="W201" s="38"/>
      <c r="X201" s="38"/>
    </row>
    <row r="202" spans="1:24" x14ac:dyDescent="0.25">
      <c r="A202" s="5"/>
      <c r="B202" s="1" t="s">
        <v>128</v>
      </c>
      <c r="C202" s="53">
        <v>4</v>
      </c>
      <c r="D202" s="75">
        <v>31.614599999999999</v>
      </c>
      <c r="E202" s="179">
        <v>1325</v>
      </c>
      <c r="F202" s="129">
        <v>138469.9</v>
      </c>
      <c r="G202" s="61">
        <v>75</v>
      </c>
      <c r="H202" s="70">
        <f t="shared" si="38"/>
        <v>103852.425</v>
      </c>
      <c r="I202" s="15">
        <f t="shared" si="37"/>
        <v>34617.474999999991</v>
      </c>
      <c r="J202" s="15">
        <f t="shared" si="31"/>
        <v>104.50558490566037</v>
      </c>
      <c r="K202" s="15">
        <f t="shared" si="39"/>
        <v>586.95277526428333</v>
      </c>
      <c r="L202" s="15">
        <f t="shared" si="40"/>
        <v>985493.72928564786</v>
      </c>
      <c r="M202" s="15"/>
      <c r="N202" s="15">
        <f t="shared" si="29"/>
        <v>985493.72928564786</v>
      </c>
      <c r="O202" s="38">
        <f t="shared" si="30"/>
        <v>985.49372928564787</v>
      </c>
      <c r="P202" s="38">
        <v>893.76516687200501</v>
      </c>
      <c r="Q202" s="38">
        <f t="shared" si="32"/>
        <v>893.8</v>
      </c>
      <c r="R202" s="38"/>
      <c r="S202" s="38"/>
      <c r="U202" s="38"/>
      <c r="V202" s="38"/>
      <c r="W202" s="38"/>
      <c r="X202" s="38"/>
    </row>
    <row r="203" spans="1:24" x14ac:dyDescent="0.25">
      <c r="A203" s="5"/>
      <c r="B203" s="1" t="s">
        <v>129</v>
      </c>
      <c r="C203" s="53">
        <v>4</v>
      </c>
      <c r="D203" s="75">
        <v>10.417100000000001</v>
      </c>
      <c r="E203" s="179">
        <v>693</v>
      </c>
      <c r="F203" s="129">
        <v>60592.3</v>
      </c>
      <c r="G203" s="61">
        <v>75</v>
      </c>
      <c r="H203" s="70">
        <f t="shared" si="38"/>
        <v>45444.224999999999</v>
      </c>
      <c r="I203" s="15">
        <f t="shared" si="37"/>
        <v>15148.075000000004</v>
      </c>
      <c r="J203" s="15">
        <f t="shared" si="31"/>
        <v>87.434776334776345</v>
      </c>
      <c r="K203" s="15">
        <f t="shared" si="39"/>
        <v>604.02358383516741</v>
      </c>
      <c r="L203" s="15">
        <f t="shared" si="40"/>
        <v>880106.39340774075</v>
      </c>
      <c r="M203" s="15"/>
      <c r="N203" s="15">
        <f t="shared" si="29"/>
        <v>880106.39340774075</v>
      </c>
      <c r="O203" s="38">
        <f t="shared" si="30"/>
        <v>880.10639340774071</v>
      </c>
      <c r="P203" s="38">
        <v>793.98041985770919</v>
      </c>
      <c r="Q203" s="38">
        <f t="shared" si="32"/>
        <v>794</v>
      </c>
      <c r="R203" s="38"/>
      <c r="S203" s="38"/>
      <c r="U203" s="38"/>
      <c r="V203" s="38"/>
      <c r="W203" s="38"/>
      <c r="X203" s="38"/>
    </row>
    <row r="204" spans="1:24" x14ac:dyDescent="0.25">
      <c r="A204" s="5"/>
      <c r="B204" s="1" t="s">
        <v>754</v>
      </c>
      <c r="C204" s="53">
        <v>4</v>
      </c>
      <c r="D204" s="75">
        <v>38.0578</v>
      </c>
      <c r="E204" s="179">
        <v>2565</v>
      </c>
      <c r="F204" s="129">
        <v>2314076.7000000002</v>
      </c>
      <c r="G204" s="61">
        <v>75</v>
      </c>
      <c r="H204" s="70">
        <f t="shared" si="38"/>
        <v>1735557.5249999999</v>
      </c>
      <c r="I204" s="15">
        <f t="shared" si="37"/>
        <v>578519.17500000028</v>
      </c>
      <c r="J204" s="15">
        <f t="shared" si="31"/>
        <v>902.17415204678366</v>
      </c>
      <c r="K204" s="15">
        <f t="shared" si="39"/>
        <v>-210.71579187683994</v>
      </c>
      <c r="L204" s="15">
        <f t="shared" si="40"/>
        <v>376186.0960540548</v>
      </c>
      <c r="M204" s="15"/>
      <c r="N204" s="15">
        <f t="shared" si="29"/>
        <v>376186.0960540548</v>
      </c>
      <c r="O204" s="38">
        <f t="shared" si="30"/>
        <v>376.18609605405481</v>
      </c>
      <c r="P204" s="38">
        <v>347.90169686047403</v>
      </c>
      <c r="Q204" s="38">
        <f t="shared" si="32"/>
        <v>347.9</v>
      </c>
      <c r="R204" s="38"/>
      <c r="S204" s="38"/>
      <c r="U204" s="38"/>
      <c r="V204" s="38"/>
      <c r="W204" s="38"/>
      <c r="X204" s="38"/>
    </row>
    <row r="205" spans="1:24" x14ac:dyDescent="0.25">
      <c r="A205" s="5"/>
      <c r="B205" s="1" t="s">
        <v>130</v>
      </c>
      <c r="C205" s="53">
        <v>4</v>
      </c>
      <c r="D205" s="75">
        <v>16.581199999999999</v>
      </c>
      <c r="E205" s="179">
        <v>1383</v>
      </c>
      <c r="F205" s="129">
        <v>171499</v>
      </c>
      <c r="G205" s="61">
        <v>75</v>
      </c>
      <c r="H205" s="70">
        <f t="shared" si="38"/>
        <v>128624.25</v>
      </c>
      <c r="I205" s="15">
        <f t="shared" si="37"/>
        <v>42874.75</v>
      </c>
      <c r="J205" s="15">
        <f t="shared" si="31"/>
        <v>124.00506146059291</v>
      </c>
      <c r="K205" s="15">
        <f t="shared" si="39"/>
        <v>567.45329870935075</v>
      </c>
      <c r="L205" s="15">
        <f t="shared" si="40"/>
        <v>922240.16128429328</v>
      </c>
      <c r="M205" s="15"/>
      <c r="N205" s="15">
        <f t="shared" si="29"/>
        <v>922240.16128429328</v>
      </c>
      <c r="O205" s="38">
        <f t="shared" si="30"/>
        <v>922.24016128429332</v>
      </c>
      <c r="P205" s="38">
        <v>841.62172401319629</v>
      </c>
      <c r="Q205" s="38">
        <f t="shared" si="32"/>
        <v>841.6</v>
      </c>
      <c r="R205" s="38"/>
      <c r="S205" s="38"/>
      <c r="U205" s="38"/>
      <c r="V205" s="38"/>
      <c r="W205" s="38"/>
      <c r="X205" s="38"/>
    </row>
    <row r="206" spans="1:24" x14ac:dyDescent="0.25">
      <c r="A206" s="5"/>
      <c r="B206" s="1" t="s">
        <v>131</v>
      </c>
      <c r="C206" s="53">
        <v>4</v>
      </c>
      <c r="D206" s="75">
        <v>25.100100000000005</v>
      </c>
      <c r="E206" s="179">
        <v>1698</v>
      </c>
      <c r="F206" s="129">
        <v>248083.7</v>
      </c>
      <c r="G206" s="61">
        <v>75</v>
      </c>
      <c r="H206" s="70">
        <f t="shared" si="38"/>
        <v>186062.77499999999</v>
      </c>
      <c r="I206" s="15">
        <f t="shared" si="37"/>
        <v>62020.925000000017</v>
      </c>
      <c r="J206" s="15">
        <f t="shared" si="31"/>
        <v>146.10347467608952</v>
      </c>
      <c r="K206" s="15">
        <f t="shared" si="39"/>
        <v>545.35488549385423</v>
      </c>
      <c r="L206" s="15">
        <f t="shared" si="40"/>
        <v>951256.06296003179</v>
      </c>
      <c r="M206" s="15"/>
      <c r="N206" s="15">
        <f t="shared" si="29"/>
        <v>951256.06296003179</v>
      </c>
      <c r="O206" s="38">
        <f t="shared" si="30"/>
        <v>951.25606296003184</v>
      </c>
      <c r="P206" s="38">
        <v>874.02292190045694</v>
      </c>
      <c r="Q206" s="38">
        <f t="shared" si="32"/>
        <v>874</v>
      </c>
      <c r="R206" s="38"/>
      <c r="S206" s="38"/>
      <c r="U206" s="38"/>
      <c r="V206" s="38"/>
      <c r="W206" s="38"/>
      <c r="X206" s="38"/>
    </row>
    <row r="207" spans="1:24" x14ac:dyDescent="0.25">
      <c r="A207" s="5"/>
      <c r="B207" s="1" t="s">
        <v>132</v>
      </c>
      <c r="C207" s="53">
        <v>4</v>
      </c>
      <c r="D207" s="75">
        <v>26.023400000000002</v>
      </c>
      <c r="E207" s="179">
        <v>2505</v>
      </c>
      <c r="F207" s="129">
        <v>376806.1</v>
      </c>
      <c r="G207" s="61">
        <v>75</v>
      </c>
      <c r="H207" s="70">
        <f t="shared" si="38"/>
        <v>282604.57500000001</v>
      </c>
      <c r="I207" s="15">
        <f t="shared" si="37"/>
        <v>94201.524999999965</v>
      </c>
      <c r="J207" s="15">
        <f t="shared" si="31"/>
        <v>150.42159680638721</v>
      </c>
      <c r="K207" s="15">
        <f t="shared" si="39"/>
        <v>541.03676336355647</v>
      </c>
      <c r="L207" s="15">
        <f t="shared" si="40"/>
        <v>1031621.2311600692</v>
      </c>
      <c r="M207" s="15"/>
      <c r="N207" s="15">
        <f t="shared" si="29"/>
        <v>1031621.2311600692</v>
      </c>
      <c r="O207" s="38">
        <f t="shared" si="30"/>
        <v>1031.6212311600693</v>
      </c>
      <c r="P207" s="38">
        <v>975.97983910712571</v>
      </c>
      <c r="Q207" s="38">
        <f t="shared" si="32"/>
        <v>976</v>
      </c>
      <c r="R207" s="38"/>
      <c r="S207" s="38"/>
      <c r="U207" s="38"/>
      <c r="V207" s="38"/>
      <c r="W207" s="38"/>
      <c r="X207" s="38"/>
    </row>
    <row r="208" spans="1:24" x14ac:dyDescent="0.25">
      <c r="A208" s="5"/>
      <c r="B208" s="1" t="s">
        <v>133</v>
      </c>
      <c r="C208" s="53">
        <v>4</v>
      </c>
      <c r="D208" s="75">
        <v>18.456199999999999</v>
      </c>
      <c r="E208" s="179">
        <v>1569</v>
      </c>
      <c r="F208" s="129">
        <v>277687.3</v>
      </c>
      <c r="G208" s="61">
        <v>75</v>
      </c>
      <c r="H208" s="70">
        <f t="shared" si="38"/>
        <v>208265.47500000001</v>
      </c>
      <c r="I208" s="15">
        <f t="shared" si="37"/>
        <v>69421.824999999983</v>
      </c>
      <c r="J208" s="15">
        <f t="shared" si="31"/>
        <v>176.98362014021669</v>
      </c>
      <c r="K208" s="15">
        <f t="shared" si="39"/>
        <v>514.47474002972706</v>
      </c>
      <c r="L208" s="15">
        <f t="shared" si="40"/>
        <v>878678.35440096317</v>
      </c>
      <c r="M208" s="15"/>
      <c r="N208" s="15">
        <f t="shared" si="29"/>
        <v>878678.35440096317</v>
      </c>
      <c r="O208" s="38">
        <f t="shared" si="30"/>
        <v>878.67835440096314</v>
      </c>
      <c r="P208" s="38">
        <v>773.05291267351595</v>
      </c>
      <c r="Q208" s="38">
        <f t="shared" si="32"/>
        <v>773.1</v>
      </c>
      <c r="R208" s="38"/>
      <c r="S208" s="38"/>
      <c r="U208" s="38"/>
      <c r="V208" s="38"/>
      <c r="W208" s="38"/>
      <c r="X208" s="38"/>
    </row>
    <row r="209" spans="1:24" x14ac:dyDescent="0.25">
      <c r="A209" s="5"/>
      <c r="B209" s="1" t="s">
        <v>134</v>
      </c>
      <c r="C209" s="53">
        <v>4</v>
      </c>
      <c r="D209" s="75">
        <v>18.093399999999999</v>
      </c>
      <c r="E209" s="179">
        <v>1603</v>
      </c>
      <c r="F209" s="129">
        <v>709199.3</v>
      </c>
      <c r="G209" s="61">
        <v>75</v>
      </c>
      <c r="H209" s="70">
        <f t="shared" si="38"/>
        <v>531899.47499999998</v>
      </c>
      <c r="I209" s="15">
        <f t="shared" si="37"/>
        <v>177299.82500000007</v>
      </c>
      <c r="J209" s="15">
        <f t="shared" si="31"/>
        <v>442.42002495321276</v>
      </c>
      <c r="K209" s="15">
        <f t="shared" si="39"/>
        <v>249.03833521673096</v>
      </c>
      <c r="L209" s="15">
        <f t="shared" si="40"/>
        <v>539197.20819602476</v>
      </c>
      <c r="M209" s="15"/>
      <c r="N209" s="15">
        <f t="shared" si="29"/>
        <v>539197.20819602476</v>
      </c>
      <c r="O209" s="38">
        <f t="shared" si="30"/>
        <v>539.1972081960248</v>
      </c>
      <c r="P209" s="38">
        <v>504.23507801203129</v>
      </c>
      <c r="Q209" s="38">
        <f t="shared" si="32"/>
        <v>504.2</v>
      </c>
      <c r="R209" s="38"/>
      <c r="S209" s="38"/>
      <c r="U209" s="38"/>
      <c r="V209" s="38"/>
      <c r="W209" s="38"/>
      <c r="X209" s="38"/>
    </row>
    <row r="210" spans="1:24" x14ac:dyDescent="0.25">
      <c r="A210" s="5"/>
      <c r="B210" s="1" t="s">
        <v>135</v>
      </c>
      <c r="C210" s="53">
        <v>4</v>
      </c>
      <c r="D210" s="75">
        <v>32.839999999999996</v>
      </c>
      <c r="E210" s="179">
        <v>1956</v>
      </c>
      <c r="F210" s="129">
        <v>440356.7</v>
      </c>
      <c r="G210" s="61">
        <v>75</v>
      </c>
      <c r="H210" s="70">
        <f t="shared" si="38"/>
        <v>330267.52500000002</v>
      </c>
      <c r="I210" s="15">
        <f t="shared" si="37"/>
        <v>110089.17499999999</v>
      </c>
      <c r="J210" s="15">
        <f t="shared" si="31"/>
        <v>225.13123721881391</v>
      </c>
      <c r="K210" s="15">
        <f t="shared" si="39"/>
        <v>466.32712295112981</v>
      </c>
      <c r="L210" s="15">
        <f t="shared" si="40"/>
        <v>898774.40605248848</v>
      </c>
      <c r="M210" s="15"/>
      <c r="N210" s="15">
        <f t="shared" si="29"/>
        <v>898774.40605248848</v>
      </c>
      <c r="O210" s="38">
        <f t="shared" si="30"/>
        <v>898.77440605248853</v>
      </c>
      <c r="P210" s="38">
        <v>755.52884296741047</v>
      </c>
      <c r="Q210" s="38">
        <f t="shared" si="32"/>
        <v>755.5</v>
      </c>
      <c r="R210" s="38"/>
      <c r="S210" s="38"/>
      <c r="U210" s="38"/>
      <c r="V210" s="38"/>
      <c r="W210" s="38"/>
      <c r="X210" s="38"/>
    </row>
    <row r="211" spans="1:24" x14ac:dyDescent="0.25">
      <c r="A211" s="5"/>
      <c r="B211" s="1" t="s">
        <v>136</v>
      </c>
      <c r="C211" s="53">
        <v>4</v>
      </c>
      <c r="D211" s="75">
        <v>12.6798</v>
      </c>
      <c r="E211" s="179">
        <v>907</v>
      </c>
      <c r="F211" s="129">
        <v>200869</v>
      </c>
      <c r="G211" s="61">
        <v>75</v>
      </c>
      <c r="H211" s="70">
        <f t="shared" si="38"/>
        <v>150651.75</v>
      </c>
      <c r="I211" s="15">
        <f t="shared" si="37"/>
        <v>50217.25</v>
      </c>
      <c r="J211" s="15">
        <f t="shared" si="31"/>
        <v>221.46527012127893</v>
      </c>
      <c r="K211" s="15">
        <f t="shared" si="39"/>
        <v>469.99309004866478</v>
      </c>
      <c r="L211" s="15">
        <f t="shared" si="40"/>
        <v>736162.4228707432</v>
      </c>
      <c r="M211" s="15"/>
      <c r="N211" s="15">
        <f t="shared" ref="N211:N255" si="41">L211+M211</f>
        <v>736162.4228707432</v>
      </c>
      <c r="O211" s="38">
        <f t="shared" si="30"/>
        <v>736.16242287074317</v>
      </c>
      <c r="P211" s="38">
        <v>678.14351114219573</v>
      </c>
      <c r="Q211" s="38">
        <f t="shared" si="32"/>
        <v>678.1</v>
      </c>
      <c r="R211" s="38"/>
      <c r="S211" s="38"/>
      <c r="U211" s="38"/>
      <c r="V211" s="38"/>
      <c r="W211" s="38"/>
      <c r="X211" s="38"/>
    </row>
    <row r="212" spans="1:24" x14ac:dyDescent="0.25">
      <c r="A212" s="5"/>
      <c r="B212" s="1" t="s">
        <v>137</v>
      </c>
      <c r="C212" s="53">
        <v>4</v>
      </c>
      <c r="D212" s="75">
        <v>7.3449</v>
      </c>
      <c r="E212" s="179">
        <v>1175</v>
      </c>
      <c r="F212" s="129">
        <v>219447.2</v>
      </c>
      <c r="G212" s="61">
        <v>75</v>
      </c>
      <c r="H212" s="70">
        <f t="shared" si="38"/>
        <v>164585.4</v>
      </c>
      <c r="I212" s="15">
        <f t="shared" si="37"/>
        <v>54861.800000000017</v>
      </c>
      <c r="J212" s="15">
        <f t="shared" si="31"/>
        <v>186.76357446808512</v>
      </c>
      <c r="K212" s="15">
        <f t="shared" si="39"/>
        <v>504.69478570185856</v>
      </c>
      <c r="L212" s="15">
        <f t="shared" si="40"/>
        <v>792844.22242498246</v>
      </c>
      <c r="M212" s="15"/>
      <c r="N212" s="15">
        <f t="shared" si="41"/>
        <v>792844.22242498246</v>
      </c>
      <c r="O212" s="38">
        <f t="shared" si="30"/>
        <v>792.84422242498249</v>
      </c>
      <c r="P212" s="38">
        <v>644.58666413934054</v>
      </c>
      <c r="Q212" s="38">
        <f t="shared" si="32"/>
        <v>644.6</v>
      </c>
      <c r="R212" s="38"/>
      <c r="S212" s="38"/>
      <c r="U212" s="38"/>
      <c r="V212" s="38"/>
      <c r="W212" s="38"/>
      <c r="X212" s="38"/>
    </row>
    <row r="213" spans="1:24" x14ac:dyDescent="0.25">
      <c r="A213" s="5"/>
      <c r="B213" s="1" t="s">
        <v>138</v>
      </c>
      <c r="C213" s="53">
        <v>4</v>
      </c>
      <c r="D213" s="75">
        <v>45.099099999999993</v>
      </c>
      <c r="E213" s="179">
        <v>3032</v>
      </c>
      <c r="F213" s="129">
        <v>768420.4</v>
      </c>
      <c r="G213" s="61">
        <v>75</v>
      </c>
      <c r="H213" s="70">
        <f t="shared" si="38"/>
        <v>576315.30000000005</v>
      </c>
      <c r="I213" s="15">
        <f t="shared" si="37"/>
        <v>192105.09999999998</v>
      </c>
      <c r="J213" s="15">
        <f t="shared" si="31"/>
        <v>253.43680738786281</v>
      </c>
      <c r="K213" s="15">
        <f t="shared" si="39"/>
        <v>438.0215527820809</v>
      </c>
      <c r="L213" s="15">
        <f t="shared" si="40"/>
        <v>1009244.9066622176</v>
      </c>
      <c r="M213" s="15"/>
      <c r="N213" s="15">
        <f t="shared" si="41"/>
        <v>1009244.9066622176</v>
      </c>
      <c r="O213" s="38">
        <f t="shared" si="30"/>
        <v>1009.2449066622175</v>
      </c>
      <c r="P213" s="38">
        <v>892.15633784013687</v>
      </c>
      <c r="Q213" s="38">
        <f t="shared" si="32"/>
        <v>892.2</v>
      </c>
      <c r="R213" s="38"/>
      <c r="S213" s="38"/>
      <c r="U213" s="38"/>
      <c r="V213" s="38"/>
      <c r="W213" s="38"/>
      <c r="X213" s="38"/>
    </row>
    <row r="214" spans="1:24" x14ac:dyDescent="0.25">
      <c r="A214" s="5"/>
      <c r="B214" s="1" t="s">
        <v>139</v>
      </c>
      <c r="C214" s="53">
        <v>4</v>
      </c>
      <c r="D214" s="75">
        <v>16.179600000000001</v>
      </c>
      <c r="E214" s="179">
        <v>1657</v>
      </c>
      <c r="F214" s="129">
        <v>406673.6</v>
      </c>
      <c r="G214" s="61">
        <v>75</v>
      </c>
      <c r="H214" s="70">
        <f t="shared" si="38"/>
        <v>305005.2</v>
      </c>
      <c r="I214" s="15">
        <f t="shared" si="37"/>
        <v>101668.39999999997</v>
      </c>
      <c r="J214" s="15">
        <f t="shared" si="31"/>
        <v>245.42764031382015</v>
      </c>
      <c r="K214" s="15">
        <f t="shared" si="39"/>
        <v>446.0307198561236</v>
      </c>
      <c r="L214" s="15">
        <f t="shared" si="40"/>
        <v>792905.80945228576</v>
      </c>
      <c r="M214" s="15"/>
      <c r="N214" s="15">
        <f t="shared" si="41"/>
        <v>792905.80945228576</v>
      </c>
      <c r="O214" s="38">
        <f t="shared" si="30"/>
        <v>792.90580945228578</v>
      </c>
      <c r="P214" s="38">
        <v>722.31563801288212</v>
      </c>
      <c r="Q214" s="38">
        <f t="shared" si="32"/>
        <v>722.3</v>
      </c>
      <c r="R214" s="38"/>
      <c r="S214" s="38"/>
      <c r="U214" s="38"/>
      <c r="V214" s="38"/>
      <c r="W214" s="38"/>
      <c r="X214" s="38"/>
    </row>
    <row r="215" spans="1:24" x14ac:dyDescent="0.25">
      <c r="A215" s="5"/>
      <c r="B215" s="1" t="s">
        <v>755</v>
      </c>
      <c r="C215" s="53">
        <v>4</v>
      </c>
      <c r="D215" s="75">
        <v>32.394000000000005</v>
      </c>
      <c r="E215" s="179">
        <v>2531</v>
      </c>
      <c r="F215" s="129">
        <v>385090.2</v>
      </c>
      <c r="G215" s="61">
        <v>75</v>
      </c>
      <c r="H215" s="70">
        <f t="shared" si="38"/>
        <v>288817.65000000002</v>
      </c>
      <c r="I215" s="15">
        <f t="shared" si="37"/>
        <v>96272.549999999988</v>
      </c>
      <c r="J215" s="15">
        <f t="shared" si="31"/>
        <v>152.14942710391151</v>
      </c>
      <c r="K215" s="15">
        <f t="shared" si="39"/>
        <v>539.30893306603218</v>
      </c>
      <c r="L215" s="15">
        <f t="shared" si="40"/>
        <v>1050771.487166533</v>
      </c>
      <c r="M215" s="15"/>
      <c r="N215" s="15">
        <f t="shared" si="41"/>
        <v>1050771.487166533</v>
      </c>
      <c r="O215" s="38">
        <f t="shared" ref="O215:O278" si="42">N215/1000</f>
        <v>1050.771487166533</v>
      </c>
      <c r="P215" s="38">
        <v>976.82990230363464</v>
      </c>
      <c r="Q215" s="38">
        <f t="shared" si="32"/>
        <v>976.8</v>
      </c>
      <c r="R215" s="38"/>
      <c r="S215" s="38"/>
      <c r="U215" s="38"/>
      <c r="V215" s="38"/>
      <c r="W215" s="38"/>
      <c r="X215" s="38"/>
    </row>
    <row r="216" spans="1:24" x14ac:dyDescent="0.25">
      <c r="A216" s="5"/>
      <c r="B216" s="1" t="s">
        <v>140</v>
      </c>
      <c r="C216" s="53">
        <v>4</v>
      </c>
      <c r="D216" s="75">
        <v>25.742600000000003</v>
      </c>
      <c r="E216" s="179">
        <v>1615</v>
      </c>
      <c r="F216" s="129">
        <v>182228.8</v>
      </c>
      <c r="G216" s="61">
        <v>75</v>
      </c>
      <c r="H216" s="70">
        <f t="shared" si="38"/>
        <v>136671.6</v>
      </c>
      <c r="I216" s="15">
        <f t="shared" si="37"/>
        <v>45557.199999999983</v>
      </c>
      <c r="J216" s="15">
        <f t="shared" ref="J216:J279" si="43">F216/E216</f>
        <v>112.83517027863776</v>
      </c>
      <c r="K216" s="15">
        <f t="shared" si="39"/>
        <v>578.62318989130597</v>
      </c>
      <c r="L216" s="15">
        <f t="shared" si="40"/>
        <v>987437.17518088827</v>
      </c>
      <c r="M216" s="15"/>
      <c r="N216" s="15">
        <f t="shared" si="41"/>
        <v>987437.17518088827</v>
      </c>
      <c r="O216" s="38">
        <f t="shared" si="42"/>
        <v>987.43717518088829</v>
      </c>
      <c r="P216" s="38">
        <v>912.08272601006615</v>
      </c>
      <c r="Q216" s="38">
        <f t="shared" si="32"/>
        <v>912.1</v>
      </c>
      <c r="R216" s="38"/>
      <c r="S216" s="38"/>
      <c r="U216" s="38"/>
      <c r="V216" s="38"/>
      <c r="W216" s="38"/>
      <c r="X216" s="38"/>
    </row>
    <row r="217" spans="1:24" x14ac:dyDescent="0.25">
      <c r="A217" s="5"/>
      <c r="B217" s="1" t="s">
        <v>141</v>
      </c>
      <c r="C217" s="53">
        <v>4</v>
      </c>
      <c r="D217" s="75">
        <v>45.363399999999999</v>
      </c>
      <c r="E217" s="179">
        <v>2467</v>
      </c>
      <c r="F217" s="129">
        <v>376369.3</v>
      </c>
      <c r="G217" s="61">
        <v>75</v>
      </c>
      <c r="H217" s="70">
        <f t="shared" si="38"/>
        <v>282276.97499999998</v>
      </c>
      <c r="I217" s="15">
        <f t="shared" si="37"/>
        <v>94092.325000000012</v>
      </c>
      <c r="J217" s="15">
        <f t="shared" si="43"/>
        <v>152.56153222537495</v>
      </c>
      <c r="K217" s="15">
        <f t="shared" si="39"/>
        <v>538.89682794456871</v>
      </c>
      <c r="L217" s="15">
        <f t="shared" si="40"/>
        <v>1081700.2696982184</v>
      </c>
      <c r="M217" s="15"/>
      <c r="N217" s="15">
        <f t="shared" si="41"/>
        <v>1081700.2696982184</v>
      </c>
      <c r="O217" s="38">
        <f t="shared" si="42"/>
        <v>1081.7002696982183</v>
      </c>
      <c r="P217" s="38">
        <v>995.96536981455461</v>
      </c>
      <c r="Q217" s="38">
        <f t="shared" ref="Q217:Q280" si="44">(ROUND(P217,1))</f>
        <v>996</v>
      </c>
      <c r="R217" s="38"/>
      <c r="S217" s="38"/>
      <c r="U217" s="38"/>
      <c r="V217" s="38"/>
      <c r="W217" s="38"/>
      <c r="X217" s="38"/>
    </row>
    <row r="218" spans="1:24" x14ac:dyDescent="0.25">
      <c r="A218" s="5"/>
      <c r="B218" s="1" t="s">
        <v>756</v>
      </c>
      <c r="C218" s="53">
        <v>4</v>
      </c>
      <c r="D218" s="75">
        <v>39.507899999999999</v>
      </c>
      <c r="E218" s="179">
        <v>2272</v>
      </c>
      <c r="F218" s="129">
        <v>441135.7</v>
      </c>
      <c r="G218" s="61">
        <v>75</v>
      </c>
      <c r="H218" s="70">
        <f t="shared" si="38"/>
        <v>330851.77500000002</v>
      </c>
      <c r="I218" s="15">
        <f t="shared" si="37"/>
        <v>110283.92499999999</v>
      </c>
      <c r="J218" s="15">
        <f t="shared" si="43"/>
        <v>194.16183978873241</v>
      </c>
      <c r="K218" s="15">
        <f t="shared" si="39"/>
        <v>497.29652038121128</v>
      </c>
      <c r="L218" s="15">
        <f t="shared" si="40"/>
        <v>990821.014024248</v>
      </c>
      <c r="M218" s="15"/>
      <c r="N218" s="15">
        <f t="shared" si="41"/>
        <v>990821.014024248</v>
      </c>
      <c r="O218" s="38">
        <f t="shared" si="42"/>
        <v>990.82101402424803</v>
      </c>
      <c r="P218" s="38">
        <v>913.90299660560277</v>
      </c>
      <c r="Q218" s="38">
        <f t="shared" si="44"/>
        <v>913.9</v>
      </c>
      <c r="R218" s="38"/>
      <c r="S218" s="38"/>
      <c r="U218" s="38"/>
      <c r="V218" s="38"/>
      <c r="W218" s="38"/>
      <c r="X218" s="38"/>
    </row>
    <row r="219" spans="1:24" x14ac:dyDescent="0.25">
      <c r="A219" s="5"/>
      <c r="B219" s="1" t="s">
        <v>757</v>
      </c>
      <c r="C219" s="53">
        <v>4</v>
      </c>
      <c r="D219" s="75">
        <v>49.061099999999996</v>
      </c>
      <c r="E219" s="179">
        <v>7144</v>
      </c>
      <c r="F219" s="129">
        <v>965582.3</v>
      </c>
      <c r="G219" s="61">
        <v>75</v>
      </c>
      <c r="H219" s="70">
        <f t="shared" si="38"/>
        <v>724186.72499999998</v>
      </c>
      <c r="I219" s="15">
        <f t="shared" si="37"/>
        <v>241395.57500000007</v>
      </c>
      <c r="J219" s="15">
        <f t="shared" si="43"/>
        <v>135.15989641657336</v>
      </c>
      <c r="K219" s="15">
        <f t="shared" si="39"/>
        <v>556.29846375337036</v>
      </c>
      <c r="L219" s="15">
        <f t="shared" si="40"/>
        <v>1597261.0554290197</v>
      </c>
      <c r="M219" s="15"/>
      <c r="N219" s="15">
        <f t="shared" si="41"/>
        <v>1597261.0554290197</v>
      </c>
      <c r="O219" s="38">
        <f t="shared" si="42"/>
        <v>1597.2610554290197</v>
      </c>
      <c r="P219" s="38">
        <v>1474.7439975575626</v>
      </c>
      <c r="Q219" s="38">
        <f t="shared" si="44"/>
        <v>1474.7</v>
      </c>
      <c r="R219" s="38"/>
      <c r="S219" s="38"/>
      <c r="U219" s="38"/>
      <c r="V219" s="38"/>
      <c r="W219" s="38"/>
      <c r="X219" s="38"/>
    </row>
    <row r="220" spans="1:24" x14ac:dyDescent="0.25">
      <c r="A220" s="5"/>
      <c r="B220" s="1" t="s">
        <v>143</v>
      </c>
      <c r="C220" s="53">
        <v>4</v>
      </c>
      <c r="D220" s="75">
        <v>15.988299999999999</v>
      </c>
      <c r="E220" s="179">
        <v>1401</v>
      </c>
      <c r="F220" s="129">
        <v>181232.5</v>
      </c>
      <c r="G220" s="61">
        <v>75</v>
      </c>
      <c r="H220" s="70">
        <f t="shared" si="38"/>
        <v>135924.375</v>
      </c>
      <c r="I220" s="15">
        <f t="shared" si="37"/>
        <v>45308.125</v>
      </c>
      <c r="J220" s="15">
        <f t="shared" si="43"/>
        <v>129.35938615274804</v>
      </c>
      <c r="K220" s="15">
        <f t="shared" si="39"/>
        <v>562.0989740171957</v>
      </c>
      <c r="L220" s="15">
        <f t="shared" si="40"/>
        <v>915459.24605010089</v>
      </c>
      <c r="M220" s="15"/>
      <c r="N220" s="15">
        <f t="shared" si="41"/>
        <v>915459.24605010089</v>
      </c>
      <c r="O220" s="38">
        <f t="shared" si="42"/>
        <v>915.45924605010089</v>
      </c>
      <c r="P220" s="38">
        <v>837.15619684342869</v>
      </c>
      <c r="Q220" s="38">
        <f t="shared" si="44"/>
        <v>837.2</v>
      </c>
      <c r="R220" s="38"/>
      <c r="S220" s="38"/>
      <c r="U220" s="38"/>
      <c r="V220" s="38"/>
      <c r="W220" s="38"/>
      <c r="X220" s="38"/>
    </row>
    <row r="221" spans="1:24" x14ac:dyDescent="0.25">
      <c r="A221" s="5"/>
      <c r="B221" s="1" t="s">
        <v>758</v>
      </c>
      <c r="C221" s="53">
        <v>4</v>
      </c>
      <c r="D221" s="75">
        <v>22.875599999999999</v>
      </c>
      <c r="E221" s="179">
        <v>2272</v>
      </c>
      <c r="F221" s="129">
        <v>368116.7</v>
      </c>
      <c r="G221" s="61">
        <v>75</v>
      </c>
      <c r="H221" s="70">
        <f t="shared" si="38"/>
        <v>276087.52500000002</v>
      </c>
      <c r="I221" s="15">
        <f t="shared" si="37"/>
        <v>92029.174999999988</v>
      </c>
      <c r="J221" s="15">
        <f t="shared" si="43"/>
        <v>162.02319542253522</v>
      </c>
      <c r="K221" s="15">
        <f t="shared" si="39"/>
        <v>529.43516474740852</v>
      </c>
      <c r="L221" s="15">
        <f t="shared" si="40"/>
        <v>983412.19464434136</v>
      </c>
      <c r="M221" s="15"/>
      <c r="N221" s="15">
        <f t="shared" si="41"/>
        <v>983412.19464434136</v>
      </c>
      <c r="O221" s="38">
        <f t="shared" si="42"/>
        <v>983.41219464434141</v>
      </c>
      <c r="P221" s="38">
        <v>904.95506979524021</v>
      </c>
      <c r="Q221" s="38">
        <f t="shared" si="44"/>
        <v>905</v>
      </c>
      <c r="R221" s="38"/>
      <c r="S221" s="38"/>
      <c r="U221" s="38"/>
      <c r="V221" s="38"/>
      <c r="W221" s="38"/>
      <c r="X221" s="38"/>
    </row>
    <row r="222" spans="1:24" x14ac:dyDescent="0.25">
      <c r="A222" s="5"/>
      <c r="B222" s="1" t="s">
        <v>144</v>
      </c>
      <c r="C222" s="53">
        <v>4</v>
      </c>
      <c r="D222" s="75">
        <v>21.118200000000002</v>
      </c>
      <c r="E222" s="179">
        <v>2700</v>
      </c>
      <c r="F222" s="129">
        <v>421031</v>
      </c>
      <c r="G222" s="61">
        <v>75</v>
      </c>
      <c r="H222" s="70">
        <f t="shared" si="38"/>
        <v>315773.25</v>
      </c>
      <c r="I222" s="15">
        <f t="shared" si="37"/>
        <v>105257.75</v>
      </c>
      <c r="J222" s="15">
        <f t="shared" si="43"/>
        <v>155.93740740740742</v>
      </c>
      <c r="K222" s="15">
        <f t="shared" si="39"/>
        <v>535.52095276253635</v>
      </c>
      <c r="L222" s="15">
        <f t="shared" si="40"/>
        <v>1030229.9394774077</v>
      </c>
      <c r="M222" s="15"/>
      <c r="N222" s="15">
        <f t="shared" si="41"/>
        <v>1030229.9394774077</v>
      </c>
      <c r="O222" s="38">
        <f t="shared" si="42"/>
        <v>1030.2299394774077</v>
      </c>
      <c r="P222" s="38">
        <v>960.67069722893496</v>
      </c>
      <c r="Q222" s="38">
        <f t="shared" si="44"/>
        <v>960.7</v>
      </c>
      <c r="R222" s="38"/>
      <c r="S222" s="38"/>
      <c r="U222" s="38"/>
      <c r="V222" s="38"/>
      <c r="W222" s="38"/>
      <c r="X222" s="38"/>
    </row>
    <row r="223" spans="1:24" x14ac:dyDescent="0.25">
      <c r="A223" s="5"/>
      <c r="B223" s="1" t="s">
        <v>145</v>
      </c>
      <c r="C223" s="53">
        <v>4</v>
      </c>
      <c r="D223" s="75">
        <v>37.408799999999999</v>
      </c>
      <c r="E223" s="179">
        <v>4074</v>
      </c>
      <c r="F223" s="129">
        <v>609815.30000000005</v>
      </c>
      <c r="G223" s="61">
        <v>75</v>
      </c>
      <c r="H223" s="70">
        <f t="shared" si="38"/>
        <v>457361.47499999998</v>
      </c>
      <c r="I223" s="15">
        <f t="shared" si="37"/>
        <v>152453.82500000007</v>
      </c>
      <c r="J223" s="15">
        <f t="shared" si="43"/>
        <v>149.68465881197841</v>
      </c>
      <c r="K223" s="15">
        <f t="shared" si="39"/>
        <v>541.77370135796536</v>
      </c>
      <c r="L223" s="15">
        <f t="shared" si="40"/>
        <v>1227777.3159699091</v>
      </c>
      <c r="M223" s="15"/>
      <c r="N223" s="15">
        <f t="shared" si="41"/>
        <v>1227777.3159699091</v>
      </c>
      <c r="O223" s="38">
        <f t="shared" si="42"/>
        <v>1227.7773159699091</v>
      </c>
      <c r="P223" s="38">
        <v>1138.4370313361571</v>
      </c>
      <c r="Q223" s="38">
        <f t="shared" si="44"/>
        <v>1138.4000000000001</v>
      </c>
      <c r="R223" s="38"/>
      <c r="S223" s="38"/>
      <c r="U223" s="38"/>
      <c r="V223" s="38"/>
      <c r="W223" s="38"/>
      <c r="X223" s="38"/>
    </row>
    <row r="224" spans="1:24" x14ac:dyDescent="0.25">
      <c r="A224" s="5"/>
      <c r="B224" s="1" t="s">
        <v>146</v>
      </c>
      <c r="C224" s="53">
        <v>4</v>
      </c>
      <c r="D224" s="75">
        <v>21.036799999999999</v>
      </c>
      <c r="E224" s="179">
        <v>1379</v>
      </c>
      <c r="F224" s="129">
        <v>182213.6</v>
      </c>
      <c r="G224" s="61">
        <v>75</v>
      </c>
      <c r="H224" s="70">
        <f t="shared" si="38"/>
        <v>136660.20000000001</v>
      </c>
      <c r="I224" s="15">
        <f t="shared" si="37"/>
        <v>45553.399999999994</v>
      </c>
      <c r="J224" s="15">
        <f t="shared" si="43"/>
        <v>132.13459028281363</v>
      </c>
      <c r="K224" s="15">
        <f t="shared" si="39"/>
        <v>559.32376988713008</v>
      </c>
      <c r="L224" s="15">
        <f t="shared" si="40"/>
        <v>924430.78236959083</v>
      </c>
      <c r="M224" s="15"/>
      <c r="N224" s="15">
        <f t="shared" si="41"/>
        <v>924430.78236959083</v>
      </c>
      <c r="O224" s="38">
        <f t="shared" si="42"/>
        <v>924.43078236959082</v>
      </c>
      <c r="P224" s="38">
        <v>830.5031175357949</v>
      </c>
      <c r="Q224" s="38">
        <f t="shared" si="44"/>
        <v>830.5</v>
      </c>
      <c r="R224" s="38"/>
      <c r="S224" s="38"/>
      <c r="U224" s="38"/>
      <c r="V224" s="38"/>
      <c r="W224" s="38"/>
      <c r="X224" s="38"/>
    </row>
    <row r="225" spans="1:24" x14ac:dyDescent="0.25">
      <c r="A225" s="5"/>
      <c r="B225" s="1"/>
      <c r="C225" s="53"/>
      <c r="D225" s="75">
        <v>0</v>
      </c>
      <c r="E225" s="181"/>
      <c r="F225" s="62"/>
      <c r="G225" s="61"/>
      <c r="H225" s="62"/>
      <c r="K225" s="15"/>
      <c r="L225" s="15"/>
      <c r="M225" s="15"/>
      <c r="N225" s="15"/>
      <c r="O225" s="38">
        <f t="shared" si="42"/>
        <v>0</v>
      </c>
      <c r="P225" s="38">
        <v>0</v>
      </c>
      <c r="Q225" s="38">
        <f t="shared" si="44"/>
        <v>0</v>
      </c>
      <c r="R225" s="38"/>
      <c r="S225" s="38"/>
      <c r="U225" s="38"/>
      <c r="V225" s="38"/>
      <c r="W225" s="38"/>
      <c r="X225" s="38"/>
    </row>
    <row r="226" spans="1:24" x14ac:dyDescent="0.25">
      <c r="A226" s="32" t="s">
        <v>147</v>
      </c>
      <c r="B226" s="2" t="s">
        <v>2</v>
      </c>
      <c r="C226" s="64"/>
      <c r="D226" s="77">
        <f>D227</f>
        <v>1185.1591000000001</v>
      </c>
      <c r="E226" s="182">
        <f>E227</f>
        <v>86000</v>
      </c>
      <c r="F226" s="120"/>
      <c r="G226" s="61"/>
      <c r="H226" s="55">
        <f>H228</f>
        <v>9693044.25</v>
      </c>
      <c r="I226" s="12">
        <f>I228</f>
        <v>-9693044.25</v>
      </c>
      <c r="J226" s="12"/>
      <c r="K226" s="15"/>
      <c r="L226" s="15"/>
      <c r="M226" s="14">
        <f>M228</f>
        <v>40361456.401051581</v>
      </c>
      <c r="N226" s="12">
        <f t="shared" si="41"/>
        <v>40361456.401051581</v>
      </c>
      <c r="O226" s="38"/>
      <c r="P226" s="38"/>
      <c r="Q226" s="38">
        <f t="shared" si="44"/>
        <v>0</v>
      </c>
      <c r="R226" s="38"/>
      <c r="S226" s="38"/>
      <c r="U226" s="38"/>
      <c r="V226" s="38"/>
      <c r="W226" s="38"/>
      <c r="X226" s="38"/>
    </row>
    <row r="227" spans="1:24" x14ac:dyDescent="0.25">
      <c r="A227" s="32" t="s">
        <v>147</v>
      </c>
      <c r="B227" s="2" t="s">
        <v>3</v>
      </c>
      <c r="C227" s="64"/>
      <c r="D227" s="77">
        <f>SUM(D229:D255)</f>
        <v>1185.1591000000001</v>
      </c>
      <c r="E227" s="182">
        <f>SUM(E229:E255)</f>
        <v>86000</v>
      </c>
      <c r="F227" s="120">
        <f>SUM(F229:F255)</f>
        <v>38772177</v>
      </c>
      <c r="G227" s="61"/>
      <c r="H227" s="55">
        <f>SUM(H229:H255)</f>
        <v>16278366.255000001</v>
      </c>
      <c r="I227" s="12">
        <f>SUM(I229:I255)</f>
        <v>22493810.744999994</v>
      </c>
      <c r="J227" s="12"/>
      <c r="K227" s="15"/>
      <c r="L227" s="12">
        <f>SUM(L229:L255)</f>
        <v>28124102.506712105</v>
      </c>
      <c r="M227" s="15"/>
      <c r="N227" s="12">
        <f t="shared" si="41"/>
        <v>28124102.506712105</v>
      </c>
      <c r="O227" s="38"/>
      <c r="P227" s="38"/>
      <c r="Q227" s="38">
        <f t="shared" si="44"/>
        <v>0</v>
      </c>
      <c r="R227" s="38"/>
      <c r="S227" s="38"/>
      <c r="U227" s="38"/>
      <c r="V227" s="38"/>
      <c r="W227" s="38"/>
      <c r="X227" s="38"/>
    </row>
    <row r="228" spans="1:24" x14ac:dyDescent="0.25">
      <c r="A228" s="5"/>
      <c r="B228" s="1" t="s">
        <v>26</v>
      </c>
      <c r="C228" s="53">
        <v>2</v>
      </c>
      <c r="D228" s="75">
        <v>0</v>
      </c>
      <c r="E228" s="183"/>
      <c r="F228" s="130"/>
      <c r="G228" s="61">
        <v>25</v>
      </c>
      <c r="H228" s="70">
        <f>F227*G228/100+F228</f>
        <v>9693044.25</v>
      </c>
      <c r="I228" s="15">
        <f t="shared" ref="I228:I255" si="45">F228-H228</f>
        <v>-9693044.25</v>
      </c>
      <c r="J228" s="15"/>
      <c r="K228" s="15"/>
      <c r="L228" s="15"/>
      <c r="M228" s="15">
        <f>($L$7*$L$8*E226/$L$10)+($L$7*$L$9*D226/$L$11)</f>
        <v>40361456.401051581</v>
      </c>
      <c r="N228" s="15">
        <f t="shared" si="41"/>
        <v>40361456.401051581</v>
      </c>
      <c r="O228" s="38">
        <f t="shared" si="42"/>
        <v>40361.456401051582</v>
      </c>
      <c r="P228" s="38">
        <v>37418.483257480344</v>
      </c>
      <c r="Q228" s="38">
        <f t="shared" si="44"/>
        <v>37418.5</v>
      </c>
      <c r="R228" s="38"/>
      <c r="S228" s="38"/>
      <c r="U228" s="38"/>
      <c r="V228" s="38"/>
      <c r="W228" s="38"/>
      <c r="X228" s="38"/>
    </row>
    <row r="229" spans="1:24" x14ac:dyDescent="0.25">
      <c r="A229" s="5"/>
      <c r="B229" s="1" t="s">
        <v>148</v>
      </c>
      <c r="C229" s="53">
        <v>4</v>
      </c>
      <c r="D229" s="75">
        <f>40.607+12.97</f>
        <v>53.576999999999998</v>
      </c>
      <c r="E229" s="179">
        <v>2123</v>
      </c>
      <c r="F229" s="130">
        <v>472264.6</v>
      </c>
      <c r="G229" s="61">
        <v>75</v>
      </c>
      <c r="H229" s="70">
        <f t="shared" ref="H229:H255" si="46">F229*G229/100</f>
        <v>354198.45</v>
      </c>
      <c r="I229" s="15">
        <f t="shared" si="45"/>
        <v>118066.14999999997</v>
      </c>
      <c r="J229" s="15">
        <f t="shared" si="43"/>
        <v>222.45153085256712</v>
      </c>
      <c r="K229" s="15">
        <f t="shared" ref="K229:K255" si="47">$J$11*$J$19-J229</f>
        <v>469.00682931737663</v>
      </c>
      <c r="L229" s="15">
        <f t="shared" ref="L229:L255" si="48">IF(K229&gt;0,$J$7*$J$8*(K229/$K$19),0)+$J$7*$J$9*(E229/$E$19)+$J$7*$J$10*(D229/$D$19)</f>
        <v>980301.10903446202</v>
      </c>
      <c r="M229" s="15"/>
      <c r="N229" s="15">
        <f t="shared" si="41"/>
        <v>980301.10903446202</v>
      </c>
      <c r="O229" s="38">
        <f t="shared" si="42"/>
        <v>980.301109034462</v>
      </c>
      <c r="P229" s="38">
        <v>877.02483069683774</v>
      </c>
      <c r="Q229" s="38">
        <f t="shared" si="44"/>
        <v>877</v>
      </c>
      <c r="R229" s="38"/>
      <c r="S229" s="38"/>
      <c r="U229" s="38"/>
      <c r="V229" s="38"/>
      <c r="W229" s="38"/>
      <c r="X229" s="38"/>
    </row>
    <row r="230" spans="1:24" x14ac:dyDescent="0.25">
      <c r="A230" s="5"/>
      <c r="B230" s="1" t="s">
        <v>149</v>
      </c>
      <c r="C230" s="53">
        <v>4</v>
      </c>
      <c r="D230" s="75">
        <f>32.3264+4.94</f>
        <v>37.266399999999997</v>
      </c>
      <c r="E230" s="179">
        <v>2340</v>
      </c>
      <c r="F230" s="130">
        <v>338778.3</v>
      </c>
      <c r="G230" s="61">
        <v>75</v>
      </c>
      <c r="H230" s="70">
        <f t="shared" si="46"/>
        <v>254083.72500000001</v>
      </c>
      <c r="I230" s="15">
        <f t="shared" si="45"/>
        <v>84694.574999999983</v>
      </c>
      <c r="J230" s="15">
        <f t="shared" si="43"/>
        <v>144.77705128205127</v>
      </c>
      <c r="K230" s="15">
        <f t="shared" si="47"/>
        <v>546.68130888789244</v>
      </c>
      <c r="L230" s="15">
        <f t="shared" si="48"/>
        <v>1054870.5461647324</v>
      </c>
      <c r="M230" s="15"/>
      <c r="N230" s="15">
        <f t="shared" si="41"/>
        <v>1054870.5461647324</v>
      </c>
      <c r="O230" s="38">
        <f t="shared" si="42"/>
        <v>1054.8705461647323</v>
      </c>
      <c r="P230" s="38">
        <v>1032.552966420418</v>
      </c>
      <c r="Q230" s="38">
        <f t="shared" si="44"/>
        <v>1032.5999999999999</v>
      </c>
      <c r="R230" s="38"/>
      <c r="S230" s="38"/>
      <c r="U230" s="38"/>
      <c r="V230" s="38"/>
      <c r="W230" s="38"/>
      <c r="X230" s="38"/>
    </row>
    <row r="231" spans="1:24" x14ac:dyDescent="0.25">
      <c r="A231" s="5"/>
      <c r="B231" s="1" t="s">
        <v>150</v>
      </c>
      <c r="C231" s="53">
        <v>4</v>
      </c>
      <c r="D231" s="75">
        <v>42.942499999999995</v>
      </c>
      <c r="E231" s="179">
        <v>4269</v>
      </c>
      <c r="F231" s="130">
        <v>1711969.7</v>
      </c>
      <c r="G231" s="61">
        <v>75</v>
      </c>
      <c r="H231" s="70">
        <f t="shared" si="46"/>
        <v>1283977.2749999999</v>
      </c>
      <c r="I231" s="15">
        <f t="shared" si="45"/>
        <v>427992.42500000005</v>
      </c>
      <c r="J231" s="15">
        <f t="shared" si="43"/>
        <v>401.02358866245021</v>
      </c>
      <c r="K231" s="15">
        <f t="shared" si="47"/>
        <v>290.43477150749351</v>
      </c>
      <c r="L231" s="15">
        <f t="shared" si="48"/>
        <v>940361.80695329513</v>
      </c>
      <c r="M231" s="15"/>
      <c r="N231" s="15">
        <f t="shared" si="41"/>
        <v>940361.80695329513</v>
      </c>
      <c r="O231" s="38">
        <f t="shared" si="42"/>
        <v>940.36180695329517</v>
      </c>
      <c r="P231" s="38">
        <v>844.21006819208412</v>
      </c>
      <c r="Q231" s="38">
        <f t="shared" si="44"/>
        <v>844.2</v>
      </c>
      <c r="R231" s="38"/>
      <c r="S231" s="38"/>
      <c r="U231" s="38"/>
      <c r="V231" s="38"/>
      <c r="W231" s="38"/>
      <c r="X231" s="38"/>
    </row>
    <row r="232" spans="1:24" x14ac:dyDescent="0.25">
      <c r="A232" s="5"/>
      <c r="B232" s="1" t="s">
        <v>875</v>
      </c>
      <c r="C232" s="53">
        <v>3</v>
      </c>
      <c r="D232" s="74">
        <v>83.171599999999998</v>
      </c>
      <c r="E232" s="179">
        <v>17576</v>
      </c>
      <c r="F232" s="130">
        <v>23274120.899999999</v>
      </c>
      <c r="G232" s="61">
        <v>20</v>
      </c>
      <c r="H232" s="70">
        <f t="shared" si="46"/>
        <v>4654824.18</v>
      </c>
      <c r="I232" s="15">
        <f t="shared" si="45"/>
        <v>18619296.719999999</v>
      </c>
      <c r="J232" s="15">
        <f t="shared" si="43"/>
        <v>1324.1989588074646</v>
      </c>
      <c r="K232" s="15">
        <f t="shared" si="47"/>
        <v>-632.74059863752086</v>
      </c>
      <c r="L232" s="15">
        <f t="shared" si="48"/>
        <v>2056513.888104382</v>
      </c>
      <c r="M232" s="15"/>
      <c r="N232" s="15">
        <f t="shared" si="41"/>
        <v>2056513.888104382</v>
      </c>
      <c r="O232" s="38">
        <f t="shared" si="42"/>
        <v>2056.5138881043817</v>
      </c>
      <c r="P232" s="38">
        <v>1893.2267495330796</v>
      </c>
      <c r="Q232" s="38">
        <f t="shared" si="44"/>
        <v>1893.2</v>
      </c>
      <c r="R232" s="38"/>
      <c r="S232" s="38"/>
      <c r="U232" s="38"/>
      <c r="V232" s="38"/>
      <c r="W232" s="38"/>
      <c r="X232" s="38"/>
    </row>
    <row r="233" spans="1:24" x14ac:dyDescent="0.25">
      <c r="A233" s="5"/>
      <c r="B233" s="1" t="s">
        <v>151</v>
      </c>
      <c r="C233" s="53">
        <v>4</v>
      </c>
      <c r="D233" s="75">
        <v>49.081599999999995</v>
      </c>
      <c r="E233" s="179">
        <v>3302</v>
      </c>
      <c r="F233" s="130">
        <v>433769.6</v>
      </c>
      <c r="G233" s="61">
        <v>75</v>
      </c>
      <c r="H233" s="70">
        <f t="shared" si="46"/>
        <v>325327.2</v>
      </c>
      <c r="I233" s="15">
        <f t="shared" si="45"/>
        <v>108442.39999999997</v>
      </c>
      <c r="J233" s="15">
        <f t="shared" si="43"/>
        <v>131.36571774682011</v>
      </c>
      <c r="K233" s="15">
        <f t="shared" si="47"/>
        <v>560.09264242312361</v>
      </c>
      <c r="L233" s="15">
        <f t="shared" si="48"/>
        <v>1206020.4199799115</v>
      </c>
      <c r="M233" s="15"/>
      <c r="N233" s="15">
        <f t="shared" si="41"/>
        <v>1206020.4199799115</v>
      </c>
      <c r="O233" s="38">
        <f t="shared" si="42"/>
        <v>1206.0204199799116</v>
      </c>
      <c r="P233" s="38">
        <v>1118.2441734841498</v>
      </c>
      <c r="Q233" s="38">
        <f t="shared" si="44"/>
        <v>1118.2</v>
      </c>
      <c r="R233" s="38"/>
      <c r="S233" s="38"/>
      <c r="U233" s="38"/>
      <c r="V233" s="38"/>
      <c r="W233" s="38"/>
      <c r="X233" s="38"/>
    </row>
    <row r="234" spans="1:24" x14ac:dyDescent="0.25">
      <c r="A234" s="5"/>
      <c r="B234" s="1" t="s">
        <v>152</v>
      </c>
      <c r="C234" s="53">
        <v>4</v>
      </c>
      <c r="D234" s="75">
        <v>28.877700000000001</v>
      </c>
      <c r="E234" s="179">
        <v>1586</v>
      </c>
      <c r="F234" s="130">
        <v>176326.1</v>
      </c>
      <c r="G234" s="61">
        <v>75</v>
      </c>
      <c r="H234" s="70">
        <f t="shared" si="46"/>
        <v>132244.57500000001</v>
      </c>
      <c r="I234" s="15">
        <f t="shared" si="45"/>
        <v>44081.524999999994</v>
      </c>
      <c r="J234" s="15">
        <f t="shared" si="43"/>
        <v>111.1766078184111</v>
      </c>
      <c r="K234" s="15">
        <f t="shared" si="47"/>
        <v>580.28175235153265</v>
      </c>
      <c r="L234" s="15">
        <f t="shared" si="48"/>
        <v>995783.27131164831</v>
      </c>
      <c r="M234" s="15"/>
      <c r="N234" s="15">
        <f t="shared" si="41"/>
        <v>995783.27131164831</v>
      </c>
      <c r="O234" s="38">
        <f t="shared" si="42"/>
        <v>995.78327131164826</v>
      </c>
      <c r="P234" s="38">
        <v>912.85960191664128</v>
      </c>
      <c r="Q234" s="38">
        <f t="shared" si="44"/>
        <v>912.9</v>
      </c>
      <c r="R234" s="38"/>
      <c r="S234" s="38"/>
      <c r="U234" s="38"/>
      <c r="V234" s="38"/>
      <c r="W234" s="38"/>
      <c r="X234" s="38"/>
    </row>
    <row r="235" spans="1:24" x14ac:dyDescent="0.25">
      <c r="A235" s="5"/>
      <c r="B235" s="1" t="s">
        <v>153</v>
      </c>
      <c r="C235" s="53">
        <v>4</v>
      </c>
      <c r="D235" s="75">
        <v>23.430599999999998</v>
      </c>
      <c r="E235" s="179">
        <v>1110</v>
      </c>
      <c r="F235" s="130">
        <v>270290.8</v>
      </c>
      <c r="G235" s="61">
        <v>75</v>
      </c>
      <c r="H235" s="70">
        <f t="shared" si="46"/>
        <v>202718.1</v>
      </c>
      <c r="I235" s="15">
        <f t="shared" si="45"/>
        <v>67572.699999999983</v>
      </c>
      <c r="J235" s="15">
        <f t="shared" si="43"/>
        <v>243.50522522522522</v>
      </c>
      <c r="K235" s="15">
        <f t="shared" si="47"/>
        <v>447.9531349447185</v>
      </c>
      <c r="L235" s="15">
        <f t="shared" si="48"/>
        <v>760253.77101412124</v>
      </c>
      <c r="M235" s="15"/>
      <c r="N235" s="15">
        <f t="shared" si="41"/>
        <v>760253.77101412124</v>
      </c>
      <c r="O235" s="38">
        <f t="shared" si="42"/>
        <v>760.2537710141213</v>
      </c>
      <c r="P235" s="38">
        <v>681.31884368466172</v>
      </c>
      <c r="Q235" s="38">
        <f t="shared" si="44"/>
        <v>681.3</v>
      </c>
      <c r="R235" s="38"/>
      <c r="S235" s="38"/>
      <c r="U235" s="38"/>
      <c r="V235" s="38"/>
      <c r="W235" s="38"/>
      <c r="X235" s="38"/>
    </row>
    <row r="236" spans="1:24" x14ac:dyDescent="0.25">
      <c r="A236" s="5"/>
      <c r="B236" s="1" t="s">
        <v>154</v>
      </c>
      <c r="C236" s="53">
        <v>4</v>
      </c>
      <c r="D236" s="75">
        <v>31.651100000000003</v>
      </c>
      <c r="E236" s="179">
        <v>2753</v>
      </c>
      <c r="F236" s="130">
        <v>523887.1</v>
      </c>
      <c r="G236" s="61">
        <v>75</v>
      </c>
      <c r="H236" s="70">
        <f t="shared" si="46"/>
        <v>392915.32500000001</v>
      </c>
      <c r="I236" s="15">
        <f t="shared" si="45"/>
        <v>130971.77499999997</v>
      </c>
      <c r="J236" s="15">
        <f t="shared" si="43"/>
        <v>190.29680348710497</v>
      </c>
      <c r="K236" s="15">
        <f t="shared" si="47"/>
        <v>501.16155668283875</v>
      </c>
      <c r="L236" s="15">
        <f t="shared" si="48"/>
        <v>1022344.4818729507</v>
      </c>
      <c r="M236" s="15"/>
      <c r="N236" s="15">
        <f t="shared" si="41"/>
        <v>1022344.4818729507</v>
      </c>
      <c r="O236" s="38">
        <f t="shared" si="42"/>
        <v>1022.3444818729507</v>
      </c>
      <c r="P236" s="38">
        <v>951.68182496148768</v>
      </c>
      <c r="Q236" s="38">
        <f t="shared" si="44"/>
        <v>951.7</v>
      </c>
      <c r="R236" s="38"/>
      <c r="S236" s="38"/>
      <c r="U236" s="38"/>
      <c r="V236" s="38"/>
      <c r="W236" s="38"/>
      <c r="X236" s="38"/>
    </row>
    <row r="237" spans="1:24" x14ac:dyDescent="0.25">
      <c r="A237" s="5"/>
      <c r="B237" s="1" t="s">
        <v>155</v>
      </c>
      <c r="C237" s="53">
        <v>4</v>
      </c>
      <c r="D237" s="75">
        <v>33.021000000000001</v>
      </c>
      <c r="E237" s="179">
        <v>1555</v>
      </c>
      <c r="F237" s="130">
        <v>211410.7</v>
      </c>
      <c r="G237" s="61">
        <v>75</v>
      </c>
      <c r="H237" s="70">
        <f t="shared" si="46"/>
        <v>158558.02499999999</v>
      </c>
      <c r="I237" s="15">
        <f t="shared" si="45"/>
        <v>52852.675000000017</v>
      </c>
      <c r="J237" s="15">
        <f t="shared" si="43"/>
        <v>135.95543408360129</v>
      </c>
      <c r="K237" s="15">
        <f t="shared" si="47"/>
        <v>555.50292608634243</v>
      </c>
      <c r="L237" s="15">
        <f t="shared" si="48"/>
        <v>972826.34910054528</v>
      </c>
      <c r="M237" s="15"/>
      <c r="N237" s="15">
        <f t="shared" si="41"/>
        <v>972826.34910054528</v>
      </c>
      <c r="O237" s="38">
        <f t="shared" si="42"/>
        <v>972.82634910054526</v>
      </c>
      <c r="P237" s="38">
        <v>914.57804023085703</v>
      </c>
      <c r="Q237" s="38">
        <f t="shared" si="44"/>
        <v>914.6</v>
      </c>
      <c r="R237" s="38"/>
      <c r="S237" s="38"/>
      <c r="U237" s="38"/>
      <c r="V237" s="38"/>
      <c r="W237" s="38"/>
      <c r="X237" s="38"/>
    </row>
    <row r="238" spans="1:24" x14ac:dyDescent="0.25">
      <c r="A238" s="5"/>
      <c r="B238" s="1" t="s">
        <v>156</v>
      </c>
      <c r="C238" s="53">
        <v>4</v>
      </c>
      <c r="D238" s="75">
        <f>59.4718-12.97</f>
        <v>46.501800000000003</v>
      </c>
      <c r="E238" s="179">
        <v>2033</v>
      </c>
      <c r="F238" s="130">
        <v>293197.40000000002</v>
      </c>
      <c r="G238" s="61">
        <v>75</v>
      </c>
      <c r="H238" s="70">
        <f t="shared" si="46"/>
        <v>219898.05</v>
      </c>
      <c r="I238" s="15">
        <f t="shared" si="45"/>
        <v>73299.350000000035</v>
      </c>
      <c r="J238" s="15">
        <f t="shared" si="43"/>
        <v>144.21908509591736</v>
      </c>
      <c r="K238" s="15">
        <f t="shared" si="47"/>
        <v>547.23927507402641</v>
      </c>
      <c r="L238" s="15">
        <f t="shared" si="48"/>
        <v>1051033.0851756092</v>
      </c>
      <c r="M238" s="15"/>
      <c r="N238" s="15">
        <f t="shared" si="41"/>
        <v>1051033.0851756092</v>
      </c>
      <c r="O238" s="38">
        <f t="shared" si="42"/>
        <v>1051.0330851756091</v>
      </c>
      <c r="P238" s="38">
        <v>984.4566883098579</v>
      </c>
      <c r="Q238" s="38">
        <f t="shared" si="44"/>
        <v>984.5</v>
      </c>
      <c r="R238" s="38"/>
      <c r="S238" s="38"/>
      <c r="U238" s="38"/>
      <c r="V238" s="38"/>
      <c r="W238" s="38"/>
      <c r="X238" s="38"/>
    </row>
    <row r="239" spans="1:24" x14ac:dyDescent="0.25">
      <c r="A239" s="5"/>
      <c r="B239" s="1" t="s">
        <v>157</v>
      </c>
      <c r="C239" s="53">
        <v>4</v>
      </c>
      <c r="D239" s="74">
        <v>36.563699999999997</v>
      </c>
      <c r="E239" s="179">
        <v>5005</v>
      </c>
      <c r="F239" s="130">
        <v>918086.1</v>
      </c>
      <c r="G239" s="61">
        <v>75</v>
      </c>
      <c r="H239" s="70">
        <f t="shared" si="46"/>
        <v>688564.57499999995</v>
      </c>
      <c r="I239" s="15">
        <f t="shared" si="45"/>
        <v>229521.52500000002</v>
      </c>
      <c r="J239" s="15">
        <f t="shared" si="43"/>
        <v>183.43378621378622</v>
      </c>
      <c r="K239" s="15">
        <f t="shared" si="47"/>
        <v>508.0245739561575</v>
      </c>
      <c r="L239" s="15">
        <f t="shared" si="48"/>
        <v>1277828.3232872107</v>
      </c>
      <c r="M239" s="15"/>
      <c r="N239" s="15">
        <f t="shared" si="41"/>
        <v>1277828.3232872107</v>
      </c>
      <c r="O239" s="38">
        <f t="shared" si="42"/>
        <v>1277.8283232872107</v>
      </c>
      <c r="P239" s="38">
        <v>1174.2923625757237</v>
      </c>
      <c r="Q239" s="38">
        <f t="shared" si="44"/>
        <v>1174.3</v>
      </c>
      <c r="R239" s="38"/>
      <c r="S239" s="38"/>
      <c r="U239" s="38"/>
      <c r="V239" s="38"/>
      <c r="W239" s="38"/>
      <c r="X239" s="38"/>
    </row>
    <row r="240" spans="1:24" x14ac:dyDescent="0.25">
      <c r="A240" s="5"/>
      <c r="B240" s="1" t="s">
        <v>158</v>
      </c>
      <c r="C240" s="53">
        <v>4</v>
      </c>
      <c r="D240" s="75">
        <v>52.251899999999992</v>
      </c>
      <c r="E240" s="179">
        <v>4449</v>
      </c>
      <c r="F240" s="130">
        <v>663696.69999999995</v>
      </c>
      <c r="G240" s="61">
        <v>75</v>
      </c>
      <c r="H240" s="70">
        <f t="shared" si="46"/>
        <v>497772.52500000002</v>
      </c>
      <c r="I240" s="15">
        <f t="shared" si="45"/>
        <v>165924.17499999993</v>
      </c>
      <c r="J240" s="15">
        <f t="shared" si="43"/>
        <v>149.17884917959091</v>
      </c>
      <c r="K240" s="15">
        <f t="shared" si="47"/>
        <v>542.27951099035283</v>
      </c>
      <c r="L240" s="15">
        <f t="shared" si="48"/>
        <v>1310656.7979200475</v>
      </c>
      <c r="M240" s="15"/>
      <c r="N240" s="15">
        <f t="shared" si="41"/>
        <v>1310656.7979200475</v>
      </c>
      <c r="O240" s="38">
        <f t="shared" si="42"/>
        <v>1310.6567979200474</v>
      </c>
      <c r="P240" s="38">
        <v>1211.3426547251304</v>
      </c>
      <c r="Q240" s="38">
        <f t="shared" si="44"/>
        <v>1211.3</v>
      </c>
      <c r="R240" s="38"/>
      <c r="S240" s="38"/>
      <c r="U240" s="38"/>
      <c r="V240" s="38"/>
      <c r="W240" s="38"/>
      <c r="X240" s="38"/>
    </row>
    <row r="241" spans="1:24" x14ac:dyDescent="0.25">
      <c r="A241" s="5"/>
      <c r="B241" s="1" t="s">
        <v>159</v>
      </c>
      <c r="C241" s="53">
        <v>4</v>
      </c>
      <c r="D241" s="75">
        <v>24.103600000000004</v>
      </c>
      <c r="E241" s="179">
        <v>1114</v>
      </c>
      <c r="F241" s="130">
        <v>223012.9</v>
      </c>
      <c r="G241" s="61">
        <v>75</v>
      </c>
      <c r="H241" s="70">
        <f t="shared" si="46"/>
        <v>167259.67499999999</v>
      </c>
      <c r="I241" s="15">
        <f t="shared" si="45"/>
        <v>55753.225000000006</v>
      </c>
      <c r="J241" s="15">
        <f t="shared" si="43"/>
        <v>200.19111310592459</v>
      </c>
      <c r="K241" s="15">
        <f t="shared" si="47"/>
        <v>491.2672470640191</v>
      </c>
      <c r="L241" s="15">
        <f t="shared" si="48"/>
        <v>818436.38780690206</v>
      </c>
      <c r="M241" s="15"/>
      <c r="N241" s="15">
        <f t="shared" si="41"/>
        <v>818436.38780690206</v>
      </c>
      <c r="O241" s="38">
        <f t="shared" si="42"/>
        <v>818.43638780690208</v>
      </c>
      <c r="P241" s="38">
        <v>778.64173658020661</v>
      </c>
      <c r="Q241" s="38">
        <f t="shared" si="44"/>
        <v>778.6</v>
      </c>
      <c r="R241" s="38"/>
      <c r="S241" s="38"/>
      <c r="U241" s="38"/>
      <c r="V241" s="38"/>
      <c r="W241" s="38"/>
      <c r="X241" s="38"/>
    </row>
    <row r="242" spans="1:24" x14ac:dyDescent="0.25">
      <c r="A242" s="5"/>
      <c r="B242" s="1" t="s">
        <v>160</v>
      </c>
      <c r="C242" s="53">
        <v>4</v>
      </c>
      <c r="D242" s="75">
        <v>28.624899999999997</v>
      </c>
      <c r="E242" s="179">
        <v>1121</v>
      </c>
      <c r="F242" s="130">
        <v>323470.2</v>
      </c>
      <c r="G242" s="61">
        <v>75</v>
      </c>
      <c r="H242" s="70">
        <f t="shared" si="46"/>
        <v>242602.65</v>
      </c>
      <c r="I242" s="15">
        <f t="shared" si="45"/>
        <v>80867.550000000017</v>
      </c>
      <c r="J242" s="15">
        <f t="shared" si="43"/>
        <v>288.55504014272969</v>
      </c>
      <c r="K242" s="15">
        <f t="shared" si="47"/>
        <v>402.90332002721402</v>
      </c>
      <c r="L242" s="15">
        <f t="shared" si="48"/>
        <v>718599.9872939355</v>
      </c>
      <c r="M242" s="15"/>
      <c r="N242" s="15">
        <f t="shared" si="41"/>
        <v>718599.9872939355</v>
      </c>
      <c r="O242" s="38">
        <f t="shared" si="42"/>
        <v>718.59998729393544</v>
      </c>
      <c r="P242" s="38">
        <v>666.65049137489825</v>
      </c>
      <c r="Q242" s="38">
        <f t="shared" si="44"/>
        <v>666.7</v>
      </c>
      <c r="R242" s="38"/>
      <c r="S242" s="38"/>
      <c r="U242" s="38"/>
      <c r="V242" s="38"/>
      <c r="W242" s="38"/>
      <c r="X242" s="38"/>
    </row>
    <row r="243" spans="1:24" x14ac:dyDescent="0.25">
      <c r="A243" s="5"/>
      <c r="B243" s="1" t="s">
        <v>759</v>
      </c>
      <c r="C243" s="53">
        <v>4</v>
      </c>
      <c r="D243" s="75">
        <v>32.481199999999994</v>
      </c>
      <c r="E243" s="179">
        <v>2805</v>
      </c>
      <c r="F243" s="130">
        <v>538214.19999999995</v>
      </c>
      <c r="G243" s="61">
        <v>75</v>
      </c>
      <c r="H243" s="70">
        <f t="shared" si="46"/>
        <v>403660.65</v>
      </c>
      <c r="I243" s="15">
        <f t="shared" si="45"/>
        <v>134553.54999999993</v>
      </c>
      <c r="J243" s="15">
        <f t="shared" si="43"/>
        <v>191.87672014260247</v>
      </c>
      <c r="K243" s="15">
        <f t="shared" si="47"/>
        <v>499.58164002734122</v>
      </c>
      <c r="L243" s="15">
        <f t="shared" si="48"/>
        <v>1028107.5338771692</v>
      </c>
      <c r="M243" s="15"/>
      <c r="N243" s="15">
        <f t="shared" si="41"/>
        <v>1028107.5338771692</v>
      </c>
      <c r="O243" s="38">
        <f t="shared" si="42"/>
        <v>1028.1075338771693</v>
      </c>
      <c r="P243" s="38">
        <v>930.33695601660384</v>
      </c>
      <c r="Q243" s="38">
        <f t="shared" si="44"/>
        <v>930.3</v>
      </c>
      <c r="R243" s="38"/>
      <c r="S243" s="38"/>
      <c r="U243" s="38"/>
      <c r="V243" s="38"/>
      <c r="W243" s="38"/>
      <c r="X243" s="38"/>
    </row>
    <row r="244" spans="1:24" x14ac:dyDescent="0.25">
      <c r="A244" s="5"/>
      <c r="B244" s="1" t="s">
        <v>161</v>
      </c>
      <c r="C244" s="53">
        <v>4</v>
      </c>
      <c r="D244" s="75">
        <v>58.170500000000004</v>
      </c>
      <c r="E244" s="179">
        <v>3305</v>
      </c>
      <c r="F244" s="130">
        <v>327206.40000000002</v>
      </c>
      <c r="G244" s="61">
        <v>75</v>
      </c>
      <c r="H244" s="70">
        <f t="shared" si="46"/>
        <v>245404.79999999999</v>
      </c>
      <c r="I244" s="15">
        <f t="shared" si="45"/>
        <v>81801.600000000035</v>
      </c>
      <c r="J244" s="15">
        <f t="shared" si="43"/>
        <v>99.003449319213317</v>
      </c>
      <c r="K244" s="15">
        <f t="shared" si="47"/>
        <v>592.45491085073036</v>
      </c>
      <c r="L244" s="15">
        <f t="shared" si="48"/>
        <v>1274689.1403747613</v>
      </c>
      <c r="M244" s="15"/>
      <c r="N244" s="15">
        <f t="shared" si="41"/>
        <v>1274689.1403747613</v>
      </c>
      <c r="O244" s="38">
        <f t="shared" si="42"/>
        <v>1274.6891403747613</v>
      </c>
      <c r="P244" s="38">
        <v>1177.4240992872121</v>
      </c>
      <c r="Q244" s="38">
        <f t="shared" si="44"/>
        <v>1177.4000000000001</v>
      </c>
      <c r="R244" s="38"/>
      <c r="S244" s="38"/>
      <c r="U244" s="38"/>
      <c r="V244" s="38"/>
      <c r="W244" s="38"/>
      <c r="X244" s="38"/>
    </row>
    <row r="245" spans="1:24" x14ac:dyDescent="0.25">
      <c r="A245" s="5"/>
      <c r="B245" s="1" t="s">
        <v>162</v>
      </c>
      <c r="C245" s="53">
        <v>4</v>
      </c>
      <c r="D245" s="75">
        <v>36.376199999999997</v>
      </c>
      <c r="E245" s="179">
        <v>1351</v>
      </c>
      <c r="F245" s="130">
        <v>1391784.9</v>
      </c>
      <c r="G245" s="61">
        <v>75</v>
      </c>
      <c r="H245" s="70">
        <f t="shared" si="46"/>
        <v>1043838.675</v>
      </c>
      <c r="I245" s="15">
        <f t="shared" si="45"/>
        <v>347946.22499999986</v>
      </c>
      <c r="J245" s="15">
        <f t="shared" si="43"/>
        <v>1030.1886750555143</v>
      </c>
      <c r="K245" s="15">
        <f t="shared" si="47"/>
        <v>-338.73031488557058</v>
      </c>
      <c r="L245" s="15">
        <f t="shared" si="48"/>
        <v>246063.28864730289</v>
      </c>
      <c r="M245" s="15"/>
      <c r="N245" s="15">
        <f t="shared" si="41"/>
        <v>246063.28864730289</v>
      </c>
      <c r="O245" s="38">
        <f t="shared" si="42"/>
        <v>246.0632886473029</v>
      </c>
      <c r="P245" s="38">
        <v>231.03267547780555</v>
      </c>
      <c r="Q245" s="38">
        <f t="shared" si="44"/>
        <v>231</v>
      </c>
      <c r="R245" s="38"/>
      <c r="S245" s="38"/>
      <c r="U245" s="38"/>
      <c r="V245" s="38"/>
      <c r="W245" s="38"/>
      <c r="X245" s="38"/>
    </row>
    <row r="246" spans="1:24" x14ac:dyDescent="0.25">
      <c r="A246" s="5"/>
      <c r="B246" s="1" t="s">
        <v>163</v>
      </c>
      <c r="C246" s="53">
        <v>4</v>
      </c>
      <c r="D246" s="75">
        <v>32.705100000000002</v>
      </c>
      <c r="E246" s="179">
        <v>1702</v>
      </c>
      <c r="F246" s="130">
        <v>209184.6</v>
      </c>
      <c r="G246" s="61">
        <v>75</v>
      </c>
      <c r="H246" s="70">
        <f t="shared" si="46"/>
        <v>156888.45000000001</v>
      </c>
      <c r="I246" s="15">
        <f t="shared" si="45"/>
        <v>52296.149999999994</v>
      </c>
      <c r="J246" s="15">
        <f t="shared" si="43"/>
        <v>122.90517038777908</v>
      </c>
      <c r="K246" s="15">
        <f t="shared" si="47"/>
        <v>568.55318978216462</v>
      </c>
      <c r="L246" s="15">
        <f t="shared" si="48"/>
        <v>1003868.7428819216</v>
      </c>
      <c r="M246" s="15"/>
      <c r="N246" s="15">
        <f t="shared" si="41"/>
        <v>1003868.7428819216</v>
      </c>
      <c r="O246" s="38">
        <f t="shared" si="42"/>
        <v>1003.8687428819215</v>
      </c>
      <c r="P246" s="38">
        <v>929.38422137018551</v>
      </c>
      <c r="Q246" s="38">
        <f t="shared" si="44"/>
        <v>929.4</v>
      </c>
      <c r="R246" s="38"/>
      <c r="S246" s="38"/>
      <c r="U246" s="38"/>
      <c r="V246" s="38"/>
      <c r="W246" s="38"/>
      <c r="X246" s="38"/>
    </row>
    <row r="247" spans="1:24" x14ac:dyDescent="0.25">
      <c r="A247" s="5"/>
      <c r="B247" s="1" t="s">
        <v>164</v>
      </c>
      <c r="C247" s="53">
        <v>4</v>
      </c>
      <c r="D247" s="75">
        <v>35.991799999999998</v>
      </c>
      <c r="E247" s="179">
        <v>2073</v>
      </c>
      <c r="F247" s="130">
        <v>567022.30000000005</v>
      </c>
      <c r="G247" s="61">
        <v>75</v>
      </c>
      <c r="H247" s="70">
        <f t="shared" si="46"/>
        <v>425266.72499999998</v>
      </c>
      <c r="I247" s="15">
        <f t="shared" si="45"/>
        <v>141755.57500000007</v>
      </c>
      <c r="J247" s="15">
        <f t="shared" si="43"/>
        <v>273.52739990352148</v>
      </c>
      <c r="K247" s="15">
        <f t="shared" si="47"/>
        <v>417.93096026642223</v>
      </c>
      <c r="L247" s="15">
        <f t="shared" si="48"/>
        <v>857746.95402387623</v>
      </c>
      <c r="M247" s="15"/>
      <c r="N247" s="15">
        <f t="shared" si="41"/>
        <v>857746.95402387623</v>
      </c>
      <c r="O247" s="38">
        <f t="shared" si="42"/>
        <v>857.74695402387624</v>
      </c>
      <c r="P247" s="38">
        <v>841.60412880244405</v>
      </c>
      <c r="Q247" s="38">
        <f t="shared" si="44"/>
        <v>841.6</v>
      </c>
      <c r="R247" s="38"/>
      <c r="S247" s="38"/>
      <c r="U247" s="38"/>
      <c r="V247" s="38"/>
      <c r="W247" s="38"/>
      <c r="X247" s="38"/>
    </row>
    <row r="248" spans="1:24" x14ac:dyDescent="0.25">
      <c r="A248" s="5"/>
      <c r="B248" s="1" t="s">
        <v>165</v>
      </c>
      <c r="C248" s="53">
        <v>4</v>
      </c>
      <c r="D248" s="75">
        <v>76.984499999999997</v>
      </c>
      <c r="E248" s="179">
        <v>4419</v>
      </c>
      <c r="F248" s="130">
        <v>858554.3</v>
      </c>
      <c r="G248" s="61">
        <v>75</v>
      </c>
      <c r="H248" s="70">
        <f t="shared" si="46"/>
        <v>643915.72499999998</v>
      </c>
      <c r="I248" s="15">
        <f t="shared" si="45"/>
        <v>214638.57500000007</v>
      </c>
      <c r="J248" s="15">
        <f t="shared" si="43"/>
        <v>194.28701063589048</v>
      </c>
      <c r="K248" s="15">
        <f t="shared" si="47"/>
        <v>497.17134953405321</v>
      </c>
      <c r="L248" s="15">
        <f t="shared" si="48"/>
        <v>1322036.0168360719</v>
      </c>
      <c r="M248" s="15"/>
      <c r="N248" s="15">
        <f t="shared" si="41"/>
        <v>1322036.0168360719</v>
      </c>
      <c r="O248" s="38">
        <f t="shared" si="42"/>
        <v>1322.0360168360719</v>
      </c>
      <c r="P248" s="38">
        <v>1247.8850030329413</v>
      </c>
      <c r="Q248" s="38">
        <f t="shared" si="44"/>
        <v>1247.9000000000001</v>
      </c>
      <c r="R248" s="38"/>
      <c r="S248" s="38"/>
      <c r="U248" s="38"/>
      <c r="V248" s="38"/>
      <c r="W248" s="38"/>
      <c r="X248" s="38"/>
    </row>
    <row r="249" spans="1:24" x14ac:dyDescent="0.25">
      <c r="A249" s="5"/>
      <c r="B249" s="1" t="s">
        <v>760</v>
      </c>
      <c r="C249" s="53">
        <v>4</v>
      </c>
      <c r="D249" s="75">
        <v>37.795300000000005</v>
      </c>
      <c r="E249" s="179">
        <v>2619</v>
      </c>
      <c r="F249" s="130">
        <v>399354.2</v>
      </c>
      <c r="G249" s="61">
        <v>75</v>
      </c>
      <c r="H249" s="70">
        <f t="shared" si="46"/>
        <v>299515.65000000002</v>
      </c>
      <c r="I249" s="15">
        <f t="shared" si="45"/>
        <v>99838.549999999988</v>
      </c>
      <c r="J249" s="15">
        <f t="shared" si="43"/>
        <v>152.48346697212676</v>
      </c>
      <c r="K249" s="15">
        <f t="shared" si="47"/>
        <v>538.97489319781698</v>
      </c>
      <c r="L249" s="15">
        <f t="shared" si="48"/>
        <v>1075266.1596348973</v>
      </c>
      <c r="M249" s="15"/>
      <c r="N249" s="15">
        <f t="shared" si="41"/>
        <v>1075266.1596348973</v>
      </c>
      <c r="O249" s="38">
        <f t="shared" si="42"/>
        <v>1075.2661596348973</v>
      </c>
      <c r="P249" s="38">
        <v>977.69907141455974</v>
      </c>
      <c r="Q249" s="38">
        <f t="shared" si="44"/>
        <v>977.7</v>
      </c>
      <c r="R249" s="38"/>
      <c r="S249" s="38"/>
      <c r="U249" s="38"/>
      <c r="V249" s="38"/>
      <c r="W249" s="38"/>
      <c r="X249" s="38"/>
    </row>
    <row r="250" spans="1:24" x14ac:dyDescent="0.25">
      <c r="A250" s="5"/>
      <c r="B250" s="1" t="s">
        <v>761</v>
      </c>
      <c r="C250" s="53">
        <v>4</v>
      </c>
      <c r="D250" s="75">
        <v>12.696099999999999</v>
      </c>
      <c r="E250" s="179">
        <v>657</v>
      </c>
      <c r="F250" s="130">
        <v>110673.1</v>
      </c>
      <c r="G250" s="61">
        <v>75</v>
      </c>
      <c r="H250" s="70">
        <f t="shared" si="46"/>
        <v>83004.824999999997</v>
      </c>
      <c r="I250" s="15">
        <f t="shared" si="45"/>
        <v>27668.275000000009</v>
      </c>
      <c r="J250" s="15">
        <f t="shared" si="43"/>
        <v>168.45220700152208</v>
      </c>
      <c r="K250" s="15">
        <f t="shared" si="47"/>
        <v>523.00615316842163</v>
      </c>
      <c r="L250" s="15">
        <f t="shared" si="48"/>
        <v>778719.08833832468</v>
      </c>
      <c r="M250" s="15"/>
      <c r="N250" s="15">
        <f t="shared" si="41"/>
        <v>778719.08833832468</v>
      </c>
      <c r="O250" s="38">
        <f t="shared" si="42"/>
        <v>778.7190883383247</v>
      </c>
      <c r="P250" s="38">
        <v>723.16906980337467</v>
      </c>
      <c r="Q250" s="38">
        <f t="shared" si="44"/>
        <v>723.2</v>
      </c>
      <c r="R250" s="38"/>
      <c r="S250" s="38"/>
      <c r="U250" s="38"/>
      <c r="V250" s="38"/>
      <c r="W250" s="38"/>
      <c r="X250" s="38"/>
    </row>
    <row r="251" spans="1:24" x14ac:dyDescent="0.25">
      <c r="A251" s="5"/>
      <c r="B251" s="1" t="s">
        <v>166</v>
      </c>
      <c r="C251" s="53">
        <v>4</v>
      </c>
      <c r="D251" s="75">
        <v>65.192599999999999</v>
      </c>
      <c r="E251" s="179">
        <v>4019</v>
      </c>
      <c r="F251" s="130">
        <v>1918069.8</v>
      </c>
      <c r="G251" s="61">
        <v>75</v>
      </c>
      <c r="H251" s="70">
        <f t="shared" si="46"/>
        <v>1438552.35</v>
      </c>
      <c r="I251" s="15">
        <f t="shared" si="45"/>
        <v>479517.44999999995</v>
      </c>
      <c r="J251" s="15">
        <f t="shared" si="43"/>
        <v>477.25051007713364</v>
      </c>
      <c r="K251" s="15">
        <f t="shared" si="47"/>
        <v>214.20785009281008</v>
      </c>
      <c r="L251" s="15">
        <f t="shared" si="48"/>
        <v>881683.82762327418</v>
      </c>
      <c r="M251" s="15"/>
      <c r="N251" s="15">
        <f t="shared" si="41"/>
        <v>881683.82762327418</v>
      </c>
      <c r="O251" s="38">
        <f t="shared" si="42"/>
        <v>881.68382762327417</v>
      </c>
      <c r="P251" s="38">
        <v>900.06603375531859</v>
      </c>
      <c r="Q251" s="38">
        <f t="shared" si="44"/>
        <v>900.1</v>
      </c>
      <c r="R251" s="38"/>
      <c r="S251" s="38"/>
      <c r="U251" s="38"/>
      <c r="V251" s="38"/>
      <c r="W251" s="38"/>
      <c r="X251" s="38"/>
    </row>
    <row r="252" spans="1:24" x14ac:dyDescent="0.25">
      <c r="A252" s="5"/>
      <c r="B252" s="1" t="s">
        <v>167</v>
      </c>
      <c r="C252" s="53">
        <v>4</v>
      </c>
      <c r="D252" s="75">
        <v>60.270100000000006</v>
      </c>
      <c r="E252" s="179">
        <v>4213</v>
      </c>
      <c r="F252" s="130">
        <v>1077891.7</v>
      </c>
      <c r="G252" s="61">
        <v>75</v>
      </c>
      <c r="H252" s="70">
        <f t="shared" si="46"/>
        <v>808418.77500000002</v>
      </c>
      <c r="I252" s="15">
        <f t="shared" si="45"/>
        <v>269472.92499999993</v>
      </c>
      <c r="J252" s="15">
        <f t="shared" si="43"/>
        <v>255.84896748160455</v>
      </c>
      <c r="K252" s="15">
        <f t="shared" si="47"/>
        <v>435.6093926883392</v>
      </c>
      <c r="L252" s="15">
        <f t="shared" si="48"/>
        <v>1172442.816023954</v>
      </c>
      <c r="M252" s="15"/>
      <c r="N252" s="15">
        <f t="shared" si="41"/>
        <v>1172442.816023954</v>
      </c>
      <c r="O252" s="38">
        <f t="shared" si="42"/>
        <v>1172.442816023954</v>
      </c>
      <c r="P252" s="38">
        <v>1074.3891058595791</v>
      </c>
      <c r="Q252" s="38">
        <f t="shared" si="44"/>
        <v>1074.4000000000001</v>
      </c>
      <c r="R252" s="38"/>
      <c r="S252" s="38"/>
      <c r="U252" s="38"/>
      <c r="V252" s="38"/>
      <c r="W252" s="38"/>
      <c r="X252" s="38"/>
    </row>
    <row r="253" spans="1:24" x14ac:dyDescent="0.25">
      <c r="A253" s="5"/>
      <c r="B253" s="1" t="s">
        <v>168</v>
      </c>
      <c r="C253" s="53">
        <v>4</v>
      </c>
      <c r="D253" s="75">
        <v>65.196699999999993</v>
      </c>
      <c r="E253" s="179">
        <v>1603</v>
      </c>
      <c r="F253" s="130">
        <v>306231.5</v>
      </c>
      <c r="G253" s="61">
        <v>75</v>
      </c>
      <c r="H253" s="70">
        <f t="shared" si="46"/>
        <v>229673.625</v>
      </c>
      <c r="I253" s="15">
        <f t="shared" si="45"/>
        <v>76557.875</v>
      </c>
      <c r="J253" s="15">
        <f t="shared" si="43"/>
        <v>191.03649407361198</v>
      </c>
      <c r="K253" s="15">
        <f t="shared" si="47"/>
        <v>500.42186609633177</v>
      </c>
      <c r="L253" s="15">
        <f t="shared" si="48"/>
        <v>1001244.4786268912</v>
      </c>
      <c r="M253" s="15"/>
      <c r="N253" s="15">
        <f t="shared" si="41"/>
        <v>1001244.4786268912</v>
      </c>
      <c r="O253" s="38">
        <f t="shared" si="42"/>
        <v>1001.2444786268911</v>
      </c>
      <c r="P253" s="38">
        <v>935.70836181177083</v>
      </c>
      <c r="Q253" s="38">
        <f t="shared" si="44"/>
        <v>935.7</v>
      </c>
      <c r="R253" s="38"/>
      <c r="S253" s="38"/>
      <c r="U253" s="38"/>
      <c r="V253" s="38"/>
      <c r="W253" s="38"/>
      <c r="X253" s="38"/>
    </row>
    <row r="254" spans="1:24" x14ac:dyDescent="0.25">
      <c r="A254" s="5"/>
      <c r="B254" s="1" t="s">
        <v>169</v>
      </c>
      <c r="C254" s="53">
        <v>4</v>
      </c>
      <c r="D254" s="75">
        <v>32.4041</v>
      </c>
      <c r="E254" s="179">
        <v>2514</v>
      </c>
      <c r="F254" s="130">
        <v>493988.1</v>
      </c>
      <c r="G254" s="61">
        <v>75</v>
      </c>
      <c r="H254" s="70">
        <f t="shared" si="46"/>
        <v>370491.07500000001</v>
      </c>
      <c r="I254" s="15">
        <f t="shared" si="45"/>
        <v>123497.02499999997</v>
      </c>
      <c r="J254" s="15">
        <f t="shared" si="43"/>
        <v>196.49486873508351</v>
      </c>
      <c r="K254" s="15">
        <f t="shared" si="47"/>
        <v>494.9634914348602</v>
      </c>
      <c r="L254" s="15">
        <f t="shared" si="48"/>
        <v>991924.38674478489</v>
      </c>
      <c r="M254" s="15"/>
      <c r="N254" s="15">
        <f t="shared" si="41"/>
        <v>991924.38674478489</v>
      </c>
      <c r="O254" s="38">
        <f t="shared" si="42"/>
        <v>991.9243867447849</v>
      </c>
      <c r="P254" s="38">
        <v>905.46024030870012</v>
      </c>
      <c r="Q254" s="38">
        <f t="shared" si="44"/>
        <v>905.5</v>
      </c>
      <c r="R254" s="38"/>
      <c r="S254" s="38"/>
      <c r="U254" s="38"/>
      <c r="V254" s="38"/>
      <c r="W254" s="38"/>
      <c r="X254" s="38"/>
    </row>
    <row r="255" spans="1:24" x14ac:dyDescent="0.25">
      <c r="A255" s="5"/>
      <c r="B255" s="1" t="s">
        <v>170</v>
      </c>
      <c r="C255" s="53">
        <v>4</v>
      </c>
      <c r="D255" s="75">
        <v>67.829499999999996</v>
      </c>
      <c r="E255" s="179">
        <v>4384</v>
      </c>
      <c r="F255" s="130">
        <v>739720.8</v>
      </c>
      <c r="G255" s="61">
        <v>75</v>
      </c>
      <c r="H255" s="70">
        <f t="shared" si="46"/>
        <v>554790.6</v>
      </c>
      <c r="I255" s="15">
        <f t="shared" si="45"/>
        <v>184930.20000000007</v>
      </c>
      <c r="J255" s="15">
        <f t="shared" si="43"/>
        <v>168.73193430656934</v>
      </c>
      <c r="K255" s="15">
        <f t="shared" si="47"/>
        <v>522.7264258633744</v>
      </c>
      <c r="L255" s="15">
        <f t="shared" si="48"/>
        <v>1324479.8480591259</v>
      </c>
      <c r="M255" s="15"/>
      <c r="N255" s="15">
        <f t="shared" si="41"/>
        <v>1324479.8480591259</v>
      </c>
      <c r="O255" s="38">
        <f t="shared" si="42"/>
        <v>1324.479848059126</v>
      </c>
      <c r="P255" s="38">
        <v>1191.2224139388027</v>
      </c>
      <c r="Q255" s="38">
        <f t="shared" si="44"/>
        <v>1191.2</v>
      </c>
      <c r="R255" s="38"/>
      <c r="S255" s="38"/>
      <c r="U255" s="38"/>
      <c r="V255" s="38"/>
      <c r="W255" s="38"/>
      <c r="X255" s="38"/>
    </row>
    <row r="256" spans="1:24" x14ac:dyDescent="0.25">
      <c r="A256" s="5"/>
      <c r="B256" s="1"/>
      <c r="C256" s="53"/>
      <c r="D256" s="75">
        <v>0</v>
      </c>
      <c r="E256" s="181"/>
      <c r="F256" s="62"/>
      <c r="G256" s="61"/>
      <c r="H256" s="62">
        <f>H257+H258</f>
        <v>14299300.889999999</v>
      </c>
      <c r="K256" s="15"/>
      <c r="L256" s="15"/>
      <c r="M256" s="15"/>
      <c r="N256" s="15"/>
      <c r="O256" s="38">
        <f t="shared" si="42"/>
        <v>0</v>
      </c>
      <c r="P256" s="38">
        <v>0</v>
      </c>
      <c r="Q256" s="38">
        <f t="shared" si="44"/>
        <v>0</v>
      </c>
      <c r="R256" s="38"/>
      <c r="S256" s="38"/>
      <c r="U256" s="38"/>
      <c r="V256" s="38"/>
      <c r="W256" s="38"/>
      <c r="X256" s="38"/>
    </row>
    <row r="257" spans="1:24" x14ac:dyDescent="0.25">
      <c r="A257" s="32" t="s">
        <v>173</v>
      </c>
      <c r="B257" s="2" t="s">
        <v>2</v>
      </c>
      <c r="C257" s="64"/>
      <c r="D257" s="7">
        <v>923.69960000000003</v>
      </c>
      <c r="E257" s="182">
        <f>E258</f>
        <v>55830</v>
      </c>
      <c r="F257" s="120"/>
      <c r="G257" s="61"/>
      <c r="H257" s="55">
        <f>H259</f>
        <v>5813569.4499999993</v>
      </c>
      <c r="I257" s="12">
        <f>I259</f>
        <v>-5813569.4499999993</v>
      </c>
      <c r="J257" s="12"/>
      <c r="K257" s="15"/>
      <c r="L257" s="15"/>
      <c r="M257" s="14">
        <f>M259</f>
        <v>28454526.647588257</v>
      </c>
      <c r="N257" s="12">
        <f t="shared" ref="N257:N320" si="49">L257+M257</f>
        <v>28454526.647588257</v>
      </c>
      <c r="O257" s="38"/>
      <c r="P257" s="38"/>
      <c r="Q257" s="38">
        <f t="shared" si="44"/>
        <v>0</v>
      </c>
      <c r="R257" s="38"/>
      <c r="S257" s="38"/>
      <c r="U257" s="38"/>
      <c r="V257" s="38"/>
      <c r="W257" s="38"/>
      <c r="X257" s="38"/>
    </row>
    <row r="258" spans="1:24" x14ac:dyDescent="0.25">
      <c r="A258" s="32" t="s">
        <v>173</v>
      </c>
      <c r="B258" s="2" t="s">
        <v>3</v>
      </c>
      <c r="C258" s="64"/>
      <c r="D258" s="7">
        <v>923.69960000000003</v>
      </c>
      <c r="E258" s="182">
        <f>SUM(E260:E282)</f>
        <v>55830</v>
      </c>
      <c r="F258" s="120">
        <f>SUM(F260:F282)</f>
        <v>23254277.799999993</v>
      </c>
      <c r="G258" s="61"/>
      <c r="H258" s="55">
        <f>SUM(H260:H282)</f>
        <v>8485731.4399999995</v>
      </c>
      <c r="I258" s="12">
        <f>SUM(I260:I282)</f>
        <v>14768546.359999998</v>
      </c>
      <c r="J258" s="12"/>
      <c r="K258" s="15"/>
      <c r="L258" s="12">
        <f>SUM(L260:L282)</f>
        <v>22727674.932446897</v>
      </c>
      <c r="M258" s="15"/>
      <c r="N258" s="12">
        <f t="shared" si="49"/>
        <v>22727674.932446897</v>
      </c>
      <c r="O258" s="38"/>
      <c r="P258" s="38"/>
      <c r="Q258" s="38">
        <f t="shared" si="44"/>
        <v>0</v>
      </c>
      <c r="R258" s="38"/>
      <c r="S258" s="38"/>
      <c r="U258" s="38"/>
      <c r="V258" s="38"/>
      <c r="W258" s="38"/>
      <c r="X258" s="38"/>
    </row>
    <row r="259" spans="1:24" x14ac:dyDescent="0.25">
      <c r="A259" s="5"/>
      <c r="B259" s="1" t="s">
        <v>26</v>
      </c>
      <c r="C259" s="53">
        <v>2</v>
      </c>
      <c r="D259" s="75">
        <v>0</v>
      </c>
      <c r="E259" s="183"/>
      <c r="F259" s="70"/>
      <c r="G259" s="61">
        <v>25</v>
      </c>
      <c r="H259" s="70">
        <f>F258*G259/100</f>
        <v>5813569.4499999993</v>
      </c>
      <c r="I259" s="15">
        <f t="shared" ref="I259:I282" si="50">F259-H259</f>
        <v>-5813569.4499999993</v>
      </c>
      <c r="J259" s="15"/>
      <c r="K259" s="15"/>
      <c r="L259" s="15"/>
      <c r="M259" s="15">
        <f>($L$7*$L$8*E257/$L$10)+($L$7*$L$9*D257/$L$11)</f>
        <v>28454526.647588257</v>
      </c>
      <c r="N259" s="15">
        <f t="shared" si="49"/>
        <v>28454526.647588257</v>
      </c>
      <c r="O259" s="38">
        <f t="shared" si="42"/>
        <v>28454.526647588256</v>
      </c>
      <c r="P259" s="38">
        <v>26445.895675058291</v>
      </c>
      <c r="Q259" s="38">
        <f t="shared" si="44"/>
        <v>26445.9</v>
      </c>
      <c r="R259" s="38"/>
      <c r="S259" s="38"/>
      <c r="U259" s="38"/>
      <c r="V259" s="38"/>
      <c r="W259" s="38"/>
      <c r="X259" s="38"/>
    </row>
    <row r="260" spans="1:24" x14ac:dyDescent="0.25">
      <c r="A260" s="5"/>
      <c r="B260" s="1" t="s">
        <v>174</v>
      </c>
      <c r="C260" s="53">
        <v>4</v>
      </c>
      <c r="D260" s="75">
        <v>31.286999999999999</v>
      </c>
      <c r="E260" s="179">
        <v>1933</v>
      </c>
      <c r="F260" s="131">
        <v>324015.59999999998</v>
      </c>
      <c r="G260" s="61">
        <v>75</v>
      </c>
      <c r="H260" s="70">
        <f t="shared" ref="H260:H282" si="51">F260*G260/100</f>
        <v>243011.7</v>
      </c>
      <c r="I260" s="15">
        <f t="shared" si="50"/>
        <v>81003.899999999965</v>
      </c>
      <c r="J260" s="15">
        <f t="shared" si="43"/>
        <v>167.6231764097258</v>
      </c>
      <c r="K260" s="15">
        <f t="shared" ref="K260:K282" si="52">$J$11*$J$19-J260</f>
        <v>523.83518376021789</v>
      </c>
      <c r="L260" s="15">
        <f t="shared" ref="L260:L282" si="53">IF(K260&gt;0,$J$7*$J$8*(K260/$K$19),0)+$J$7*$J$9*(E260/$E$19)+$J$7*$J$10*(D260/$D$19)</f>
        <v>965924.43977114826</v>
      </c>
      <c r="M260" s="15"/>
      <c r="N260" s="15">
        <f t="shared" si="49"/>
        <v>965924.43977114826</v>
      </c>
      <c r="O260" s="38">
        <f t="shared" si="42"/>
        <v>965.92443977114829</v>
      </c>
      <c r="P260" s="38">
        <v>946.04864492144702</v>
      </c>
      <c r="Q260" s="38">
        <f t="shared" si="44"/>
        <v>946</v>
      </c>
      <c r="R260" s="38"/>
      <c r="S260" s="38"/>
      <c r="U260" s="38"/>
      <c r="V260" s="38"/>
      <c r="W260" s="38"/>
      <c r="X260" s="38"/>
    </row>
    <row r="261" spans="1:24" x14ac:dyDescent="0.25">
      <c r="A261" s="5"/>
      <c r="B261" s="1" t="s">
        <v>762</v>
      </c>
      <c r="C261" s="53">
        <v>4</v>
      </c>
      <c r="D261" s="75">
        <v>45.492799999999995</v>
      </c>
      <c r="E261" s="179">
        <v>2303</v>
      </c>
      <c r="F261" s="131">
        <v>299021.90000000002</v>
      </c>
      <c r="G261" s="61">
        <v>75</v>
      </c>
      <c r="H261" s="70">
        <f t="shared" si="51"/>
        <v>224266.42499999999</v>
      </c>
      <c r="I261" s="15">
        <f t="shared" si="50"/>
        <v>74755.475000000035</v>
      </c>
      <c r="J261" s="15">
        <f t="shared" si="43"/>
        <v>129.84016500217109</v>
      </c>
      <c r="K261" s="15">
        <f t="shared" si="52"/>
        <v>561.61819516777268</v>
      </c>
      <c r="L261" s="15">
        <f t="shared" si="53"/>
        <v>1094436.8548345133</v>
      </c>
      <c r="M261" s="15"/>
      <c r="N261" s="15">
        <f t="shared" si="49"/>
        <v>1094436.8548345133</v>
      </c>
      <c r="O261" s="38">
        <f t="shared" si="42"/>
        <v>1094.4368548345133</v>
      </c>
      <c r="P261" s="38">
        <v>1008.9072466036768</v>
      </c>
      <c r="Q261" s="38">
        <f t="shared" si="44"/>
        <v>1008.9</v>
      </c>
      <c r="R261" s="38"/>
      <c r="S261" s="38"/>
      <c r="U261" s="38"/>
      <c r="V261" s="38"/>
      <c r="W261" s="38"/>
      <c r="X261" s="38"/>
    </row>
    <row r="262" spans="1:24" x14ac:dyDescent="0.25">
      <c r="A262" s="5"/>
      <c r="B262" s="1" t="s">
        <v>175</v>
      </c>
      <c r="C262" s="53">
        <v>4</v>
      </c>
      <c r="D262" s="75">
        <v>49.9925</v>
      </c>
      <c r="E262" s="179">
        <v>1911</v>
      </c>
      <c r="F262" s="131">
        <v>314764.40000000002</v>
      </c>
      <c r="G262" s="61">
        <v>75</v>
      </c>
      <c r="H262" s="70">
        <f t="shared" si="51"/>
        <v>236073.3</v>
      </c>
      <c r="I262" s="15">
        <f t="shared" si="50"/>
        <v>78691.100000000035</v>
      </c>
      <c r="J262" s="15">
        <f t="shared" si="43"/>
        <v>164.71187859759289</v>
      </c>
      <c r="K262" s="15">
        <f t="shared" si="52"/>
        <v>526.74648157235083</v>
      </c>
      <c r="L262" s="15">
        <f t="shared" si="53"/>
        <v>1022298.1912179482</v>
      </c>
      <c r="M262" s="15"/>
      <c r="N262" s="15">
        <f t="shared" si="49"/>
        <v>1022298.1912179482</v>
      </c>
      <c r="O262" s="38">
        <f t="shared" si="42"/>
        <v>1022.2981912179482</v>
      </c>
      <c r="P262" s="38">
        <v>978.88409589742412</v>
      </c>
      <c r="Q262" s="38">
        <f t="shared" si="44"/>
        <v>978.9</v>
      </c>
      <c r="R262" s="38"/>
      <c r="S262" s="38"/>
      <c r="U262" s="38"/>
      <c r="V262" s="38"/>
      <c r="W262" s="38"/>
      <c r="X262" s="38"/>
    </row>
    <row r="263" spans="1:24" x14ac:dyDescent="0.25">
      <c r="A263" s="5"/>
      <c r="B263" s="1" t="s">
        <v>876</v>
      </c>
      <c r="C263" s="53">
        <v>3</v>
      </c>
      <c r="D263" s="75">
        <v>146.12969999999999</v>
      </c>
      <c r="E263" s="179">
        <v>14034</v>
      </c>
      <c r="F263" s="131">
        <v>16281776.199999999</v>
      </c>
      <c r="G263" s="61">
        <v>20</v>
      </c>
      <c r="H263" s="70">
        <f t="shared" si="51"/>
        <v>3256355.24</v>
      </c>
      <c r="I263" s="15">
        <f t="shared" si="50"/>
        <v>13025420.959999999</v>
      </c>
      <c r="J263" s="15">
        <f t="shared" si="43"/>
        <v>1160.1664671512042</v>
      </c>
      <c r="K263" s="15">
        <f t="shared" si="52"/>
        <v>-468.70810698126047</v>
      </c>
      <c r="L263" s="15">
        <f t="shared" si="53"/>
        <v>1876015.3274313798</v>
      </c>
      <c r="M263" s="15"/>
      <c r="N263" s="15">
        <f t="shared" si="49"/>
        <v>1876015.3274313798</v>
      </c>
      <c r="O263" s="38">
        <f t="shared" si="42"/>
        <v>1876.0153274313798</v>
      </c>
      <c r="P263" s="38">
        <v>1730.2234128194698</v>
      </c>
      <c r="Q263" s="38">
        <f t="shared" si="44"/>
        <v>1730.2</v>
      </c>
      <c r="R263" s="38"/>
      <c r="S263" s="38"/>
      <c r="U263" s="38"/>
      <c r="V263" s="38"/>
      <c r="W263" s="38"/>
      <c r="X263" s="38"/>
    </row>
    <row r="264" spans="1:24" x14ac:dyDescent="0.25">
      <c r="A264" s="5"/>
      <c r="B264" s="1" t="s">
        <v>176</v>
      </c>
      <c r="C264" s="53">
        <v>4</v>
      </c>
      <c r="D264" s="75">
        <v>44.4619</v>
      </c>
      <c r="E264" s="179">
        <v>1671</v>
      </c>
      <c r="F264" s="131">
        <v>281768</v>
      </c>
      <c r="G264" s="61">
        <v>75</v>
      </c>
      <c r="H264" s="70">
        <f t="shared" si="51"/>
        <v>211326</v>
      </c>
      <c r="I264" s="15">
        <f t="shared" si="50"/>
        <v>70442</v>
      </c>
      <c r="J264" s="15">
        <f t="shared" si="43"/>
        <v>168.62238180730102</v>
      </c>
      <c r="K264" s="15">
        <f t="shared" si="52"/>
        <v>522.83597836264266</v>
      </c>
      <c r="L264" s="15">
        <f t="shared" si="53"/>
        <v>976282.17373530695</v>
      </c>
      <c r="M264" s="15"/>
      <c r="N264" s="15">
        <f t="shared" si="49"/>
        <v>976282.17373530695</v>
      </c>
      <c r="O264" s="38">
        <f t="shared" si="42"/>
        <v>976.28217373530697</v>
      </c>
      <c r="P264" s="38">
        <v>937.26113494485912</v>
      </c>
      <c r="Q264" s="38">
        <f t="shared" si="44"/>
        <v>937.3</v>
      </c>
      <c r="R264" s="38"/>
      <c r="S264" s="38"/>
      <c r="U264" s="38"/>
      <c r="V264" s="38"/>
      <c r="W264" s="38"/>
      <c r="X264" s="38"/>
    </row>
    <row r="265" spans="1:24" x14ac:dyDescent="0.25">
      <c r="A265" s="5"/>
      <c r="B265" s="1" t="s">
        <v>177</v>
      </c>
      <c r="C265" s="53">
        <v>4</v>
      </c>
      <c r="D265" s="75">
        <v>12.8087</v>
      </c>
      <c r="E265" s="179">
        <v>672</v>
      </c>
      <c r="F265" s="131">
        <v>362914.7</v>
      </c>
      <c r="G265" s="61">
        <v>75</v>
      </c>
      <c r="H265" s="70">
        <f t="shared" si="51"/>
        <v>272186.02500000002</v>
      </c>
      <c r="I265" s="15">
        <f t="shared" si="50"/>
        <v>90728.674999999988</v>
      </c>
      <c r="J265" s="15">
        <f t="shared" si="43"/>
        <v>540.05163690476195</v>
      </c>
      <c r="K265" s="15">
        <f t="shared" si="52"/>
        <v>151.40672326518177</v>
      </c>
      <c r="L265" s="15">
        <f t="shared" si="53"/>
        <v>301919.56860752829</v>
      </c>
      <c r="M265" s="15"/>
      <c r="N265" s="15">
        <f t="shared" si="49"/>
        <v>301919.56860752829</v>
      </c>
      <c r="O265" s="38">
        <f t="shared" si="42"/>
        <v>301.91956860752828</v>
      </c>
      <c r="P265" s="38">
        <v>311.51977457828752</v>
      </c>
      <c r="Q265" s="38">
        <f t="shared" si="44"/>
        <v>311.5</v>
      </c>
      <c r="R265" s="38"/>
      <c r="S265" s="38"/>
      <c r="U265" s="38"/>
      <c r="V265" s="38"/>
      <c r="W265" s="38"/>
      <c r="X265" s="38"/>
    </row>
    <row r="266" spans="1:24" x14ac:dyDescent="0.25">
      <c r="A266" s="5"/>
      <c r="B266" s="1" t="s">
        <v>178</v>
      </c>
      <c r="C266" s="53">
        <v>4</v>
      </c>
      <c r="D266" s="75">
        <v>40.336600000000004</v>
      </c>
      <c r="E266" s="179">
        <v>1637</v>
      </c>
      <c r="F266" s="131">
        <v>163759.1</v>
      </c>
      <c r="G266" s="61">
        <v>75</v>
      </c>
      <c r="H266" s="70">
        <f t="shared" si="51"/>
        <v>122819.325</v>
      </c>
      <c r="I266" s="15">
        <f t="shared" si="50"/>
        <v>40939.775000000009</v>
      </c>
      <c r="J266" s="15">
        <f t="shared" si="43"/>
        <v>100.03610262675626</v>
      </c>
      <c r="K266" s="15">
        <f t="shared" si="52"/>
        <v>591.42225754318747</v>
      </c>
      <c r="L266" s="15">
        <f t="shared" si="53"/>
        <v>1049019.7793003269</v>
      </c>
      <c r="M266" s="15"/>
      <c r="N266" s="15">
        <f t="shared" si="49"/>
        <v>1049019.7793003269</v>
      </c>
      <c r="O266" s="38">
        <f t="shared" si="42"/>
        <v>1049.0197793003269</v>
      </c>
      <c r="P266" s="38">
        <v>976.24193523347958</v>
      </c>
      <c r="Q266" s="38">
        <f t="shared" si="44"/>
        <v>976.2</v>
      </c>
      <c r="R266" s="38"/>
      <c r="S266" s="38"/>
      <c r="U266" s="38"/>
      <c r="V266" s="38"/>
      <c r="W266" s="38"/>
      <c r="X266" s="38"/>
    </row>
    <row r="267" spans="1:24" x14ac:dyDescent="0.25">
      <c r="A267" s="5"/>
      <c r="B267" s="1" t="s">
        <v>763</v>
      </c>
      <c r="C267" s="53">
        <v>4</v>
      </c>
      <c r="D267" s="75">
        <v>44.004200000000004</v>
      </c>
      <c r="E267" s="179">
        <v>2314</v>
      </c>
      <c r="F267" s="131">
        <v>365562.4</v>
      </c>
      <c r="G267" s="61">
        <v>75</v>
      </c>
      <c r="H267" s="70">
        <f t="shared" si="51"/>
        <v>274171.8</v>
      </c>
      <c r="I267" s="15">
        <f t="shared" si="50"/>
        <v>91390.600000000035</v>
      </c>
      <c r="J267" s="15">
        <f t="shared" si="43"/>
        <v>157.97856525496977</v>
      </c>
      <c r="K267" s="15">
        <f t="shared" si="52"/>
        <v>533.47979491497392</v>
      </c>
      <c r="L267" s="15">
        <f t="shared" si="53"/>
        <v>1054956.2568526808</v>
      </c>
      <c r="M267" s="15"/>
      <c r="N267" s="15">
        <f t="shared" si="49"/>
        <v>1054956.2568526808</v>
      </c>
      <c r="O267" s="38">
        <f t="shared" si="42"/>
        <v>1054.9562568526808</v>
      </c>
      <c r="P267" s="38">
        <v>962.19362595045618</v>
      </c>
      <c r="Q267" s="38">
        <f t="shared" si="44"/>
        <v>962.2</v>
      </c>
      <c r="R267" s="38"/>
      <c r="S267" s="38"/>
      <c r="U267" s="38"/>
      <c r="V267" s="38"/>
      <c r="W267" s="38"/>
      <c r="X267" s="38"/>
    </row>
    <row r="268" spans="1:24" x14ac:dyDescent="0.25">
      <c r="A268" s="5"/>
      <c r="B268" s="1" t="s">
        <v>179</v>
      </c>
      <c r="C268" s="53">
        <v>4</v>
      </c>
      <c r="D268" s="75">
        <v>55.929899999999996</v>
      </c>
      <c r="E268" s="179">
        <v>5128</v>
      </c>
      <c r="F268" s="131">
        <v>861497.5</v>
      </c>
      <c r="G268" s="61">
        <v>75</v>
      </c>
      <c r="H268" s="70">
        <f t="shared" si="51"/>
        <v>646123.125</v>
      </c>
      <c r="I268" s="15">
        <f t="shared" si="50"/>
        <v>215374.375</v>
      </c>
      <c r="J268" s="15">
        <f t="shared" si="43"/>
        <v>167.99873244929796</v>
      </c>
      <c r="K268" s="15">
        <f t="shared" si="52"/>
        <v>523.45962772064581</v>
      </c>
      <c r="L268" s="15">
        <f t="shared" si="53"/>
        <v>1367225.8859480163</v>
      </c>
      <c r="M268" s="15"/>
      <c r="N268" s="15">
        <f t="shared" si="49"/>
        <v>1367225.8859480163</v>
      </c>
      <c r="O268" s="38">
        <f t="shared" si="42"/>
        <v>1367.2258859480164</v>
      </c>
      <c r="P268" s="38">
        <v>1185.2587663241832</v>
      </c>
      <c r="Q268" s="38">
        <f t="shared" si="44"/>
        <v>1185.3</v>
      </c>
      <c r="R268" s="38"/>
      <c r="S268" s="38"/>
      <c r="U268" s="38"/>
      <c r="V268" s="38"/>
      <c r="W268" s="38"/>
      <c r="X268" s="38"/>
    </row>
    <row r="269" spans="1:24" x14ac:dyDescent="0.25">
      <c r="A269" s="5"/>
      <c r="B269" s="1" t="s">
        <v>180</v>
      </c>
      <c r="C269" s="53">
        <v>4</v>
      </c>
      <c r="D269" s="75">
        <v>46.283000000000001</v>
      </c>
      <c r="E269" s="179">
        <v>2149</v>
      </c>
      <c r="F269" s="131">
        <v>328609.09999999998</v>
      </c>
      <c r="G269" s="61">
        <v>75</v>
      </c>
      <c r="H269" s="70">
        <f t="shared" si="51"/>
        <v>246456.82500000001</v>
      </c>
      <c r="I269" s="15">
        <f t="shared" si="50"/>
        <v>82152.274999999965</v>
      </c>
      <c r="J269" s="15">
        <f t="shared" si="43"/>
        <v>152.91256398324802</v>
      </c>
      <c r="K269" s="15">
        <f t="shared" si="52"/>
        <v>538.54579618669572</v>
      </c>
      <c r="L269" s="15">
        <f t="shared" si="53"/>
        <v>1051154.4361395647</v>
      </c>
      <c r="M269" s="15"/>
      <c r="N269" s="15">
        <f t="shared" si="49"/>
        <v>1051154.4361395647</v>
      </c>
      <c r="O269" s="38">
        <f t="shared" si="42"/>
        <v>1051.1544361395647</v>
      </c>
      <c r="P269" s="38">
        <v>912.29927502850035</v>
      </c>
      <c r="Q269" s="38">
        <f t="shared" si="44"/>
        <v>912.3</v>
      </c>
      <c r="R269" s="38"/>
      <c r="S269" s="38"/>
      <c r="U269" s="38"/>
      <c r="V269" s="38"/>
      <c r="W269" s="38"/>
      <c r="X269" s="38"/>
    </row>
    <row r="270" spans="1:24" x14ac:dyDescent="0.25">
      <c r="A270" s="5"/>
      <c r="B270" s="1" t="s">
        <v>181</v>
      </c>
      <c r="C270" s="53">
        <v>4</v>
      </c>
      <c r="D270" s="75">
        <v>40.415599999999998</v>
      </c>
      <c r="E270" s="179">
        <v>1602</v>
      </c>
      <c r="F270" s="131">
        <v>196632.9</v>
      </c>
      <c r="G270" s="61">
        <v>75</v>
      </c>
      <c r="H270" s="70">
        <f t="shared" si="51"/>
        <v>147474.67499999999</v>
      </c>
      <c r="I270" s="15">
        <f t="shared" si="50"/>
        <v>49158.225000000006</v>
      </c>
      <c r="J270" s="15">
        <f t="shared" si="43"/>
        <v>122.74213483146067</v>
      </c>
      <c r="K270" s="15">
        <f t="shared" si="52"/>
        <v>568.71622533848301</v>
      </c>
      <c r="L270" s="15">
        <f t="shared" si="53"/>
        <v>1016393.5640301645</v>
      </c>
      <c r="M270" s="15"/>
      <c r="N270" s="15">
        <f t="shared" si="49"/>
        <v>1016393.5640301645</v>
      </c>
      <c r="O270" s="38">
        <f t="shared" si="42"/>
        <v>1016.3935640301645</v>
      </c>
      <c r="P270" s="38">
        <v>942.70903242893212</v>
      </c>
      <c r="Q270" s="38">
        <f t="shared" si="44"/>
        <v>942.7</v>
      </c>
      <c r="R270" s="38"/>
      <c r="S270" s="38"/>
      <c r="U270" s="38"/>
      <c r="V270" s="38"/>
      <c r="W270" s="38"/>
      <c r="X270" s="38"/>
    </row>
    <row r="271" spans="1:24" x14ac:dyDescent="0.25">
      <c r="A271" s="5"/>
      <c r="B271" s="1" t="s">
        <v>182</v>
      </c>
      <c r="C271" s="53">
        <v>4</v>
      </c>
      <c r="D271" s="75">
        <v>11.5463</v>
      </c>
      <c r="E271" s="179">
        <v>784</v>
      </c>
      <c r="F271" s="131">
        <v>43104.800000000003</v>
      </c>
      <c r="G271" s="61">
        <v>75</v>
      </c>
      <c r="H271" s="70">
        <f t="shared" si="51"/>
        <v>32328.6</v>
      </c>
      <c r="I271" s="15">
        <f t="shared" si="50"/>
        <v>10776.200000000004</v>
      </c>
      <c r="J271" s="15">
        <f t="shared" si="43"/>
        <v>54.980612244897962</v>
      </c>
      <c r="K271" s="15">
        <f t="shared" si="52"/>
        <v>636.47774792504572</v>
      </c>
      <c r="L271" s="15">
        <f t="shared" si="53"/>
        <v>934609.94953448442</v>
      </c>
      <c r="M271" s="15"/>
      <c r="N271" s="15">
        <f t="shared" si="49"/>
        <v>934609.94953448442</v>
      </c>
      <c r="O271" s="38">
        <f t="shared" si="42"/>
        <v>934.60994953448437</v>
      </c>
      <c r="P271" s="38">
        <v>840.25005835047887</v>
      </c>
      <c r="Q271" s="38">
        <f t="shared" si="44"/>
        <v>840.3</v>
      </c>
      <c r="R271" s="38"/>
      <c r="S271" s="38"/>
      <c r="U271" s="38"/>
      <c r="V271" s="38"/>
      <c r="W271" s="38"/>
      <c r="X271" s="38"/>
    </row>
    <row r="272" spans="1:24" x14ac:dyDescent="0.25">
      <c r="A272" s="5"/>
      <c r="B272" s="1" t="s">
        <v>183</v>
      </c>
      <c r="C272" s="53">
        <v>4</v>
      </c>
      <c r="D272" s="75">
        <v>52.649300000000004</v>
      </c>
      <c r="E272" s="179">
        <v>1840</v>
      </c>
      <c r="F272" s="131">
        <v>357418.4</v>
      </c>
      <c r="G272" s="61">
        <v>75</v>
      </c>
      <c r="H272" s="70">
        <f t="shared" si="51"/>
        <v>268063.8</v>
      </c>
      <c r="I272" s="15">
        <f t="shared" si="50"/>
        <v>89354.600000000035</v>
      </c>
      <c r="J272" s="15">
        <f t="shared" si="43"/>
        <v>194.24913043478261</v>
      </c>
      <c r="K272" s="15">
        <f t="shared" si="52"/>
        <v>497.2092297351611</v>
      </c>
      <c r="L272" s="15">
        <f t="shared" si="53"/>
        <v>984724.67128927051</v>
      </c>
      <c r="M272" s="15"/>
      <c r="N272" s="15">
        <f t="shared" si="49"/>
        <v>984724.67128927051</v>
      </c>
      <c r="O272" s="38">
        <f t="shared" si="42"/>
        <v>984.72467128927053</v>
      </c>
      <c r="P272" s="38">
        <v>943.2217749144927</v>
      </c>
      <c r="Q272" s="38">
        <f t="shared" si="44"/>
        <v>943.2</v>
      </c>
      <c r="R272" s="38"/>
      <c r="S272" s="38"/>
      <c r="U272" s="38"/>
      <c r="V272" s="38"/>
      <c r="W272" s="38"/>
      <c r="X272" s="38"/>
    </row>
    <row r="273" spans="1:24" x14ac:dyDescent="0.25">
      <c r="A273" s="5"/>
      <c r="B273" s="1" t="s">
        <v>184</v>
      </c>
      <c r="C273" s="53">
        <v>4</v>
      </c>
      <c r="D273" s="75">
        <v>21.676100000000002</v>
      </c>
      <c r="E273" s="179">
        <v>1892</v>
      </c>
      <c r="F273" s="131">
        <v>299551</v>
      </c>
      <c r="G273" s="61">
        <v>75</v>
      </c>
      <c r="H273" s="70">
        <f t="shared" si="51"/>
        <v>224663.25</v>
      </c>
      <c r="I273" s="15">
        <f t="shared" si="50"/>
        <v>74887.75</v>
      </c>
      <c r="J273" s="15">
        <f t="shared" si="43"/>
        <v>158.32505285412262</v>
      </c>
      <c r="K273" s="15">
        <f t="shared" si="52"/>
        <v>533.13330731582107</v>
      </c>
      <c r="L273" s="15">
        <f t="shared" si="53"/>
        <v>945470.25302463456</v>
      </c>
      <c r="M273" s="15"/>
      <c r="N273" s="15">
        <f t="shared" si="49"/>
        <v>945470.25302463456</v>
      </c>
      <c r="O273" s="38">
        <f t="shared" si="42"/>
        <v>945.47025302463453</v>
      </c>
      <c r="P273" s="38">
        <v>868.29311692523447</v>
      </c>
      <c r="Q273" s="38">
        <f t="shared" si="44"/>
        <v>868.3</v>
      </c>
      <c r="R273" s="38"/>
      <c r="S273" s="38"/>
      <c r="U273" s="38"/>
      <c r="V273" s="38"/>
      <c r="W273" s="38"/>
      <c r="X273" s="38"/>
    </row>
    <row r="274" spans="1:24" x14ac:dyDescent="0.25">
      <c r="A274" s="5"/>
      <c r="B274" s="1" t="s">
        <v>185</v>
      </c>
      <c r="C274" s="53">
        <v>4</v>
      </c>
      <c r="D274" s="75">
        <v>42.465600000000009</v>
      </c>
      <c r="E274" s="179">
        <v>3238</v>
      </c>
      <c r="F274" s="131">
        <v>811774</v>
      </c>
      <c r="G274" s="61">
        <v>75</v>
      </c>
      <c r="H274" s="70">
        <f t="shared" si="51"/>
        <v>608830.5</v>
      </c>
      <c r="I274" s="15">
        <f t="shared" si="50"/>
        <v>202943.5</v>
      </c>
      <c r="J274" s="15">
        <f t="shared" si="43"/>
        <v>250.70228536133416</v>
      </c>
      <c r="K274" s="15">
        <f t="shared" si="52"/>
        <v>440.75607480860958</v>
      </c>
      <c r="L274" s="15">
        <f t="shared" si="53"/>
        <v>1026282.0400975113</v>
      </c>
      <c r="M274" s="15"/>
      <c r="N274" s="15">
        <f t="shared" si="49"/>
        <v>1026282.0400975113</v>
      </c>
      <c r="O274" s="38">
        <f t="shared" si="42"/>
        <v>1026.2820400975113</v>
      </c>
      <c r="P274" s="38">
        <v>886.01737958326714</v>
      </c>
      <c r="Q274" s="38">
        <f t="shared" si="44"/>
        <v>886</v>
      </c>
      <c r="R274" s="38"/>
      <c r="S274" s="38"/>
      <c r="U274" s="38"/>
      <c r="V274" s="38"/>
      <c r="W274" s="38"/>
      <c r="X274" s="38"/>
    </row>
    <row r="275" spans="1:24" x14ac:dyDescent="0.25">
      <c r="A275" s="5"/>
      <c r="B275" s="1" t="s">
        <v>186</v>
      </c>
      <c r="C275" s="53">
        <v>4</v>
      </c>
      <c r="D275" s="75">
        <v>18.5396</v>
      </c>
      <c r="E275" s="179">
        <v>1517</v>
      </c>
      <c r="F275" s="131">
        <v>180016.7</v>
      </c>
      <c r="G275" s="61">
        <v>75</v>
      </c>
      <c r="H275" s="70">
        <f t="shared" si="51"/>
        <v>135012.52499999999</v>
      </c>
      <c r="I275" s="15">
        <f t="shared" si="50"/>
        <v>45004.175000000017</v>
      </c>
      <c r="J275" s="15">
        <f t="shared" si="43"/>
        <v>118.66624917600528</v>
      </c>
      <c r="K275" s="15">
        <f t="shared" si="52"/>
        <v>572.79211099393842</v>
      </c>
      <c r="L275" s="15">
        <f t="shared" si="53"/>
        <v>948682.50941981538</v>
      </c>
      <c r="M275" s="15"/>
      <c r="N275" s="15">
        <f t="shared" si="49"/>
        <v>948682.50941981538</v>
      </c>
      <c r="O275" s="38">
        <f t="shared" si="42"/>
        <v>948.68250941981535</v>
      </c>
      <c r="P275" s="38">
        <v>857.36515194190622</v>
      </c>
      <c r="Q275" s="38">
        <f t="shared" si="44"/>
        <v>857.4</v>
      </c>
      <c r="R275" s="38"/>
      <c r="S275" s="38"/>
      <c r="U275" s="38"/>
      <c r="V275" s="38"/>
      <c r="W275" s="38"/>
      <c r="X275" s="38"/>
    </row>
    <row r="276" spans="1:24" x14ac:dyDescent="0.25">
      <c r="A276" s="5"/>
      <c r="B276" s="1" t="s">
        <v>187</v>
      </c>
      <c r="C276" s="53">
        <v>4</v>
      </c>
      <c r="D276" s="75">
        <v>29.806500000000003</v>
      </c>
      <c r="E276" s="179">
        <v>2338</v>
      </c>
      <c r="F276" s="131">
        <v>188457.4</v>
      </c>
      <c r="G276" s="61">
        <v>75</v>
      </c>
      <c r="H276" s="70">
        <f t="shared" si="51"/>
        <v>141343.04999999999</v>
      </c>
      <c r="I276" s="15">
        <f t="shared" si="50"/>
        <v>47114.350000000006</v>
      </c>
      <c r="J276" s="15">
        <f t="shared" si="43"/>
        <v>80.606244653550036</v>
      </c>
      <c r="K276" s="15">
        <f t="shared" si="52"/>
        <v>610.85211551639372</v>
      </c>
      <c r="L276" s="15">
        <f t="shared" si="53"/>
        <v>1115434.6532987375</v>
      </c>
      <c r="M276" s="15"/>
      <c r="N276" s="15">
        <f t="shared" si="49"/>
        <v>1115434.6532987375</v>
      </c>
      <c r="O276" s="38">
        <f t="shared" si="42"/>
        <v>1115.4346532987374</v>
      </c>
      <c r="P276" s="38">
        <v>1022.4751417978359</v>
      </c>
      <c r="Q276" s="38">
        <f t="shared" si="44"/>
        <v>1022.5</v>
      </c>
      <c r="R276" s="38"/>
      <c r="S276" s="38"/>
      <c r="U276" s="38"/>
      <c r="V276" s="38"/>
      <c r="W276" s="38"/>
      <c r="X276" s="38"/>
    </row>
    <row r="277" spans="1:24" x14ac:dyDescent="0.25">
      <c r="A277" s="5"/>
      <c r="B277" s="1" t="s">
        <v>188</v>
      </c>
      <c r="C277" s="53">
        <v>4</v>
      </c>
      <c r="D277" s="75">
        <v>30.100700000000003</v>
      </c>
      <c r="E277" s="179">
        <v>1983</v>
      </c>
      <c r="F277" s="131">
        <v>256711.2</v>
      </c>
      <c r="G277" s="61">
        <v>75</v>
      </c>
      <c r="H277" s="70">
        <f t="shared" si="51"/>
        <v>192533.4</v>
      </c>
      <c r="I277" s="15">
        <f t="shared" si="50"/>
        <v>64177.800000000017</v>
      </c>
      <c r="J277" s="15">
        <f t="shared" si="43"/>
        <v>129.45597579425115</v>
      </c>
      <c r="K277" s="15">
        <f t="shared" si="52"/>
        <v>562.0023843756926</v>
      </c>
      <c r="L277" s="15">
        <f t="shared" si="53"/>
        <v>1016764.377540376</v>
      </c>
      <c r="M277" s="15"/>
      <c r="N277" s="15">
        <f t="shared" si="49"/>
        <v>1016764.377540376</v>
      </c>
      <c r="O277" s="38">
        <f t="shared" si="42"/>
        <v>1016.764377540376</v>
      </c>
      <c r="P277" s="38">
        <v>925.2016595151066</v>
      </c>
      <c r="Q277" s="38">
        <f t="shared" si="44"/>
        <v>925.2</v>
      </c>
      <c r="R277" s="38"/>
      <c r="S277" s="38"/>
      <c r="U277" s="38"/>
      <c r="V277" s="38"/>
      <c r="W277" s="38"/>
      <c r="X277" s="38"/>
    </row>
    <row r="278" spans="1:24" x14ac:dyDescent="0.25">
      <c r="A278" s="5"/>
      <c r="B278" s="1" t="s">
        <v>764</v>
      </c>
      <c r="C278" s="53">
        <v>4</v>
      </c>
      <c r="D278" s="75">
        <v>61.915500000000002</v>
      </c>
      <c r="E278" s="179">
        <v>3570</v>
      </c>
      <c r="F278" s="131">
        <v>363381.9</v>
      </c>
      <c r="G278" s="61">
        <v>75</v>
      </c>
      <c r="H278" s="70">
        <f t="shared" si="51"/>
        <v>272536.42499999999</v>
      </c>
      <c r="I278" s="15">
        <f t="shared" si="50"/>
        <v>90845.475000000035</v>
      </c>
      <c r="J278" s="15">
        <f t="shared" si="43"/>
        <v>101.78764705882354</v>
      </c>
      <c r="K278" s="15">
        <f t="shared" si="52"/>
        <v>589.67071311112022</v>
      </c>
      <c r="L278" s="15">
        <f t="shared" si="53"/>
        <v>1309419.4394053696</v>
      </c>
      <c r="M278" s="15"/>
      <c r="N278" s="15">
        <f t="shared" si="49"/>
        <v>1309419.4394053696</v>
      </c>
      <c r="O278" s="38">
        <f t="shared" si="42"/>
        <v>1309.4194394053695</v>
      </c>
      <c r="P278" s="38">
        <v>1196.4104701670171</v>
      </c>
      <c r="Q278" s="38">
        <f t="shared" si="44"/>
        <v>1196.4000000000001</v>
      </c>
      <c r="R278" s="38"/>
      <c r="S278" s="38"/>
      <c r="U278" s="38"/>
      <c r="V278" s="38"/>
      <c r="W278" s="38"/>
      <c r="X278" s="38"/>
    </row>
    <row r="279" spans="1:24" x14ac:dyDescent="0.25">
      <c r="A279" s="5"/>
      <c r="B279" s="1" t="s">
        <v>189</v>
      </c>
      <c r="C279" s="53">
        <v>4</v>
      </c>
      <c r="D279" s="75">
        <v>14.279399999999999</v>
      </c>
      <c r="E279" s="179">
        <v>803</v>
      </c>
      <c r="F279" s="131">
        <v>38121.300000000003</v>
      </c>
      <c r="G279" s="61">
        <v>75</v>
      </c>
      <c r="H279" s="70">
        <f t="shared" si="51"/>
        <v>28590.974999999999</v>
      </c>
      <c r="I279" s="15">
        <f t="shared" si="50"/>
        <v>9530.3250000000044</v>
      </c>
      <c r="J279" s="15">
        <f t="shared" si="43"/>
        <v>47.473599003735991</v>
      </c>
      <c r="K279" s="15">
        <f t="shared" si="52"/>
        <v>643.9847611662077</v>
      </c>
      <c r="L279" s="15">
        <f t="shared" si="53"/>
        <v>954259.82927904441</v>
      </c>
      <c r="M279" s="15"/>
      <c r="N279" s="15">
        <f t="shared" si="49"/>
        <v>954259.82927904441</v>
      </c>
      <c r="O279" s="38">
        <f t="shared" ref="O279:O342" si="54">N279/1000</f>
        <v>954.25982927904442</v>
      </c>
      <c r="P279" s="38">
        <v>895.11338016957711</v>
      </c>
      <c r="Q279" s="38">
        <f t="shared" si="44"/>
        <v>895.1</v>
      </c>
      <c r="R279" s="38"/>
      <c r="S279" s="38"/>
      <c r="U279" s="38"/>
      <c r="V279" s="38"/>
      <c r="W279" s="38"/>
      <c r="X279" s="38"/>
    </row>
    <row r="280" spans="1:24" x14ac:dyDescent="0.25">
      <c r="A280" s="5"/>
      <c r="B280" s="1" t="s">
        <v>190</v>
      </c>
      <c r="C280" s="53">
        <v>4</v>
      </c>
      <c r="D280" s="75">
        <v>23.324099999999998</v>
      </c>
      <c r="E280" s="179">
        <v>740</v>
      </c>
      <c r="F280" s="131">
        <v>65871.3</v>
      </c>
      <c r="G280" s="61">
        <v>75</v>
      </c>
      <c r="H280" s="70">
        <f t="shared" si="51"/>
        <v>49403.474999999999</v>
      </c>
      <c r="I280" s="15">
        <f t="shared" si="50"/>
        <v>16467.825000000004</v>
      </c>
      <c r="J280" s="15">
        <f t="shared" ref="J280:J337" si="55">F280/E280</f>
        <v>89.015270270270278</v>
      </c>
      <c r="K280" s="15">
        <f t="shared" si="52"/>
        <v>602.4430898996734</v>
      </c>
      <c r="L280" s="15">
        <f t="shared" si="53"/>
        <v>920793.35272888152</v>
      </c>
      <c r="M280" s="15"/>
      <c r="N280" s="15">
        <f t="shared" si="49"/>
        <v>920793.35272888152</v>
      </c>
      <c r="O280" s="38">
        <f t="shared" si="54"/>
        <v>920.79335272888147</v>
      </c>
      <c r="P280" s="38">
        <v>814.93624246160095</v>
      </c>
      <c r="Q280" s="38">
        <f t="shared" si="44"/>
        <v>814.9</v>
      </c>
      <c r="R280" s="38"/>
      <c r="S280" s="38"/>
      <c r="U280" s="38"/>
      <c r="V280" s="38"/>
      <c r="W280" s="38"/>
      <c r="X280" s="38"/>
    </row>
    <row r="281" spans="1:24" x14ac:dyDescent="0.25">
      <c r="A281" s="5"/>
      <c r="B281" s="1" t="s">
        <v>765</v>
      </c>
      <c r="C281" s="53">
        <v>4</v>
      </c>
      <c r="D281" s="75">
        <v>42.843400000000003</v>
      </c>
      <c r="E281" s="179">
        <v>1057</v>
      </c>
      <c r="F281" s="131">
        <v>381820</v>
      </c>
      <c r="G281" s="61">
        <v>75</v>
      </c>
      <c r="H281" s="70">
        <f t="shared" si="51"/>
        <v>286365</v>
      </c>
      <c r="I281" s="15">
        <f t="shared" si="50"/>
        <v>95455</v>
      </c>
      <c r="J281" s="15">
        <f t="shared" si="55"/>
        <v>361.22989593188271</v>
      </c>
      <c r="K281" s="15">
        <f t="shared" si="52"/>
        <v>330.22846423806101</v>
      </c>
      <c r="L281" s="15">
        <f t="shared" si="53"/>
        <v>660108.86790489964</v>
      </c>
      <c r="M281" s="15"/>
      <c r="N281" s="15">
        <f t="shared" si="49"/>
        <v>660108.86790489964</v>
      </c>
      <c r="O281" s="38">
        <f t="shared" si="54"/>
        <v>660.10886790489963</v>
      </c>
      <c r="P281" s="38">
        <v>647.97770581717646</v>
      </c>
      <c r="Q281" s="38">
        <f t="shared" ref="Q281:Q344" si="56">(ROUND(P281,1))</f>
        <v>648</v>
      </c>
      <c r="R281" s="38"/>
      <c r="S281" s="38"/>
      <c r="U281" s="38"/>
      <c r="V281" s="38"/>
      <c r="W281" s="38"/>
      <c r="X281" s="38"/>
    </row>
    <row r="282" spans="1:24" x14ac:dyDescent="0.25">
      <c r="A282" s="5"/>
      <c r="B282" s="1" t="s">
        <v>191</v>
      </c>
      <c r="C282" s="53">
        <v>4</v>
      </c>
      <c r="D282" s="75">
        <v>17.411200000000001</v>
      </c>
      <c r="E282" s="179">
        <v>714</v>
      </c>
      <c r="F282" s="131">
        <v>487728</v>
      </c>
      <c r="G282" s="61">
        <v>75</v>
      </c>
      <c r="H282" s="70">
        <f t="shared" si="51"/>
        <v>365796</v>
      </c>
      <c r="I282" s="15">
        <f t="shared" si="50"/>
        <v>121932</v>
      </c>
      <c r="J282" s="15">
        <f t="shared" si="55"/>
        <v>683.09243697478996</v>
      </c>
      <c r="K282" s="15">
        <f t="shared" si="52"/>
        <v>8.3659231951537549</v>
      </c>
      <c r="L282" s="15">
        <f t="shared" si="53"/>
        <v>135498.51105529739</v>
      </c>
      <c r="M282" s="15"/>
      <c r="N282" s="15">
        <f t="shared" si="49"/>
        <v>135498.51105529739</v>
      </c>
      <c r="O282" s="38">
        <f t="shared" si="54"/>
        <v>135.4985110552974</v>
      </c>
      <c r="P282" s="38">
        <v>236.57443245919566</v>
      </c>
      <c r="Q282" s="38">
        <f t="shared" si="56"/>
        <v>236.6</v>
      </c>
      <c r="R282" s="38"/>
      <c r="S282" s="38"/>
      <c r="U282" s="38"/>
      <c r="V282" s="38"/>
      <c r="W282" s="38"/>
      <c r="X282" s="38"/>
    </row>
    <row r="283" spans="1:24" x14ac:dyDescent="0.25">
      <c r="A283" s="5"/>
      <c r="B283" s="1"/>
      <c r="C283" s="53"/>
      <c r="D283" s="75">
        <v>0</v>
      </c>
      <c r="E283" s="181"/>
      <c r="F283" s="62"/>
      <c r="G283" s="61"/>
      <c r="H283" s="62">
        <f>H284+H285</f>
        <v>31896048.664999999</v>
      </c>
      <c r="K283" s="15"/>
      <c r="L283" s="15"/>
      <c r="M283" s="15"/>
      <c r="N283" s="15"/>
      <c r="O283" s="38">
        <f t="shared" si="54"/>
        <v>0</v>
      </c>
      <c r="P283" s="38">
        <v>0</v>
      </c>
      <c r="Q283" s="38">
        <f t="shared" si="56"/>
        <v>0</v>
      </c>
      <c r="R283" s="38"/>
      <c r="S283" s="38"/>
      <c r="U283" s="38"/>
      <c r="V283" s="38"/>
      <c r="W283" s="38"/>
      <c r="X283" s="38"/>
    </row>
    <row r="284" spans="1:24" x14ac:dyDescent="0.25">
      <c r="A284" s="32" t="s">
        <v>192</v>
      </c>
      <c r="B284" s="2" t="s">
        <v>2</v>
      </c>
      <c r="C284" s="64"/>
      <c r="D284" s="7">
        <v>687.94550000000004</v>
      </c>
      <c r="E284" s="182">
        <f>E285</f>
        <v>73242</v>
      </c>
      <c r="F284" s="120"/>
      <c r="G284" s="61"/>
      <c r="H284" s="55">
        <f>H286</f>
        <v>9826367.5750000011</v>
      </c>
      <c r="I284" s="12">
        <f>I286</f>
        <v>-9826367.5750000011</v>
      </c>
      <c r="J284" s="12"/>
      <c r="K284" s="15"/>
      <c r="L284" s="15"/>
      <c r="M284" s="14">
        <f>M286</f>
        <v>29682544.56940496</v>
      </c>
      <c r="N284" s="12">
        <f t="shared" si="49"/>
        <v>29682544.56940496</v>
      </c>
      <c r="O284" s="38"/>
      <c r="P284" s="38"/>
      <c r="Q284" s="38">
        <f t="shared" si="56"/>
        <v>0</v>
      </c>
      <c r="R284" s="38"/>
      <c r="S284" s="38"/>
      <c r="U284" s="38"/>
      <c r="V284" s="38"/>
      <c r="W284" s="38"/>
      <c r="X284" s="38"/>
    </row>
    <row r="285" spans="1:24" x14ac:dyDescent="0.25">
      <c r="A285" s="32" t="s">
        <v>192</v>
      </c>
      <c r="B285" s="2" t="s">
        <v>3</v>
      </c>
      <c r="C285" s="64"/>
      <c r="D285" s="7">
        <v>687.94550000000004</v>
      </c>
      <c r="E285" s="182">
        <f>SUM(E287:E311)</f>
        <v>73242</v>
      </c>
      <c r="F285" s="120">
        <f>SUM(F287:F311)</f>
        <v>39305470.300000004</v>
      </c>
      <c r="G285" s="61"/>
      <c r="H285" s="55">
        <f>SUM(H287:H311)</f>
        <v>22069681.09</v>
      </c>
      <c r="I285" s="12">
        <f>SUM(I287:I311)</f>
        <v>17235789.210000001</v>
      </c>
      <c r="J285" s="12"/>
      <c r="K285" s="15"/>
      <c r="L285" s="12">
        <f>SUM(L287:L311)</f>
        <v>22232884.913486864</v>
      </c>
      <c r="M285" s="15"/>
      <c r="N285" s="12">
        <f t="shared" si="49"/>
        <v>22232884.913486864</v>
      </c>
      <c r="O285" s="38"/>
      <c r="P285" s="38"/>
      <c r="Q285" s="38">
        <f t="shared" si="56"/>
        <v>0</v>
      </c>
      <c r="R285" s="38"/>
      <c r="S285" s="38"/>
      <c r="U285" s="38"/>
      <c r="V285" s="38"/>
      <c r="W285" s="38"/>
      <c r="X285" s="38"/>
    </row>
    <row r="286" spans="1:24" x14ac:dyDescent="0.25">
      <c r="A286" s="5"/>
      <c r="B286" s="1" t="s">
        <v>26</v>
      </c>
      <c r="C286" s="53">
        <v>2</v>
      </c>
      <c r="D286" s="75">
        <v>0</v>
      </c>
      <c r="E286" s="183"/>
      <c r="F286" s="70"/>
      <c r="G286" s="61">
        <v>25</v>
      </c>
      <c r="H286" s="70">
        <f>F285*G286/100</f>
        <v>9826367.5750000011</v>
      </c>
      <c r="I286" s="15">
        <f t="shared" ref="I286:I311" si="57">F286-H286</f>
        <v>-9826367.5750000011</v>
      </c>
      <c r="J286" s="15"/>
      <c r="K286" s="15"/>
      <c r="L286" s="15"/>
      <c r="M286" s="15">
        <f>($L$7*$L$8*E284/$L$10)+($L$7*$L$9*D284/$L$11)</f>
        <v>29682544.56940496</v>
      </c>
      <c r="N286" s="15">
        <f t="shared" si="49"/>
        <v>29682544.56940496</v>
      </c>
      <c r="O286" s="38">
        <f t="shared" si="54"/>
        <v>29682.544569404959</v>
      </c>
      <c r="P286" s="38">
        <v>27324.336437071823</v>
      </c>
      <c r="Q286" s="38">
        <f t="shared" si="56"/>
        <v>27324.3</v>
      </c>
      <c r="R286" s="38"/>
      <c r="S286" s="38"/>
      <c r="U286" s="38"/>
      <c r="V286" s="38"/>
      <c r="W286" s="38"/>
      <c r="X286" s="38"/>
    </row>
    <row r="287" spans="1:24" x14ac:dyDescent="0.25">
      <c r="A287" s="5"/>
      <c r="B287" s="1" t="s">
        <v>193</v>
      </c>
      <c r="C287" s="53">
        <v>4</v>
      </c>
      <c r="D287" s="75">
        <v>41.911499999999997</v>
      </c>
      <c r="E287" s="179">
        <v>3546</v>
      </c>
      <c r="F287" s="132">
        <v>949139</v>
      </c>
      <c r="G287" s="61">
        <v>75</v>
      </c>
      <c r="H287" s="70">
        <f t="shared" ref="H287:H311" si="58">F287*G287/100</f>
        <v>711854.25</v>
      </c>
      <c r="I287" s="15">
        <f t="shared" si="57"/>
        <v>237284.75</v>
      </c>
      <c r="J287" s="15">
        <f t="shared" si="55"/>
        <v>267.66469261139309</v>
      </c>
      <c r="K287" s="15">
        <f t="shared" ref="K287:K311" si="59">$J$11*$J$19-J287</f>
        <v>423.79366755855062</v>
      </c>
      <c r="L287" s="15">
        <f t="shared" ref="L287:L311" si="60">IF(K287&gt;0,$J$7*$J$8*(K287/$K$19),0)+$J$7*$J$9*(E287/$E$19)+$J$7*$J$10*(D287/$D$19)</f>
        <v>1034566.8973543893</v>
      </c>
      <c r="M287" s="15"/>
      <c r="N287" s="15">
        <f t="shared" si="49"/>
        <v>1034566.8973543893</v>
      </c>
      <c r="O287" s="38">
        <f t="shared" si="54"/>
        <v>1034.5668973543893</v>
      </c>
      <c r="P287" s="38">
        <v>976.61166420752465</v>
      </c>
      <c r="Q287" s="38">
        <f t="shared" si="56"/>
        <v>976.6</v>
      </c>
      <c r="R287" s="38"/>
      <c r="S287" s="38"/>
      <c r="U287" s="38"/>
      <c r="V287" s="38"/>
      <c r="W287" s="38"/>
      <c r="X287" s="38"/>
    </row>
    <row r="288" spans="1:24" x14ac:dyDescent="0.25">
      <c r="A288" s="5"/>
      <c r="B288" s="1" t="s">
        <v>194</v>
      </c>
      <c r="C288" s="53">
        <v>4</v>
      </c>
      <c r="D288" s="75">
        <v>29.248799999999999</v>
      </c>
      <c r="E288" s="179">
        <v>1766</v>
      </c>
      <c r="F288" s="132">
        <v>362665.9</v>
      </c>
      <c r="G288" s="61">
        <v>75</v>
      </c>
      <c r="H288" s="70">
        <f t="shared" si="58"/>
        <v>271999.42499999999</v>
      </c>
      <c r="I288" s="15">
        <f t="shared" si="57"/>
        <v>90666.475000000035</v>
      </c>
      <c r="J288" s="15">
        <f t="shared" si="55"/>
        <v>205.36007927519819</v>
      </c>
      <c r="K288" s="15">
        <f t="shared" si="59"/>
        <v>486.09828089474553</v>
      </c>
      <c r="L288" s="15">
        <f t="shared" si="60"/>
        <v>894111.26090465277</v>
      </c>
      <c r="M288" s="15"/>
      <c r="N288" s="15">
        <f t="shared" si="49"/>
        <v>894111.26090465277</v>
      </c>
      <c r="O288" s="38">
        <f t="shared" si="54"/>
        <v>894.1112609046528</v>
      </c>
      <c r="P288" s="38">
        <v>832.72910333931543</v>
      </c>
      <c r="Q288" s="38">
        <f t="shared" si="56"/>
        <v>832.7</v>
      </c>
      <c r="R288" s="38"/>
      <c r="S288" s="38"/>
      <c r="U288" s="38"/>
      <c r="V288" s="38"/>
      <c r="W288" s="38"/>
      <c r="X288" s="38"/>
    </row>
    <row r="289" spans="1:24" x14ac:dyDescent="0.25">
      <c r="A289" s="5"/>
      <c r="B289" s="1" t="s">
        <v>766</v>
      </c>
      <c r="C289" s="53">
        <v>4</v>
      </c>
      <c r="D289" s="75">
        <v>30.7044</v>
      </c>
      <c r="E289" s="179">
        <v>3438</v>
      </c>
      <c r="F289" s="132">
        <v>305188.59999999998</v>
      </c>
      <c r="G289" s="61">
        <v>75</v>
      </c>
      <c r="H289" s="70">
        <f t="shared" si="58"/>
        <v>228891.45</v>
      </c>
      <c r="I289" s="15">
        <f t="shared" si="57"/>
        <v>76297.149999999965</v>
      </c>
      <c r="J289" s="15">
        <f t="shared" si="55"/>
        <v>88.769226294357182</v>
      </c>
      <c r="K289" s="15">
        <f t="shared" si="59"/>
        <v>602.68913387558655</v>
      </c>
      <c r="L289" s="15">
        <f t="shared" si="60"/>
        <v>1220986.7725170455</v>
      </c>
      <c r="M289" s="15"/>
      <c r="N289" s="15">
        <f t="shared" si="49"/>
        <v>1220986.7725170455</v>
      </c>
      <c r="O289" s="38">
        <f t="shared" si="54"/>
        <v>1220.9867725170454</v>
      </c>
      <c r="P289" s="38">
        <v>1008.3101806083723</v>
      </c>
      <c r="Q289" s="38">
        <f t="shared" si="56"/>
        <v>1008.3</v>
      </c>
      <c r="R289" s="38"/>
      <c r="S289" s="38"/>
      <c r="U289" s="38"/>
      <c r="V289" s="38"/>
      <c r="W289" s="38"/>
      <c r="X289" s="38"/>
    </row>
    <row r="290" spans="1:24" x14ac:dyDescent="0.25">
      <c r="A290" s="5"/>
      <c r="B290" s="1" t="s">
        <v>195</v>
      </c>
      <c r="C290" s="53">
        <v>4</v>
      </c>
      <c r="D290" s="75">
        <v>33.053800000000003</v>
      </c>
      <c r="E290" s="179">
        <v>2724</v>
      </c>
      <c r="F290" s="132">
        <v>1282558.8</v>
      </c>
      <c r="G290" s="61">
        <v>75</v>
      </c>
      <c r="H290" s="70">
        <f t="shared" si="58"/>
        <v>961919.1</v>
      </c>
      <c r="I290" s="15">
        <f t="shared" si="57"/>
        <v>320639.70000000007</v>
      </c>
      <c r="J290" s="15">
        <f t="shared" si="55"/>
        <v>470.83656387665201</v>
      </c>
      <c r="K290" s="15">
        <f t="shared" si="59"/>
        <v>220.62179629329171</v>
      </c>
      <c r="L290" s="15">
        <f t="shared" si="60"/>
        <v>662092.27528833388</v>
      </c>
      <c r="M290" s="15"/>
      <c r="N290" s="15">
        <f t="shared" si="49"/>
        <v>662092.27528833388</v>
      </c>
      <c r="O290" s="38">
        <f t="shared" si="54"/>
        <v>662.09227528833389</v>
      </c>
      <c r="P290" s="38">
        <v>630.12787676354526</v>
      </c>
      <c r="Q290" s="38">
        <f t="shared" si="56"/>
        <v>630.1</v>
      </c>
      <c r="R290" s="38"/>
      <c r="S290" s="38"/>
      <c r="U290" s="38"/>
      <c r="V290" s="38"/>
      <c r="W290" s="38"/>
      <c r="X290" s="38"/>
    </row>
    <row r="291" spans="1:24" x14ac:dyDescent="0.25">
      <c r="A291" s="5"/>
      <c r="B291" s="1" t="s">
        <v>196</v>
      </c>
      <c r="C291" s="53">
        <v>4</v>
      </c>
      <c r="D291" s="75">
        <v>24.868099999999998</v>
      </c>
      <c r="E291" s="179">
        <v>2529</v>
      </c>
      <c r="F291" s="132">
        <v>395258.2</v>
      </c>
      <c r="G291" s="61">
        <v>75</v>
      </c>
      <c r="H291" s="70">
        <f t="shared" si="58"/>
        <v>296443.65000000002</v>
      </c>
      <c r="I291" s="15">
        <f t="shared" si="57"/>
        <v>98814.549999999988</v>
      </c>
      <c r="J291" s="15">
        <f t="shared" si="55"/>
        <v>156.29031237643338</v>
      </c>
      <c r="K291" s="15">
        <f t="shared" si="59"/>
        <v>535.16804779351037</v>
      </c>
      <c r="L291" s="15">
        <f t="shared" si="60"/>
        <v>1023146.0336789177</v>
      </c>
      <c r="M291" s="15"/>
      <c r="N291" s="15">
        <f t="shared" si="49"/>
        <v>1023146.0336789177</v>
      </c>
      <c r="O291" s="38">
        <f t="shared" si="54"/>
        <v>1023.1460336789177</v>
      </c>
      <c r="P291" s="38">
        <v>893.7302554656344</v>
      </c>
      <c r="Q291" s="38">
        <f t="shared" si="56"/>
        <v>893.7</v>
      </c>
      <c r="R291" s="38"/>
      <c r="S291" s="38"/>
      <c r="U291" s="38"/>
      <c r="V291" s="38"/>
      <c r="W291" s="38"/>
      <c r="X291" s="38"/>
    </row>
    <row r="292" spans="1:24" x14ac:dyDescent="0.25">
      <c r="A292" s="5"/>
      <c r="B292" s="1" t="s">
        <v>197</v>
      </c>
      <c r="C292" s="53">
        <v>4</v>
      </c>
      <c r="D292" s="75">
        <v>10.051699999999999</v>
      </c>
      <c r="E292" s="179">
        <v>1502</v>
      </c>
      <c r="F292" s="132">
        <v>288385.5</v>
      </c>
      <c r="G292" s="61">
        <v>75</v>
      </c>
      <c r="H292" s="70">
        <f t="shared" si="58"/>
        <v>216289.125</v>
      </c>
      <c r="I292" s="15">
        <f t="shared" si="57"/>
        <v>72096.375</v>
      </c>
      <c r="J292" s="15">
        <f t="shared" si="55"/>
        <v>192.00099866844207</v>
      </c>
      <c r="K292" s="15">
        <f t="shared" si="59"/>
        <v>499.45736150150162</v>
      </c>
      <c r="L292" s="15">
        <f t="shared" si="60"/>
        <v>827761.20287158934</v>
      </c>
      <c r="M292" s="15"/>
      <c r="N292" s="15">
        <f t="shared" si="49"/>
        <v>827761.20287158934</v>
      </c>
      <c r="O292" s="38">
        <f t="shared" si="54"/>
        <v>827.76120287158938</v>
      </c>
      <c r="P292" s="38">
        <v>792.82276069380259</v>
      </c>
      <c r="Q292" s="38">
        <f t="shared" si="56"/>
        <v>792.8</v>
      </c>
      <c r="R292" s="38"/>
      <c r="S292" s="38"/>
      <c r="U292" s="38"/>
      <c r="V292" s="38"/>
      <c r="W292" s="38"/>
      <c r="X292" s="38"/>
    </row>
    <row r="293" spans="1:24" x14ac:dyDescent="0.25">
      <c r="A293" s="5"/>
      <c r="B293" s="1" t="s">
        <v>877</v>
      </c>
      <c r="C293" s="53">
        <v>3</v>
      </c>
      <c r="D293" s="75">
        <v>43.259900000000002</v>
      </c>
      <c r="E293" s="179">
        <v>8260</v>
      </c>
      <c r="F293" s="132">
        <v>13471675.699999999</v>
      </c>
      <c r="G293" s="61">
        <v>20</v>
      </c>
      <c r="H293" s="70">
        <f t="shared" si="58"/>
        <v>2694335.14</v>
      </c>
      <c r="I293" s="15">
        <f t="shared" si="57"/>
        <v>10777340.559999999</v>
      </c>
      <c r="J293" s="15">
        <f t="shared" si="55"/>
        <v>1630.953474576271</v>
      </c>
      <c r="K293" s="15">
        <f t="shared" si="59"/>
        <v>-939.49511440632727</v>
      </c>
      <c r="L293" s="15">
        <f t="shared" si="60"/>
        <v>978722.14254327794</v>
      </c>
      <c r="M293" s="15"/>
      <c r="N293" s="15">
        <f t="shared" si="49"/>
        <v>978722.14254327794</v>
      </c>
      <c r="O293" s="38">
        <f t="shared" si="54"/>
        <v>978.72214254327798</v>
      </c>
      <c r="P293" s="38">
        <v>905.87855298708018</v>
      </c>
      <c r="Q293" s="38">
        <f t="shared" si="56"/>
        <v>905.9</v>
      </c>
      <c r="R293" s="38"/>
      <c r="S293" s="38"/>
      <c r="U293" s="38"/>
      <c r="V293" s="38"/>
      <c r="W293" s="38"/>
      <c r="X293" s="38"/>
    </row>
    <row r="294" spans="1:24" x14ac:dyDescent="0.25">
      <c r="A294" s="5"/>
      <c r="B294" s="1" t="s">
        <v>198</v>
      </c>
      <c r="C294" s="53">
        <v>4</v>
      </c>
      <c r="D294" s="75">
        <v>23.160100000000003</v>
      </c>
      <c r="E294" s="179">
        <v>2638</v>
      </c>
      <c r="F294" s="132">
        <v>512721.7</v>
      </c>
      <c r="G294" s="61">
        <v>75</v>
      </c>
      <c r="H294" s="70">
        <f t="shared" si="58"/>
        <v>384541.27500000002</v>
      </c>
      <c r="I294" s="15">
        <f t="shared" si="57"/>
        <v>128180.42499999999</v>
      </c>
      <c r="J294" s="15">
        <f t="shared" si="55"/>
        <v>194.36000758150115</v>
      </c>
      <c r="K294" s="15">
        <f t="shared" si="59"/>
        <v>497.09835258844259</v>
      </c>
      <c r="L294" s="15">
        <f t="shared" si="60"/>
        <v>980334.3642217645</v>
      </c>
      <c r="M294" s="15"/>
      <c r="N294" s="15">
        <f t="shared" si="49"/>
        <v>980334.3642217645</v>
      </c>
      <c r="O294" s="38">
        <f t="shared" si="54"/>
        <v>980.33436422176453</v>
      </c>
      <c r="P294" s="38">
        <v>904.79987523086902</v>
      </c>
      <c r="Q294" s="38">
        <f t="shared" si="56"/>
        <v>904.8</v>
      </c>
      <c r="R294" s="38"/>
      <c r="S294" s="38"/>
      <c r="U294" s="38"/>
      <c r="V294" s="38"/>
      <c r="W294" s="38"/>
      <c r="X294" s="38"/>
    </row>
    <row r="295" spans="1:24" x14ac:dyDescent="0.25">
      <c r="A295" s="5"/>
      <c r="B295" s="1" t="s">
        <v>199</v>
      </c>
      <c r="C295" s="53">
        <v>4</v>
      </c>
      <c r="D295" s="75">
        <v>15.7385</v>
      </c>
      <c r="E295" s="179">
        <v>1155</v>
      </c>
      <c r="F295" s="132">
        <v>704621</v>
      </c>
      <c r="G295" s="61">
        <v>75</v>
      </c>
      <c r="H295" s="70">
        <f t="shared" si="58"/>
        <v>528465.75</v>
      </c>
      <c r="I295" s="15">
        <f t="shared" si="57"/>
        <v>176155.25</v>
      </c>
      <c r="J295" s="15">
        <f t="shared" si="55"/>
        <v>610.06147186147189</v>
      </c>
      <c r="K295" s="15">
        <f t="shared" si="59"/>
        <v>81.39688830847183</v>
      </c>
      <c r="L295" s="15">
        <f t="shared" si="60"/>
        <v>270140.97721683729</v>
      </c>
      <c r="M295" s="15"/>
      <c r="N295" s="15">
        <f t="shared" si="49"/>
        <v>270140.97721683729</v>
      </c>
      <c r="O295" s="38">
        <f t="shared" si="54"/>
        <v>270.14097721683731</v>
      </c>
      <c r="P295" s="38">
        <v>295.34059238309629</v>
      </c>
      <c r="Q295" s="38">
        <f t="shared" si="56"/>
        <v>295.3</v>
      </c>
      <c r="R295" s="38"/>
      <c r="S295" s="38"/>
      <c r="U295" s="38"/>
      <c r="V295" s="38"/>
      <c r="W295" s="38"/>
      <c r="X295" s="38"/>
    </row>
    <row r="296" spans="1:24" x14ac:dyDescent="0.25">
      <c r="A296" s="5"/>
      <c r="B296" s="1" t="s">
        <v>200</v>
      </c>
      <c r="C296" s="53">
        <v>4</v>
      </c>
      <c r="D296" s="75">
        <v>23.650700000000001</v>
      </c>
      <c r="E296" s="179">
        <v>3228</v>
      </c>
      <c r="F296" s="132">
        <v>1127412</v>
      </c>
      <c r="G296" s="61">
        <v>75</v>
      </c>
      <c r="H296" s="70">
        <f t="shared" si="58"/>
        <v>845559</v>
      </c>
      <c r="I296" s="15">
        <f t="shared" si="57"/>
        <v>281853</v>
      </c>
      <c r="J296" s="15">
        <f t="shared" si="55"/>
        <v>349.26022304832713</v>
      </c>
      <c r="K296" s="15">
        <f t="shared" si="59"/>
        <v>342.19813712161658</v>
      </c>
      <c r="L296" s="15">
        <f t="shared" si="60"/>
        <v>843079.93527748168</v>
      </c>
      <c r="M296" s="15"/>
      <c r="N296" s="15">
        <f t="shared" si="49"/>
        <v>843079.93527748168</v>
      </c>
      <c r="O296" s="38">
        <f t="shared" si="54"/>
        <v>843.0799352774817</v>
      </c>
      <c r="P296" s="38">
        <v>776.76311133631089</v>
      </c>
      <c r="Q296" s="38">
        <f t="shared" si="56"/>
        <v>776.8</v>
      </c>
      <c r="R296" s="38"/>
      <c r="S296" s="38"/>
      <c r="U296" s="38"/>
      <c r="V296" s="38"/>
      <c r="W296" s="38"/>
      <c r="X296" s="38"/>
    </row>
    <row r="297" spans="1:24" x14ac:dyDescent="0.25">
      <c r="A297" s="5"/>
      <c r="B297" s="1" t="s">
        <v>201</v>
      </c>
      <c r="C297" s="53">
        <v>4</v>
      </c>
      <c r="D297" s="75">
        <v>66.461000000000013</v>
      </c>
      <c r="E297" s="179">
        <v>6005</v>
      </c>
      <c r="F297" s="132">
        <v>2057052.4</v>
      </c>
      <c r="G297" s="61">
        <v>75</v>
      </c>
      <c r="H297" s="70">
        <f t="shared" si="58"/>
        <v>1542789.3</v>
      </c>
      <c r="I297" s="15">
        <f t="shared" si="57"/>
        <v>514263.09999999986</v>
      </c>
      <c r="J297" s="15">
        <f t="shared" si="55"/>
        <v>342.55660283097416</v>
      </c>
      <c r="K297" s="15">
        <f t="shared" si="59"/>
        <v>348.90175733896956</v>
      </c>
      <c r="L297" s="15">
        <f t="shared" si="60"/>
        <v>1263709.2681929988</v>
      </c>
      <c r="M297" s="15"/>
      <c r="N297" s="15">
        <f t="shared" si="49"/>
        <v>1263709.2681929988</v>
      </c>
      <c r="O297" s="38">
        <f t="shared" si="54"/>
        <v>1263.7092681929989</v>
      </c>
      <c r="P297" s="38">
        <v>1133.5436204339987</v>
      </c>
      <c r="Q297" s="38">
        <f t="shared" si="56"/>
        <v>1133.5</v>
      </c>
      <c r="R297" s="38"/>
      <c r="S297" s="38"/>
      <c r="U297" s="38"/>
      <c r="V297" s="38"/>
      <c r="W297" s="38"/>
      <c r="X297" s="38"/>
    </row>
    <row r="298" spans="1:24" x14ac:dyDescent="0.25">
      <c r="A298" s="5"/>
      <c r="B298" s="1" t="s">
        <v>202</v>
      </c>
      <c r="C298" s="53">
        <v>4</v>
      </c>
      <c r="D298" s="75">
        <v>49.479700000000008</v>
      </c>
      <c r="E298" s="179">
        <v>4003</v>
      </c>
      <c r="F298" s="132">
        <v>872599.8</v>
      </c>
      <c r="G298" s="61">
        <v>75</v>
      </c>
      <c r="H298" s="70">
        <f t="shared" si="58"/>
        <v>654449.85</v>
      </c>
      <c r="I298" s="15">
        <f t="shared" si="57"/>
        <v>218149.95000000007</v>
      </c>
      <c r="J298" s="15">
        <f t="shared" si="55"/>
        <v>217.98646015488384</v>
      </c>
      <c r="K298" s="15">
        <f t="shared" si="59"/>
        <v>473.47190001505987</v>
      </c>
      <c r="L298" s="15">
        <f t="shared" si="60"/>
        <v>1167895.2785569397</v>
      </c>
      <c r="M298" s="15"/>
      <c r="N298" s="15">
        <f t="shared" si="49"/>
        <v>1167895.2785569397</v>
      </c>
      <c r="O298" s="38">
        <f t="shared" si="54"/>
        <v>1167.8952785569397</v>
      </c>
      <c r="P298" s="38">
        <v>1033.859673559215</v>
      </c>
      <c r="Q298" s="38">
        <f t="shared" si="56"/>
        <v>1033.9000000000001</v>
      </c>
      <c r="R298" s="38"/>
      <c r="S298" s="38"/>
      <c r="U298" s="38"/>
      <c r="V298" s="38"/>
      <c r="W298" s="38"/>
      <c r="X298" s="38"/>
    </row>
    <row r="299" spans="1:24" x14ac:dyDescent="0.25">
      <c r="A299" s="5"/>
      <c r="B299" s="1" t="s">
        <v>203</v>
      </c>
      <c r="C299" s="53">
        <v>4</v>
      </c>
      <c r="D299" s="75">
        <v>31.819799999999997</v>
      </c>
      <c r="E299" s="179">
        <v>2502</v>
      </c>
      <c r="F299" s="132">
        <v>1226342.8</v>
      </c>
      <c r="G299" s="61">
        <v>75</v>
      </c>
      <c r="H299" s="70">
        <f t="shared" si="58"/>
        <v>919757.1</v>
      </c>
      <c r="I299" s="15">
        <f t="shared" si="57"/>
        <v>306585.70000000007</v>
      </c>
      <c r="J299" s="15">
        <f t="shared" si="55"/>
        <v>490.14500399680259</v>
      </c>
      <c r="K299" s="15">
        <f t="shared" si="59"/>
        <v>201.31335617314113</v>
      </c>
      <c r="L299" s="15">
        <f t="shared" si="60"/>
        <v>610706.11425628676</v>
      </c>
      <c r="M299" s="15"/>
      <c r="N299" s="15">
        <f t="shared" si="49"/>
        <v>610706.11425628676</v>
      </c>
      <c r="O299" s="38">
        <f t="shared" si="54"/>
        <v>610.70611425628681</v>
      </c>
      <c r="P299" s="38">
        <v>602.5755310919676</v>
      </c>
      <c r="Q299" s="38">
        <f t="shared" si="56"/>
        <v>602.6</v>
      </c>
      <c r="R299" s="38"/>
      <c r="S299" s="38"/>
      <c r="U299" s="38"/>
      <c r="V299" s="38"/>
      <c r="W299" s="38"/>
      <c r="X299" s="38"/>
    </row>
    <row r="300" spans="1:24" x14ac:dyDescent="0.25">
      <c r="A300" s="5"/>
      <c r="B300" s="1" t="s">
        <v>767</v>
      </c>
      <c r="C300" s="53">
        <v>4</v>
      </c>
      <c r="D300" s="75">
        <v>13.022600000000001</v>
      </c>
      <c r="E300" s="179">
        <v>1523</v>
      </c>
      <c r="F300" s="132">
        <v>388018.2</v>
      </c>
      <c r="G300" s="61">
        <v>75</v>
      </c>
      <c r="H300" s="70">
        <f t="shared" si="58"/>
        <v>291013.65000000002</v>
      </c>
      <c r="I300" s="15">
        <f t="shared" si="57"/>
        <v>97004.549999999988</v>
      </c>
      <c r="J300" s="15">
        <f t="shared" si="55"/>
        <v>254.77229152987525</v>
      </c>
      <c r="K300" s="15">
        <f t="shared" si="59"/>
        <v>436.68606864006847</v>
      </c>
      <c r="L300" s="15">
        <f t="shared" si="60"/>
        <v>757785.97945957654</v>
      </c>
      <c r="M300" s="15"/>
      <c r="N300" s="15">
        <f t="shared" si="49"/>
        <v>757785.97945957654</v>
      </c>
      <c r="O300" s="38">
        <f t="shared" si="54"/>
        <v>757.78597945957654</v>
      </c>
      <c r="P300" s="38">
        <v>674.42596351048746</v>
      </c>
      <c r="Q300" s="38">
        <f t="shared" si="56"/>
        <v>674.4</v>
      </c>
      <c r="R300" s="38"/>
      <c r="S300" s="38"/>
      <c r="U300" s="38"/>
      <c r="V300" s="38"/>
      <c r="W300" s="38"/>
      <c r="X300" s="38"/>
    </row>
    <row r="301" spans="1:24" x14ac:dyDescent="0.25">
      <c r="A301" s="5"/>
      <c r="B301" s="1" t="s">
        <v>204</v>
      </c>
      <c r="C301" s="53">
        <v>4</v>
      </c>
      <c r="D301" s="75">
        <v>32.696100000000001</v>
      </c>
      <c r="E301" s="179">
        <v>2841</v>
      </c>
      <c r="F301" s="132">
        <v>336302.2</v>
      </c>
      <c r="G301" s="61">
        <v>75</v>
      </c>
      <c r="H301" s="70">
        <f t="shared" si="58"/>
        <v>252226.65</v>
      </c>
      <c r="I301" s="15">
        <f t="shared" si="57"/>
        <v>84075.550000000017</v>
      </c>
      <c r="J301" s="15">
        <f t="shared" si="55"/>
        <v>118.37458641323478</v>
      </c>
      <c r="K301" s="15">
        <f t="shared" si="59"/>
        <v>573.08377375670898</v>
      </c>
      <c r="L301" s="15">
        <f t="shared" si="60"/>
        <v>1127132.4612839732</v>
      </c>
      <c r="M301" s="15"/>
      <c r="N301" s="15">
        <f t="shared" si="49"/>
        <v>1127132.4612839732</v>
      </c>
      <c r="O301" s="38">
        <f t="shared" si="54"/>
        <v>1127.1324612839733</v>
      </c>
      <c r="P301" s="38">
        <v>1085.9830730374611</v>
      </c>
      <c r="Q301" s="38">
        <f t="shared" si="56"/>
        <v>1086</v>
      </c>
      <c r="R301" s="38"/>
      <c r="S301" s="38"/>
      <c r="U301" s="38"/>
      <c r="V301" s="38"/>
      <c r="W301" s="38"/>
      <c r="X301" s="38"/>
    </row>
    <row r="302" spans="1:24" x14ac:dyDescent="0.25">
      <c r="A302" s="5"/>
      <c r="B302" s="1" t="s">
        <v>205</v>
      </c>
      <c r="C302" s="53">
        <v>4</v>
      </c>
      <c r="D302" s="75">
        <v>13.414200000000001</v>
      </c>
      <c r="E302" s="179">
        <v>1501</v>
      </c>
      <c r="F302" s="132">
        <v>269013.09999999998</v>
      </c>
      <c r="G302" s="61">
        <v>75</v>
      </c>
      <c r="H302" s="70">
        <f t="shared" si="58"/>
        <v>201759.82500000001</v>
      </c>
      <c r="I302" s="15">
        <f t="shared" si="57"/>
        <v>67253.274999999965</v>
      </c>
      <c r="J302" s="15">
        <f t="shared" si="55"/>
        <v>179.22258494337106</v>
      </c>
      <c r="K302" s="15">
        <f t="shared" si="59"/>
        <v>512.23577522657263</v>
      </c>
      <c r="L302" s="15">
        <f t="shared" si="60"/>
        <v>853986.0492086208</v>
      </c>
      <c r="M302" s="15"/>
      <c r="N302" s="15">
        <f t="shared" si="49"/>
        <v>853986.0492086208</v>
      </c>
      <c r="O302" s="38">
        <f t="shared" si="54"/>
        <v>853.98604920862078</v>
      </c>
      <c r="P302" s="38">
        <v>811.79217832533823</v>
      </c>
      <c r="Q302" s="38">
        <f t="shared" si="56"/>
        <v>811.8</v>
      </c>
      <c r="R302" s="38"/>
      <c r="S302" s="38"/>
      <c r="U302" s="38"/>
      <c r="V302" s="38"/>
      <c r="W302" s="38"/>
      <c r="X302" s="38"/>
    </row>
    <row r="303" spans="1:24" x14ac:dyDescent="0.25">
      <c r="A303" s="5"/>
      <c r="B303" s="1" t="s">
        <v>768</v>
      </c>
      <c r="C303" s="53">
        <v>4</v>
      </c>
      <c r="D303" s="75">
        <v>42.579099999999997</v>
      </c>
      <c r="E303" s="179">
        <v>4171</v>
      </c>
      <c r="F303" s="132">
        <v>452706.4</v>
      </c>
      <c r="G303" s="61">
        <v>75</v>
      </c>
      <c r="H303" s="70">
        <f t="shared" si="58"/>
        <v>339529.8</v>
      </c>
      <c r="I303" s="15">
        <f t="shared" si="57"/>
        <v>113176.60000000003</v>
      </c>
      <c r="J303" s="15">
        <f t="shared" si="55"/>
        <v>108.53665787580917</v>
      </c>
      <c r="K303" s="15">
        <f t="shared" si="59"/>
        <v>582.92170229413455</v>
      </c>
      <c r="L303" s="15">
        <f t="shared" si="60"/>
        <v>1305957.3873680437</v>
      </c>
      <c r="M303" s="15"/>
      <c r="N303" s="15">
        <f t="shared" si="49"/>
        <v>1305957.3873680437</v>
      </c>
      <c r="O303" s="38">
        <f t="shared" si="54"/>
        <v>1305.9573873680436</v>
      </c>
      <c r="P303" s="38">
        <v>1205.3548669214542</v>
      </c>
      <c r="Q303" s="38">
        <f t="shared" si="56"/>
        <v>1205.4000000000001</v>
      </c>
      <c r="R303" s="38"/>
      <c r="S303" s="38"/>
      <c r="U303" s="38"/>
      <c r="V303" s="38"/>
      <c r="W303" s="38"/>
      <c r="X303" s="38"/>
    </row>
    <row r="304" spans="1:24" x14ac:dyDescent="0.25">
      <c r="A304" s="5"/>
      <c r="B304" s="1" t="s">
        <v>206</v>
      </c>
      <c r="C304" s="53">
        <v>4</v>
      </c>
      <c r="D304" s="75">
        <v>14.5875</v>
      </c>
      <c r="E304" s="179">
        <v>5246</v>
      </c>
      <c r="F304" s="132">
        <v>4616534.7</v>
      </c>
      <c r="G304" s="61">
        <v>75</v>
      </c>
      <c r="H304" s="70">
        <f t="shared" si="58"/>
        <v>3462401.0249999999</v>
      </c>
      <c r="I304" s="15">
        <f t="shared" si="57"/>
        <v>1154133.6750000003</v>
      </c>
      <c r="J304" s="15">
        <f t="shared" si="55"/>
        <v>880.01042699199388</v>
      </c>
      <c r="K304" s="15">
        <f t="shared" si="59"/>
        <v>-188.55206682205016</v>
      </c>
      <c r="L304" s="15">
        <f t="shared" si="60"/>
        <v>583776.93662177445</v>
      </c>
      <c r="M304" s="15"/>
      <c r="N304" s="15">
        <f t="shared" si="49"/>
        <v>583776.93662177445</v>
      </c>
      <c r="O304" s="38">
        <f t="shared" si="54"/>
        <v>583.77693662177444</v>
      </c>
      <c r="P304" s="38">
        <v>538.02416379682484</v>
      </c>
      <c r="Q304" s="38">
        <f t="shared" si="56"/>
        <v>538</v>
      </c>
      <c r="R304" s="38"/>
      <c r="S304" s="38"/>
      <c r="U304" s="38"/>
      <c r="V304" s="38"/>
      <c r="W304" s="38"/>
      <c r="X304" s="38"/>
    </row>
    <row r="305" spans="1:24" x14ac:dyDescent="0.25">
      <c r="A305" s="5"/>
      <c r="B305" s="1" t="s">
        <v>207</v>
      </c>
      <c r="C305" s="53">
        <v>4</v>
      </c>
      <c r="D305" s="75">
        <v>24.872399999999999</v>
      </c>
      <c r="E305" s="179">
        <v>2250</v>
      </c>
      <c r="F305" s="132">
        <v>366076.3</v>
      </c>
      <c r="G305" s="61">
        <v>75</v>
      </c>
      <c r="H305" s="70">
        <f t="shared" si="58"/>
        <v>274557.22499999998</v>
      </c>
      <c r="I305" s="15">
        <f t="shared" si="57"/>
        <v>91519.075000000012</v>
      </c>
      <c r="J305" s="15">
        <f t="shared" si="55"/>
        <v>162.70057777777777</v>
      </c>
      <c r="K305" s="15">
        <f t="shared" si="59"/>
        <v>528.75778239216595</v>
      </c>
      <c r="L305" s="15">
        <f t="shared" si="60"/>
        <v>986130.68283143232</v>
      </c>
      <c r="M305" s="15"/>
      <c r="N305" s="15">
        <f t="shared" si="49"/>
        <v>986130.68283143232</v>
      </c>
      <c r="O305" s="38">
        <f t="shared" si="54"/>
        <v>986.1306828314323</v>
      </c>
      <c r="P305" s="38">
        <v>898.47297096936359</v>
      </c>
      <c r="Q305" s="38">
        <f t="shared" si="56"/>
        <v>898.5</v>
      </c>
      <c r="R305" s="38"/>
      <c r="S305" s="38"/>
      <c r="U305" s="38"/>
      <c r="V305" s="38"/>
      <c r="W305" s="38"/>
      <c r="X305" s="38"/>
    </row>
    <row r="306" spans="1:24" x14ac:dyDescent="0.25">
      <c r="A306" s="5"/>
      <c r="B306" s="1" t="s">
        <v>208</v>
      </c>
      <c r="C306" s="53">
        <v>4</v>
      </c>
      <c r="D306" s="75">
        <v>24.0137</v>
      </c>
      <c r="E306" s="179">
        <v>2221</v>
      </c>
      <c r="F306" s="132">
        <v>372773.2</v>
      </c>
      <c r="G306" s="61">
        <v>75</v>
      </c>
      <c r="H306" s="70">
        <f t="shared" si="58"/>
        <v>279579.90000000002</v>
      </c>
      <c r="I306" s="15">
        <f t="shared" si="57"/>
        <v>93193.299999999988</v>
      </c>
      <c r="J306" s="15">
        <f t="shared" si="55"/>
        <v>167.84025213867628</v>
      </c>
      <c r="K306" s="15">
        <f t="shared" si="59"/>
        <v>523.61810803126741</v>
      </c>
      <c r="L306" s="15">
        <f t="shared" si="60"/>
        <v>973999.6117917865</v>
      </c>
      <c r="M306" s="15"/>
      <c r="N306" s="15">
        <f t="shared" si="49"/>
        <v>973999.6117917865</v>
      </c>
      <c r="O306" s="38">
        <f t="shared" si="54"/>
        <v>973.99961179178649</v>
      </c>
      <c r="P306" s="38">
        <v>870.32247698916899</v>
      </c>
      <c r="Q306" s="38">
        <f t="shared" si="56"/>
        <v>870.3</v>
      </c>
      <c r="R306" s="38"/>
      <c r="S306" s="38"/>
      <c r="U306" s="38"/>
      <c r="V306" s="38"/>
      <c r="W306" s="38"/>
      <c r="X306" s="38"/>
    </row>
    <row r="307" spans="1:24" x14ac:dyDescent="0.25">
      <c r="A307" s="5"/>
      <c r="B307" s="1" t="s">
        <v>209</v>
      </c>
      <c r="C307" s="53">
        <v>4</v>
      </c>
      <c r="D307" s="75">
        <v>25.411999999999999</v>
      </c>
      <c r="E307" s="179">
        <v>2530</v>
      </c>
      <c r="F307" s="132">
        <v>7246856.7999999998</v>
      </c>
      <c r="G307" s="61">
        <v>75</v>
      </c>
      <c r="H307" s="70">
        <f t="shared" si="58"/>
        <v>5435142.5999999996</v>
      </c>
      <c r="I307" s="15">
        <f t="shared" si="57"/>
        <v>1811714.2000000002</v>
      </c>
      <c r="J307" s="15">
        <f t="shared" si="55"/>
        <v>2864.3702766798419</v>
      </c>
      <c r="K307" s="15">
        <f t="shared" si="59"/>
        <v>-2172.9119165098982</v>
      </c>
      <c r="L307" s="15">
        <f t="shared" si="60"/>
        <v>335467.16743906727</v>
      </c>
      <c r="M307" s="15"/>
      <c r="N307" s="15">
        <f t="shared" si="49"/>
        <v>335467.16743906727</v>
      </c>
      <c r="O307" s="38">
        <f t="shared" si="54"/>
        <v>335.46716743906728</v>
      </c>
      <c r="P307" s="38">
        <v>304.62354478179282</v>
      </c>
      <c r="Q307" s="38">
        <f t="shared" si="56"/>
        <v>304.60000000000002</v>
      </c>
      <c r="R307" s="38"/>
      <c r="S307" s="38"/>
      <c r="U307" s="38"/>
      <c r="V307" s="38"/>
      <c r="W307" s="38"/>
      <c r="X307" s="38"/>
    </row>
    <row r="308" spans="1:24" x14ac:dyDescent="0.25">
      <c r="A308" s="5"/>
      <c r="B308" s="1" t="s">
        <v>210</v>
      </c>
      <c r="C308" s="53">
        <v>4</v>
      </c>
      <c r="D308" s="75">
        <v>15.786300000000002</v>
      </c>
      <c r="E308" s="179">
        <v>1673</v>
      </c>
      <c r="F308" s="132">
        <v>265090</v>
      </c>
      <c r="G308" s="61">
        <v>75</v>
      </c>
      <c r="H308" s="70">
        <f t="shared" si="58"/>
        <v>198817.5</v>
      </c>
      <c r="I308" s="15">
        <f t="shared" si="57"/>
        <v>66272.5</v>
      </c>
      <c r="J308" s="15">
        <f t="shared" si="55"/>
        <v>158.45188284518829</v>
      </c>
      <c r="K308" s="15">
        <f t="shared" si="59"/>
        <v>533.00647732475545</v>
      </c>
      <c r="L308" s="15">
        <f t="shared" si="60"/>
        <v>905439.62067777629</v>
      </c>
      <c r="M308" s="15"/>
      <c r="N308" s="15">
        <f t="shared" si="49"/>
        <v>905439.62067777629</v>
      </c>
      <c r="O308" s="38">
        <f t="shared" si="54"/>
        <v>905.43962067777625</v>
      </c>
      <c r="P308" s="38">
        <v>821.00079845451125</v>
      </c>
      <c r="Q308" s="38">
        <f t="shared" si="56"/>
        <v>821</v>
      </c>
      <c r="R308" s="38"/>
      <c r="S308" s="38"/>
      <c r="U308" s="38"/>
      <c r="V308" s="38"/>
      <c r="W308" s="38"/>
      <c r="X308" s="38"/>
    </row>
    <row r="309" spans="1:24" x14ac:dyDescent="0.25">
      <c r="A309" s="5"/>
      <c r="B309" s="1" t="s">
        <v>211</v>
      </c>
      <c r="C309" s="53">
        <v>4</v>
      </c>
      <c r="D309" s="75">
        <v>10.5017</v>
      </c>
      <c r="E309" s="179">
        <v>1176</v>
      </c>
      <c r="F309" s="132">
        <v>159726.20000000001</v>
      </c>
      <c r="G309" s="61">
        <v>75</v>
      </c>
      <c r="H309" s="70">
        <f t="shared" si="58"/>
        <v>119794.65</v>
      </c>
      <c r="I309" s="15">
        <f t="shared" si="57"/>
        <v>39931.550000000017</v>
      </c>
      <c r="J309" s="15">
        <f t="shared" si="55"/>
        <v>135.8215986394558</v>
      </c>
      <c r="K309" s="15">
        <f t="shared" si="59"/>
        <v>555.63676153048789</v>
      </c>
      <c r="L309" s="15">
        <f t="shared" si="60"/>
        <v>867832.16271291475</v>
      </c>
      <c r="M309" s="15"/>
      <c r="N309" s="15">
        <f t="shared" si="49"/>
        <v>867832.16271291475</v>
      </c>
      <c r="O309" s="38">
        <f t="shared" si="54"/>
        <v>867.83216271291474</v>
      </c>
      <c r="P309" s="38">
        <v>807.22556290699424</v>
      </c>
      <c r="Q309" s="38">
        <f t="shared" si="56"/>
        <v>807.2</v>
      </c>
      <c r="R309" s="38"/>
      <c r="S309" s="38"/>
      <c r="U309" s="38"/>
      <c r="V309" s="38"/>
      <c r="W309" s="38"/>
      <c r="X309" s="38"/>
    </row>
    <row r="310" spans="1:24" x14ac:dyDescent="0.25">
      <c r="A310" s="5"/>
      <c r="B310" s="1" t="s">
        <v>212</v>
      </c>
      <c r="C310" s="53">
        <v>4</v>
      </c>
      <c r="D310" s="75">
        <v>24.389000000000003</v>
      </c>
      <c r="E310" s="179">
        <v>2961</v>
      </c>
      <c r="F310" s="132">
        <v>876555.6</v>
      </c>
      <c r="G310" s="61">
        <v>75</v>
      </c>
      <c r="H310" s="70">
        <f t="shared" si="58"/>
        <v>657416.69999999995</v>
      </c>
      <c r="I310" s="15">
        <f t="shared" si="57"/>
        <v>219138.90000000002</v>
      </c>
      <c r="J310" s="15">
        <f t="shared" si="55"/>
        <v>296.03363728470111</v>
      </c>
      <c r="K310" s="15">
        <f t="shared" si="59"/>
        <v>395.4247228852426</v>
      </c>
      <c r="L310" s="15">
        <f t="shared" si="60"/>
        <v>886277.34926341241</v>
      </c>
      <c r="M310" s="15"/>
      <c r="N310" s="15">
        <f t="shared" si="49"/>
        <v>886277.34926341241</v>
      </c>
      <c r="O310" s="38">
        <f t="shared" si="54"/>
        <v>886.27734926341236</v>
      </c>
      <c r="P310" s="38">
        <v>817.77455771832911</v>
      </c>
      <c r="Q310" s="38">
        <f t="shared" si="56"/>
        <v>817.8</v>
      </c>
      <c r="R310" s="38"/>
      <c r="S310" s="38"/>
      <c r="U310" s="38"/>
      <c r="V310" s="38"/>
      <c r="W310" s="38"/>
      <c r="X310" s="38"/>
    </row>
    <row r="311" spans="1:24" x14ac:dyDescent="0.25">
      <c r="A311" s="5"/>
      <c r="B311" s="1" t="s">
        <v>769</v>
      </c>
      <c r="C311" s="53">
        <v>4</v>
      </c>
      <c r="D311" s="75">
        <v>23.262899999999998</v>
      </c>
      <c r="E311" s="179">
        <v>1853</v>
      </c>
      <c r="F311" s="132">
        <v>400196.2</v>
      </c>
      <c r="G311" s="61">
        <v>75</v>
      </c>
      <c r="H311" s="70">
        <f t="shared" si="58"/>
        <v>300147.15000000002</v>
      </c>
      <c r="I311" s="15">
        <f t="shared" si="57"/>
        <v>100049.04999999999</v>
      </c>
      <c r="J311" s="15">
        <f t="shared" si="55"/>
        <v>215.97204533189424</v>
      </c>
      <c r="K311" s="15">
        <f t="shared" si="59"/>
        <v>475.48631483804945</v>
      </c>
      <c r="L311" s="15">
        <f t="shared" si="60"/>
        <v>871846.9819479764</v>
      </c>
      <c r="M311" s="15"/>
      <c r="N311" s="15">
        <f t="shared" si="49"/>
        <v>871846.9819479764</v>
      </c>
      <c r="O311" s="38">
        <f t="shared" si="54"/>
        <v>871.84698194797636</v>
      </c>
      <c r="P311" s="38">
        <v>768.63518036695211</v>
      </c>
      <c r="Q311" s="38">
        <f t="shared" si="56"/>
        <v>768.6</v>
      </c>
      <c r="R311" s="38"/>
      <c r="S311" s="38"/>
      <c r="U311" s="38"/>
      <c r="V311" s="38"/>
      <c r="W311" s="38"/>
      <c r="X311" s="38"/>
    </row>
    <row r="312" spans="1:24" x14ac:dyDescent="0.25">
      <c r="A312" s="5"/>
      <c r="B312" s="1"/>
      <c r="C312" s="53"/>
      <c r="D312" s="75">
        <v>0</v>
      </c>
      <c r="E312" s="181"/>
      <c r="F312" s="62"/>
      <c r="G312" s="61"/>
      <c r="H312" s="62"/>
      <c r="K312" s="15"/>
      <c r="L312" s="15"/>
      <c r="M312" s="15"/>
      <c r="N312" s="15"/>
      <c r="O312" s="38">
        <f t="shared" si="54"/>
        <v>0</v>
      </c>
      <c r="P312" s="38">
        <v>0</v>
      </c>
      <c r="Q312" s="38">
        <f t="shared" si="56"/>
        <v>0</v>
      </c>
      <c r="R312" s="38"/>
      <c r="S312" s="38"/>
      <c r="U312" s="38"/>
      <c r="V312" s="38"/>
      <c r="W312" s="38"/>
      <c r="X312" s="38"/>
    </row>
    <row r="313" spans="1:24" x14ac:dyDescent="0.25">
      <c r="A313" s="32" t="s">
        <v>213</v>
      </c>
      <c r="B313" s="2" t="s">
        <v>2</v>
      </c>
      <c r="C313" s="64"/>
      <c r="D313" s="7">
        <v>644.12480000000005</v>
      </c>
      <c r="E313" s="182">
        <f>E314</f>
        <v>41020</v>
      </c>
      <c r="F313" s="120"/>
      <c r="G313" s="61"/>
      <c r="H313" s="55">
        <f>H315</f>
        <v>6017944.8749999991</v>
      </c>
      <c r="I313" s="12">
        <f>I315</f>
        <v>-6017944.8749999991</v>
      </c>
      <c r="J313" s="12"/>
      <c r="K313" s="15"/>
      <c r="L313" s="15"/>
      <c r="M313" s="14">
        <f>M315</f>
        <v>20402157.01385415</v>
      </c>
      <c r="N313" s="12">
        <f t="shared" si="49"/>
        <v>20402157.01385415</v>
      </c>
      <c r="O313" s="38"/>
      <c r="P313" s="38"/>
      <c r="Q313" s="38">
        <f t="shared" si="56"/>
        <v>0</v>
      </c>
      <c r="R313" s="38"/>
      <c r="S313" s="38"/>
      <c r="U313" s="38"/>
      <c r="V313" s="38"/>
      <c r="W313" s="38"/>
      <c r="X313" s="38"/>
    </row>
    <row r="314" spans="1:24" x14ac:dyDescent="0.25">
      <c r="A314" s="32" t="s">
        <v>213</v>
      </c>
      <c r="B314" s="2" t="s">
        <v>3</v>
      </c>
      <c r="C314" s="64"/>
      <c r="D314" s="7">
        <v>644.12480000000005</v>
      </c>
      <c r="E314" s="182">
        <f>SUM(E316:E337)</f>
        <v>41020</v>
      </c>
      <c r="F314" s="120">
        <f>SUM(F316:F337)</f>
        <v>24071779.499999996</v>
      </c>
      <c r="G314" s="61"/>
      <c r="H314" s="55">
        <f>SUM(H316:H337)</f>
        <v>8768908.4249999989</v>
      </c>
      <c r="I314" s="12">
        <f>SUM(I316:I337)</f>
        <v>15302871.074999997</v>
      </c>
      <c r="J314" s="12"/>
      <c r="K314" s="15"/>
      <c r="L314" s="12">
        <f>SUM(L316:L337)</f>
        <v>19050913.805490822</v>
      </c>
      <c r="M314" s="15"/>
      <c r="N314" s="12">
        <f t="shared" si="49"/>
        <v>19050913.805490822</v>
      </c>
      <c r="O314" s="38"/>
      <c r="P314" s="38"/>
      <c r="Q314" s="38">
        <f t="shared" si="56"/>
        <v>0</v>
      </c>
      <c r="R314" s="38"/>
      <c r="S314" s="38"/>
      <c r="U314" s="38"/>
      <c r="V314" s="38"/>
      <c r="W314" s="38"/>
      <c r="X314" s="38"/>
    </row>
    <row r="315" spans="1:24" x14ac:dyDescent="0.25">
      <c r="A315" s="5"/>
      <c r="B315" s="1" t="s">
        <v>26</v>
      </c>
      <c r="C315" s="53">
        <v>2</v>
      </c>
      <c r="D315" s="75">
        <v>0</v>
      </c>
      <c r="E315" s="183"/>
      <c r="F315" s="70"/>
      <c r="G315" s="61">
        <v>25</v>
      </c>
      <c r="H315" s="70">
        <f>F314*G315/100</f>
        <v>6017944.8749999991</v>
      </c>
      <c r="I315" s="15">
        <f t="shared" ref="I315:I337" si="61">F315-H315</f>
        <v>-6017944.8749999991</v>
      </c>
      <c r="J315" s="15"/>
      <c r="K315" s="15"/>
      <c r="L315" s="15"/>
      <c r="M315" s="15">
        <f>($L$7*$L$8*E313/$L$10)+($L$7*$L$9*D313/$L$11)</f>
        <v>20402157.01385415</v>
      </c>
      <c r="N315" s="15">
        <f t="shared" si="49"/>
        <v>20402157.01385415</v>
      </c>
      <c r="O315" s="38">
        <f t="shared" si="54"/>
        <v>20402.15701385415</v>
      </c>
      <c r="P315" s="38">
        <v>18914.927470185376</v>
      </c>
      <c r="Q315" s="38">
        <f t="shared" si="56"/>
        <v>18914.900000000001</v>
      </c>
      <c r="R315" s="38"/>
      <c r="S315" s="38"/>
      <c r="U315" s="38"/>
      <c r="V315" s="38"/>
      <c r="W315" s="38"/>
      <c r="X315" s="38"/>
    </row>
    <row r="316" spans="1:24" x14ac:dyDescent="0.25">
      <c r="A316" s="5"/>
      <c r="B316" s="1" t="s">
        <v>214</v>
      </c>
      <c r="C316" s="53">
        <v>4</v>
      </c>
      <c r="D316" s="75">
        <v>39.805700000000002</v>
      </c>
      <c r="E316" s="179">
        <v>1358</v>
      </c>
      <c r="F316" s="133">
        <v>198454.8</v>
      </c>
      <c r="G316" s="61">
        <v>75</v>
      </c>
      <c r="H316" s="70">
        <f t="shared" ref="H316:H337" si="62">F316*G316/100</f>
        <v>148841.1</v>
      </c>
      <c r="I316" s="15">
        <f t="shared" si="61"/>
        <v>49613.699999999983</v>
      </c>
      <c r="J316" s="15">
        <f t="shared" si="55"/>
        <v>146.13755522827688</v>
      </c>
      <c r="K316" s="15">
        <f t="shared" ref="K316:K337" si="63">$J$11*$J$19-J316</f>
        <v>545.32080494166689</v>
      </c>
      <c r="L316" s="15">
        <f t="shared" ref="L316:L337" si="64">IF(K316&gt;0,$J$7*$J$8*(K316/$K$19),0)+$J$7*$J$9*(E316/$E$19)+$J$7*$J$10*(D316/$D$19)</f>
        <v>959305.55375981366</v>
      </c>
      <c r="M316" s="15"/>
      <c r="N316" s="15">
        <f t="shared" si="49"/>
        <v>959305.55375981366</v>
      </c>
      <c r="O316" s="38">
        <f t="shared" si="54"/>
        <v>959.30555375981362</v>
      </c>
      <c r="P316" s="38">
        <v>903.44025157794772</v>
      </c>
      <c r="Q316" s="38">
        <f t="shared" si="56"/>
        <v>903.4</v>
      </c>
      <c r="R316" s="38"/>
      <c r="S316" s="38"/>
      <c r="U316" s="38"/>
      <c r="V316" s="38"/>
      <c r="W316" s="38"/>
      <c r="X316" s="38"/>
    </row>
    <row r="317" spans="1:24" x14ac:dyDescent="0.25">
      <c r="A317" s="5"/>
      <c r="B317" s="1" t="s">
        <v>215</v>
      </c>
      <c r="C317" s="53">
        <v>4</v>
      </c>
      <c r="D317" s="75">
        <v>50.628500000000003</v>
      </c>
      <c r="E317" s="179">
        <v>3113</v>
      </c>
      <c r="F317" s="133">
        <v>604630.9</v>
      </c>
      <c r="G317" s="61">
        <v>75</v>
      </c>
      <c r="H317" s="70">
        <f t="shared" si="62"/>
        <v>453473.17499999999</v>
      </c>
      <c r="I317" s="15">
        <f t="shared" si="61"/>
        <v>151157.72500000003</v>
      </c>
      <c r="J317" s="15">
        <f t="shared" si="55"/>
        <v>194.22772245422422</v>
      </c>
      <c r="K317" s="15">
        <f t="shared" si="63"/>
        <v>497.23063771571947</v>
      </c>
      <c r="L317" s="15">
        <f t="shared" si="64"/>
        <v>1110094.2808789941</v>
      </c>
      <c r="M317" s="15"/>
      <c r="N317" s="15">
        <f t="shared" si="49"/>
        <v>1110094.2808789941</v>
      </c>
      <c r="O317" s="38">
        <f t="shared" si="54"/>
        <v>1110.0942808789941</v>
      </c>
      <c r="P317" s="38">
        <v>1035.4555488758967</v>
      </c>
      <c r="Q317" s="38">
        <f t="shared" si="56"/>
        <v>1035.5</v>
      </c>
      <c r="R317" s="38"/>
      <c r="S317" s="38"/>
      <c r="U317" s="38"/>
      <c r="V317" s="38"/>
      <c r="W317" s="38"/>
      <c r="X317" s="38"/>
    </row>
    <row r="318" spans="1:24" x14ac:dyDescent="0.25">
      <c r="A318" s="5"/>
      <c r="B318" s="1" t="s">
        <v>54</v>
      </c>
      <c r="C318" s="53">
        <v>4</v>
      </c>
      <c r="D318" s="75">
        <v>17.781400000000001</v>
      </c>
      <c r="E318" s="179">
        <v>723</v>
      </c>
      <c r="F318" s="133">
        <v>98604.9</v>
      </c>
      <c r="G318" s="61">
        <v>75</v>
      </c>
      <c r="H318" s="70">
        <f t="shared" si="62"/>
        <v>73953.675000000003</v>
      </c>
      <c r="I318" s="15">
        <f t="shared" si="61"/>
        <v>24651.224999999991</v>
      </c>
      <c r="J318" s="15">
        <f t="shared" si="55"/>
        <v>136.38298755186722</v>
      </c>
      <c r="K318" s="15">
        <f t="shared" si="63"/>
        <v>555.07537261807647</v>
      </c>
      <c r="L318" s="15">
        <f t="shared" si="64"/>
        <v>841758.1375650987</v>
      </c>
      <c r="M318" s="15"/>
      <c r="N318" s="15">
        <f t="shared" si="49"/>
        <v>841758.1375650987</v>
      </c>
      <c r="O318" s="38">
        <f t="shared" si="54"/>
        <v>841.75813756509865</v>
      </c>
      <c r="P318" s="38">
        <v>745.38773641555997</v>
      </c>
      <c r="Q318" s="38">
        <f t="shared" si="56"/>
        <v>745.4</v>
      </c>
      <c r="R318" s="38"/>
      <c r="S318" s="38"/>
      <c r="U318" s="38"/>
      <c r="V318" s="38"/>
      <c r="W318" s="38"/>
      <c r="X318" s="38"/>
    </row>
    <row r="319" spans="1:24" x14ac:dyDescent="0.25">
      <c r="A319" s="5"/>
      <c r="B319" s="1" t="s">
        <v>216</v>
      </c>
      <c r="C319" s="53">
        <v>4</v>
      </c>
      <c r="D319" s="75">
        <v>43.372099999999996</v>
      </c>
      <c r="E319" s="179">
        <v>1700</v>
      </c>
      <c r="F319" s="133">
        <v>301746.7</v>
      </c>
      <c r="G319" s="61">
        <v>75</v>
      </c>
      <c r="H319" s="70">
        <f t="shared" si="62"/>
        <v>226310.02499999999</v>
      </c>
      <c r="I319" s="15">
        <f t="shared" si="61"/>
        <v>75436.675000000017</v>
      </c>
      <c r="J319" s="15">
        <f t="shared" si="55"/>
        <v>177.49805882352942</v>
      </c>
      <c r="K319" s="15">
        <f t="shared" si="63"/>
        <v>513.96030134641433</v>
      </c>
      <c r="L319" s="15">
        <f t="shared" si="64"/>
        <v>964641.36574101355</v>
      </c>
      <c r="M319" s="15"/>
      <c r="N319" s="15">
        <f t="shared" si="49"/>
        <v>964641.36574101355</v>
      </c>
      <c r="O319" s="38">
        <f t="shared" si="54"/>
        <v>964.6413657410136</v>
      </c>
      <c r="P319" s="38">
        <v>900.96709734046021</v>
      </c>
      <c r="Q319" s="38">
        <f t="shared" si="56"/>
        <v>901</v>
      </c>
      <c r="R319" s="38"/>
      <c r="S319" s="38"/>
      <c r="U319" s="38"/>
      <c r="V319" s="38"/>
      <c r="W319" s="38"/>
      <c r="X319" s="38"/>
    </row>
    <row r="320" spans="1:24" x14ac:dyDescent="0.25">
      <c r="A320" s="5"/>
      <c r="B320" s="1" t="s">
        <v>217</v>
      </c>
      <c r="C320" s="53">
        <v>4</v>
      </c>
      <c r="D320" s="75">
        <v>24.393000000000001</v>
      </c>
      <c r="E320" s="179">
        <v>1046</v>
      </c>
      <c r="F320" s="133">
        <v>670906.30000000005</v>
      </c>
      <c r="G320" s="61">
        <v>75</v>
      </c>
      <c r="H320" s="70">
        <f t="shared" si="62"/>
        <v>503179.72499999998</v>
      </c>
      <c r="I320" s="15">
        <f t="shared" si="61"/>
        <v>167726.57500000007</v>
      </c>
      <c r="J320" s="15">
        <f t="shared" si="55"/>
        <v>641.40181644359473</v>
      </c>
      <c r="K320" s="15">
        <f t="shared" si="63"/>
        <v>50.056543726348991</v>
      </c>
      <c r="L320" s="15">
        <f t="shared" si="64"/>
        <v>243926.7699620554</v>
      </c>
      <c r="M320" s="15"/>
      <c r="N320" s="15">
        <f t="shared" si="49"/>
        <v>243926.7699620554</v>
      </c>
      <c r="O320" s="38">
        <f t="shared" si="54"/>
        <v>243.9267699620554</v>
      </c>
      <c r="P320" s="38">
        <v>335.18209261910857</v>
      </c>
      <c r="Q320" s="38">
        <f t="shared" si="56"/>
        <v>335.2</v>
      </c>
      <c r="R320" s="38"/>
      <c r="S320" s="38"/>
      <c r="U320" s="38"/>
      <c r="V320" s="38"/>
      <c r="W320" s="38"/>
      <c r="X320" s="38"/>
    </row>
    <row r="321" spans="1:24" x14ac:dyDescent="0.25">
      <c r="A321" s="5"/>
      <c r="B321" s="1" t="s">
        <v>218</v>
      </c>
      <c r="C321" s="53">
        <v>4</v>
      </c>
      <c r="D321" s="75">
        <v>23.819200000000002</v>
      </c>
      <c r="E321" s="179">
        <v>1381</v>
      </c>
      <c r="F321" s="133">
        <v>283558.5</v>
      </c>
      <c r="G321" s="61">
        <v>75</v>
      </c>
      <c r="H321" s="70">
        <f t="shared" si="62"/>
        <v>212668.875</v>
      </c>
      <c r="I321" s="15">
        <f t="shared" si="61"/>
        <v>70889.625</v>
      </c>
      <c r="J321" s="15">
        <f t="shared" si="55"/>
        <v>205.32838522809558</v>
      </c>
      <c r="K321" s="15">
        <f t="shared" si="63"/>
        <v>486.1299749418481</v>
      </c>
      <c r="L321" s="15">
        <f t="shared" si="64"/>
        <v>838517.33772091451</v>
      </c>
      <c r="M321" s="15"/>
      <c r="N321" s="15">
        <f t="shared" ref="N321:N384" si="65">L321+M321</f>
        <v>838517.33772091451</v>
      </c>
      <c r="O321" s="38">
        <f t="shared" si="54"/>
        <v>838.5173377209145</v>
      </c>
      <c r="P321" s="38">
        <v>776.11187401375867</v>
      </c>
      <c r="Q321" s="38">
        <f t="shared" si="56"/>
        <v>776.1</v>
      </c>
      <c r="R321" s="38"/>
      <c r="S321" s="38"/>
      <c r="U321" s="38"/>
      <c r="V321" s="38"/>
      <c r="W321" s="38"/>
      <c r="X321" s="38"/>
    </row>
    <row r="322" spans="1:24" x14ac:dyDescent="0.25">
      <c r="A322" s="5"/>
      <c r="B322" s="1" t="s">
        <v>219</v>
      </c>
      <c r="C322" s="53">
        <v>4</v>
      </c>
      <c r="D322" s="75">
        <v>26.022399999999998</v>
      </c>
      <c r="E322" s="179">
        <v>1106</v>
      </c>
      <c r="F322" s="133">
        <v>168166.9</v>
      </c>
      <c r="G322" s="61">
        <v>75</v>
      </c>
      <c r="H322" s="70">
        <f t="shared" si="62"/>
        <v>126125.175</v>
      </c>
      <c r="I322" s="15">
        <f t="shared" si="61"/>
        <v>42041.724999999991</v>
      </c>
      <c r="J322" s="15">
        <f t="shared" si="55"/>
        <v>152.04963833634719</v>
      </c>
      <c r="K322" s="15">
        <f t="shared" si="63"/>
        <v>539.40872183359647</v>
      </c>
      <c r="L322" s="15">
        <f t="shared" si="64"/>
        <v>885255.80118121719</v>
      </c>
      <c r="M322" s="15"/>
      <c r="N322" s="15">
        <f t="shared" si="65"/>
        <v>885255.80118121719</v>
      </c>
      <c r="O322" s="38">
        <f t="shared" si="54"/>
        <v>885.25580118121718</v>
      </c>
      <c r="P322" s="38">
        <v>817.98243346996787</v>
      </c>
      <c r="Q322" s="38">
        <f t="shared" si="56"/>
        <v>818</v>
      </c>
      <c r="R322" s="38"/>
      <c r="S322" s="38"/>
      <c r="U322" s="38"/>
      <c r="V322" s="38"/>
      <c r="W322" s="38"/>
      <c r="X322" s="38"/>
    </row>
    <row r="323" spans="1:24" x14ac:dyDescent="0.25">
      <c r="A323" s="5"/>
      <c r="B323" s="1" t="s">
        <v>213</v>
      </c>
      <c r="C323" s="53">
        <v>4</v>
      </c>
      <c r="D323" s="75">
        <v>27.476400000000002</v>
      </c>
      <c r="E323" s="179">
        <v>1548</v>
      </c>
      <c r="F323" s="133">
        <v>271660.79999999999</v>
      </c>
      <c r="G323" s="61">
        <v>75</v>
      </c>
      <c r="H323" s="70">
        <f t="shared" si="62"/>
        <v>203745.6</v>
      </c>
      <c r="I323" s="15">
        <f t="shared" si="61"/>
        <v>67915.199999999983</v>
      </c>
      <c r="J323" s="15">
        <f t="shared" si="55"/>
        <v>175.49147286821704</v>
      </c>
      <c r="K323" s="15">
        <f t="shared" si="63"/>
        <v>515.96688730172673</v>
      </c>
      <c r="L323" s="15">
        <f t="shared" si="64"/>
        <v>904905.15816666535</v>
      </c>
      <c r="M323" s="15"/>
      <c r="N323" s="15">
        <f t="shared" si="65"/>
        <v>904905.15816666535</v>
      </c>
      <c r="O323" s="38">
        <f t="shared" si="54"/>
        <v>904.90515816666539</v>
      </c>
      <c r="P323" s="38">
        <v>860.14938254426841</v>
      </c>
      <c r="Q323" s="38">
        <f t="shared" si="56"/>
        <v>860.1</v>
      </c>
      <c r="R323" s="38"/>
      <c r="S323" s="38"/>
      <c r="U323" s="38"/>
      <c r="V323" s="38"/>
      <c r="W323" s="38"/>
      <c r="X323" s="38"/>
    </row>
    <row r="324" spans="1:24" x14ac:dyDescent="0.25">
      <c r="A324" s="5"/>
      <c r="B324" s="1" t="s">
        <v>220</v>
      </c>
      <c r="C324" s="53">
        <v>4</v>
      </c>
      <c r="D324" s="75">
        <v>15</v>
      </c>
      <c r="E324" s="179">
        <v>532</v>
      </c>
      <c r="F324" s="133">
        <v>71040.600000000006</v>
      </c>
      <c r="G324" s="61">
        <v>75</v>
      </c>
      <c r="H324" s="70">
        <f t="shared" si="62"/>
        <v>53280.45</v>
      </c>
      <c r="I324" s="15">
        <f t="shared" si="61"/>
        <v>17760.150000000009</v>
      </c>
      <c r="J324" s="15">
        <f t="shared" si="55"/>
        <v>133.53496240601504</v>
      </c>
      <c r="K324" s="15">
        <f t="shared" si="63"/>
        <v>557.92339776392873</v>
      </c>
      <c r="L324" s="15">
        <f t="shared" si="64"/>
        <v>817568.69298640336</v>
      </c>
      <c r="M324" s="15"/>
      <c r="N324" s="15">
        <f t="shared" si="65"/>
        <v>817568.69298640336</v>
      </c>
      <c r="O324" s="38">
        <f t="shared" si="54"/>
        <v>817.56869298640333</v>
      </c>
      <c r="P324" s="38">
        <v>711.71218257218084</v>
      </c>
      <c r="Q324" s="38">
        <f t="shared" si="56"/>
        <v>711.7</v>
      </c>
      <c r="R324" s="38"/>
      <c r="S324" s="38"/>
      <c r="U324" s="38"/>
      <c r="V324" s="38"/>
      <c r="W324" s="38"/>
      <c r="X324" s="38"/>
    </row>
    <row r="325" spans="1:24" x14ac:dyDescent="0.25">
      <c r="A325" s="5"/>
      <c r="B325" s="1" t="s">
        <v>221</v>
      </c>
      <c r="C325" s="53">
        <v>4</v>
      </c>
      <c r="D325" s="74">
        <v>39.362300000000005</v>
      </c>
      <c r="E325" s="179">
        <v>1723</v>
      </c>
      <c r="F325" s="133">
        <v>197131.6</v>
      </c>
      <c r="G325" s="61">
        <v>75</v>
      </c>
      <c r="H325" s="70">
        <f t="shared" si="62"/>
        <v>147848.70000000001</v>
      </c>
      <c r="I325" s="15">
        <f t="shared" si="61"/>
        <v>49282.899999999994</v>
      </c>
      <c r="J325" s="15">
        <f t="shared" si="55"/>
        <v>114.41183981427743</v>
      </c>
      <c r="K325" s="15">
        <f t="shared" si="63"/>
        <v>577.0465203556663</v>
      </c>
      <c r="L325" s="15">
        <f t="shared" si="64"/>
        <v>1036510.8534534522</v>
      </c>
      <c r="M325" s="15"/>
      <c r="N325" s="15">
        <f t="shared" si="65"/>
        <v>1036510.8534534522</v>
      </c>
      <c r="O325" s="38">
        <f t="shared" si="54"/>
        <v>1036.5108534534522</v>
      </c>
      <c r="P325" s="38">
        <v>919.41971718086268</v>
      </c>
      <c r="Q325" s="38">
        <f t="shared" si="56"/>
        <v>919.4</v>
      </c>
      <c r="R325" s="38"/>
      <c r="S325" s="38"/>
      <c r="U325" s="38"/>
      <c r="V325" s="38"/>
      <c r="W325" s="38"/>
      <c r="X325" s="38"/>
    </row>
    <row r="326" spans="1:24" x14ac:dyDescent="0.25">
      <c r="A326" s="5"/>
      <c r="B326" s="1" t="s">
        <v>132</v>
      </c>
      <c r="C326" s="53">
        <v>4</v>
      </c>
      <c r="D326" s="75">
        <v>32.915100000000002</v>
      </c>
      <c r="E326" s="179">
        <v>819</v>
      </c>
      <c r="F326" s="133">
        <v>162404.29999999999</v>
      </c>
      <c r="G326" s="61">
        <v>75</v>
      </c>
      <c r="H326" s="70">
        <f t="shared" si="62"/>
        <v>121803.22500000001</v>
      </c>
      <c r="I326" s="15">
        <f t="shared" si="61"/>
        <v>40601.074999999983</v>
      </c>
      <c r="J326" s="15">
        <f t="shared" si="55"/>
        <v>198.29584859584858</v>
      </c>
      <c r="K326" s="15">
        <f t="shared" si="63"/>
        <v>493.16251157409511</v>
      </c>
      <c r="L326" s="15">
        <f t="shared" si="64"/>
        <v>816315.05968423502</v>
      </c>
      <c r="M326" s="15"/>
      <c r="N326" s="15">
        <f t="shared" si="65"/>
        <v>816315.05968423502</v>
      </c>
      <c r="O326" s="38">
        <f t="shared" si="54"/>
        <v>816.31505968423505</v>
      </c>
      <c r="P326" s="38">
        <v>789.75125321407904</v>
      </c>
      <c r="Q326" s="38">
        <f t="shared" si="56"/>
        <v>789.8</v>
      </c>
      <c r="R326" s="38"/>
      <c r="S326" s="38"/>
      <c r="U326" s="38"/>
      <c r="V326" s="38"/>
      <c r="W326" s="38"/>
      <c r="X326" s="38"/>
    </row>
    <row r="327" spans="1:24" x14ac:dyDescent="0.25">
      <c r="A327" s="5"/>
      <c r="B327" s="1" t="s">
        <v>770</v>
      </c>
      <c r="C327" s="53">
        <v>4</v>
      </c>
      <c r="D327" s="75">
        <v>27.975200000000001</v>
      </c>
      <c r="E327" s="179">
        <v>1656</v>
      </c>
      <c r="F327" s="133">
        <v>263360.3</v>
      </c>
      <c r="G327" s="61">
        <v>75</v>
      </c>
      <c r="H327" s="70">
        <f t="shared" si="62"/>
        <v>197520.22500000001</v>
      </c>
      <c r="I327" s="15">
        <f t="shared" si="61"/>
        <v>65840.074999999983</v>
      </c>
      <c r="J327" s="15">
        <f t="shared" si="55"/>
        <v>159.03399758454105</v>
      </c>
      <c r="K327" s="15">
        <f t="shared" si="63"/>
        <v>532.4243625854026</v>
      </c>
      <c r="L327" s="15">
        <f t="shared" si="64"/>
        <v>938705.64464179659</v>
      </c>
      <c r="M327" s="15"/>
      <c r="N327" s="15">
        <f t="shared" si="65"/>
        <v>938705.64464179659</v>
      </c>
      <c r="O327" s="38">
        <f t="shared" si="54"/>
        <v>938.70564464179654</v>
      </c>
      <c r="P327" s="38">
        <v>848.34453683947856</v>
      </c>
      <c r="Q327" s="38">
        <f t="shared" si="56"/>
        <v>848.3</v>
      </c>
      <c r="R327" s="38"/>
      <c r="S327" s="38"/>
      <c r="U327" s="38"/>
      <c r="V327" s="38"/>
      <c r="W327" s="38"/>
      <c r="X327" s="38"/>
    </row>
    <row r="328" spans="1:24" x14ac:dyDescent="0.25">
      <c r="A328" s="5"/>
      <c r="B328" s="1" t="s">
        <v>222</v>
      </c>
      <c r="C328" s="53">
        <v>3</v>
      </c>
      <c r="D328" s="75">
        <v>6.8707000000000011</v>
      </c>
      <c r="E328" s="179">
        <v>9211</v>
      </c>
      <c r="F328" s="133">
        <v>16881684</v>
      </c>
      <c r="G328" s="61">
        <v>20</v>
      </c>
      <c r="H328" s="70">
        <f t="shared" si="62"/>
        <v>3376336.8</v>
      </c>
      <c r="I328" s="15">
        <f t="shared" si="61"/>
        <v>13505347.199999999</v>
      </c>
      <c r="J328" s="15">
        <f t="shared" si="55"/>
        <v>1832.7742916078603</v>
      </c>
      <c r="K328" s="15">
        <f t="shared" si="63"/>
        <v>-1141.3159314379166</v>
      </c>
      <c r="L328" s="15">
        <f t="shared" si="64"/>
        <v>970003.6845195241</v>
      </c>
      <c r="M328" s="15"/>
      <c r="N328" s="15">
        <f t="shared" si="65"/>
        <v>970003.6845195241</v>
      </c>
      <c r="O328" s="38">
        <f t="shared" si="54"/>
        <v>970.00368451952409</v>
      </c>
      <c r="P328" s="38">
        <v>898.05901110657726</v>
      </c>
      <c r="Q328" s="38">
        <f t="shared" si="56"/>
        <v>898.1</v>
      </c>
      <c r="R328" s="38"/>
      <c r="S328" s="38"/>
      <c r="U328" s="38"/>
      <c r="V328" s="38"/>
      <c r="W328" s="38"/>
      <c r="X328" s="38"/>
    </row>
    <row r="329" spans="1:24" x14ac:dyDescent="0.25">
      <c r="A329" s="5"/>
      <c r="B329" s="1" t="s">
        <v>223</v>
      </c>
      <c r="C329" s="53">
        <v>4</v>
      </c>
      <c r="D329" s="75">
        <v>14.065399999999999</v>
      </c>
      <c r="E329" s="179">
        <v>596</v>
      </c>
      <c r="F329" s="133">
        <v>79809.399999999994</v>
      </c>
      <c r="G329" s="61">
        <v>75</v>
      </c>
      <c r="H329" s="70">
        <f t="shared" si="62"/>
        <v>59857.05</v>
      </c>
      <c r="I329" s="15">
        <f t="shared" si="61"/>
        <v>19952.349999999991</v>
      </c>
      <c r="J329" s="15">
        <f t="shared" si="55"/>
        <v>133.90838926174496</v>
      </c>
      <c r="K329" s="15">
        <f t="shared" si="63"/>
        <v>557.5499709081987</v>
      </c>
      <c r="L329" s="15">
        <f t="shared" si="64"/>
        <v>820944.73347534542</v>
      </c>
      <c r="M329" s="15"/>
      <c r="N329" s="15">
        <f t="shared" si="65"/>
        <v>820944.73347534542</v>
      </c>
      <c r="O329" s="38">
        <f t="shared" si="54"/>
        <v>820.9447334753454</v>
      </c>
      <c r="P329" s="38">
        <v>706.31680125274022</v>
      </c>
      <c r="Q329" s="38">
        <f t="shared" si="56"/>
        <v>706.3</v>
      </c>
      <c r="R329" s="38"/>
      <c r="S329" s="38"/>
      <c r="U329" s="38"/>
      <c r="V329" s="38"/>
      <c r="W329" s="38"/>
      <c r="X329" s="38"/>
    </row>
    <row r="330" spans="1:24" x14ac:dyDescent="0.25">
      <c r="A330" s="5"/>
      <c r="B330" s="1" t="s">
        <v>224</v>
      </c>
      <c r="C330" s="53">
        <v>4</v>
      </c>
      <c r="D330" s="75">
        <v>39.993099999999998</v>
      </c>
      <c r="E330" s="179">
        <v>1363</v>
      </c>
      <c r="F330" s="133">
        <v>274479</v>
      </c>
      <c r="G330" s="61">
        <v>75</v>
      </c>
      <c r="H330" s="70">
        <f t="shared" si="62"/>
        <v>205859.25</v>
      </c>
      <c r="I330" s="15">
        <f t="shared" si="61"/>
        <v>68619.75</v>
      </c>
      <c r="J330" s="15">
        <f t="shared" si="55"/>
        <v>201.37857666911225</v>
      </c>
      <c r="K330" s="15">
        <f t="shared" si="63"/>
        <v>490.07978350083147</v>
      </c>
      <c r="L330" s="15">
        <f t="shared" si="64"/>
        <v>889212.22695157386</v>
      </c>
      <c r="M330" s="15"/>
      <c r="N330" s="15">
        <f t="shared" si="65"/>
        <v>889212.22695157386</v>
      </c>
      <c r="O330" s="38">
        <f t="shared" si="54"/>
        <v>889.21222695157383</v>
      </c>
      <c r="P330" s="38">
        <v>755.48846399927925</v>
      </c>
      <c r="Q330" s="38">
        <f t="shared" si="56"/>
        <v>755.5</v>
      </c>
      <c r="R330" s="38"/>
      <c r="S330" s="38"/>
      <c r="U330" s="38"/>
      <c r="V330" s="38"/>
      <c r="W330" s="38"/>
      <c r="X330" s="38"/>
    </row>
    <row r="331" spans="1:24" x14ac:dyDescent="0.25">
      <c r="A331" s="5"/>
      <c r="B331" s="1" t="s">
        <v>225</v>
      </c>
      <c r="C331" s="53">
        <v>4</v>
      </c>
      <c r="D331" s="75">
        <v>8.6809999999999992</v>
      </c>
      <c r="E331" s="179">
        <v>1064</v>
      </c>
      <c r="F331" s="133">
        <v>235518</v>
      </c>
      <c r="G331" s="61">
        <v>75</v>
      </c>
      <c r="H331" s="70">
        <f t="shared" si="62"/>
        <v>176638.5</v>
      </c>
      <c r="I331" s="15">
        <f t="shared" si="61"/>
        <v>58879.5</v>
      </c>
      <c r="J331" s="15">
        <f t="shared" si="55"/>
        <v>221.3515037593985</v>
      </c>
      <c r="K331" s="15">
        <f t="shared" si="63"/>
        <v>470.10685641054522</v>
      </c>
      <c r="L331" s="15">
        <f t="shared" si="64"/>
        <v>740764.18796335941</v>
      </c>
      <c r="M331" s="15"/>
      <c r="N331" s="15">
        <f t="shared" si="65"/>
        <v>740764.18796335941</v>
      </c>
      <c r="O331" s="38">
        <f t="shared" si="54"/>
        <v>740.7641879633594</v>
      </c>
      <c r="P331" s="38">
        <v>718.33356454272064</v>
      </c>
      <c r="Q331" s="38">
        <f t="shared" si="56"/>
        <v>718.3</v>
      </c>
      <c r="R331" s="38"/>
      <c r="S331" s="38"/>
      <c r="U331" s="38"/>
      <c r="V331" s="38"/>
      <c r="W331" s="38"/>
      <c r="X331" s="38"/>
    </row>
    <row r="332" spans="1:24" x14ac:dyDescent="0.25">
      <c r="A332" s="5"/>
      <c r="B332" s="1" t="s">
        <v>226</v>
      </c>
      <c r="C332" s="53">
        <v>4</v>
      </c>
      <c r="D332" s="75">
        <v>23.636699999999998</v>
      </c>
      <c r="E332" s="179">
        <v>943</v>
      </c>
      <c r="F332" s="133">
        <v>172044.4</v>
      </c>
      <c r="G332" s="61">
        <v>75</v>
      </c>
      <c r="H332" s="70">
        <f t="shared" si="62"/>
        <v>129033.3</v>
      </c>
      <c r="I332" s="15">
        <f t="shared" si="61"/>
        <v>43011.099999999991</v>
      </c>
      <c r="J332" s="15">
        <f t="shared" si="55"/>
        <v>182.44369034994696</v>
      </c>
      <c r="K332" s="15">
        <f t="shared" si="63"/>
        <v>509.01466981999675</v>
      </c>
      <c r="L332" s="15">
        <f t="shared" si="64"/>
        <v>822294.05996746733</v>
      </c>
      <c r="M332" s="15"/>
      <c r="N332" s="15">
        <f t="shared" si="65"/>
        <v>822294.05996746733</v>
      </c>
      <c r="O332" s="38">
        <f t="shared" si="54"/>
        <v>822.29405996746732</v>
      </c>
      <c r="P332" s="38">
        <v>750.27566325987971</v>
      </c>
      <c r="Q332" s="38">
        <f t="shared" si="56"/>
        <v>750.3</v>
      </c>
      <c r="R332" s="38"/>
      <c r="S332" s="38"/>
      <c r="U332" s="38"/>
      <c r="V332" s="38"/>
      <c r="W332" s="38"/>
      <c r="X332" s="38"/>
    </row>
    <row r="333" spans="1:24" x14ac:dyDescent="0.25">
      <c r="A333" s="5"/>
      <c r="B333" s="1" t="s">
        <v>227</v>
      </c>
      <c r="C333" s="53">
        <v>4</v>
      </c>
      <c r="D333" s="75">
        <v>35.176200000000001</v>
      </c>
      <c r="E333" s="179">
        <v>1674</v>
      </c>
      <c r="F333" s="133">
        <v>196055.9</v>
      </c>
      <c r="G333" s="61">
        <v>75</v>
      </c>
      <c r="H333" s="70">
        <f t="shared" si="62"/>
        <v>147041.92499999999</v>
      </c>
      <c r="I333" s="15">
        <f t="shared" si="61"/>
        <v>49013.975000000006</v>
      </c>
      <c r="J333" s="15">
        <f t="shared" si="55"/>
        <v>117.11821983273596</v>
      </c>
      <c r="K333" s="15">
        <f t="shared" si="63"/>
        <v>574.3401403372078</v>
      </c>
      <c r="L333" s="15">
        <f t="shared" si="64"/>
        <v>1015687.4125916514</v>
      </c>
      <c r="M333" s="15"/>
      <c r="N333" s="15">
        <f t="shared" si="65"/>
        <v>1015687.4125916514</v>
      </c>
      <c r="O333" s="38">
        <f t="shared" si="54"/>
        <v>1015.6874125916514</v>
      </c>
      <c r="P333" s="38">
        <v>911.18575597201027</v>
      </c>
      <c r="Q333" s="38">
        <f t="shared" si="56"/>
        <v>911.2</v>
      </c>
      <c r="R333" s="38"/>
      <c r="S333" s="38"/>
      <c r="U333" s="38"/>
      <c r="V333" s="38"/>
      <c r="W333" s="38"/>
      <c r="X333" s="38"/>
    </row>
    <row r="334" spans="1:24" x14ac:dyDescent="0.25">
      <c r="A334" s="5"/>
      <c r="B334" s="1" t="s">
        <v>228</v>
      </c>
      <c r="C334" s="53">
        <v>4</v>
      </c>
      <c r="D334" s="75">
        <v>33.835300000000004</v>
      </c>
      <c r="E334" s="179">
        <v>1768</v>
      </c>
      <c r="F334" s="133">
        <v>459028.4</v>
      </c>
      <c r="G334" s="61">
        <v>75</v>
      </c>
      <c r="H334" s="70">
        <f t="shared" si="62"/>
        <v>344271.3</v>
      </c>
      <c r="I334" s="15">
        <f t="shared" si="61"/>
        <v>114757.10000000003</v>
      </c>
      <c r="J334" s="15">
        <f t="shared" si="55"/>
        <v>259.63144796380089</v>
      </c>
      <c r="K334" s="15">
        <f t="shared" si="63"/>
        <v>431.82691220614282</v>
      </c>
      <c r="L334" s="15">
        <f t="shared" si="64"/>
        <v>837867.00748091226</v>
      </c>
      <c r="M334" s="15"/>
      <c r="N334" s="15">
        <f t="shared" si="65"/>
        <v>837867.00748091226</v>
      </c>
      <c r="O334" s="38">
        <f t="shared" si="54"/>
        <v>837.86700748091221</v>
      </c>
      <c r="P334" s="38">
        <v>739.58465139632983</v>
      </c>
      <c r="Q334" s="38">
        <f t="shared" si="56"/>
        <v>739.6</v>
      </c>
      <c r="R334" s="38"/>
      <c r="S334" s="38"/>
      <c r="U334" s="38"/>
      <c r="V334" s="38"/>
      <c r="W334" s="38"/>
      <c r="X334" s="38"/>
    </row>
    <row r="335" spans="1:24" x14ac:dyDescent="0.25">
      <c r="A335" s="5"/>
      <c r="B335" s="1" t="s">
        <v>771</v>
      </c>
      <c r="C335" s="53">
        <v>4</v>
      </c>
      <c r="D335" s="75">
        <v>47.278100000000009</v>
      </c>
      <c r="E335" s="179">
        <v>3139</v>
      </c>
      <c r="F335" s="133">
        <v>946054.5</v>
      </c>
      <c r="G335" s="61">
        <v>75</v>
      </c>
      <c r="H335" s="70">
        <f t="shared" si="62"/>
        <v>709540.875</v>
      </c>
      <c r="I335" s="15">
        <f t="shared" si="61"/>
        <v>236513.625</v>
      </c>
      <c r="J335" s="15">
        <f t="shared" si="55"/>
        <v>301.38722523096527</v>
      </c>
      <c r="K335" s="15">
        <f t="shared" si="63"/>
        <v>390.07113493897845</v>
      </c>
      <c r="L335" s="15">
        <f t="shared" si="64"/>
        <v>964905.70969189471</v>
      </c>
      <c r="M335" s="15"/>
      <c r="N335" s="15">
        <f t="shared" si="65"/>
        <v>964905.70969189471</v>
      </c>
      <c r="O335" s="38">
        <f t="shared" si="54"/>
        <v>964.90570969189469</v>
      </c>
      <c r="P335" s="38">
        <v>862.20933435030315</v>
      </c>
      <c r="Q335" s="38">
        <f t="shared" si="56"/>
        <v>862.2</v>
      </c>
      <c r="R335" s="38"/>
      <c r="S335" s="38"/>
      <c r="U335" s="38"/>
      <c r="V335" s="38"/>
      <c r="W335" s="38"/>
      <c r="X335" s="38"/>
    </row>
    <row r="336" spans="1:24" x14ac:dyDescent="0.25">
      <c r="A336" s="5"/>
      <c r="B336" s="1" t="s">
        <v>229</v>
      </c>
      <c r="C336" s="53">
        <v>4</v>
      </c>
      <c r="D336" s="75">
        <v>17.511099999999999</v>
      </c>
      <c r="E336" s="179">
        <v>636</v>
      </c>
      <c r="F336" s="133">
        <v>182072.3</v>
      </c>
      <c r="G336" s="61">
        <v>75</v>
      </c>
      <c r="H336" s="70">
        <f t="shared" si="62"/>
        <v>136554.22500000001</v>
      </c>
      <c r="I336" s="15">
        <f t="shared" si="61"/>
        <v>45518.074999999983</v>
      </c>
      <c r="J336" s="15">
        <f t="shared" si="55"/>
        <v>286.27720125786163</v>
      </c>
      <c r="K336" s="15">
        <f t="shared" si="63"/>
        <v>405.18115891208208</v>
      </c>
      <c r="L336" s="15">
        <f t="shared" si="64"/>
        <v>638906.84682695905</v>
      </c>
      <c r="M336" s="15"/>
      <c r="N336" s="15">
        <f t="shared" si="65"/>
        <v>638906.84682695905</v>
      </c>
      <c r="O336" s="38">
        <f t="shared" si="54"/>
        <v>638.90684682695905</v>
      </c>
      <c r="P336" s="38">
        <v>581.47135015449021</v>
      </c>
      <c r="Q336" s="38">
        <f t="shared" si="56"/>
        <v>581.5</v>
      </c>
      <c r="R336" s="38"/>
      <c r="S336" s="38"/>
      <c r="U336" s="38"/>
      <c r="V336" s="38"/>
      <c r="W336" s="38"/>
      <c r="X336" s="38"/>
    </row>
    <row r="337" spans="1:24" x14ac:dyDescent="0.25">
      <c r="A337" s="5"/>
      <c r="B337" s="1" t="s">
        <v>230</v>
      </c>
      <c r="C337" s="53">
        <v>4</v>
      </c>
      <c r="D337" s="75">
        <v>48.5259</v>
      </c>
      <c r="E337" s="179">
        <v>3921</v>
      </c>
      <c r="F337" s="133">
        <v>1353367</v>
      </c>
      <c r="G337" s="61">
        <v>75</v>
      </c>
      <c r="H337" s="70">
        <f t="shared" si="62"/>
        <v>1015025.25</v>
      </c>
      <c r="I337" s="15">
        <f t="shared" si="61"/>
        <v>338341.75</v>
      </c>
      <c r="J337" s="15">
        <f t="shared" si="55"/>
        <v>345.15863300178523</v>
      </c>
      <c r="K337" s="15">
        <f t="shared" si="63"/>
        <v>346.29972716815848</v>
      </c>
      <c r="L337" s="15">
        <f t="shared" si="64"/>
        <v>992823.28028047411</v>
      </c>
      <c r="M337" s="15"/>
      <c r="N337" s="15">
        <f t="shared" si="65"/>
        <v>992823.28028047411</v>
      </c>
      <c r="O337" s="38">
        <f t="shared" si="54"/>
        <v>992.82328028047414</v>
      </c>
      <c r="P337" s="38">
        <v>863.78594965533659</v>
      </c>
      <c r="Q337" s="38">
        <f t="shared" si="56"/>
        <v>863.8</v>
      </c>
      <c r="R337" s="38"/>
      <c r="S337" s="38"/>
      <c r="U337" s="38"/>
      <c r="V337" s="38"/>
      <c r="W337" s="38"/>
      <c r="X337" s="38"/>
    </row>
    <row r="338" spans="1:24" x14ac:dyDescent="0.25">
      <c r="A338" s="5"/>
      <c r="B338" s="1"/>
      <c r="C338" s="53"/>
      <c r="D338" s="75">
        <v>0</v>
      </c>
      <c r="E338" s="181"/>
      <c r="F338" s="62"/>
      <c r="G338" s="61"/>
      <c r="H338" s="62">
        <f>H339+H340</f>
        <v>31231741.199999999</v>
      </c>
      <c r="K338" s="15"/>
      <c r="L338" s="15"/>
      <c r="M338" s="15"/>
      <c r="N338" s="15"/>
      <c r="O338" s="38">
        <f t="shared" si="54"/>
        <v>0</v>
      </c>
      <c r="P338" s="38">
        <v>0</v>
      </c>
      <c r="Q338" s="38">
        <f t="shared" si="56"/>
        <v>0</v>
      </c>
      <c r="R338" s="38"/>
      <c r="S338" s="38"/>
      <c r="U338" s="38"/>
      <c r="V338" s="38"/>
      <c r="W338" s="38"/>
      <c r="X338" s="38"/>
    </row>
    <row r="339" spans="1:24" x14ac:dyDescent="0.25">
      <c r="A339" s="32" t="s">
        <v>231</v>
      </c>
      <c r="B339" s="2" t="s">
        <v>2</v>
      </c>
      <c r="C339" s="64"/>
      <c r="D339" s="7">
        <v>999.91469999999981</v>
      </c>
      <c r="E339" s="182">
        <f>E340</f>
        <v>80921</v>
      </c>
      <c r="F339" s="120"/>
      <c r="G339" s="61"/>
      <c r="H339" s="55">
        <f>H341</f>
        <v>11448996.074999999</v>
      </c>
      <c r="I339" s="12">
        <f>I341</f>
        <v>-11448996.074999999</v>
      </c>
      <c r="J339" s="12"/>
      <c r="K339" s="15"/>
      <c r="L339" s="15"/>
      <c r="M339" s="14">
        <f>M341</f>
        <v>36295495.661544994</v>
      </c>
      <c r="N339" s="12">
        <f t="shared" si="65"/>
        <v>36295495.661544994</v>
      </c>
      <c r="O339" s="38"/>
      <c r="P339" s="38"/>
      <c r="Q339" s="38">
        <f t="shared" si="56"/>
        <v>0</v>
      </c>
      <c r="R339" s="38"/>
      <c r="S339" s="38"/>
      <c r="U339" s="38"/>
      <c r="V339" s="38"/>
      <c r="W339" s="38"/>
      <c r="X339" s="38"/>
    </row>
    <row r="340" spans="1:24" x14ac:dyDescent="0.25">
      <c r="A340" s="32" t="s">
        <v>231</v>
      </c>
      <c r="B340" s="2" t="s">
        <v>3</v>
      </c>
      <c r="C340" s="64"/>
      <c r="D340" s="7">
        <v>999.91469999999981</v>
      </c>
      <c r="E340" s="182">
        <f>SUM(E342:E369)</f>
        <v>80921</v>
      </c>
      <c r="F340" s="120">
        <f>SUM(F342:F369)</f>
        <v>45795984.300000004</v>
      </c>
      <c r="G340" s="61"/>
      <c r="H340" s="55">
        <f>SUM(H342:H369)</f>
        <v>19782745.125</v>
      </c>
      <c r="I340" s="12">
        <f>SUM(I342:I369)</f>
        <v>26013239.175000004</v>
      </c>
      <c r="J340" s="12"/>
      <c r="K340" s="15"/>
      <c r="L340" s="12">
        <f>SUM(L342:L369)</f>
        <v>27094258.997875828</v>
      </c>
      <c r="M340" s="15"/>
      <c r="N340" s="12">
        <f t="shared" si="65"/>
        <v>27094258.997875828</v>
      </c>
      <c r="O340" s="38"/>
      <c r="P340" s="38"/>
      <c r="Q340" s="38">
        <f t="shared" si="56"/>
        <v>0</v>
      </c>
      <c r="R340" s="38"/>
      <c r="S340" s="38"/>
      <c r="U340" s="38"/>
      <c r="V340" s="38"/>
      <c r="W340" s="38"/>
      <c r="X340" s="38"/>
    </row>
    <row r="341" spans="1:24" x14ac:dyDescent="0.25">
      <c r="A341" s="5"/>
      <c r="B341" s="1" t="s">
        <v>26</v>
      </c>
      <c r="C341" s="53">
        <v>2</v>
      </c>
      <c r="D341" s="75">
        <v>0</v>
      </c>
      <c r="E341" s="183"/>
      <c r="F341" s="70"/>
      <c r="G341" s="61">
        <v>25</v>
      </c>
      <c r="H341" s="70">
        <f>F340*G341/100</f>
        <v>11448996.074999999</v>
      </c>
      <c r="I341" s="15">
        <f t="shared" ref="I341:I369" si="66">F341-H341</f>
        <v>-11448996.074999999</v>
      </c>
      <c r="J341" s="15"/>
      <c r="K341" s="15"/>
      <c r="L341" s="15"/>
      <c r="M341" s="15">
        <f>($L$7*$L$8*E339/$L$10)+($L$7*$L$9*D339/$L$11)</f>
        <v>36295495.661544994</v>
      </c>
      <c r="N341" s="15">
        <f t="shared" si="65"/>
        <v>36295495.661544994</v>
      </c>
      <c r="O341" s="38">
        <f t="shared" si="54"/>
        <v>36295.495661544992</v>
      </c>
      <c r="P341" s="38">
        <v>33684.971333011927</v>
      </c>
      <c r="Q341" s="38">
        <f t="shared" si="56"/>
        <v>33685</v>
      </c>
      <c r="R341" s="38"/>
      <c r="S341" s="38"/>
      <c r="U341" s="38"/>
      <c r="V341" s="38"/>
      <c r="W341" s="38"/>
      <c r="X341" s="38"/>
    </row>
    <row r="342" spans="1:24" x14ac:dyDescent="0.25">
      <c r="A342" s="5"/>
      <c r="B342" s="1" t="s">
        <v>232</v>
      </c>
      <c r="C342" s="53">
        <v>4</v>
      </c>
      <c r="D342" s="75">
        <v>11.5388</v>
      </c>
      <c r="E342" s="179">
        <v>491</v>
      </c>
      <c r="F342" s="134">
        <v>131959.9</v>
      </c>
      <c r="G342" s="61">
        <v>75</v>
      </c>
      <c r="H342" s="70">
        <f t="shared" ref="H342:H369" si="67">F342*G342/100</f>
        <v>98969.925000000003</v>
      </c>
      <c r="I342" s="15">
        <f t="shared" si="66"/>
        <v>32989.974999999991</v>
      </c>
      <c r="J342" s="15">
        <f t="shared" ref="J342:J405" si="68">F342/E342</f>
        <v>268.75743380855397</v>
      </c>
      <c r="K342" s="15">
        <f t="shared" ref="K342:K369" si="69">$J$11*$J$19-J342</f>
        <v>422.70092636138975</v>
      </c>
      <c r="L342" s="15">
        <f t="shared" ref="L342:L369" si="70">IF(K342&gt;0,$J$7*$J$8*(K342/$K$19),0)+$J$7*$J$9*(E342/$E$19)+$J$7*$J$10*(D342/$D$19)</f>
        <v>628996.52754806227</v>
      </c>
      <c r="M342" s="15"/>
      <c r="N342" s="15">
        <f t="shared" si="65"/>
        <v>628996.52754806227</v>
      </c>
      <c r="O342" s="38">
        <f t="shared" si="54"/>
        <v>628.99652754806232</v>
      </c>
      <c r="P342" s="38">
        <v>523.95752691524922</v>
      </c>
      <c r="Q342" s="38">
        <f t="shared" si="56"/>
        <v>524</v>
      </c>
      <c r="R342" s="38"/>
      <c r="S342" s="38"/>
      <c r="U342" s="38"/>
      <c r="V342" s="38"/>
      <c r="W342" s="38"/>
      <c r="X342" s="38"/>
    </row>
    <row r="343" spans="1:24" x14ac:dyDescent="0.25">
      <c r="A343" s="5"/>
      <c r="B343" s="1" t="s">
        <v>233</v>
      </c>
      <c r="C343" s="53">
        <v>4</v>
      </c>
      <c r="D343" s="75">
        <v>28.083100000000002</v>
      </c>
      <c r="E343" s="179">
        <v>1519</v>
      </c>
      <c r="F343" s="134">
        <v>322130.59999999998</v>
      </c>
      <c r="G343" s="61">
        <v>75</v>
      </c>
      <c r="H343" s="70">
        <f t="shared" si="67"/>
        <v>241597.95</v>
      </c>
      <c r="I343" s="15">
        <f t="shared" si="66"/>
        <v>80532.649999999965</v>
      </c>
      <c r="J343" s="15">
        <f t="shared" si="68"/>
        <v>212.06754443712967</v>
      </c>
      <c r="K343" s="15">
        <f t="shared" si="69"/>
        <v>479.39081573281408</v>
      </c>
      <c r="L343" s="15">
        <f t="shared" si="70"/>
        <v>856579.49959970848</v>
      </c>
      <c r="M343" s="15"/>
      <c r="N343" s="15">
        <f t="shared" si="65"/>
        <v>856579.49959970848</v>
      </c>
      <c r="O343" s="38">
        <f t="shared" ref="O343:O406" si="71">N343/1000</f>
        <v>856.57949959970847</v>
      </c>
      <c r="P343" s="38">
        <v>748.0020316691091</v>
      </c>
      <c r="Q343" s="38">
        <f t="shared" si="56"/>
        <v>748</v>
      </c>
      <c r="R343" s="38"/>
      <c r="S343" s="38"/>
      <c r="U343" s="38"/>
      <c r="V343" s="38"/>
      <c r="W343" s="38"/>
      <c r="X343" s="38"/>
    </row>
    <row r="344" spans="1:24" x14ac:dyDescent="0.25">
      <c r="A344" s="5"/>
      <c r="B344" s="1" t="s">
        <v>30</v>
      </c>
      <c r="C344" s="53">
        <v>4</v>
      </c>
      <c r="D344" s="75">
        <v>59.606300000000005</v>
      </c>
      <c r="E344" s="179">
        <v>4871</v>
      </c>
      <c r="F344" s="134">
        <v>916109.9</v>
      </c>
      <c r="G344" s="61">
        <v>75</v>
      </c>
      <c r="H344" s="70">
        <f t="shared" si="67"/>
        <v>687082.42500000005</v>
      </c>
      <c r="I344" s="15">
        <f t="shared" si="66"/>
        <v>229027.47499999998</v>
      </c>
      <c r="J344" s="15">
        <f t="shared" si="68"/>
        <v>188.07429685896119</v>
      </c>
      <c r="K344" s="15">
        <f t="shared" si="69"/>
        <v>503.38406331098253</v>
      </c>
      <c r="L344" s="15">
        <f t="shared" si="70"/>
        <v>1325652.1490424327</v>
      </c>
      <c r="M344" s="15"/>
      <c r="N344" s="15">
        <f t="shared" si="65"/>
        <v>1325652.1490424327</v>
      </c>
      <c r="O344" s="38">
        <f t="shared" si="71"/>
        <v>1325.6521490424327</v>
      </c>
      <c r="P344" s="38">
        <v>1232.04675454056</v>
      </c>
      <c r="Q344" s="38">
        <f t="shared" si="56"/>
        <v>1232</v>
      </c>
      <c r="R344" s="38"/>
      <c r="S344" s="38"/>
      <c r="U344" s="38"/>
      <c r="V344" s="38"/>
      <c r="W344" s="38"/>
      <c r="X344" s="38"/>
    </row>
    <row r="345" spans="1:24" x14ac:dyDescent="0.25">
      <c r="A345" s="5"/>
      <c r="B345" s="1" t="s">
        <v>234</v>
      </c>
      <c r="C345" s="53">
        <v>4</v>
      </c>
      <c r="D345" s="75">
        <v>51.997199999999999</v>
      </c>
      <c r="E345" s="179">
        <v>3102</v>
      </c>
      <c r="F345" s="134">
        <v>352014.4</v>
      </c>
      <c r="G345" s="61">
        <v>75</v>
      </c>
      <c r="H345" s="70">
        <f t="shared" si="67"/>
        <v>264010.8</v>
      </c>
      <c r="I345" s="15">
        <f t="shared" si="66"/>
        <v>88003.600000000035</v>
      </c>
      <c r="J345" s="15">
        <f t="shared" si="68"/>
        <v>113.47981947130884</v>
      </c>
      <c r="K345" s="15">
        <f t="shared" si="69"/>
        <v>577.9785406986349</v>
      </c>
      <c r="L345" s="15">
        <f t="shared" si="70"/>
        <v>1216992.0917721703</v>
      </c>
      <c r="M345" s="15"/>
      <c r="N345" s="15">
        <f t="shared" si="65"/>
        <v>1216992.0917721703</v>
      </c>
      <c r="O345" s="38">
        <f t="shared" si="71"/>
        <v>1216.9920917721702</v>
      </c>
      <c r="P345" s="38">
        <v>1122.5776516337032</v>
      </c>
      <c r="Q345" s="38">
        <f t="shared" ref="Q345:Q408" si="72">(ROUND(P345,1))</f>
        <v>1122.5999999999999</v>
      </c>
      <c r="R345" s="38"/>
      <c r="S345" s="38"/>
      <c r="U345" s="38"/>
      <c r="V345" s="38"/>
      <c r="W345" s="38"/>
      <c r="X345" s="38"/>
    </row>
    <row r="346" spans="1:24" x14ac:dyDescent="0.25">
      <c r="A346" s="5"/>
      <c r="B346" s="1" t="s">
        <v>235</v>
      </c>
      <c r="C346" s="53">
        <v>4</v>
      </c>
      <c r="D346" s="75">
        <v>25.761199999999999</v>
      </c>
      <c r="E346" s="179">
        <v>1202</v>
      </c>
      <c r="F346" s="134">
        <v>234162</v>
      </c>
      <c r="G346" s="61">
        <v>75</v>
      </c>
      <c r="H346" s="70">
        <f t="shared" si="67"/>
        <v>175621.5</v>
      </c>
      <c r="I346" s="15">
        <f t="shared" si="66"/>
        <v>58540.5</v>
      </c>
      <c r="J346" s="15">
        <f t="shared" si="68"/>
        <v>194.81031613976705</v>
      </c>
      <c r="K346" s="15">
        <f t="shared" si="69"/>
        <v>496.64804403017666</v>
      </c>
      <c r="L346" s="15">
        <f t="shared" si="70"/>
        <v>839306.57155224693</v>
      </c>
      <c r="M346" s="15"/>
      <c r="N346" s="15">
        <f t="shared" si="65"/>
        <v>839306.57155224693</v>
      </c>
      <c r="O346" s="38">
        <f t="shared" si="71"/>
        <v>839.30657155224696</v>
      </c>
      <c r="P346" s="38">
        <v>767.60414619880862</v>
      </c>
      <c r="Q346" s="38">
        <f t="shared" si="72"/>
        <v>767.6</v>
      </c>
      <c r="R346" s="38"/>
      <c r="S346" s="38"/>
      <c r="U346" s="38"/>
      <c r="V346" s="38"/>
      <c r="W346" s="38"/>
      <c r="X346" s="38"/>
    </row>
    <row r="347" spans="1:24" x14ac:dyDescent="0.25">
      <c r="A347" s="5"/>
      <c r="B347" s="1" t="s">
        <v>231</v>
      </c>
      <c r="C347" s="53">
        <v>4</v>
      </c>
      <c r="D347" s="75">
        <v>32.075200000000002</v>
      </c>
      <c r="E347" s="179">
        <v>2695</v>
      </c>
      <c r="F347" s="134">
        <v>335367.90000000002</v>
      </c>
      <c r="G347" s="61">
        <v>75</v>
      </c>
      <c r="H347" s="70">
        <f t="shared" si="67"/>
        <v>251525.92499999999</v>
      </c>
      <c r="I347" s="15">
        <f t="shared" si="66"/>
        <v>83841.975000000035</v>
      </c>
      <c r="J347" s="15">
        <f t="shared" si="68"/>
        <v>124.44077922077923</v>
      </c>
      <c r="K347" s="15">
        <f t="shared" si="69"/>
        <v>567.01758094916454</v>
      </c>
      <c r="L347" s="15">
        <f t="shared" si="70"/>
        <v>1102440.6512498511</v>
      </c>
      <c r="M347" s="15"/>
      <c r="N347" s="15">
        <f t="shared" si="65"/>
        <v>1102440.6512498511</v>
      </c>
      <c r="O347" s="38">
        <f t="shared" si="71"/>
        <v>1102.440651249851</v>
      </c>
      <c r="P347" s="38">
        <v>990.23427490639926</v>
      </c>
      <c r="Q347" s="38">
        <f t="shared" si="72"/>
        <v>990.2</v>
      </c>
      <c r="R347" s="38"/>
      <c r="S347" s="38"/>
      <c r="U347" s="38"/>
      <c r="V347" s="38"/>
      <c r="W347" s="38"/>
      <c r="X347" s="38"/>
    </row>
    <row r="348" spans="1:24" x14ac:dyDescent="0.25">
      <c r="A348" s="5"/>
      <c r="B348" s="1" t="s">
        <v>236</v>
      </c>
      <c r="C348" s="53">
        <v>4</v>
      </c>
      <c r="D348" s="75">
        <v>30.424000000000003</v>
      </c>
      <c r="E348" s="179">
        <v>1194</v>
      </c>
      <c r="F348" s="134">
        <v>222156.79999999999</v>
      </c>
      <c r="G348" s="61">
        <v>75</v>
      </c>
      <c r="H348" s="70">
        <f t="shared" si="67"/>
        <v>166617.60000000001</v>
      </c>
      <c r="I348" s="15">
        <f t="shared" si="66"/>
        <v>55539.199999999983</v>
      </c>
      <c r="J348" s="15">
        <f t="shared" si="68"/>
        <v>186.06097152428811</v>
      </c>
      <c r="K348" s="15">
        <f t="shared" si="69"/>
        <v>505.39738864565561</v>
      </c>
      <c r="L348" s="15">
        <f t="shared" si="70"/>
        <v>863435.31379578821</v>
      </c>
      <c r="M348" s="15"/>
      <c r="N348" s="15">
        <f t="shared" si="65"/>
        <v>863435.31379578821</v>
      </c>
      <c r="O348" s="38">
        <f t="shared" si="71"/>
        <v>863.43531379578826</v>
      </c>
      <c r="P348" s="38">
        <v>770.92483971870547</v>
      </c>
      <c r="Q348" s="38">
        <f t="shared" si="72"/>
        <v>770.9</v>
      </c>
      <c r="R348" s="38"/>
      <c r="S348" s="38"/>
      <c r="U348" s="38"/>
      <c r="V348" s="38"/>
      <c r="W348" s="38"/>
      <c r="X348" s="38"/>
    </row>
    <row r="349" spans="1:24" x14ac:dyDescent="0.25">
      <c r="A349" s="5"/>
      <c r="B349" s="1" t="s">
        <v>237</v>
      </c>
      <c r="C349" s="53">
        <v>4</v>
      </c>
      <c r="D349" s="75">
        <v>44.851599999999998</v>
      </c>
      <c r="E349" s="179">
        <v>2071</v>
      </c>
      <c r="F349" s="134">
        <v>498099.20000000001</v>
      </c>
      <c r="G349" s="61">
        <v>75</v>
      </c>
      <c r="H349" s="70">
        <f t="shared" si="67"/>
        <v>373574.40000000002</v>
      </c>
      <c r="I349" s="15">
        <f t="shared" si="66"/>
        <v>124524.79999999999</v>
      </c>
      <c r="J349" s="15">
        <f t="shared" si="68"/>
        <v>240.51144374698214</v>
      </c>
      <c r="K349" s="15">
        <f t="shared" si="69"/>
        <v>450.94691642296158</v>
      </c>
      <c r="L349" s="15">
        <f t="shared" si="70"/>
        <v>926069.81719674519</v>
      </c>
      <c r="M349" s="15"/>
      <c r="N349" s="15">
        <f t="shared" si="65"/>
        <v>926069.81719674519</v>
      </c>
      <c r="O349" s="38">
        <f t="shared" si="71"/>
        <v>926.06981719674525</v>
      </c>
      <c r="P349" s="38">
        <v>840.18155101244645</v>
      </c>
      <c r="Q349" s="38">
        <f t="shared" si="72"/>
        <v>840.2</v>
      </c>
      <c r="R349" s="38"/>
      <c r="S349" s="38"/>
      <c r="U349" s="38"/>
      <c r="V349" s="38"/>
      <c r="W349" s="38"/>
      <c r="X349" s="38"/>
    </row>
    <row r="350" spans="1:24" x14ac:dyDescent="0.25">
      <c r="A350" s="5"/>
      <c r="B350" s="1" t="s">
        <v>772</v>
      </c>
      <c r="C350" s="53">
        <v>4</v>
      </c>
      <c r="D350" s="75">
        <v>31.656999999999996</v>
      </c>
      <c r="E350" s="179">
        <v>1592</v>
      </c>
      <c r="F350" s="134">
        <v>333343.90000000002</v>
      </c>
      <c r="G350" s="61">
        <v>75</v>
      </c>
      <c r="H350" s="70">
        <f t="shared" si="67"/>
        <v>250007.92499999999</v>
      </c>
      <c r="I350" s="15">
        <f t="shared" si="66"/>
        <v>83335.975000000035</v>
      </c>
      <c r="J350" s="15">
        <f t="shared" si="68"/>
        <v>209.38687185929649</v>
      </c>
      <c r="K350" s="15">
        <f t="shared" si="69"/>
        <v>482.07148831064723</v>
      </c>
      <c r="L350" s="15">
        <f t="shared" si="70"/>
        <v>878048.18228597101</v>
      </c>
      <c r="M350" s="15"/>
      <c r="N350" s="15">
        <f t="shared" si="65"/>
        <v>878048.18228597101</v>
      </c>
      <c r="O350" s="38">
        <f t="shared" si="71"/>
        <v>878.04818228597105</v>
      </c>
      <c r="P350" s="38">
        <v>841.57933642631588</v>
      </c>
      <c r="Q350" s="38">
        <f t="shared" si="72"/>
        <v>841.6</v>
      </c>
      <c r="R350" s="38"/>
      <c r="S350" s="38"/>
      <c r="U350" s="38"/>
      <c r="V350" s="38"/>
      <c r="W350" s="38"/>
      <c r="X350" s="38"/>
    </row>
    <row r="351" spans="1:24" x14ac:dyDescent="0.25">
      <c r="A351" s="5"/>
      <c r="B351" s="1" t="s">
        <v>773</v>
      </c>
      <c r="C351" s="53">
        <v>4</v>
      </c>
      <c r="D351" s="75">
        <v>21.204299999999996</v>
      </c>
      <c r="E351" s="179">
        <v>1634</v>
      </c>
      <c r="F351" s="134">
        <v>300625.40000000002</v>
      </c>
      <c r="G351" s="61">
        <v>75</v>
      </c>
      <c r="H351" s="70">
        <f t="shared" si="67"/>
        <v>225469.05</v>
      </c>
      <c r="I351" s="15">
        <f t="shared" si="66"/>
        <v>75156.350000000035</v>
      </c>
      <c r="J351" s="15">
        <f t="shared" si="68"/>
        <v>183.98127294981643</v>
      </c>
      <c r="K351" s="15">
        <f t="shared" si="69"/>
        <v>507.47708722012726</v>
      </c>
      <c r="L351" s="15">
        <f t="shared" si="70"/>
        <v>884431.564539755</v>
      </c>
      <c r="M351" s="15"/>
      <c r="N351" s="15">
        <f t="shared" si="65"/>
        <v>884431.564539755</v>
      </c>
      <c r="O351" s="38">
        <f t="shared" si="71"/>
        <v>884.43156453975496</v>
      </c>
      <c r="P351" s="38">
        <v>844.90479941757633</v>
      </c>
      <c r="Q351" s="38">
        <f t="shared" si="72"/>
        <v>844.9</v>
      </c>
      <c r="R351" s="38"/>
      <c r="S351" s="38"/>
      <c r="U351" s="38"/>
      <c r="V351" s="38"/>
      <c r="W351" s="38"/>
      <c r="X351" s="38"/>
    </row>
    <row r="352" spans="1:24" x14ac:dyDescent="0.25">
      <c r="A352" s="5"/>
      <c r="B352" s="1" t="s">
        <v>238</v>
      </c>
      <c r="C352" s="53">
        <v>4</v>
      </c>
      <c r="D352" s="75">
        <v>60.041400000000003</v>
      </c>
      <c r="E352" s="179">
        <v>2207</v>
      </c>
      <c r="F352" s="134">
        <v>282686</v>
      </c>
      <c r="G352" s="61">
        <v>75</v>
      </c>
      <c r="H352" s="70">
        <f t="shared" si="67"/>
        <v>212014.5</v>
      </c>
      <c r="I352" s="15">
        <f t="shared" si="66"/>
        <v>70671.5</v>
      </c>
      <c r="J352" s="15">
        <f t="shared" si="68"/>
        <v>128.08608971454464</v>
      </c>
      <c r="K352" s="15">
        <f t="shared" si="69"/>
        <v>563.37227045539908</v>
      </c>
      <c r="L352" s="15">
        <f t="shared" si="70"/>
        <v>1129490.3973935633</v>
      </c>
      <c r="M352" s="15"/>
      <c r="N352" s="15">
        <f t="shared" si="65"/>
        <v>1129490.3973935633</v>
      </c>
      <c r="O352" s="38">
        <f t="shared" si="71"/>
        <v>1129.4903973935634</v>
      </c>
      <c r="P352" s="38">
        <v>1012.4852950676228</v>
      </c>
      <c r="Q352" s="38">
        <f t="shared" si="72"/>
        <v>1012.5</v>
      </c>
      <c r="R352" s="38"/>
      <c r="S352" s="38"/>
      <c r="U352" s="38"/>
      <c r="V352" s="38"/>
      <c r="W352" s="38"/>
      <c r="X352" s="38"/>
    </row>
    <row r="353" spans="1:24" x14ac:dyDescent="0.25">
      <c r="A353" s="5"/>
      <c r="B353" s="1" t="s">
        <v>239</v>
      </c>
      <c r="C353" s="53">
        <v>4</v>
      </c>
      <c r="D353" s="75">
        <v>21.527699999999999</v>
      </c>
      <c r="E353" s="179">
        <v>1509</v>
      </c>
      <c r="F353" s="134">
        <v>269403.09999999998</v>
      </c>
      <c r="G353" s="61">
        <v>75</v>
      </c>
      <c r="H353" s="70">
        <f t="shared" si="67"/>
        <v>202052.32500000001</v>
      </c>
      <c r="I353" s="15">
        <f t="shared" si="66"/>
        <v>67350.774999999965</v>
      </c>
      <c r="J353" s="15">
        <f t="shared" si="68"/>
        <v>178.53088137839629</v>
      </c>
      <c r="K353" s="15">
        <f t="shared" si="69"/>
        <v>512.9274787915474</v>
      </c>
      <c r="L353" s="15">
        <f t="shared" si="70"/>
        <v>879511.49328005663</v>
      </c>
      <c r="M353" s="15"/>
      <c r="N353" s="15">
        <f t="shared" si="65"/>
        <v>879511.49328005663</v>
      </c>
      <c r="O353" s="38">
        <f t="shared" si="71"/>
        <v>879.51149328005658</v>
      </c>
      <c r="P353" s="38">
        <v>831.43897557278819</v>
      </c>
      <c r="Q353" s="38">
        <f t="shared" si="72"/>
        <v>831.4</v>
      </c>
      <c r="R353" s="38"/>
      <c r="S353" s="38"/>
      <c r="U353" s="38"/>
      <c r="V353" s="38"/>
      <c r="W353" s="38"/>
      <c r="X353" s="38"/>
    </row>
    <row r="354" spans="1:24" x14ac:dyDescent="0.25">
      <c r="A354" s="5"/>
      <c r="B354" s="1" t="s">
        <v>774</v>
      </c>
      <c r="C354" s="53">
        <v>4</v>
      </c>
      <c r="D354" s="75">
        <v>46.965600000000009</v>
      </c>
      <c r="E354" s="179">
        <v>3045</v>
      </c>
      <c r="F354" s="134">
        <v>860641.4</v>
      </c>
      <c r="G354" s="61">
        <v>75</v>
      </c>
      <c r="H354" s="70">
        <f t="shared" si="67"/>
        <v>645481.05000000005</v>
      </c>
      <c r="I354" s="15">
        <f t="shared" si="66"/>
        <v>215160.34999999998</v>
      </c>
      <c r="J354" s="15">
        <f t="shared" si="68"/>
        <v>282.64085385878491</v>
      </c>
      <c r="K354" s="15">
        <f t="shared" si="69"/>
        <v>408.81750631115881</v>
      </c>
      <c r="L354" s="15">
        <f t="shared" si="70"/>
        <v>978443.5391447579</v>
      </c>
      <c r="M354" s="15"/>
      <c r="N354" s="15">
        <f t="shared" si="65"/>
        <v>978443.5391447579</v>
      </c>
      <c r="O354" s="38">
        <f t="shared" si="71"/>
        <v>978.44353914475789</v>
      </c>
      <c r="P354" s="38">
        <v>881.62224894443955</v>
      </c>
      <c r="Q354" s="38">
        <f t="shared" si="72"/>
        <v>881.6</v>
      </c>
      <c r="R354" s="38"/>
      <c r="S354" s="38"/>
      <c r="U354" s="38"/>
      <c r="V354" s="38"/>
      <c r="W354" s="38"/>
      <c r="X354" s="38"/>
    </row>
    <row r="355" spans="1:24" x14ac:dyDescent="0.25">
      <c r="A355" s="5"/>
      <c r="B355" s="1" t="s">
        <v>240</v>
      </c>
      <c r="C355" s="53">
        <v>4</v>
      </c>
      <c r="D355" s="75">
        <v>29.545500000000004</v>
      </c>
      <c r="E355" s="179">
        <v>1368</v>
      </c>
      <c r="F355" s="134">
        <v>161314.6</v>
      </c>
      <c r="G355" s="61">
        <v>75</v>
      </c>
      <c r="H355" s="70">
        <f t="shared" si="67"/>
        <v>120985.95</v>
      </c>
      <c r="I355" s="15">
        <f t="shared" si="66"/>
        <v>40328.650000000009</v>
      </c>
      <c r="J355" s="15">
        <f t="shared" si="68"/>
        <v>117.92002923976608</v>
      </c>
      <c r="K355" s="15">
        <f t="shared" si="69"/>
        <v>573.53833093017761</v>
      </c>
      <c r="L355" s="15">
        <f t="shared" si="70"/>
        <v>966576.17742548778</v>
      </c>
      <c r="M355" s="15"/>
      <c r="N355" s="15">
        <f t="shared" si="65"/>
        <v>966576.17742548778</v>
      </c>
      <c r="O355" s="38">
        <f t="shared" si="71"/>
        <v>966.5761774254878</v>
      </c>
      <c r="P355" s="38">
        <v>893.44707282235493</v>
      </c>
      <c r="Q355" s="38">
        <f t="shared" si="72"/>
        <v>893.4</v>
      </c>
      <c r="R355" s="38"/>
      <c r="S355" s="38"/>
      <c r="U355" s="38"/>
      <c r="V355" s="38"/>
      <c r="W355" s="38"/>
      <c r="X355" s="38"/>
    </row>
    <row r="356" spans="1:24" x14ac:dyDescent="0.25">
      <c r="A356" s="5"/>
      <c r="B356" s="1" t="s">
        <v>241</v>
      </c>
      <c r="C356" s="53">
        <v>4</v>
      </c>
      <c r="D356" s="75">
        <v>52.421900000000001</v>
      </c>
      <c r="E356" s="179">
        <v>3104</v>
      </c>
      <c r="F356" s="134">
        <v>336239.2</v>
      </c>
      <c r="G356" s="61">
        <v>75</v>
      </c>
      <c r="H356" s="70">
        <f t="shared" si="67"/>
        <v>252179.4</v>
      </c>
      <c r="I356" s="15">
        <f t="shared" si="66"/>
        <v>84059.800000000017</v>
      </c>
      <c r="J356" s="15">
        <f t="shared" si="68"/>
        <v>108.32448453608248</v>
      </c>
      <c r="K356" s="15">
        <f t="shared" si="69"/>
        <v>583.13387563386118</v>
      </c>
      <c r="L356" s="15">
        <f t="shared" si="70"/>
        <v>1225085.4931596285</v>
      </c>
      <c r="M356" s="15"/>
      <c r="N356" s="15">
        <f t="shared" si="65"/>
        <v>1225085.4931596285</v>
      </c>
      <c r="O356" s="38">
        <f t="shared" si="71"/>
        <v>1225.0854931596284</v>
      </c>
      <c r="P356" s="38">
        <v>1125.0604485612707</v>
      </c>
      <c r="Q356" s="38">
        <f t="shared" si="72"/>
        <v>1125.0999999999999</v>
      </c>
      <c r="R356" s="38"/>
      <c r="S356" s="38"/>
      <c r="U356" s="38"/>
      <c r="V356" s="38"/>
      <c r="W356" s="38"/>
      <c r="X356" s="38"/>
    </row>
    <row r="357" spans="1:24" x14ac:dyDescent="0.25">
      <c r="A357" s="5"/>
      <c r="B357" s="1" t="s">
        <v>242</v>
      </c>
      <c r="C357" s="53">
        <v>4</v>
      </c>
      <c r="D357" s="75">
        <v>38.638800000000003</v>
      </c>
      <c r="E357" s="179">
        <v>2796</v>
      </c>
      <c r="F357" s="134">
        <v>662123.5</v>
      </c>
      <c r="G357" s="61">
        <v>75</v>
      </c>
      <c r="H357" s="70">
        <f t="shared" si="67"/>
        <v>496592.625</v>
      </c>
      <c r="I357" s="15">
        <f t="shared" si="66"/>
        <v>165530.875</v>
      </c>
      <c r="J357" s="15">
        <f t="shared" si="68"/>
        <v>236.8109799713877</v>
      </c>
      <c r="K357" s="15">
        <f t="shared" si="69"/>
        <v>454.64738019855599</v>
      </c>
      <c r="L357" s="15">
        <f t="shared" si="70"/>
        <v>987367.04718323052</v>
      </c>
      <c r="M357" s="15"/>
      <c r="N357" s="15">
        <f t="shared" si="65"/>
        <v>987367.04718323052</v>
      </c>
      <c r="O357" s="38">
        <f t="shared" si="71"/>
        <v>987.36704718323051</v>
      </c>
      <c r="P357" s="38">
        <v>907.11066673700816</v>
      </c>
      <c r="Q357" s="38">
        <f t="shared" si="72"/>
        <v>907.1</v>
      </c>
      <c r="R357" s="38"/>
      <c r="S357" s="38"/>
      <c r="U357" s="38"/>
      <c r="V357" s="38"/>
      <c r="W357" s="38"/>
      <c r="X357" s="38"/>
    </row>
    <row r="358" spans="1:24" x14ac:dyDescent="0.25">
      <c r="A358" s="5"/>
      <c r="B358" s="1" t="s">
        <v>243</v>
      </c>
      <c r="C358" s="53">
        <v>3</v>
      </c>
      <c r="D358" s="75">
        <v>11.920599999999999</v>
      </c>
      <c r="E358" s="179">
        <v>17158</v>
      </c>
      <c r="F358" s="134">
        <v>26480442</v>
      </c>
      <c r="G358" s="61">
        <v>20</v>
      </c>
      <c r="H358" s="70">
        <f t="shared" si="67"/>
        <v>5296088.4000000004</v>
      </c>
      <c r="I358" s="15">
        <f t="shared" si="66"/>
        <v>21184353.600000001</v>
      </c>
      <c r="J358" s="15">
        <f t="shared" si="68"/>
        <v>1543.3291758946264</v>
      </c>
      <c r="K358" s="15">
        <f t="shared" si="69"/>
        <v>-851.87081572468264</v>
      </c>
      <c r="L358" s="15">
        <f t="shared" si="70"/>
        <v>1804320.0563699314</v>
      </c>
      <c r="M358" s="15"/>
      <c r="N358" s="15">
        <f t="shared" si="65"/>
        <v>1804320.0563699314</v>
      </c>
      <c r="O358" s="38">
        <f t="shared" si="71"/>
        <v>1804.3200563699315</v>
      </c>
      <c r="P358" s="38">
        <v>1660.5034822682906</v>
      </c>
      <c r="Q358" s="38">
        <f t="shared" si="72"/>
        <v>1660.5</v>
      </c>
      <c r="R358" s="38"/>
      <c r="S358" s="38"/>
      <c r="U358" s="38"/>
      <c r="V358" s="38"/>
      <c r="W358" s="38"/>
      <c r="X358" s="38"/>
    </row>
    <row r="359" spans="1:24" x14ac:dyDescent="0.25">
      <c r="A359" s="5"/>
      <c r="B359" s="1" t="s">
        <v>244</v>
      </c>
      <c r="C359" s="53">
        <v>4</v>
      </c>
      <c r="D359" s="75">
        <v>15.653800000000002</v>
      </c>
      <c r="E359" s="179">
        <v>728</v>
      </c>
      <c r="F359" s="134">
        <v>73159.199999999997</v>
      </c>
      <c r="G359" s="61">
        <v>75</v>
      </c>
      <c r="H359" s="70">
        <f t="shared" si="67"/>
        <v>54869.4</v>
      </c>
      <c r="I359" s="15">
        <f t="shared" si="66"/>
        <v>18289.799999999996</v>
      </c>
      <c r="J359" s="15">
        <f t="shared" si="68"/>
        <v>100.49340659340659</v>
      </c>
      <c r="K359" s="15">
        <f t="shared" si="69"/>
        <v>590.96495357653714</v>
      </c>
      <c r="L359" s="15">
        <f t="shared" si="70"/>
        <v>882261.44849803345</v>
      </c>
      <c r="M359" s="15"/>
      <c r="N359" s="15">
        <f t="shared" si="65"/>
        <v>882261.44849803345</v>
      </c>
      <c r="O359" s="38">
        <f t="shared" si="71"/>
        <v>882.26144849803347</v>
      </c>
      <c r="P359" s="38">
        <v>726.68804587972841</v>
      </c>
      <c r="Q359" s="38">
        <f t="shared" si="72"/>
        <v>726.7</v>
      </c>
      <c r="R359" s="38"/>
      <c r="S359" s="38"/>
      <c r="U359" s="38"/>
      <c r="V359" s="38"/>
      <c r="W359" s="38"/>
      <c r="X359" s="38"/>
    </row>
    <row r="360" spans="1:24" x14ac:dyDescent="0.25">
      <c r="A360" s="5"/>
      <c r="B360" s="1" t="s">
        <v>245</v>
      </c>
      <c r="C360" s="53">
        <v>4</v>
      </c>
      <c r="D360" s="75">
        <v>83.219699999999989</v>
      </c>
      <c r="E360" s="179">
        <v>7503</v>
      </c>
      <c r="F360" s="134">
        <v>1633406.4</v>
      </c>
      <c r="G360" s="61">
        <v>75</v>
      </c>
      <c r="H360" s="70">
        <f t="shared" si="67"/>
        <v>1225054.8</v>
      </c>
      <c r="I360" s="15">
        <f t="shared" si="66"/>
        <v>408351.59999999986</v>
      </c>
      <c r="J360" s="15">
        <f t="shared" si="68"/>
        <v>217.70043982407037</v>
      </c>
      <c r="K360" s="15">
        <f t="shared" si="69"/>
        <v>473.75792034587334</v>
      </c>
      <c r="L360" s="15">
        <f t="shared" si="70"/>
        <v>1628196.5180364212</v>
      </c>
      <c r="M360" s="15"/>
      <c r="N360" s="15">
        <f t="shared" si="65"/>
        <v>1628196.5180364212</v>
      </c>
      <c r="O360" s="38">
        <f t="shared" si="71"/>
        <v>1628.1965180364211</v>
      </c>
      <c r="P360" s="38">
        <v>1483.9723239183052</v>
      </c>
      <c r="Q360" s="38">
        <f t="shared" si="72"/>
        <v>1484</v>
      </c>
      <c r="R360" s="38"/>
      <c r="S360" s="38"/>
      <c r="U360" s="38"/>
      <c r="V360" s="38"/>
      <c r="W360" s="38"/>
      <c r="X360" s="38"/>
    </row>
    <row r="361" spans="1:24" x14ac:dyDescent="0.25">
      <c r="A361" s="5"/>
      <c r="B361" s="1" t="s">
        <v>246</v>
      </c>
      <c r="C361" s="53">
        <v>4</v>
      </c>
      <c r="D361" s="75">
        <v>17.054500000000001</v>
      </c>
      <c r="E361" s="179">
        <v>867</v>
      </c>
      <c r="F361" s="134">
        <v>171951</v>
      </c>
      <c r="G361" s="61">
        <v>75</v>
      </c>
      <c r="H361" s="70">
        <f t="shared" si="67"/>
        <v>128963.25</v>
      </c>
      <c r="I361" s="15">
        <f t="shared" si="66"/>
        <v>42987.75</v>
      </c>
      <c r="J361" s="15">
        <f t="shared" si="68"/>
        <v>198.32871972318338</v>
      </c>
      <c r="K361" s="15">
        <f t="shared" si="69"/>
        <v>493.12964044676033</v>
      </c>
      <c r="L361" s="15">
        <f t="shared" si="70"/>
        <v>774678.78719402046</v>
      </c>
      <c r="M361" s="15"/>
      <c r="N361" s="15">
        <f t="shared" si="65"/>
        <v>774678.78719402046</v>
      </c>
      <c r="O361" s="38">
        <f t="shared" si="71"/>
        <v>774.67878719402052</v>
      </c>
      <c r="P361" s="38">
        <v>584.13459893626884</v>
      </c>
      <c r="Q361" s="38">
        <f t="shared" si="72"/>
        <v>584.1</v>
      </c>
      <c r="R361" s="38"/>
      <c r="S361" s="38"/>
      <c r="U361" s="38"/>
      <c r="V361" s="38"/>
      <c r="W361" s="38"/>
      <c r="X361" s="38"/>
    </row>
    <row r="362" spans="1:24" x14ac:dyDescent="0.25">
      <c r="A362" s="5"/>
      <c r="B362" s="1" t="s">
        <v>247</v>
      </c>
      <c r="C362" s="53">
        <v>4</v>
      </c>
      <c r="D362" s="75">
        <v>28.305500000000002</v>
      </c>
      <c r="E362" s="179">
        <v>1013</v>
      </c>
      <c r="F362" s="134">
        <v>406486.7</v>
      </c>
      <c r="G362" s="61">
        <v>75</v>
      </c>
      <c r="H362" s="70">
        <f t="shared" si="67"/>
        <v>304865.02500000002</v>
      </c>
      <c r="I362" s="15">
        <f t="shared" si="66"/>
        <v>101621.67499999999</v>
      </c>
      <c r="J362" s="15">
        <f t="shared" si="68"/>
        <v>401.27018756169792</v>
      </c>
      <c r="K362" s="15">
        <f t="shared" si="69"/>
        <v>290.18817260824579</v>
      </c>
      <c r="L362" s="15">
        <f t="shared" si="70"/>
        <v>561331.39265890454</v>
      </c>
      <c r="M362" s="15"/>
      <c r="N362" s="15">
        <f t="shared" si="65"/>
        <v>561331.39265890454</v>
      </c>
      <c r="O362" s="38">
        <f t="shared" si="71"/>
        <v>561.33139265890452</v>
      </c>
      <c r="P362" s="38">
        <v>442.47306848952945</v>
      </c>
      <c r="Q362" s="38">
        <f t="shared" si="72"/>
        <v>442.5</v>
      </c>
      <c r="R362" s="38"/>
      <c r="S362" s="38"/>
      <c r="U362" s="38"/>
      <c r="V362" s="38"/>
      <c r="W362" s="38"/>
      <c r="X362" s="38"/>
    </row>
    <row r="363" spans="1:24" x14ac:dyDescent="0.25">
      <c r="A363" s="5"/>
      <c r="B363" s="1" t="s">
        <v>248</v>
      </c>
      <c r="C363" s="53">
        <v>4</v>
      </c>
      <c r="D363" s="75">
        <v>24.119200000000003</v>
      </c>
      <c r="E363" s="179">
        <v>1780</v>
      </c>
      <c r="F363" s="134">
        <v>960024.1</v>
      </c>
      <c r="G363" s="61">
        <v>75</v>
      </c>
      <c r="H363" s="70">
        <f t="shared" si="67"/>
        <v>720018.07499999995</v>
      </c>
      <c r="I363" s="15">
        <f t="shared" si="66"/>
        <v>240006.02500000002</v>
      </c>
      <c r="J363" s="15">
        <f t="shared" si="68"/>
        <v>539.33938202247191</v>
      </c>
      <c r="K363" s="15">
        <f t="shared" si="69"/>
        <v>152.11897814747181</v>
      </c>
      <c r="L363" s="15">
        <f t="shared" si="70"/>
        <v>450285.59195299068</v>
      </c>
      <c r="M363" s="15"/>
      <c r="N363" s="15">
        <f t="shared" si="65"/>
        <v>450285.59195299068</v>
      </c>
      <c r="O363" s="38">
        <f t="shared" si="71"/>
        <v>450.28559195299067</v>
      </c>
      <c r="P363" s="38">
        <v>444.45011215830345</v>
      </c>
      <c r="Q363" s="38">
        <f t="shared" si="72"/>
        <v>444.5</v>
      </c>
      <c r="R363" s="38"/>
      <c r="S363" s="38"/>
      <c r="U363" s="38"/>
      <c r="V363" s="38"/>
      <c r="W363" s="38"/>
      <c r="X363" s="38"/>
    </row>
    <row r="364" spans="1:24" x14ac:dyDescent="0.25">
      <c r="A364" s="5"/>
      <c r="B364" s="1" t="s">
        <v>249</v>
      </c>
      <c r="C364" s="53">
        <v>4</v>
      </c>
      <c r="D364" s="75">
        <v>35.9437</v>
      </c>
      <c r="E364" s="179">
        <v>1504</v>
      </c>
      <c r="F364" s="134">
        <v>354615.4</v>
      </c>
      <c r="G364" s="61">
        <v>75</v>
      </c>
      <c r="H364" s="70">
        <f t="shared" si="67"/>
        <v>265961.55</v>
      </c>
      <c r="I364" s="15">
        <f t="shared" si="66"/>
        <v>88653.850000000035</v>
      </c>
      <c r="J364" s="15">
        <f t="shared" si="68"/>
        <v>235.78151595744683</v>
      </c>
      <c r="K364" s="15">
        <f t="shared" si="69"/>
        <v>455.67684421249692</v>
      </c>
      <c r="L364" s="15">
        <f t="shared" si="70"/>
        <v>847552.79618875543</v>
      </c>
      <c r="M364" s="15"/>
      <c r="N364" s="15">
        <f t="shared" si="65"/>
        <v>847552.79618875543</v>
      </c>
      <c r="O364" s="38">
        <f t="shared" si="71"/>
        <v>847.55279618875545</v>
      </c>
      <c r="P364" s="38">
        <v>769.4264137935188</v>
      </c>
      <c r="Q364" s="38">
        <f t="shared" si="72"/>
        <v>769.4</v>
      </c>
      <c r="R364" s="38"/>
      <c r="S364" s="38"/>
      <c r="U364" s="38"/>
      <c r="V364" s="38"/>
      <c r="W364" s="38"/>
      <c r="X364" s="38"/>
    </row>
    <row r="365" spans="1:24" x14ac:dyDescent="0.25">
      <c r="A365" s="5"/>
      <c r="B365" s="1" t="s">
        <v>775</v>
      </c>
      <c r="C365" s="53">
        <v>4</v>
      </c>
      <c r="D365" s="75">
        <v>23.410100000000003</v>
      </c>
      <c r="E365" s="179">
        <v>801</v>
      </c>
      <c r="F365" s="134">
        <v>92438.2</v>
      </c>
      <c r="G365" s="61">
        <v>75</v>
      </c>
      <c r="H365" s="70">
        <f t="shared" si="67"/>
        <v>69328.649999999994</v>
      </c>
      <c r="I365" s="15">
        <f t="shared" si="66"/>
        <v>23109.550000000003</v>
      </c>
      <c r="J365" s="15">
        <f t="shared" si="68"/>
        <v>115.40349563046192</v>
      </c>
      <c r="K365" s="15">
        <f t="shared" si="69"/>
        <v>576.05486453948174</v>
      </c>
      <c r="L365" s="15">
        <f t="shared" si="70"/>
        <v>893344.00363235467</v>
      </c>
      <c r="M365" s="15"/>
      <c r="N365" s="15">
        <f t="shared" si="65"/>
        <v>893344.00363235467</v>
      </c>
      <c r="O365" s="38">
        <f t="shared" si="71"/>
        <v>893.34400363235466</v>
      </c>
      <c r="P365" s="38">
        <v>788.40079325618069</v>
      </c>
      <c r="Q365" s="38">
        <f t="shared" si="72"/>
        <v>788.4</v>
      </c>
      <c r="R365" s="38"/>
      <c r="S365" s="38"/>
      <c r="U365" s="38"/>
      <c r="V365" s="38"/>
      <c r="W365" s="38"/>
      <c r="X365" s="38"/>
    </row>
    <row r="366" spans="1:24" x14ac:dyDescent="0.25">
      <c r="A366" s="5"/>
      <c r="B366" s="1" t="s">
        <v>250</v>
      </c>
      <c r="C366" s="53">
        <v>4</v>
      </c>
      <c r="D366" s="75">
        <v>56.730699999999999</v>
      </c>
      <c r="E366" s="179">
        <v>4367</v>
      </c>
      <c r="F366" s="134">
        <v>1283914.8</v>
      </c>
      <c r="G366" s="61">
        <v>75</v>
      </c>
      <c r="H366" s="70">
        <f t="shared" si="67"/>
        <v>962936.1</v>
      </c>
      <c r="I366" s="15">
        <f t="shared" si="66"/>
        <v>320978.70000000007</v>
      </c>
      <c r="J366" s="15">
        <f t="shared" si="68"/>
        <v>294.00384703457752</v>
      </c>
      <c r="K366" s="15">
        <f t="shared" si="69"/>
        <v>397.4545131353662</v>
      </c>
      <c r="L366" s="15">
        <f t="shared" si="70"/>
        <v>1128787.4978980161</v>
      </c>
      <c r="M366" s="15"/>
      <c r="N366" s="15">
        <f t="shared" si="65"/>
        <v>1128787.4978980161</v>
      </c>
      <c r="O366" s="38">
        <f t="shared" si="71"/>
        <v>1128.7874978980162</v>
      </c>
      <c r="P366" s="38">
        <v>1054.0145034515192</v>
      </c>
      <c r="Q366" s="38">
        <f t="shared" si="72"/>
        <v>1054</v>
      </c>
      <c r="R366" s="38"/>
      <c r="S366" s="38"/>
      <c r="U366" s="38"/>
      <c r="V366" s="38"/>
      <c r="W366" s="38"/>
      <c r="X366" s="38"/>
    </row>
    <row r="367" spans="1:24" x14ac:dyDescent="0.25">
      <c r="A367" s="5"/>
      <c r="B367" s="1" t="s">
        <v>776</v>
      </c>
      <c r="C367" s="53">
        <v>4</v>
      </c>
      <c r="D367" s="75">
        <v>43.787799999999997</v>
      </c>
      <c r="E367" s="179">
        <v>4214</v>
      </c>
      <c r="F367" s="134">
        <v>1542634.8</v>
      </c>
      <c r="G367" s="61">
        <v>75</v>
      </c>
      <c r="H367" s="70">
        <f t="shared" si="67"/>
        <v>1156976.1000000001</v>
      </c>
      <c r="I367" s="15">
        <f t="shared" si="66"/>
        <v>385658.69999999995</v>
      </c>
      <c r="J367" s="15">
        <f t="shared" si="68"/>
        <v>366.07375415282394</v>
      </c>
      <c r="K367" s="15">
        <f t="shared" si="69"/>
        <v>325.38460601711978</v>
      </c>
      <c r="L367" s="15">
        <f t="shared" si="70"/>
        <v>982191.48198002775</v>
      </c>
      <c r="M367" s="15"/>
      <c r="N367" s="15">
        <f t="shared" si="65"/>
        <v>982191.48198002775</v>
      </c>
      <c r="O367" s="38">
        <f t="shared" si="71"/>
        <v>982.19148198002779</v>
      </c>
      <c r="P367" s="38">
        <v>955.97400690996506</v>
      </c>
      <c r="Q367" s="38">
        <f t="shared" si="72"/>
        <v>956</v>
      </c>
      <c r="R367" s="38"/>
      <c r="S367" s="38"/>
      <c r="U367" s="38"/>
      <c r="V367" s="38"/>
      <c r="W367" s="38"/>
      <c r="X367" s="38"/>
    </row>
    <row r="368" spans="1:24" x14ac:dyDescent="0.25">
      <c r="A368" s="5"/>
      <c r="B368" s="1" t="s">
        <v>251</v>
      </c>
      <c r="C368" s="53">
        <v>4</v>
      </c>
      <c r="D368" s="75">
        <v>40.653300000000002</v>
      </c>
      <c r="E368" s="179">
        <v>4205</v>
      </c>
      <c r="F368" s="134">
        <v>5964031.7000000002</v>
      </c>
      <c r="G368" s="61">
        <v>75</v>
      </c>
      <c r="H368" s="70">
        <f t="shared" si="67"/>
        <v>4473023.7750000004</v>
      </c>
      <c r="I368" s="15">
        <f t="shared" si="66"/>
        <v>1491007.9249999998</v>
      </c>
      <c r="J368" s="15">
        <f t="shared" si="68"/>
        <v>1418.3190725326992</v>
      </c>
      <c r="K368" s="15">
        <f t="shared" si="69"/>
        <v>-726.86071236275552</v>
      </c>
      <c r="L368" s="15">
        <f t="shared" si="70"/>
        <v>552920.04451717623</v>
      </c>
      <c r="M368" s="15"/>
      <c r="N368" s="15">
        <f t="shared" si="65"/>
        <v>552920.04451717623</v>
      </c>
      <c r="O368" s="38">
        <f t="shared" si="71"/>
        <v>552.92004451717628</v>
      </c>
      <c r="P368" s="38">
        <v>518.71422390951125</v>
      </c>
      <c r="Q368" s="38">
        <f t="shared" si="72"/>
        <v>518.70000000000005</v>
      </c>
      <c r="R368" s="38"/>
      <c r="S368" s="38"/>
      <c r="U368" s="38"/>
      <c r="V368" s="38"/>
      <c r="W368" s="38"/>
      <c r="X368" s="38"/>
    </row>
    <row r="369" spans="1:24" x14ac:dyDescent="0.25">
      <c r="A369" s="5"/>
      <c r="B369" s="1" t="s">
        <v>252</v>
      </c>
      <c r="C369" s="53">
        <v>4</v>
      </c>
      <c r="D369" s="75">
        <v>32.776199999999996</v>
      </c>
      <c r="E369" s="179">
        <v>2381</v>
      </c>
      <c r="F369" s="134">
        <v>614502.19999999995</v>
      </c>
      <c r="G369" s="61">
        <v>75</v>
      </c>
      <c r="H369" s="70">
        <f t="shared" si="67"/>
        <v>460876.65</v>
      </c>
      <c r="I369" s="15">
        <f t="shared" si="66"/>
        <v>153625.54999999993</v>
      </c>
      <c r="J369" s="15">
        <f t="shared" si="68"/>
        <v>258.08576228475431</v>
      </c>
      <c r="K369" s="15">
        <f t="shared" si="69"/>
        <v>433.37259788518941</v>
      </c>
      <c r="L369" s="15">
        <f t="shared" si="70"/>
        <v>899962.86277974164</v>
      </c>
      <c r="M369" s="15"/>
      <c r="N369" s="15">
        <f t="shared" si="65"/>
        <v>899962.86277974164</v>
      </c>
      <c r="O369" s="38">
        <f t="shared" si="71"/>
        <v>899.96286277974161</v>
      </c>
      <c r="P369" s="38">
        <v>839.28145577485805</v>
      </c>
      <c r="Q369" s="38">
        <f t="shared" si="72"/>
        <v>839.3</v>
      </c>
      <c r="R369" s="38"/>
      <c r="S369" s="38"/>
      <c r="U369" s="38"/>
      <c r="V369" s="38"/>
      <c r="W369" s="38"/>
      <c r="X369" s="38"/>
    </row>
    <row r="370" spans="1:24" x14ac:dyDescent="0.25">
      <c r="A370" s="5"/>
      <c r="B370" s="1"/>
      <c r="C370" s="53"/>
      <c r="D370" s="75">
        <v>0</v>
      </c>
      <c r="E370" s="181"/>
      <c r="F370" s="62"/>
      <c r="G370" s="61"/>
      <c r="H370" s="62">
        <f>H371+H372</f>
        <v>16847311.800000001</v>
      </c>
      <c r="K370" s="15"/>
      <c r="L370" s="15"/>
      <c r="M370" s="15"/>
      <c r="N370" s="15"/>
      <c r="O370" s="38">
        <f t="shared" si="71"/>
        <v>0</v>
      </c>
      <c r="P370" s="38">
        <v>0</v>
      </c>
      <c r="Q370" s="38">
        <f t="shared" si="72"/>
        <v>0</v>
      </c>
      <c r="R370" s="38"/>
      <c r="S370" s="38"/>
      <c r="U370" s="38"/>
      <c r="V370" s="38"/>
      <c r="W370" s="38"/>
      <c r="X370" s="38"/>
    </row>
    <row r="371" spans="1:24" x14ac:dyDescent="0.25">
      <c r="A371" s="32" t="s">
        <v>253</v>
      </c>
      <c r="B371" s="2" t="s">
        <v>2</v>
      </c>
      <c r="C371" s="64"/>
      <c r="D371" s="7">
        <v>327.73879300000004</v>
      </c>
      <c r="E371" s="182">
        <f>E372</f>
        <v>35232</v>
      </c>
      <c r="F371" s="120"/>
      <c r="G371" s="61"/>
      <c r="H371" s="55">
        <f>H373</f>
        <v>4211827.95</v>
      </c>
      <c r="I371" s="12">
        <f>I373</f>
        <v>-4211827.95</v>
      </c>
      <c r="J371" s="12"/>
      <c r="K371" s="15"/>
      <c r="L371" s="15"/>
      <c r="M371" s="14">
        <f>M373</f>
        <v>14231831.308031455</v>
      </c>
      <c r="N371" s="12">
        <f t="shared" si="65"/>
        <v>14231831.308031455</v>
      </c>
      <c r="O371" s="38"/>
      <c r="P371" s="38"/>
      <c r="Q371" s="38">
        <f t="shared" si="72"/>
        <v>0</v>
      </c>
      <c r="R371" s="38"/>
      <c r="S371" s="38"/>
      <c r="U371" s="38"/>
      <c r="V371" s="38"/>
      <c r="W371" s="38"/>
      <c r="X371" s="38"/>
    </row>
    <row r="372" spans="1:24" x14ac:dyDescent="0.25">
      <c r="A372" s="32" t="s">
        <v>253</v>
      </c>
      <c r="B372" s="2" t="s">
        <v>3</v>
      </c>
      <c r="C372" s="64"/>
      <c r="D372" s="7">
        <v>327.73879300000004</v>
      </c>
      <c r="E372" s="182">
        <f>SUM(E374:E384)</f>
        <v>35232</v>
      </c>
      <c r="F372" s="120">
        <f>SUM(F374:F384)</f>
        <v>16847311.800000001</v>
      </c>
      <c r="G372" s="61"/>
      <c r="H372" s="55">
        <f>SUM(H374:H384)</f>
        <v>12635483.85</v>
      </c>
      <c r="I372" s="12">
        <f>SUM(I374:I384)</f>
        <v>4211827.9500000011</v>
      </c>
      <c r="J372" s="12"/>
      <c r="K372" s="15"/>
      <c r="L372" s="12">
        <f>SUM(L374:L384)</f>
        <v>8945697.8043083698</v>
      </c>
      <c r="M372" s="15"/>
      <c r="N372" s="12">
        <f t="shared" si="65"/>
        <v>8945697.8043083698</v>
      </c>
      <c r="O372" s="38"/>
      <c r="P372" s="38"/>
      <c r="Q372" s="38">
        <f t="shared" si="72"/>
        <v>0</v>
      </c>
      <c r="R372" s="38"/>
      <c r="S372" s="38"/>
      <c r="U372" s="38"/>
      <c r="V372" s="38"/>
      <c r="W372" s="38"/>
      <c r="X372" s="38"/>
    </row>
    <row r="373" spans="1:24" x14ac:dyDescent="0.25">
      <c r="A373" s="5"/>
      <c r="B373" s="1" t="s">
        <v>26</v>
      </c>
      <c r="C373" s="53">
        <v>2</v>
      </c>
      <c r="D373" s="75">
        <v>0</v>
      </c>
      <c r="E373" s="183"/>
      <c r="F373" s="70"/>
      <c r="G373" s="61">
        <v>25</v>
      </c>
      <c r="H373" s="70">
        <f>F372*G373/100</f>
        <v>4211827.95</v>
      </c>
      <c r="I373" s="15">
        <f t="shared" ref="I373:I384" si="73">F373-H373</f>
        <v>-4211827.95</v>
      </c>
      <c r="J373" s="15"/>
      <c r="K373" s="15"/>
      <c r="L373" s="15"/>
      <c r="M373" s="15">
        <f>($L$7*$L$8*E371/$L$10)+($L$7*$L$9*D371/$L$11)</f>
        <v>14231831.308031455</v>
      </c>
      <c r="N373" s="15">
        <f t="shared" si="65"/>
        <v>14231831.308031455</v>
      </c>
      <c r="O373" s="38">
        <f t="shared" si="71"/>
        <v>14231.831308031455</v>
      </c>
      <c r="P373" s="38">
        <v>13202.735780275761</v>
      </c>
      <c r="Q373" s="38">
        <f t="shared" si="72"/>
        <v>13202.7</v>
      </c>
      <c r="R373" s="38"/>
      <c r="S373" s="38"/>
      <c r="U373" s="38"/>
      <c r="V373" s="38"/>
      <c r="W373" s="38"/>
      <c r="X373" s="38"/>
    </row>
    <row r="374" spans="1:24" x14ac:dyDescent="0.25">
      <c r="A374" s="5"/>
      <c r="B374" s="1" t="s">
        <v>254</v>
      </c>
      <c r="C374" s="53">
        <v>4</v>
      </c>
      <c r="D374" s="75">
        <v>30.5382</v>
      </c>
      <c r="E374" s="179">
        <v>4050</v>
      </c>
      <c r="F374" s="135">
        <v>3115556.5</v>
      </c>
      <c r="G374" s="61">
        <v>75</v>
      </c>
      <c r="H374" s="70">
        <f t="shared" ref="H374:H384" si="74">F374*G374/100</f>
        <v>2336667.375</v>
      </c>
      <c r="I374" s="15">
        <f t="shared" si="73"/>
        <v>778889.125</v>
      </c>
      <c r="J374" s="15">
        <f t="shared" si="68"/>
        <v>769.27320987654321</v>
      </c>
      <c r="K374" s="15">
        <f t="shared" ref="K374:K384" si="75">$J$11*$J$19-J374</f>
        <v>-77.814849706599489</v>
      </c>
      <c r="L374" s="15">
        <f t="shared" ref="L374:L384" si="76">IF(K374&gt;0,$J$7*$J$8*(K374/$K$19),0)+$J$7*$J$9*(E374/$E$19)+$J$7*$J$10*(D374/$D$19)</f>
        <v>507253.14001833269</v>
      </c>
      <c r="M374" s="15"/>
      <c r="N374" s="15">
        <f t="shared" si="65"/>
        <v>507253.14001833269</v>
      </c>
      <c r="O374" s="38">
        <f t="shared" si="71"/>
        <v>507.25314001833272</v>
      </c>
      <c r="P374" s="38">
        <v>469.55469086905453</v>
      </c>
      <c r="Q374" s="38">
        <f t="shared" si="72"/>
        <v>469.6</v>
      </c>
      <c r="R374" s="38"/>
      <c r="S374" s="38"/>
      <c r="U374" s="38"/>
      <c r="V374" s="38"/>
      <c r="W374" s="38"/>
      <c r="X374" s="38"/>
    </row>
    <row r="375" spans="1:24" x14ac:dyDescent="0.25">
      <c r="A375" s="5"/>
      <c r="B375" s="1" t="s">
        <v>196</v>
      </c>
      <c r="C375" s="53">
        <v>4</v>
      </c>
      <c r="D375" s="75">
        <v>18.514592999999998</v>
      </c>
      <c r="E375" s="179">
        <v>3801</v>
      </c>
      <c r="F375" s="135">
        <v>1130307.3</v>
      </c>
      <c r="G375" s="61">
        <v>75</v>
      </c>
      <c r="H375" s="70">
        <f t="shared" si="74"/>
        <v>847730.47499999998</v>
      </c>
      <c r="I375" s="15">
        <f t="shared" si="73"/>
        <v>282576.82500000007</v>
      </c>
      <c r="J375" s="15">
        <f t="shared" si="68"/>
        <v>297.37103393843728</v>
      </c>
      <c r="K375" s="15">
        <f t="shared" si="75"/>
        <v>394.08732623150644</v>
      </c>
      <c r="L375" s="15">
        <f t="shared" si="76"/>
        <v>953936.91420237778</v>
      </c>
      <c r="M375" s="15"/>
      <c r="N375" s="15">
        <f t="shared" si="65"/>
        <v>953936.91420237778</v>
      </c>
      <c r="O375" s="38">
        <f t="shared" si="71"/>
        <v>953.93691420237781</v>
      </c>
      <c r="P375" s="38">
        <v>1020.4013148603281</v>
      </c>
      <c r="Q375" s="38">
        <f t="shared" si="72"/>
        <v>1020.4</v>
      </c>
      <c r="R375" s="38"/>
      <c r="S375" s="38"/>
      <c r="U375" s="38"/>
      <c r="V375" s="38"/>
      <c r="W375" s="38"/>
      <c r="X375" s="38"/>
    </row>
    <row r="376" spans="1:24" x14ac:dyDescent="0.25">
      <c r="A376" s="5"/>
      <c r="B376" s="1" t="s">
        <v>255</v>
      </c>
      <c r="C376" s="53">
        <v>4</v>
      </c>
      <c r="D376" s="75">
        <v>44.072099999999999</v>
      </c>
      <c r="E376" s="179">
        <v>5927</v>
      </c>
      <c r="F376" s="135">
        <v>3705503</v>
      </c>
      <c r="G376" s="61">
        <v>75</v>
      </c>
      <c r="H376" s="70">
        <f t="shared" si="74"/>
        <v>2779127.25</v>
      </c>
      <c r="I376" s="15">
        <f t="shared" si="73"/>
        <v>926375.75</v>
      </c>
      <c r="J376" s="15">
        <f t="shared" si="68"/>
        <v>625.19031550531463</v>
      </c>
      <c r="K376" s="15">
        <f t="shared" si="75"/>
        <v>66.268044664629087</v>
      </c>
      <c r="L376" s="15">
        <f t="shared" si="76"/>
        <v>825889.22436103865</v>
      </c>
      <c r="M376" s="15"/>
      <c r="N376" s="15">
        <f t="shared" si="65"/>
        <v>825889.22436103865</v>
      </c>
      <c r="O376" s="38">
        <f t="shared" si="71"/>
        <v>825.8892243610386</v>
      </c>
      <c r="P376" s="38">
        <v>687.13298989888222</v>
      </c>
      <c r="Q376" s="38">
        <f t="shared" si="72"/>
        <v>687.1</v>
      </c>
      <c r="R376" s="38"/>
      <c r="S376" s="38"/>
      <c r="U376" s="38"/>
      <c r="V376" s="38"/>
      <c r="W376" s="38"/>
      <c r="X376" s="38"/>
    </row>
    <row r="377" spans="1:24" x14ac:dyDescent="0.25">
      <c r="A377" s="5"/>
      <c r="B377" s="1" t="s">
        <v>777</v>
      </c>
      <c r="C377" s="53">
        <v>4</v>
      </c>
      <c r="D377" s="75">
        <v>50.002099999999999</v>
      </c>
      <c r="E377" s="179">
        <v>3302</v>
      </c>
      <c r="F377" s="135">
        <v>1137253</v>
      </c>
      <c r="G377" s="61">
        <v>75</v>
      </c>
      <c r="H377" s="70">
        <f t="shared" si="74"/>
        <v>852939.75</v>
      </c>
      <c r="I377" s="15">
        <f t="shared" si="73"/>
        <v>284313.25</v>
      </c>
      <c r="J377" s="15">
        <f t="shared" si="68"/>
        <v>344.41338582677167</v>
      </c>
      <c r="K377" s="15">
        <f t="shared" si="75"/>
        <v>347.04497434317204</v>
      </c>
      <c r="L377" s="15">
        <f t="shared" si="76"/>
        <v>934283.77437035297</v>
      </c>
      <c r="M377" s="15"/>
      <c r="N377" s="15">
        <f t="shared" si="65"/>
        <v>934283.77437035297</v>
      </c>
      <c r="O377" s="38">
        <f t="shared" si="71"/>
        <v>934.28377437035294</v>
      </c>
      <c r="P377" s="38">
        <v>849.16035625748043</v>
      </c>
      <c r="Q377" s="38">
        <f t="shared" si="72"/>
        <v>849.2</v>
      </c>
      <c r="R377" s="38"/>
      <c r="S377" s="38"/>
      <c r="U377" s="38"/>
      <c r="V377" s="38"/>
      <c r="W377" s="38"/>
      <c r="X377" s="38"/>
    </row>
    <row r="378" spans="1:24" x14ac:dyDescent="0.25">
      <c r="A378" s="5"/>
      <c r="B378" s="1" t="s">
        <v>256</v>
      </c>
      <c r="C378" s="53">
        <v>4</v>
      </c>
      <c r="D378" s="75">
        <v>19.601399999999998</v>
      </c>
      <c r="E378" s="179">
        <v>2393</v>
      </c>
      <c r="F378" s="135">
        <v>566135.9</v>
      </c>
      <c r="G378" s="61">
        <v>75</v>
      </c>
      <c r="H378" s="70">
        <f t="shared" si="74"/>
        <v>424601.92499999999</v>
      </c>
      <c r="I378" s="15">
        <f t="shared" si="73"/>
        <v>141533.97500000003</v>
      </c>
      <c r="J378" s="15">
        <f t="shared" si="68"/>
        <v>236.57998328458004</v>
      </c>
      <c r="K378" s="15">
        <f t="shared" si="75"/>
        <v>454.87837688536365</v>
      </c>
      <c r="L378" s="15">
        <f t="shared" si="76"/>
        <v>890240.93709471088</v>
      </c>
      <c r="M378" s="15"/>
      <c r="N378" s="15">
        <f t="shared" si="65"/>
        <v>890240.93709471088</v>
      </c>
      <c r="O378" s="38">
        <f t="shared" si="71"/>
        <v>890.24093709471083</v>
      </c>
      <c r="P378" s="38">
        <v>865.59964208342592</v>
      </c>
      <c r="Q378" s="38">
        <f t="shared" si="72"/>
        <v>865.6</v>
      </c>
      <c r="R378" s="38"/>
      <c r="S378" s="38"/>
      <c r="U378" s="38"/>
      <c r="V378" s="38"/>
      <c r="W378" s="38"/>
      <c r="X378" s="38"/>
    </row>
    <row r="379" spans="1:24" x14ac:dyDescent="0.25">
      <c r="A379" s="5"/>
      <c r="B379" s="1" t="s">
        <v>778</v>
      </c>
      <c r="C379" s="53">
        <v>4</v>
      </c>
      <c r="D379" s="75">
        <v>9.5202999999999989</v>
      </c>
      <c r="E379" s="179">
        <v>716</v>
      </c>
      <c r="F379" s="135">
        <v>135558.29999999999</v>
      </c>
      <c r="G379" s="61">
        <v>75</v>
      </c>
      <c r="H379" s="70">
        <f t="shared" si="74"/>
        <v>101668.72500000001</v>
      </c>
      <c r="I379" s="15">
        <f t="shared" si="73"/>
        <v>33889.574999999983</v>
      </c>
      <c r="J379" s="15">
        <f t="shared" si="68"/>
        <v>189.32723463687148</v>
      </c>
      <c r="K379" s="15">
        <f t="shared" si="75"/>
        <v>502.13112553307224</v>
      </c>
      <c r="L379" s="15">
        <f t="shared" si="76"/>
        <v>748593.42701464554</v>
      </c>
      <c r="M379" s="15"/>
      <c r="N379" s="15">
        <f t="shared" si="65"/>
        <v>748593.42701464554</v>
      </c>
      <c r="O379" s="38">
        <f t="shared" si="71"/>
        <v>748.5934270146455</v>
      </c>
      <c r="P379" s="38">
        <v>673.86762091262267</v>
      </c>
      <c r="Q379" s="38">
        <f t="shared" si="72"/>
        <v>673.9</v>
      </c>
      <c r="R379" s="38"/>
      <c r="S379" s="38"/>
      <c r="U379" s="38"/>
      <c r="V379" s="38"/>
      <c r="W379" s="38"/>
      <c r="X379" s="38"/>
    </row>
    <row r="380" spans="1:24" x14ac:dyDescent="0.25">
      <c r="A380" s="5"/>
      <c r="B380" s="1" t="s">
        <v>257</v>
      </c>
      <c r="C380" s="53">
        <v>4</v>
      </c>
      <c r="D380" s="75">
        <v>34.553199999999997</v>
      </c>
      <c r="E380" s="179">
        <v>2652</v>
      </c>
      <c r="F380" s="135">
        <v>773061.7</v>
      </c>
      <c r="G380" s="61">
        <v>75</v>
      </c>
      <c r="H380" s="70">
        <f t="shared" si="74"/>
        <v>579796.27500000002</v>
      </c>
      <c r="I380" s="15">
        <f t="shared" si="73"/>
        <v>193265.42499999993</v>
      </c>
      <c r="J380" s="15">
        <f t="shared" si="68"/>
        <v>291.501395173454</v>
      </c>
      <c r="K380" s="15">
        <f t="shared" si="75"/>
        <v>399.95696499648972</v>
      </c>
      <c r="L380" s="15">
        <f t="shared" si="76"/>
        <v>890078.73025202111</v>
      </c>
      <c r="M380" s="15"/>
      <c r="N380" s="15">
        <f t="shared" si="65"/>
        <v>890078.73025202111</v>
      </c>
      <c r="O380" s="38">
        <f t="shared" si="71"/>
        <v>890.07873025202116</v>
      </c>
      <c r="P380" s="38">
        <v>914.1115806403518</v>
      </c>
      <c r="Q380" s="38">
        <f t="shared" si="72"/>
        <v>914.1</v>
      </c>
      <c r="R380" s="38"/>
      <c r="S380" s="38"/>
      <c r="U380" s="38"/>
      <c r="V380" s="38"/>
      <c r="W380" s="38"/>
      <c r="X380" s="38"/>
    </row>
    <row r="381" spans="1:24" x14ac:dyDescent="0.25">
      <c r="A381" s="5"/>
      <c r="B381" s="47" t="s">
        <v>258</v>
      </c>
      <c r="C381" s="53">
        <v>4</v>
      </c>
      <c r="D381" s="75">
        <v>30.720999999999997</v>
      </c>
      <c r="E381" s="179">
        <v>2772</v>
      </c>
      <c r="F381" s="135">
        <v>944575.9</v>
      </c>
      <c r="G381" s="61">
        <v>75</v>
      </c>
      <c r="H381" s="70">
        <f t="shared" si="74"/>
        <v>708431.92500000005</v>
      </c>
      <c r="I381" s="15">
        <f t="shared" si="73"/>
        <v>236143.97499999998</v>
      </c>
      <c r="J381" s="15">
        <f t="shared" si="68"/>
        <v>340.75609668109666</v>
      </c>
      <c r="K381" s="15">
        <f t="shared" si="75"/>
        <v>350.70226348884705</v>
      </c>
      <c r="L381" s="15">
        <f t="shared" si="76"/>
        <v>827759.82130643493</v>
      </c>
      <c r="M381" s="15"/>
      <c r="N381" s="15">
        <f t="shared" si="65"/>
        <v>827759.82130643493</v>
      </c>
      <c r="O381" s="38">
        <f t="shared" si="71"/>
        <v>827.7598213064349</v>
      </c>
      <c r="P381" s="38">
        <v>796.96254338772133</v>
      </c>
      <c r="Q381" s="38">
        <f t="shared" si="72"/>
        <v>797</v>
      </c>
      <c r="R381" s="38"/>
      <c r="S381" s="38"/>
      <c r="U381" s="38"/>
      <c r="V381" s="38"/>
      <c r="W381" s="38"/>
      <c r="X381" s="38"/>
    </row>
    <row r="382" spans="1:24" x14ac:dyDescent="0.25">
      <c r="A382" s="5"/>
      <c r="B382" s="1" t="s">
        <v>259</v>
      </c>
      <c r="C382" s="53">
        <v>4</v>
      </c>
      <c r="D382" s="75">
        <v>18.347899999999999</v>
      </c>
      <c r="E382" s="179">
        <v>2618</v>
      </c>
      <c r="F382" s="135">
        <v>593853.19999999995</v>
      </c>
      <c r="G382" s="61">
        <v>75</v>
      </c>
      <c r="H382" s="70">
        <f t="shared" si="74"/>
        <v>445389.9</v>
      </c>
      <c r="I382" s="15">
        <f t="shared" si="73"/>
        <v>148463.29999999993</v>
      </c>
      <c r="J382" s="15">
        <f t="shared" si="68"/>
        <v>226.83468296409472</v>
      </c>
      <c r="K382" s="15">
        <f t="shared" si="75"/>
        <v>464.62367720584899</v>
      </c>
      <c r="L382" s="15">
        <f t="shared" si="76"/>
        <v>922317.98596226575</v>
      </c>
      <c r="M382" s="15"/>
      <c r="N382" s="15">
        <f t="shared" si="65"/>
        <v>922317.98596226575</v>
      </c>
      <c r="O382" s="38">
        <f t="shared" si="71"/>
        <v>922.31798596226577</v>
      </c>
      <c r="P382" s="38">
        <v>875.40542950789529</v>
      </c>
      <c r="Q382" s="38">
        <f t="shared" si="72"/>
        <v>875.4</v>
      </c>
      <c r="R382" s="38"/>
      <c r="S382" s="38"/>
      <c r="U382" s="38"/>
      <c r="V382" s="38"/>
      <c r="W382" s="38"/>
      <c r="X382" s="38"/>
    </row>
    <row r="383" spans="1:24" x14ac:dyDescent="0.25">
      <c r="A383" s="5"/>
      <c r="B383" s="1" t="s">
        <v>779</v>
      </c>
      <c r="C383" s="53">
        <v>4</v>
      </c>
      <c r="D383" s="75">
        <v>41.204600000000006</v>
      </c>
      <c r="E383" s="179">
        <v>3501</v>
      </c>
      <c r="F383" s="135">
        <v>1027904.3</v>
      </c>
      <c r="G383" s="61">
        <v>75</v>
      </c>
      <c r="H383" s="70">
        <f t="shared" si="74"/>
        <v>770928.22499999998</v>
      </c>
      <c r="I383" s="15">
        <f t="shared" si="73"/>
        <v>256976.07500000007</v>
      </c>
      <c r="J383" s="15">
        <f t="shared" si="68"/>
        <v>293.60305626963725</v>
      </c>
      <c r="K383" s="15">
        <f t="shared" si="75"/>
        <v>397.85530390030647</v>
      </c>
      <c r="L383" s="15">
        <f t="shared" si="76"/>
        <v>994439.48094157293</v>
      </c>
      <c r="M383" s="15"/>
      <c r="N383" s="15">
        <f t="shared" si="65"/>
        <v>994439.48094157293</v>
      </c>
      <c r="O383" s="38">
        <f t="shared" si="71"/>
        <v>994.43948094157292</v>
      </c>
      <c r="P383" s="38">
        <v>871.29779939248681</v>
      </c>
      <c r="Q383" s="38">
        <f t="shared" si="72"/>
        <v>871.3</v>
      </c>
      <c r="R383" s="38"/>
      <c r="S383" s="38"/>
      <c r="U383" s="38"/>
      <c r="V383" s="38"/>
      <c r="W383" s="38"/>
      <c r="X383" s="38"/>
    </row>
    <row r="384" spans="1:24" x14ac:dyDescent="0.25">
      <c r="A384" s="5"/>
      <c r="B384" s="1" t="s">
        <v>260</v>
      </c>
      <c r="C384" s="53">
        <v>4</v>
      </c>
      <c r="D384" s="75">
        <v>30.663400000000003</v>
      </c>
      <c r="E384" s="179">
        <v>3500</v>
      </c>
      <c r="F384" s="135">
        <v>3717602.7</v>
      </c>
      <c r="G384" s="61">
        <v>75</v>
      </c>
      <c r="H384" s="70">
        <f t="shared" si="74"/>
        <v>2788202.0249999999</v>
      </c>
      <c r="I384" s="15">
        <f t="shared" si="73"/>
        <v>929400.67500000028</v>
      </c>
      <c r="J384" s="15">
        <f t="shared" si="68"/>
        <v>1062.1722</v>
      </c>
      <c r="K384" s="15">
        <f t="shared" si="75"/>
        <v>-370.71383983005626</v>
      </c>
      <c r="L384" s="15">
        <f t="shared" si="76"/>
        <v>450904.3687846167</v>
      </c>
      <c r="M384" s="15"/>
      <c r="N384" s="15">
        <f t="shared" si="65"/>
        <v>450904.3687846167</v>
      </c>
      <c r="O384" s="38">
        <f t="shared" si="71"/>
        <v>450.90436878461668</v>
      </c>
      <c r="P384" s="38">
        <v>417.70569724936354</v>
      </c>
      <c r="Q384" s="38">
        <f t="shared" si="72"/>
        <v>417.7</v>
      </c>
      <c r="R384" s="38"/>
      <c r="S384" s="38"/>
      <c r="U384" s="38"/>
      <c r="V384" s="38"/>
      <c r="W384" s="38"/>
      <c r="X384" s="38"/>
    </row>
    <row r="385" spans="1:24" x14ac:dyDescent="0.25">
      <c r="A385" s="5"/>
      <c r="B385" s="1"/>
      <c r="C385" s="53"/>
      <c r="D385" s="75">
        <v>0</v>
      </c>
      <c r="E385" s="181"/>
      <c r="F385" s="62"/>
      <c r="G385" s="61"/>
      <c r="H385" s="62">
        <f>H386+H387</f>
        <v>38202255.639999993</v>
      </c>
      <c r="K385" s="15"/>
      <c r="L385" s="15"/>
      <c r="M385" s="15"/>
      <c r="N385" s="15"/>
      <c r="O385" s="38">
        <f t="shared" si="71"/>
        <v>0</v>
      </c>
      <c r="P385" s="38">
        <v>0</v>
      </c>
      <c r="Q385" s="38">
        <f t="shared" si="72"/>
        <v>0</v>
      </c>
      <c r="R385" s="38"/>
      <c r="S385" s="38"/>
      <c r="U385" s="38"/>
      <c r="V385" s="38"/>
      <c r="W385" s="38"/>
      <c r="X385" s="38"/>
    </row>
    <row r="386" spans="1:24" x14ac:dyDescent="0.25">
      <c r="A386" s="32" t="s">
        <v>261</v>
      </c>
      <c r="B386" s="2" t="s">
        <v>2</v>
      </c>
      <c r="C386" s="64"/>
      <c r="D386" s="7">
        <v>932.91639999999973</v>
      </c>
      <c r="E386" s="182">
        <f>E387</f>
        <v>78721</v>
      </c>
      <c r="F386" s="120"/>
      <c r="G386" s="61"/>
      <c r="H386" s="55">
        <f>H388</f>
        <v>12643356.250000002</v>
      </c>
      <c r="I386" s="12">
        <f>I388</f>
        <v>-12643356.250000002</v>
      </c>
      <c r="J386" s="12"/>
      <c r="K386" s="15"/>
      <c r="L386" s="15"/>
      <c r="M386" s="14">
        <f>M388</f>
        <v>34727581.545208082</v>
      </c>
      <c r="N386" s="12">
        <f t="shared" ref="N386:N449" si="77">L386+M386</f>
        <v>34727581.545208082</v>
      </c>
      <c r="O386" s="38"/>
      <c r="P386" s="38"/>
      <c r="Q386" s="38">
        <f t="shared" si="72"/>
        <v>0</v>
      </c>
      <c r="R386" s="38"/>
      <c r="S386" s="38"/>
      <c r="U386" s="38"/>
      <c r="V386" s="38"/>
      <c r="W386" s="38"/>
      <c r="X386" s="38"/>
    </row>
    <row r="387" spans="1:24" x14ac:dyDescent="0.25">
      <c r="A387" s="32" t="s">
        <v>261</v>
      </c>
      <c r="B387" s="2" t="s">
        <v>3</v>
      </c>
      <c r="C387" s="64"/>
      <c r="D387" s="7">
        <v>932.91639999999973</v>
      </c>
      <c r="E387" s="182">
        <f>SUM(E389:E420)</f>
        <v>78721</v>
      </c>
      <c r="F387" s="120">
        <f>SUM(F389:F420)</f>
        <v>50573425.000000007</v>
      </c>
      <c r="G387" s="61"/>
      <c r="H387" s="55">
        <f>SUM(H389:H420)</f>
        <v>25558899.389999993</v>
      </c>
      <c r="I387" s="12">
        <f>SUM(I389:I420)</f>
        <v>25014525.610000007</v>
      </c>
      <c r="J387" s="12"/>
      <c r="K387" s="15"/>
      <c r="L387" s="12">
        <f>SUM(L389:L420)</f>
        <v>29096739.33017185</v>
      </c>
      <c r="M387" s="15"/>
      <c r="N387" s="12">
        <f t="shared" si="77"/>
        <v>29096739.33017185</v>
      </c>
      <c r="O387" s="38"/>
      <c r="P387" s="38"/>
      <c r="Q387" s="38">
        <f t="shared" si="72"/>
        <v>0</v>
      </c>
      <c r="R387" s="38"/>
      <c r="S387" s="38"/>
      <c r="U387" s="38"/>
      <c r="V387" s="38"/>
      <c r="W387" s="38"/>
      <c r="X387" s="38"/>
    </row>
    <row r="388" spans="1:24" x14ac:dyDescent="0.25">
      <c r="A388" s="5"/>
      <c r="B388" s="1" t="s">
        <v>26</v>
      </c>
      <c r="C388" s="53">
        <v>2</v>
      </c>
      <c r="D388" s="75">
        <v>0</v>
      </c>
      <c r="E388" s="183"/>
      <c r="F388" s="70"/>
      <c r="G388" s="61">
        <v>25</v>
      </c>
      <c r="H388" s="70">
        <f>F387*G388/100</f>
        <v>12643356.250000002</v>
      </c>
      <c r="I388" s="15">
        <f t="shared" ref="I388:I420" si="78">F388-H388</f>
        <v>-12643356.250000002</v>
      </c>
      <c r="J388" s="15"/>
      <c r="K388" s="15"/>
      <c r="L388" s="15"/>
      <c r="M388" s="15">
        <f>($L$7*$L$8*E386/$L$10)+($L$7*$L$9*D386/$L$11)</f>
        <v>34727581.545208082</v>
      </c>
      <c r="N388" s="15">
        <f t="shared" si="77"/>
        <v>34727581.545208082</v>
      </c>
      <c r="O388" s="38">
        <f t="shared" si="71"/>
        <v>34727.581545208079</v>
      </c>
      <c r="P388" s="38">
        <v>32194.324189461422</v>
      </c>
      <c r="Q388" s="38">
        <f t="shared" si="72"/>
        <v>32194.3</v>
      </c>
      <c r="R388" s="38"/>
      <c r="S388" s="38"/>
      <c r="U388" s="38"/>
      <c r="V388" s="38"/>
      <c r="W388" s="38"/>
      <c r="X388" s="38"/>
    </row>
    <row r="389" spans="1:24" x14ac:dyDescent="0.25">
      <c r="A389" s="5"/>
      <c r="B389" s="1" t="s">
        <v>262</v>
      </c>
      <c r="C389" s="53">
        <v>4</v>
      </c>
      <c r="D389" s="75">
        <v>17.2576</v>
      </c>
      <c r="E389" s="179">
        <v>633</v>
      </c>
      <c r="F389" s="136">
        <v>84963.5</v>
      </c>
      <c r="G389" s="61">
        <v>75</v>
      </c>
      <c r="H389" s="70">
        <f t="shared" ref="H389:H420" si="79">F389*G389/100</f>
        <v>63722.625</v>
      </c>
      <c r="I389" s="15">
        <f t="shared" si="78"/>
        <v>21240.875</v>
      </c>
      <c r="J389" s="15">
        <f t="shared" si="68"/>
        <v>134.22353870458136</v>
      </c>
      <c r="K389" s="15">
        <f t="shared" ref="K389:K420" si="80">$J$11*$J$19-J389</f>
        <v>557.2348214653623</v>
      </c>
      <c r="L389" s="15">
        <f t="shared" ref="L389:L420" si="81">IF(K389&gt;0,$J$7*$J$8*(K389/$K$19),0)+$J$7*$J$9*(E389/$E$19)+$J$7*$J$10*(D389/$D$19)</f>
        <v>833721.89152360254</v>
      </c>
      <c r="M389" s="15"/>
      <c r="N389" s="15">
        <f t="shared" si="77"/>
        <v>833721.89152360254</v>
      </c>
      <c r="O389" s="38">
        <f t="shared" si="71"/>
        <v>833.72189152360249</v>
      </c>
      <c r="P389" s="38">
        <v>739.53023165616685</v>
      </c>
      <c r="Q389" s="38">
        <f t="shared" si="72"/>
        <v>739.5</v>
      </c>
      <c r="R389" s="38"/>
      <c r="S389" s="38"/>
      <c r="U389" s="38"/>
      <c r="V389" s="38"/>
      <c r="W389" s="38"/>
      <c r="X389" s="38"/>
    </row>
    <row r="390" spans="1:24" x14ac:dyDescent="0.25">
      <c r="A390" s="5"/>
      <c r="B390" s="1" t="s">
        <v>263</v>
      </c>
      <c r="C390" s="53">
        <v>4</v>
      </c>
      <c r="D390" s="75">
        <v>17.919</v>
      </c>
      <c r="E390" s="179">
        <v>1093</v>
      </c>
      <c r="F390" s="136">
        <v>171327.3</v>
      </c>
      <c r="G390" s="61">
        <v>75</v>
      </c>
      <c r="H390" s="70">
        <f t="shared" si="79"/>
        <v>128495.47500000001</v>
      </c>
      <c r="I390" s="15">
        <f t="shared" si="78"/>
        <v>42831.824999999983</v>
      </c>
      <c r="J390" s="15">
        <f t="shared" si="68"/>
        <v>156.74958828911252</v>
      </c>
      <c r="K390" s="15">
        <f t="shared" si="80"/>
        <v>534.70877188083114</v>
      </c>
      <c r="L390" s="15">
        <f t="shared" si="81"/>
        <v>854081.16162395</v>
      </c>
      <c r="M390" s="15"/>
      <c r="N390" s="15">
        <f t="shared" si="77"/>
        <v>854081.16162395</v>
      </c>
      <c r="O390" s="38">
        <f t="shared" si="71"/>
        <v>854.08116162395004</v>
      </c>
      <c r="P390" s="38">
        <v>780.17806101997803</v>
      </c>
      <c r="Q390" s="38">
        <f t="shared" si="72"/>
        <v>780.2</v>
      </c>
      <c r="R390" s="38"/>
      <c r="S390" s="38"/>
      <c r="U390" s="38"/>
      <c r="V390" s="38"/>
      <c r="W390" s="38"/>
      <c r="X390" s="38"/>
    </row>
    <row r="391" spans="1:24" x14ac:dyDescent="0.25">
      <c r="A391" s="5"/>
      <c r="B391" s="1" t="s">
        <v>264</v>
      </c>
      <c r="C391" s="53">
        <v>4</v>
      </c>
      <c r="D391" s="75">
        <v>14.108099999999999</v>
      </c>
      <c r="E391" s="179">
        <v>654</v>
      </c>
      <c r="F391" s="136">
        <v>348854</v>
      </c>
      <c r="G391" s="61">
        <v>75</v>
      </c>
      <c r="H391" s="70">
        <f t="shared" si="79"/>
        <v>261640.5</v>
      </c>
      <c r="I391" s="15">
        <f t="shared" si="78"/>
        <v>87213.5</v>
      </c>
      <c r="J391" s="15">
        <f t="shared" si="68"/>
        <v>533.41590214067276</v>
      </c>
      <c r="K391" s="15">
        <f t="shared" si="80"/>
        <v>158.04245802927096</v>
      </c>
      <c r="L391" s="15">
        <f t="shared" si="81"/>
        <v>312424.39423450734</v>
      </c>
      <c r="M391" s="15"/>
      <c r="N391" s="15">
        <f t="shared" si="77"/>
        <v>312424.39423450734</v>
      </c>
      <c r="O391" s="38">
        <f t="shared" si="71"/>
        <v>312.42439423450736</v>
      </c>
      <c r="P391" s="38">
        <v>499.11366385289568</v>
      </c>
      <c r="Q391" s="38">
        <f t="shared" si="72"/>
        <v>499.1</v>
      </c>
      <c r="R391" s="38"/>
      <c r="S391" s="38"/>
      <c r="U391" s="38"/>
      <c r="V391" s="38"/>
      <c r="W391" s="38"/>
      <c r="X391" s="38"/>
    </row>
    <row r="392" spans="1:24" x14ac:dyDescent="0.25">
      <c r="A392" s="5"/>
      <c r="B392" s="1" t="s">
        <v>265</v>
      </c>
      <c r="C392" s="53">
        <v>4</v>
      </c>
      <c r="D392" s="75">
        <v>33.1967</v>
      </c>
      <c r="E392" s="179">
        <v>1556</v>
      </c>
      <c r="F392" s="136">
        <v>485844.1</v>
      </c>
      <c r="G392" s="61">
        <v>75</v>
      </c>
      <c r="H392" s="70">
        <f t="shared" si="79"/>
        <v>364383.07500000001</v>
      </c>
      <c r="I392" s="15">
        <f t="shared" si="78"/>
        <v>121461.02499999997</v>
      </c>
      <c r="J392" s="15">
        <f t="shared" si="68"/>
        <v>312.23913881748069</v>
      </c>
      <c r="K392" s="15">
        <f t="shared" si="80"/>
        <v>379.21922135246302</v>
      </c>
      <c r="L392" s="15">
        <f t="shared" si="81"/>
        <v>746364.76514172123</v>
      </c>
      <c r="M392" s="15"/>
      <c r="N392" s="15">
        <f t="shared" si="77"/>
        <v>746364.76514172123</v>
      </c>
      <c r="O392" s="38">
        <f t="shared" si="71"/>
        <v>746.36476514172125</v>
      </c>
      <c r="P392" s="38">
        <v>669.10971503816768</v>
      </c>
      <c r="Q392" s="38">
        <f t="shared" si="72"/>
        <v>669.1</v>
      </c>
      <c r="R392" s="38"/>
      <c r="S392" s="38"/>
      <c r="U392" s="38"/>
      <c r="V392" s="38"/>
      <c r="W392" s="38"/>
      <c r="X392" s="38"/>
    </row>
    <row r="393" spans="1:24" x14ac:dyDescent="0.25">
      <c r="A393" s="5"/>
      <c r="B393" s="1" t="s">
        <v>266</v>
      </c>
      <c r="C393" s="53">
        <v>4</v>
      </c>
      <c r="D393" s="75">
        <v>56.851199999999992</v>
      </c>
      <c r="E393" s="179">
        <v>4912</v>
      </c>
      <c r="F393" s="136">
        <v>1578762.5</v>
      </c>
      <c r="G393" s="61">
        <v>75</v>
      </c>
      <c r="H393" s="70">
        <f t="shared" si="79"/>
        <v>1184071.875</v>
      </c>
      <c r="I393" s="15">
        <f t="shared" si="78"/>
        <v>394690.625</v>
      </c>
      <c r="J393" s="15">
        <f t="shared" si="68"/>
        <v>321.40930374592836</v>
      </c>
      <c r="K393" s="15">
        <f t="shared" si="80"/>
        <v>370.04905642401536</v>
      </c>
      <c r="L393" s="15">
        <f t="shared" si="81"/>
        <v>1150039.2771079447</v>
      </c>
      <c r="M393" s="15"/>
      <c r="N393" s="15">
        <f t="shared" si="77"/>
        <v>1150039.2771079447</v>
      </c>
      <c r="O393" s="38">
        <f t="shared" si="71"/>
        <v>1150.0392771079446</v>
      </c>
      <c r="P393" s="38">
        <v>1082.9458807965589</v>
      </c>
      <c r="Q393" s="38">
        <f t="shared" si="72"/>
        <v>1082.9000000000001</v>
      </c>
      <c r="R393" s="38"/>
      <c r="S393" s="38"/>
      <c r="U393" s="38"/>
      <c r="V393" s="38"/>
      <c r="W393" s="38"/>
      <c r="X393" s="38"/>
    </row>
    <row r="394" spans="1:24" x14ac:dyDescent="0.25">
      <c r="A394" s="5"/>
      <c r="B394" s="1" t="s">
        <v>267</v>
      </c>
      <c r="C394" s="53">
        <v>4</v>
      </c>
      <c r="D394" s="75">
        <v>25.022300000000001</v>
      </c>
      <c r="E394" s="179">
        <v>1508</v>
      </c>
      <c r="F394" s="136">
        <v>899041.8</v>
      </c>
      <c r="G394" s="61">
        <v>75</v>
      </c>
      <c r="H394" s="70">
        <f t="shared" si="79"/>
        <v>674281.35</v>
      </c>
      <c r="I394" s="15">
        <f t="shared" si="78"/>
        <v>224760.45000000007</v>
      </c>
      <c r="J394" s="15">
        <f t="shared" si="68"/>
        <v>596.18156498673738</v>
      </c>
      <c r="K394" s="15">
        <f t="shared" si="80"/>
        <v>95.276795183206332</v>
      </c>
      <c r="L394" s="15">
        <f t="shared" si="81"/>
        <v>351665.65240834258</v>
      </c>
      <c r="M394" s="15"/>
      <c r="N394" s="15">
        <f t="shared" si="77"/>
        <v>351665.65240834258</v>
      </c>
      <c r="O394" s="38">
        <f t="shared" si="71"/>
        <v>351.66565240834257</v>
      </c>
      <c r="P394" s="38">
        <v>287.59805387351599</v>
      </c>
      <c r="Q394" s="38">
        <f t="shared" si="72"/>
        <v>287.60000000000002</v>
      </c>
      <c r="R394" s="38"/>
      <c r="S394" s="38"/>
      <c r="U394" s="38"/>
      <c r="V394" s="38"/>
      <c r="W394" s="38"/>
      <c r="X394" s="38"/>
    </row>
    <row r="395" spans="1:24" x14ac:dyDescent="0.25">
      <c r="A395" s="5"/>
      <c r="B395" s="1" t="s">
        <v>268</v>
      </c>
      <c r="C395" s="53">
        <v>4</v>
      </c>
      <c r="D395" s="75">
        <v>28.352600000000002</v>
      </c>
      <c r="E395" s="179">
        <v>1647</v>
      </c>
      <c r="F395" s="136">
        <v>252615.3</v>
      </c>
      <c r="G395" s="61">
        <v>75</v>
      </c>
      <c r="H395" s="70">
        <f t="shared" si="79"/>
        <v>189461.47500000001</v>
      </c>
      <c r="I395" s="15">
        <f t="shared" si="78"/>
        <v>63153.824999999983</v>
      </c>
      <c r="J395" s="15">
        <f t="shared" si="68"/>
        <v>153.37905282331511</v>
      </c>
      <c r="K395" s="15">
        <f t="shared" si="80"/>
        <v>538.07930734662864</v>
      </c>
      <c r="L395" s="15">
        <f t="shared" si="81"/>
        <v>946169.49200898036</v>
      </c>
      <c r="M395" s="15"/>
      <c r="N395" s="15">
        <f t="shared" si="77"/>
        <v>946169.49200898036</v>
      </c>
      <c r="O395" s="38">
        <f t="shared" si="71"/>
        <v>946.16949200898034</v>
      </c>
      <c r="P395" s="38">
        <v>881.12359659067363</v>
      </c>
      <c r="Q395" s="38">
        <f t="shared" si="72"/>
        <v>881.1</v>
      </c>
      <c r="R395" s="38"/>
      <c r="S395" s="38"/>
      <c r="U395" s="38"/>
      <c r="V395" s="38"/>
      <c r="W395" s="38"/>
      <c r="X395" s="38"/>
    </row>
    <row r="396" spans="1:24" x14ac:dyDescent="0.25">
      <c r="A396" s="5"/>
      <c r="B396" s="1" t="s">
        <v>269</v>
      </c>
      <c r="C396" s="53">
        <v>4</v>
      </c>
      <c r="D396" s="75">
        <v>36.885599999999997</v>
      </c>
      <c r="E396" s="179">
        <v>1243</v>
      </c>
      <c r="F396" s="136">
        <v>223293.2</v>
      </c>
      <c r="G396" s="61">
        <v>75</v>
      </c>
      <c r="H396" s="70">
        <f t="shared" si="79"/>
        <v>167469.9</v>
      </c>
      <c r="I396" s="15">
        <f t="shared" si="78"/>
        <v>55823.300000000017</v>
      </c>
      <c r="J396" s="15">
        <f t="shared" si="68"/>
        <v>179.64054706355591</v>
      </c>
      <c r="K396" s="15">
        <f t="shared" si="80"/>
        <v>511.8178131063878</v>
      </c>
      <c r="L396" s="15">
        <f t="shared" si="81"/>
        <v>895720.57631394651</v>
      </c>
      <c r="M396" s="15"/>
      <c r="N396" s="15">
        <f t="shared" si="77"/>
        <v>895720.57631394651</v>
      </c>
      <c r="O396" s="38">
        <f t="shared" si="71"/>
        <v>895.72057631394648</v>
      </c>
      <c r="P396" s="38">
        <v>828.46804175556588</v>
      </c>
      <c r="Q396" s="38">
        <f t="shared" si="72"/>
        <v>828.5</v>
      </c>
      <c r="R396" s="38"/>
      <c r="S396" s="38"/>
      <c r="U396" s="38"/>
      <c r="V396" s="38"/>
      <c r="W396" s="38"/>
      <c r="X396" s="38"/>
    </row>
    <row r="397" spans="1:24" x14ac:dyDescent="0.25">
      <c r="A397" s="5"/>
      <c r="B397" s="1" t="s">
        <v>270</v>
      </c>
      <c r="C397" s="53">
        <v>4</v>
      </c>
      <c r="D397" s="75">
        <v>19.1204</v>
      </c>
      <c r="E397" s="179">
        <v>1078</v>
      </c>
      <c r="F397" s="136">
        <v>215069.8</v>
      </c>
      <c r="G397" s="61">
        <v>75</v>
      </c>
      <c r="H397" s="70">
        <f t="shared" si="79"/>
        <v>161302.35</v>
      </c>
      <c r="I397" s="15">
        <f t="shared" si="78"/>
        <v>53767.449999999983</v>
      </c>
      <c r="J397" s="15">
        <f t="shared" si="68"/>
        <v>199.50816326530611</v>
      </c>
      <c r="K397" s="15">
        <f t="shared" si="80"/>
        <v>491.95019690463761</v>
      </c>
      <c r="L397" s="15">
        <f t="shared" si="81"/>
        <v>800980.35617941315</v>
      </c>
      <c r="M397" s="15"/>
      <c r="N397" s="15">
        <f t="shared" si="77"/>
        <v>800980.35617941315</v>
      </c>
      <c r="O397" s="38">
        <f t="shared" si="71"/>
        <v>800.98035617941321</v>
      </c>
      <c r="P397" s="38">
        <v>717.97104610064127</v>
      </c>
      <c r="Q397" s="38">
        <f t="shared" si="72"/>
        <v>718</v>
      </c>
      <c r="R397" s="38"/>
      <c r="S397" s="38"/>
      <c r="U397" s="38"/>
      <c r="V397" s="38"/>
      <c r="W397" s="38"/>
      <c r="X397" s="38"/>
    </row>
    <row r="398" spans="1:24" x14ac:dyDescent="0.25">
      <c r="A398" s="5"/>
      <c r="B398" s="1" t="s">
        <v>271</v>
      </c>
      <c r="C398" s="53">
        <v>4</v>
      </c>
      <c r="D398" s="75">
        <v>7.6936999999999998</v>
      </c>
      <c r="E398" s="179">
        <v>549</v>
      </c>
      <c r="F398" s="136">
        <v>94103.7</v>
      </c>
      <c r="G398" s="61">
        <v>75</v>
      </c>
      <c r="H398" s="70">
        <f t="shared" si="79"/>
        <v>70577.774999999994</v>
      </c>
      <c r="I398" s="15">
        <f t="shared" si="78"/>
        <v>23525.925000000003</v>
      </c>
      <c r="J398" s="15">
        <f t="shared" si="68"/>
        <v>171.40928961748634</v>
      </c>
      <c r="K398" s="15">
        <f t="shared" si="80"/>
        <v>520.04907055245735</v>
      </c>
      <c r="L398" s="15">
        <f t="shared" si="81"/>
        <v>749093.13313001371</v>
      </c>
      <c r="M398" s="15"/>
      <c r="N398" s="15">
        <f t="shared" si="77"/>
        <v>749093.13313001371</v>
      </c>
      <c r="O398" s="38">
        <f t="shared" si="71"/>
        <v>749.09313313001371</v>
      </c>
      <c r="P398" s="38">
        <v>667.93830450935206</v>
      </c>
      <c r="Q398" s="38">
        <f t="shared" si="72"/>
        <v>667.9</v>
      </c>
      <c r="R398" s="38"/>
      <c r="S398" s="38"/>
      <c r="U398" s="38"/>
      <c r="V398" s="38"/>
      <c r="W398" s="38"/>
      <c r="X398" s="38"/>
    </row>
    <row r="399" spans="1:24" x14ac:dyDescent="0.25">
      <c r="A399" s="5"/>
      <c r="B399" s="1" t="s">
        <v>272</v>
      </c>
      <c r="C399" s="53">
        <v>4</v>
      </c>
      <c r="D399" s="75">
        <v>27.951700000000002</v>
      </c>
      <c r="E399" s="179">
        <v>1154</v>
      </c>
      <c r="F399" s="136">
        <v>208639.2</v>
      </c>
      <c r="G399" s="61">
        <v>75</v>
      </c>
      <c r="H399" s="70">
        <f t="shared" si="79"/>
        <v>156479.4</v>
      </c>
      <c r="I399" s="15">
        <f t="shared" si="78"/>
        <v>52159.800000000017</v>
      </c>
      <c r="J399" s="15">
        <f t="shared" si="68"/>
        <v>180.79653379549396</v>
      </c>
      <c r="K399" s="15">
        <f t="shared" si="80"/>
        <v>510.66182637444979</v>
      </c>
      <c r="L399" s="15">
        <f t="shared" si="81"/>
        <v>858836.81482000998</v>
      </c>
      <c r="M399" s="15"/>
      <c r="N399" s="15">
        <f t="shared" si="77"/>
        <v>858836.81482000998</v>
      </c>
      <c r="O399" s="38">
        <f t="shared" si="71"/>
        <v>858.83681482000998</v>
      </c>
      <c r="P399" s="38">
        <v>773.79188296485461</v>
      </c>
      <c r="Q399" s="38">
        <f t="shared" si="72"/>
        <v>773.8</v>
      </c>
      <c r="R399" s="38"/>
      <c r="S399" s="38"/>
      <c r="U399" s="38"/>
      <c r="V399" s="38"/>
      <c r="W399" s="38"/>
      <c r="X399" s="38"/>
    </row>
    <row r="400" spans="1:24" x14ac:dyDescent="0.25">
      <c r="A400" s="5"/>
      <c r="B400" s="1" t="s">
        <v>273</v>
      </c>
      <c r="C400" s="53">
        <v>4</v>
      </c>
      <c r="D400" s="75">
        <v>31.550799999999999</v>
      </c>
      <c r="E400" s="179">
        <v>1923</v>
      </c>
      <c r="F400" s="136">
        <v>269776.90000000002</v>
      </c>
      <c r="G400" s="61">
        <v>75</v>
      </c>
      <c r="H400" s="70">
        <f t="shared" si="79"/>
        <v>202332.67499999999</v>
      </c>
      <c r="I400" s="15">
        <f t="shared" si="78"/>
        <v>67444.225000000035</v>
      </c>
      <c r="J400" s="15">
        <f t="shared" si="68"/>
        <v>140.28959958398337</v>
      </c>
      <c r="K400" s="15">
        <f t="shared" si="80"/>
        <v>551.1687605859604</v>
      </c>
      <c r="L400" s="15">
        <f t="shared" si="81"/>
        <v>1000877.1873361258</v>
      </c>
      <c r="M400" s="15"/>
      <c r="N400" s="15">
        <f t="shared" si="77"/>
        <v>1000877.1873361258</v>
      </c>
      <c r="O400" s="38">
        <f t="shared" si="71"/>
        <v>1000.8771873361258</v>
      </c>
      <c r="P400" s="38">
        <v>917.01544600449461</v>
      </c>
      <c r="Q400" s="38">
        <f t="shared" si="72"/>
        <v>917</v>
      </c>
      <c r="R400" s="38"/>
      <c r="S400" s="38"/>
      <c r="U400" s="38"/>
      <c r="V400" s="38"/>
      <c r="W400" s="38"/>
      <c r="X400" s="38"/>
    </row>
    <row r="401" spans="1:24" x14ac:dyDescent="0.25">
      <c r="A401" s="5"/>
      <c r="B401" s="1" t="s">
        <v>274</v>
      </c>
      <c r="C401" s="53">
        <v>4</v>
      </c>
      <c r="D401" s="75">
        <v>44.9495</v>
      </c>
      <c r="E401" s="179">
        <v>8835</v>
      </c>
      <c r="F401" s="136">
        <v>8978291.1999999993</v>
      </c>
      <c r="G401" s="61">
        <v>75</v>
      </c>
      <c r="H401" s="70">
        <f t="shared" si="79"/>
        <v>6733718.4000000004</v>
      </c>
      <c r="I401" s="15">
        <f t="shared" si="78"/>
        <v>2244572.7999999989</v>
      </c>
      <c r="J401" s="15">
        <f t="shared" si="68"/>
        <v>1016.2185851726089</v>
      </c>
      <c r="K401" s="15">
        <f t="shared" si="80"/>
        <v>-324.76022500266515</v>
      </c>
      <c r="L401" s="15">
        <f t="shared" si="81"/>
        <v>1042974.5409949879</v>
      </c>
      <c r="M401" s="15"/>
      <c r="N401" s="15">
        <f t="shared" si="77"/>
        <v>1042974.5409949879</v>
      </c>
      <c r="O401" s="38">
        <f t="shared" si="71"/>
        <v>1042.974540994988</v>
      </c>
      <c r="P401" s="38">
        <v>965.78299885221372</v>
      </c>
      <c r="Q401" s="38">
        <f t="shared" si="72"/>
        <v>965.8</v>
      </c>
      <c r="R401" s="38"/>
      <c r="S401" s="38"/>
      <c r="U401" s="38"/>
      <c r="V401" s="38"/>
      <c r="W401" s="38"/>
      <c r="X401" s="38"/>
    </row>
    <row r="402" spans="1:24" x14ac:dyDescent="0.25">
      <c r="A402" s="5"/>
      <c r="B402" s="1" t="s">
        <v>887</v>
      </c>
      <c r="C402" s="53">
        <v>3</v>
      </c>
      <c r="D402" s="75">
        <v>63.640900000000002</v>
      </c>
      <c r="E402" s="179">
        <v>19914</v>
      </c>
      <c r="F402" s="136">
        <v>30927923.399999999</v>
      </c>
      <c r="G402" s="61">
        <v>35</v>
      </c>
      <c r="H402" s="70">
        <f t="shared" si="79"/>
        <v>10824773.189999999</v>
      </c>
      <c r="I402" s="15">
        <f t="shared" si="78"/>
        <v>20103150.210000001</v>
      </c>
      <c r="J402" s="15">
        <f t="shared" si="68"/>
        <v>1553.0743898764688</v>
      </c>
      <c r="K402" s="15">
        <f t="shared" si="80"/>
        <v>-861.61602970652507</v>
      </c>
      <c r="L402" s="15">
        <f t="shared" si="81"/>
        <v>2240295.4069475024</v>
      </c>
      <c r="M402" s="15"/>
      <c r="N402" s="15">
        <f t="shared" si="77"/>
        <v>2240295.4069475024</v>
      </c>
      <c r="O402" s="38">
        <f t="shared" si="71"/>
        <v>2240.2954069475022</v>
      </c>
      <c r="P402" s="38">
        <v>2066.8338388898615</v>
      </c>
      <c r="Q402" s="38">
        <f t="shared" si="72"/>
        <v>2066.8000000000002</v>
      </c>
      <c r="R402" s="38"/>
      <c r="S402" s="38"/>
      <c r="U402" s="38"/>
      <c r="V402" s="38"/>
      <c r="W402" s="38"/>
      <c r="X402" s="38"/>
    </row>
    <row r="403" spans="1:24" x14ac:dyDescent="0.25">
      <c r="A403" s="5"/>
      <c r="B403" s="1" t="s">
        <v>275</v>
      </c>
      <c r="C403" s="53">
        <v>4</v>
      </c>
      <c r="D403" s="75">
        <v>31.273899999999998</v>
      </c>
      <c r="E403" s="179">
        <v>2662</v>
      </c>
      <c r="F403" s="136">
        <v>384015.7</v>
      </c>
      <c r="G403" s="61">
        <v>75</v>
      </c>
      <c r="H403" s="70">
        <f t="shared" si="79"/>
        <v>288011.77500000002</v>
      </c>
      <c r="I403" s="15">
        <f t="shared" si="78"/>
        <v>96003.924999999988</v>
      </c>
      <c r="J403" s="15">
        <f t="shared" si="68"/>
        <v>144.25833959429002</v>
      </c>
      <c r="K403" s="15">
        <f t="shared" si="80"/>
        <v>547.20002057565375</v>
      </c>
      <c r="L403" s="15">
        <f t="shared" si="81"/>
        <v>1071158.1856700566</v>
      </c>
      <c r="M403" s="15"/>
      <c r="N403" s="15">
        <f t="shared" si="77"/>
        <v>1071158.1856700566</v>
      </c>
      <c r="O403" s="38">
        <f t="shared" si="71"/>
        <v>1071.1581856700566</v>
      </c>
      <c r="P403" s="38">
        <v>993.68937850945599</v>
      </c>
      <c r="Q403" s="38">
        <f t="shared" si="72"/>
        <v>993.7</v>
      </c>
      <c r="R403" s="38"/>
      <c r="S403" s="38"/>
      <c r="U403" s="38"/>
      <c r="V403" s="38"/>
      <c r="W403" s="38"/>
      <c r="X403" s="38"/>
    </row>
    <row r="404" spans="1:24" x14ac:dyDescent="0.25">
      <c r="A404" s="5"/>
      <c r="B404" s="1" t="s">
        <v>780</v>
      </c>
      <c r="C404" s="53">
        <v>4</v>
      </c>
      <c r="D404" s="75">
        <v>21.880900000000004</v>
      </c>
      <c r="E404" s="179">
        <v>1285</v>
      </c>
      <c r="F404" s="136">
        <v>235875.4</v>
      </c>
      <c r="G404" s="61">
        <v>75</v>
      </c>
      <c r="H404" s="70">
        <f t="shared" si="79"/>
        <v>176906.55</v>
      </c>
      <c r="I404" s="15">
        <f t="shared" si="78"/>
        <v>58968.850000000006</v>
      </c>
      <c r="J404" s="15">
        <f t="shared" si="68"/>
        <v>183.56062256809338</v>
      </c>
      <c r="K404" s="15">
        <f t="shared" si="80"/>
        <v>507.89773760185034</v>
      </c>
      <c r="L404" s="15">
        <f t="shared" si="81"/>
        <v>850969.94997688581</v>
      </c>
      <c r="M404" s="15"/>
      <c r="N404" s="15">
        <f t="shared" si="77"/>
        <v>850969.94997688581</v>
      </c>
      <c r="O404" s="38">
        <f t="shared" si="71"/>
        <v>850.9699499768858</v>
      </c>
      <c r="P404" s="38">
        <v>779.33159483273141</v>
      </c>
      <c r="Q404" s="38">
        <f t="shared" si="72"/>
        <v>779.3</v>
      </c>
      <c r="R404" s="38"/>
      <c r="S404" s="38"/>
      <c r="U404" s="38"/>
      <c r="V404" s="38"/>
      <c r="W404" s="38"/>
      <c r="X404" s="38"/>
    </row>
    <row r="405" spans="1:24" x14ac:dyDescent="0.25">
      <c r="A405" s="5"/>
      <c r="B405" s="1" t="s">
        <v>276</v>
      </c>
      <c r="C405" s="53">
        <v>4</v>
      </c>
      <c r="D405" s="75">
        <v>30.774899999999995</v>
      </c>
      <c r="E405" s="179">
        <v>984</v>
      </c>
      <c r="F405" s="136">
        <v>595800.19999999995</v>
      </c>
      <c r="G405" s="61">
        <v>75</v>
      </c>
      <c r="H405" s="70">
        <f t="shared" si="79"/>
        <v>446850.15</v>
      </c>
      <c r="I405" s="15">
        <f t="shared" si="78"/>
        <v>148950.04999999993</v>
      </c>
      <c r="J405" s="15">
        <f t="shared" si="68"/>
        <v>605.4880081300812</v>
      </c>
      <c r="K405" s="15">
        <f t="shared" si="80"/>
        <v>85.970352039862519</v>
      </c>
      <c r="L405" s="15">
        <f t="shared" si="81"/>
        <v>302523.77100977406</v>
      </c>
      <c r="M405" s="15"/>
      <c r="N405" s="15">
        <f t="shared" si="77"/>
        <v>302523.77100977406</v>
      </c>
      <c r="O405" s="38">
        <f t="shared" si="71"/>
        <v>302.52377100977407</v>
      </c>
      <c r="P405" s="38">
        <v>192.34663272625562</v>
      </c>
      <c r="Q405" s="38">
        <f t="shared" si="72"/>
        <v>192.3</v>
      </c>
      <c r="R405" s="38"/>
      <c r="S405" s="38"/>
      <c r="U405" s="38"/>
      <c r="V405" s="38"/>
      <c r="W405" s="38"/>
      <c r="X405" s="38"/>
    </row>
    <row r="406" spans="1:24" x14ac:dyDescent="0.25">
      <c r="A406" s="5"/>
      <c r="B406" s="1" t="s">
        <v>277</v>
      </c>
      <c r="C406" s="53">
        <v>4</v>
      </c>
      <c r="D406" s="75">
        <v>29.421599999999998</v>
      </c>
      <c r="E406" s="179">
        <v>3105</v>
      </c>
      <c r="F406" s="136">
        <v>406923.5</v>
      </c>
      <c r="G406" s="61">
        <v>75</v>
      </c>
      <c r="H406" s="70">
        <f t="shared" si="79"/>
        <v>305192.625</v>
      </c>
      <c r="I406" s="15">
        <f t="shared" si="78"/>
        <v>101730.875</v>
      </c>
      <c r="J406" s="15">
        <f t="shared" ref="J406:J469" si="82">F406/E406</f>
        <v>131.05426731078904</v>
      </c>
      <c r="K406" s="15">
        <f t="shared" si="80"/>
        <v>560.40409285915462</v>
      </c>
      <c r="L406" s="15">
        <f t="shared" si="81"/>
        <v>1128413.6827025851</v>
      </c>
      <c r="M406" s="15"/>
      <c r="N406" s="15">
        <f t="shared" si="77"/>
        <v>1128413.6827025851</v>
      </c>
      <c r="O406" s="38">
        <f t="shared" si="71"/>
        <v>1128.4136827025852</v>
      </c>
      <c r="P406" s="38">
        <v>1013.7025364047852</v>
      </c>
      <c r="Q406" s="38">
        <f t="shared" si="72"/>
        <v>1013.7</v>
      </c>
      <c r="R406" s="38"/>
      <c r="S406" s="38"/>
      <c r="U406" s="38"/>
      <c r="V406" s="38"/>
      <c r="W406" s="38"/>
      <c r="X406" s="38"/>
    </row>
    <row r="407" spans="1:24" x14ac:dyDescent="0.25">
      <c r="A407" s="5"/>
      <c r="B407" s="1" t="s">
        <v>781</v>
      </c>
      <c r="C407" s="53">
        <v>4</v>
      </c>
      <c r="D407" s="75">
        <v>13.160600000000001</v>
      </c>
      <c r="E407" s="179">
        <v>1002</v>
      </c>
      <c r="F407" s="136">
        <v>109099.9</v>
      </c>
      <c r="G407" s="61">
        <v>75</v>
      </c>
      <c r="H407" s="70">
        <f t="shared" si="79"/>
        <v>81824.925000000003</v>
      </c>
      <c r="I407" s="15">
        <f t="shared" si="78"/>
        <v>27274.974999999991</v>
      </c>
      <c r="J407" s="15">
        <f t="shared" si="82"/>
        <v>108.88213572854291</v>
      </c>
      <c r="K407" s="15">
        <f t="shared" si="80"/>
        <v>582.57622444140077</v>
      </c>
      <c r="L407" s="15">
        <f t="shared" si="81"/>
        <v>892394.03658951144</v>
      </c>
      <c r="M407" s="15"/>
      <c r="N407" s="15">
        <f t="shared" si="77"/>
        <v>892394.03658951144</v>
      </c>
      <c r="O407" s="38">
        <f t="shared" ref="O407:O470" si="83">N407/1000</f>
        <v>892.39403658951142</v>
      </c>
      <c r="P407" s="38">
        <v>813.78691042449066</v>
      </c>
      <c r="Q407" s="38">
        <f t="shared" si="72"/>
        <v>813.8</v>
      </c>
      <c r="R407" s="38"/>
      <c r="S407" s="38"/>
      <c r="U407" s="38"/>
      <c r="V407" s="38"/>
      <c r="W407" s="38"/>
      <c r="X407" s="38"/>
    </row>
    <row r="408" spans="1:24" x14ac:dyDescent="0.25">
      <c r="A408" s="5"/>
      <c r="B408" s="1" t="s">
        <v>782</v>
      </c>
      <c r="C408" s="53">
        <v>4</v>
      </c>
      <c r="D408" s="75">
        <v>31.3569</v>
      </c>
      <c r="E408" s="179">
        <v>1506</v>
      </c>
      <c r="F408" s="136">
        <v>277453.7</v>
      </c>
      <c r="G408" s="61">
        <v>75</v>
      </c>
      <c r="H408" s="70">
        <f t="shared" si="79"/>
        <v>208090.27499999999</v>
      </c>
      <c r="I408" s="15">
        <f t="shared" si="78"/>
        <v>69363.425000000017</v>
      </c>
      <c r="J408" s="15">
        <f t="shared" si="82"/>
        <v>184.23220451527226</v>
      </c>
      <c r="K408" s="15">
        <f t="shared" si="80"/>
        <v>507.22615565467146</v>
      </c>
      <c r="L408" s="15">
        <f t="shared" si="81"/>
        <v>900702.22553876496</v>
      </c>
      <c r="M408" s="15"/>
      <c r="N408" s="15">
        <f t="shared" si="77"/>
        <v>900702.22553876496</v>
      </c>
      <c r="O408" s="38">
        <f t="shared" si="83"/>
        <v>900.70222553876499</v>
      </c>
      <c r="P408" s="38">
        <v>841.36669274402232</v>
      </c>
      <c r="Q408" s="38">
        <f t="shared" si="72"/>
        <v>841.4</v>
      </c>
      <c r="R408" s="38"/>
      <c r="S408" s="38"/>
      <c r="U408" s="38"/>
      <c r="V408" s="38"/>
      <c r="W408" s="38"/>
      <c r="X408" s="38"/>
    </row>
    <row r="409" spans="1:24" x14ac:dyDescent="0.25">
      <c r="A409" s="5"/>
      <c r="B409" s="1" t="s">
        <v>278</v>
      </c>
      <c r="C409" s="53">
        <v>4</v>
      </c>
      <c r="D409" s="75">
        <v>29.774799999999999</v>
      </c>
      <c r="E409" s="179">
        <v>1752</v>
      </c>
      <c r="F409" s="136">
        <v>313005.5</v>
      </c>
      <c r="G409" s="61">
        <v>75</v>
      </c>
      <c r="H409" s="70">
        <f t="shared" si="79"/>
        <v>234754.125</v>
      </c>
      <c r="I409" s="15">
        <f t="shared" si="78"/>
        <v>78251.375</v>
      </c>
      <c r="J409" s="15">
        <f t="shared" si="82"/>
        <v>178.65610730593608</v>
      </c>
      <c r="K409" s="15">
        <f t="shared" si="80"/>
        <v>512.80225286400764</v>
      </c>
      <c r="L409" s="15">
        <f t="shared" si="81"/>
        <v>928609.93877876014</v>
      </c>
      <c r="M409" s="15"/>
      <c r="N409" s="15">
        <f t="shared" si="77"/>
        <v>928609.93877876014</v>
      </c>
      <c r="O409" s="38">
        <f t="shared" si="83"/>
        <v>928.60993877876012</v>
      </c>
      <c r="P409" s="38">
        <v>886.32337323178024</v>
      </c>
      <c r="Q409" s="38">
        <f t="shared" ref="Q409:Q472" si="84">(ROUND(P409,1))</f>
        <v>886.3</v>
      </c>
      <c r="R409" s="38"/>
      <c r="S409" s="38"/>
      <c r="U409" s="38"/>
      <c r="V409" s="38"/>
      <c r="W409" s="38"/>
      <c r="X409" s="38"/>
    </row>
    <row r="410" spans="1:24" x14ac:dyDescent="0.25">
      <c r="A410" s="5"/>
      <c r="B410" s="1" t="s">
        <v>279</v>
      </c>
      <c r="C410" s="53">
        <v>4</v>
      </c>
      <c r="D410" s="75">
        <v>17.8398</v>
      </c>
      <c r="E410" s="179">
        <v>1294</v>
      </c>
      <c r="F410" s="136">
        <v>223198.6</v>
      </c>
      <c r="G410" s="61">
        <v>75</v>
      </c>
      <c r="H410" s="70">
        <f t="shared" si="79"/>
        <v>167398.95000000001</v>
      </c>
      <c r="I410" s="15">
        <f t="shared" si="78"/>
        <v>55799.649999999994</v>
      </c>
      <c r="J410" s="15">
        <f t="shared" si="82"/>
        <v>172.48732612055642</v>
      </c>
      <c r="K410" s="15">
        <f t="shared" si="80"/>
        <v>518.9710340493873</v>
      </c>
      <c r="L410" s="15">
        <f t="shared" si="81"/>
        <v>854303.32276631088</v>
      </c>
      <c r="M410" s="15"/>
      <c r="N410" s="15">
        <f t="shared" si="77"/>
        <v>854303.32276631088</v>
      </c>
      <c r="O410" s="38">
        <f t="shared" si="83"/>
        <v>854.30332276631088</v>
      </c>
      <c r="P410" s="38">
        <v>808.98128208495541</v>
      </c>
      <c r="Q410" s="38">
        <f t="shared" si="84"/>
        <v>809</v>
      </c>
      <c r="R410" s="38"/>
      <c r="S410" s="38"/>
      <c r="U410" s="38"/>
      <c r="V410" s="38"/>
      <c r="W410" s="38"/>
      <c r="X410" s="38"/>
    </row>
    <row r="411" spans="1:24" x14ac:dyDescent="0.25">
      <c r="A411" s="5"/>
      <c r="B411" s="1" t="s">
        <v>280</v>
      </c>
      <c r="C411" s="53">
        <v>4</v>
      </c>
      <c r="D411" s="75">
        <v>43.423200000000001</v>
      </c>
      <c r="E411" s="179">
        <v>2204</v>
      </c>
      <c r="F411" s="136">
        <v>678069.2</v>
      </c>
      <c r="G411" s="61">
        <v>75</v>
      </c>
      <c r="H411" s="70">
        <f t="shared" si="79"/>
        <v>508551.9</v>
      </c>
      <c r="I411" s="15">
        <f t="shared" si="78"/>
        <v>169517.29999999993</v>
      </c>
      <c r="J411" s="15">
        <f t="shared" si="82"/>
        <v>307.65390199637022</v>
      </c>
      <c r="K411" s="15">
        <f t="shared" si="80"/>
        <v>383.80445817357349</v>
      </c>
      <c r="L411" s="15">
        <f t="shared" si="81"/>
        <v>849103.38132846379</v>
      </c>
      <c r="M411" s="15"/>
      <c r="N411" s="15">
        <f t="shared" si="77"/>
        <v>849103.38132846379</v>
      </c>
      <c r="O411" s="38">
        <f t="shared" si="83"/>
        <v>849.1033813284638</v>
      </c>
      <c r="P411" s="38">
        <v>841.15580059329068</v>
      </c>
      <c r="Q411" s="38">
        <f t="shared" si="84"/>
        <v>841.2</v>
      </c>
      <c r="R411" s="38"/>
      <c r="S411" s="38"/>
      <c r="U411" s="38"/>
      <c r="V411" s="38"/>
      <c r="W411" s="38"/>
      <c r="X411" s="38"/>
    </row>
    <row r="412" spans="1:24" x14ac:dyDescent="0.25">
      <c r="A412" s="5"/>
      <c r="B412" s="1" t="s">
        <v>281</v>
      </c>
      <c r="C412" s="53">
        <v>4</v>
      </c>
      <c r="D412" s="75">
        <v>23.677600000000002</v>
      </c>
      <c r="E412" s="179">
        <v>1244</v>
      </c>
      <c r="F412" s="136">
        <v>197225</v>
      </c>
      <c r="G412" s="61">
        <v>75</v>
      </c>
      <c r="H412" s="70">
        <f t="shared" si="79"/>
        <v>147918.75</v>
      </c>
      <c r="I412" s="15">
        <f t="shared" si="78"/>
        <v>49306.25</v>
      </c>
      <c r="J412" s="15">
        <f t="shared" si="82"/>
        <v>158.54099678456592</v>
      </c>
      <c r="K412" s="15">
        <f t="shared" si="80"/>
        <v>532.91736338537783</v>
      </c>
      <c r="L412" s="15">
        <f t="shared" si="81"/>
        <v>884243.61550869653</v>
      </c>
      <c r="M412" s="15"/>
      <c r="N412" s="15">
        <f t="shared" si="77"/>
        <v>884243.61550869653</v>
      </c>
      <c r="O412" s="38">
        <f t="shared" si="83"/>
        <v>884.24361550869651</v>
      </c>
      <c r="P412" s="38">
        <v>841.33131031829066</v>
      </c>
      <c r="Q412" s="38">
        <f t="shared" si="84"/>
        <v>841.3</v>
      </c>
      <c r="R412" s="38"/>
      <c r="S412" s="38"/>
      <c r="U412" s="38"/>
      <c r="V412" s="38"/>
      <c r="W412" s="38"/>
      <c r="X412" s="38"/>
    </row>
    <row r="413" spans="1:24" x14ac:dyDescent="0.25">
      <c r="A413" s="5"/>
      <c r="B413" s="1" t="s">
        <v>783</v>
      </c>
      <c r="C413" s="53">
        <v>4</v>
      </c>
      <c r="D413" s="75">
        <v>35.131500000000003</v>
      </c>
      <c r="E413" s="179">
        <v>2067</v>
      </c>
      <c r="F413" s="136">
        <v>290456.3</v>
      </c>
      <c r="G413" s="61">
        <v>75</v>
      </c>
      <c r="H413" s="70">
        <f t="shared" si="79"/>
        <v>217842.22500000001</v>
      </c>
      <c r="I413" s="15">
        <f t="shared" si="78"/>
        <v>72614.074999999983</v>
      </c>
      <c r="J413" s="15">
        <f t="shared" si="82"/>
        <v>140.52070633768747</v>
      </c>
      <c r="K413" s="15">
        <f t="shared" si="80"/>
        <v>550.93765383225627</v>
      </c>
      <c r="L413" s="15">
        <f t="shared" si="81"/>
        <v>1025936.5517874653</v>
      </c>
      <c r="M413" s="15"/>
      <c r="N413" s="15">
        <f t="shared" si="77"/>
        <v>1025936.5517874653</v>
      </c>
      <c r="O413" s="38">
        <f t="shared" si="83"/>
        <v>1025.9365517874653</v>
      </c>
      <c r="P413" s="38">
        <v>938.7483200387984</v>
      </c>
      <c r="Q413" s="38">
        <f t="shared" si="84"/>
        <v>938.7</v>
      </c>
      <c r="R413" s="38"/>
      <c r="S413" s="38"/>
      <c r="U413" s="38"/>
      <c r="V413" s="38"/>
      <c r="W413" s="38"/>
      <c r="X413" s="38"/>
    </row>
    <row r="414" spans="1:24" x14ac:dyDescent="0.25">
      <c r="A414" s="5"/>
      <c r="B414" s="1" t="s">
        <v>282</v>
      </c>
      <c r="C414" s="53">
        <v>4</v>
      </c>
      <c r="D414" s="75">
        <v>21.135199999999998</v>
      </c>
      <c r="E414" s="179">
        <v>1252</v>
      </c>
      <c r="F414" s="136">
        <v>231732.7</v>
      </c>
      <c r="G414" s="61">
        <v>75</v>
      </c>
      <c r="H414" s="70">
        <f t="shared" si="79"/>
        <v>173799.52499999999</v>
      </c>
      <c r="I414" s="15">
        <f t="shared" si="78"/>
        <v>57933.175000000017</v>
      </c>
      <c r="J414" s="15">
        <f t="shared" si="82"/>
        <v>185.09001597444092</v>
      </c>
      <c r="K414" s="15">
        <f t="shared" si="80"/>
        <v>506.3683441955028</v>
      </c>
      <c r="L414" s="15">
        <f t="shared" si="81"/>
        <v>843408.59430035821</v>
      </c>
      <c r="M414" s="15"/>
      <c r="N414" s="15">
        <f t="shared" si="77"/>
        <v>843408.59430035821</v>
      </c>
      <c r="O414" s="38">
        <f t="shared" si="83"/>
        <v>843.40859430035823</v>
      </c>
      <c r="P414" s="38">
        <v>786.56291416313161</v>
      </c>
      <c r="Q414" s="38">
        <f t="shared" si="84"/>
        <v>786.6</v>
      </c>
      <c r="R414" s="38"/>
      <c r="S414" s="38"/>
      <c r="U414" s="38"/>
      <c r="V414" s="38"/>
      <c r="W414" s="38"/>
      <c r="X414" s="38"/>
    </row>
    <row r="415" spans="1:24" x14ac:dyDescent="0.25">
      <c r="A415" s="5"/>
      <c r="B415" s="1" t="s">
        <v>784</v>
      </c>
      <c r="C415" s="53">
        <v>4</v>
      </c>
      <c r="D415" s="75">
        <v>33.507600000000004</v>
      </c>
      <c r="E415" s="179">
        <v>1892</v>
      </c>
      <c r="F415" s="136">
        <v>320822.5</v>
      </c>
      <c r="G415" s="61">
        <v>75</v>
      </c>
      <c r="H415" s="70">
        <f t="shared" si="79"/>
        <v>240616.875</v>
      </c>
      <c r="I415" s="15">
        <f t="shared" si="78"/>
        <v>80205.625</v>
      </c>
      <c r="J415" s="15">
        <f t="shared" si="82"/>
        <v>169.5679175475687</v>
      </c>
      <c r="K415" s="15">
        <f t="shared" si="80"/>
        <v>521.89044262237508</v>
      </c>
      <c r="L415" s="15">
        <f t="shared" si="81"/>
        <v>965707.8424238225</v>
      </c>
      <c r="M415" s="15"/>
      <c r="N415" s="15">
        <f t="shared" si="77"/>
        <v>965707.8424238225</v>
      </c>
      <c r="O415" s="38">
        <f t="shared" si="83"/>
        <v>965.70784242382251</v>
      </c>
      <c r="P415" s="38">
        <v>909.30629211772373</v>
      </c>
      <c r="Q415" s="38">
        <f t="shared" si="84"/>
        <v>909.3</v>
      </c>
      <c r="R415" s="38"/>
      <c r="S415" s="38"/>
      <c r="U415" s="38"/>
      <c r="V415" s="38"/>
      <c r="W415" s="38"/>
      <c r="X415" s="38"/>
    </row>
    <row r="416" spans="1:24" x14ac:dyDescent="0.25">
      <c r="A416" s="5"/>
      <c r="B416" s="1" t="s">
        <v>283</v>
      </c>
      <c r="C416" s="53">
        <v>4</v>
      </c>
      <c r="D416" s="75">
        <v>26.096699999999998</v>
      </c>
      <c r="E416" s="179">
        <v>1333</v>
      </c>
      <c r="F416" s="136">
        <v>318097.7</v>
      </c>
      <c r="G416" s="61">
        <v>75</v>
      </c>
      <c r="H416" s="70">
        <f t="shared" si="79"/>
        <v>238573.27499999999</v>
      </c>
      <c r="I416" s="15">
        <f t="shared" si="78"/>
        <v>79524.425000000017</v>
      </c>
      <c r="J416" s="15">
        <f t="shared" si="82"/>
        <v>238.63293323330834</v>
      </c>
      <c r="K416" s="15">
        <f t="shared" si="80"/>
        <v>452.82542693663538</v>
      </c>
      <c r="L416" s="15">
        <f t="shared" si="81"/>
        <v>797349.65863792947</v>
      </c>
      <c r="M416" s="15"/>
      <c r="N416" s="15">
        <f t="shared" si="77"/>
        <v>797349.65863792947</v>
      </c>
      <c r="O416" s="38">
        <f t="shared" si="83"/>
        <v>797.34965863792945</v>
      </c>
      <c r="P416" s="38">
        <v>752.76994602055242</v>
      </c>
      <c r="Q416" s="38">
        <f t="shared" si="84"/>
        <v>752.8</v>
      </c>
      <c r="R416" s="38"/>
      <c r="S416" s="38"/>
      <c r="U416" s="38"/>
      <c r="V416" s="38"/>
      <c r="W416" s="38"/>
      <c r="X416" s="38"/>
    </row>
    <row r="417" spans="1:24" x14ac:dyDescent="0.25">
      <c r="A417" s="5"/>
      <c r="B417" s="1" t="s">
        <v>230</v>
      </c>
      <c r="C417" s="53">
        <v>4</v>
      </c>
      <c r="D417" s="74">
        <v>24.5121</v>
      </c>
      <c r="E417" s="179">
        <v>2002</v>
      </c>
      <c r="F417" s="136">
        <v>219571</v>
      </c>
      <c r="G417" s="61">
        <v>75</v>
      </c>
      <c r="H417" s="70">
        <f t="shared" si="79"/>
        <v>164678.25</v>
      </c>
      <c r="I417" s="15">
        <f t="shared" si="78"/>
        <v>54892.75</v>
      </c>
      <c r="J417" s="15">
        <f t="shared" si="82"/>
        <v>109.67582417582418</v>
      </c>
      <c r="K417" s="15">
        <f t="shared" si="80"/>
        <v>581.7825359941196</v>
      </c>
      <c r="L417" s="15">
        <f t="shared" si="81"/>
        <v>1027803.496983601</v>
      </c>
      <c r="M417" s="15"/>
      <c r="N417" s="15">
        <f t="shared" si="77"/>
        <v>1027803.496983601</v>
      </c>
      <c r="O417" s="38">
        <f t="shared" si="83"/>
        <v>1027.803496983601</v>
      </c>
      <c r="P417" s="38">
        <v>944.6737412582811</v>
      </c>
      <c r="Q417" s="38">
        <f t="shared" si="84"/>
        <v>944.7</v>
      </c>
      <c r="R417" s="38"/>
      <c r="S417" s="38"/>
      <c r="U417" s="38"/>
      <c r="V417" s="38"/>
      <c r="W417" s="38"/>
      <c r="X417" s="38"/>
    </row>
    <row r="418" spans="1:24" x14ac:dyDescent="0.25">
      <c r="A418" s="5"/>
      <c r="B418" s="1" t="s">
        <v>284</v>
      </c>
      <c r="C418" s="53">
        <v>4</v>
      </c>
      <c r="D418" s="75">
        <v>32.277900000000002</v>
      </c>
      <c r="E418" s="179">
        <v>2918</v>
      </c>
      <c r="F418" s="136">
        <v>411485.5</v>
      </c>
      <c r="G418" s="61">
        <v>75</v>
      </c>
      <c r="H418" s="70">
        <f t="shared" si="79"/>
        <v>308614.125</v>
      </c>
      <c r="I418" s="15">
        <f t="shared" si="78"/>
        <v>102871.375</v>
      </c>
      <c r="J418" s="15">
        <f t="shared" si="82"/>
        <v>141.01627827278958</v>
      </c>
      <c r="K418" s="15">
        <f t="shared" si="80"/>
        <v>550.44208189715414</v>
      </c>
      <c r="L418" s="15">
        <f t="shared" si="81"/>
        <v>1104679.5445160982</v>
      </c>
      <c r="M418" s="15"/>
      <c r="N418" s="15">
        <f t="shared" si="77"/>
        <v>1104679.5445160982</v>
      </c>
      <c r="O418" s="38">
        <f t="shared" si="83"/>
        <v>1104.6795445160983</v>
      </c>
      <c r="P418" s="38">
        <v>1014.9459087859846</v>
      </c>
      <c r="Q418" s="38">
        <f t="shared" si="84"/>
        <v>1014.9</v>
      </c>
      <c r="R418" s="38"/>
      <c r="S418" s="38"/>
      <c r="U418" s="38"/>
      <c r="V418" s="38"/>
      <c r="W418" s="38"/>
      <c r="X418" s="38"/>
    </row>
    <row r="419" spans="1:24" x14ac:dyDescent="0.25">
      <c r="A419" s="5"/>
      <c r="B419" s="1" t="s">
        <v>285</v>
      </c>
      <c r="C419" s="53">
        <v>4</v>
      </c>
      <c r="D419" s="75">
        <v>17.488699999999998</v>
      </c>
      <c r="E419" s="179">
        <v>1352</v>
      </c>
      <c r="F419" s="136">
        <v>206241.4</v>
      </c>
      <c r="G419" s="61">
        <v>75</v>
      </c>
      <c r="H419" s="70">
        <f t="shared" si="79"/>
        <v>154681.04999999999</v>
      </c>
      <c r="I419" s="15">
        <f t="shared" si="78"/>
        <v>51560.350000000006</v>
      </c>
      <c r="J419" s="15">
        <f t="shared" si="82"/>
        <v>152.54541420118343</v>
      </c>
      <c r="K419" s="15">
        <f t="shared" si="80"/>
        <v>538.91294596876025</v>
      </c>
      <c r="L419" s="15">
        <f t="shared" si="81"/>
        <v>884942.20609036135</v>
      </c>
      <c r="M419" s="15"/>
      <c r="N419" s="15">
        <f t="shared" si="77"/>
        <v>884942.20609036135</v>
      </c>
      <c r="O419" s="38">
        <f t="shared" si="83"/>
        <v>884.94220609036131</v>
      </c>
      <c r="P419" s="38">
        <v>817.80815745399843</v>
      </c>
      <c r="Q419" s="38">
        <f t="shared" si="84"/>
        <v>817.8</v>
      </c>
      <c r="R419" s="38"/>
      <c r="S419" s="38"/>
      <c r="U419" s="38"/>
      <c r="V419" s="38"/>
      <c r="W419" s="38"/>
      <c r="X419" s="38"/>
    </row>
    <row r="420" spans="1:24" x14ac:dyDescent="0.25">
      <c r="A420" s="5"/>
      <c r="B420" s="1" t="s">
        <v>286</v>
      </c>
      <c r="C420" s="53">
        <v>4</v>
      </c>
      <c r="D420" s="75">
        <v>45.682399999999994</v>
      </c>
      <c r="E420" s="179">
        <v>2168</v>
      </c>
      <c r="F420" s="136">
        <v>415845.3</v>
      </c>
      <c r="G420" s="61">
        <v>75</v>
      </c>
      <c r="H420" s="70">
        <f t="shared" si="79"/>
        <v>311883.97499999998</v>
      </c>
      <c r="I420" s="15">
        <f t="shared" si="78"/>
        <v>103961.32500000001</v>
      </c>
      <c r="J420" s="15">
        <f t="shared" si="82"/>
        <v>191.81056273062731</v>
      </c>
      <c r="K420" s="15">
        <f t="shared" si="80"/>
        <v>499.64779743931638</v>
      </c>
      <c r="L420" s="15">
        <f t="shared" si="81"/>
        <v>1001244.6757913497</v>
      </c>
      <c r="M420" s="15"/>
      <c r="N420" s="15">
        <f t="shared" si="77"/>
        <v>1001244.6757913497</v>
      </c>
      <c r="O420" s="38">
        <f t="shared" si="83"/>
        <v>1001.2446757913498</v>
      </c>
      <c r="P420" s="38">
        <v>947.71430914441964</v>
      </c>
      <c r="Q420" s="38">
        <f t="shared" si="84"/>
        <v>947.7</v>
      </c>
      <c r="R420" s="38"/>
      <c r="S420" s="38"/>
      <c r="U420" s="38"/>
      <c r="V420" s="38"/>
      <c r="W420" s="38"/>
      <c r="X420" s="38"/>
    </row>
    <row r="421" spans="1:24" x14ac:dyDescent="0.25">
      <c r="A421" s="5"/>
      <c r="B421" s="1"/>
      <c r="C421" s="53"/>
      <c r="D421" s="75">
        <v>0</v>
      </c>
      <c r="E421" s="181"/>
      <c r="F421" s="62"/>
      <c r="G421" s="61"/>
      <c r="H421" s="62">
        <f>H422+H423</f>
        <v>27195563.594999999</v>
      </c>
      <c r="K421" s="15"/>
      <c r="L421" s="15"/>
      <c r="M421" s="15"/>
      <c r="N421" s="15"/>
      <c r="O421" s="38">
        <f t="shared" si="83"/>
        <v>0</v>
      </c>
      <c r="P421" s="38">
        <v>0</v>
      </c>
      <c r="Q421" s="38">
        <f t="shared" si="84"/>
        <v>0</v>
      </c>
      <c r="R421" s="38"/>
      <c r="S421" s="38"/>
      <c r="U421" s="38"/>
      <c r="V421" s="38"/>
      <c r="W421" s="38"/>
      <c r="X421" s="38"/>
    </row>
    <row r="422" spans="1:24" x14ac:dyDescent="0.25">
      <c r="A422" s="32" t="s">
        <v>287</v>
      </c>
      <c r="B422" s="2" t="s">
        <v>2</v>
      </c>
      <c r="C422" s="64"/>
      <c r="D422" s="7">
        <v>1072.5956999999999</v>
      </c>
      <c r="E422" s="182">
        <f>E423</f>
        <v>85073</v>
      </c>
      <c r="F422" s="120"/>
      <c r="G422" s="61"/>
      <c r="H422" s="55">
        <f>H424</f>
        <v>10083480.875000004</v>
      </c>
      <c r="I422" s="12">
        <f>I424</f>
        <v>-10083480.875000004</v>
      </c>
      <c r="J422" s="12"/>
      <c r="K422" s="15"/>
      <c r="L422" s="15"/>
      <c r="M422" s="14">
        <f>M424</f>
        <v>38469812.789470375</v>
      </c>
      <c r="N422" s="12">
        <f t="shared" si="77"/>
        <v>38469812.789470375</v>
      </c>
      <c r="O422" s="38"/>
      <c r="P422" s="38"/>
      <c r="Q422" s="38">
        <f t="shared" si="84"/>
        <v>0</v>
      </c>
      <c r="R422" s="38"/>
      <c r="S422" s="38"/>
      <c r="U422" s="38"/>
      <c r="V422" s="38"/>
      <c r="W422" s="38"/>
      <c r="X422" s="38"/>
    </row>
    <row r="423" spans="1:24" x14ac:dyDescent="0.25">
      <c r="A423" s="32" t="s">
        <v>287</v>
      </c>
      <c r="B423" s="2" t="s">
        <v>3</v>
      </c>
      <c r="C423" s="64"/>
      <c r="D423" s="7">
        <v>1072.5956999999999</v>
      </c>
      <c r="E423" s="182">
        <f>SUM(E425:E457)</f>
        <v>85073</v>
      </c>
      <c r="F423" s="120">
        <f>SUM(F425:F457)</f>
        <v>40333923.500000015</v>
      </c>
      <c r="G423" s="61"/>
      <c r="H423" s="55">
        <f>SUM(H425:H457)</f>
        <v>17112082.719999995</v>
      </c>
      <c r="I423" s="12">
        <f>SUM(I425:I457)</f>
        <v>23221840.779999994</v>
      </c>
      <c r="J423" s="12"/>
      <c r="K423" s="15"/>
      <c r="L423" s="12">
        <f>SUM(L425:L457)</f>
        <v>31518799.424447816</v>
      </c>
      <c r="M423" s="15"/>
      <c r="N423" s="12">
        <f t="shared" si="77"/>
        <v>31518799.424447816</v>
      </c>
      <c r="O423" s="38"/>
      <c r="P423" s="38"/>
      <c r="Q423" s="38">
        <f t="shared" si="84"/>
        <v>0</v>
      </c>
      <c r="R423" s="38"/>
      <c r="S423" s="38"/>
      <c r="U423" s="38"/>
      <c r="V423" s="38"/>
      <c r="W423" s="38"/>
      <c r="X423" s="38"/>
    </row>
    <row r="424" spans="1:24" x14ac:dyDescent="0.25">
      <c r="A424" s="5"/>
      <c r="B424" s="1" t="s">
        <v>26</v>
      </c>
      <c r="C424" s="53">
        <v>2</v>
      </c>
      <c r="D424" s="75">
        <v>0</v>
      </c>
      <c r="E424" s="184"/>
      <c r="F424" s="70"/>
      <c r="G424" s="61">
        <v>25</v>
      </c>
      <c r="H424" s="70">
        <f>F423*G424/100</f>
        <v>10083480.875000004</v>
      </c>
      <c r="I424" s="15">
        <f t="shared" ref="I424:I457" si="85">F424-H424</f>
        <v>-10083480.875000004</v>
      </c>
      <c r="J424" s="15"/>
      <c r="K424" s="15"/>
      <c r="L424" s="15"/>
      <c r="M424" s="15">
        <f>($L$7*$L$8*E422/$L$10)+($L$7*$L$9*D422/$L$11)</f>
        <v>38469812.789470375</v>
      </c>
      <c r="N424" s="15">
        <f t="shared" si="77"/>
        <v>38469812.789470375</v>
      </c>
      <c r="O424" s="38">
        <f t="shared" si="83"/>
        <v>38469.812789470372</v>
      </c>
      <c r="P424" s="38">
        <v>35744.439032928123</v>
      </c>
      <c r="Q424" s="38">
        <f t="shared" si="84"/>
        <v>35744.400000000001</v>
      </c>
      <c r="R424" s="38"/>
      <c r="S424" s="38"/>
      <c r="U424" s="38"/>
      <c r="V424" s="38"/>
      <c r="W424" s="38"/>
      <c r="X424" s="38"/>
    </row>
    <row r="425" spans="1:24" x14ac:dyDescent="0.25">
      <c r="A425" s="5"/>
      <c r="B425" s="1" t="s">
        <v>288</v>
      </c>
      <c r="C425" s="53">
        <v>4</v>
      </c>
      <c r="D425" s="75">
        <v>34.587399999999995</v>
      </c>
      <c r="E425" s="179">
        <v>2536</v>
      </c>
      <c r="F425" s="137">
        <v>2572905.4</v>
      </c>
      <c r="G425" s="61">
        <v>75</v>
      </c>
      <c r="H425" s="70">
        <f t="shared" ref="H425:H457" si="86">F425*G425/100</f>
        <v>1929679.05</v>
      </c>
      <c r="I425" s="15">
        <f t="shared" si="85"/>
        <v>643226.34999999986</v>
      </c>
      <c r="J425" s="15">
        <f t="shared" si="82"/>
        <v>1014.5526025236593</v>
      </c>
      <c r="K425" s="15">
        <f t="shared" ref="K425:K457" si="87">$J$11*$J$19-J425</f>
        <v>-323.09424235371557</v>
      </c>
      <c r="L425" s="15">
        <f t="shared" ref="L425:L457" si="88">IF(K425&gt;0,$J$7*$J$8*(K425/$K$19),0)+$J$7*$J$9*(E425/$E$19)+$J$7*$J$10*(D425/$D$19)</f>
        <v>363011.54853739217</v>
      </c>
      <c r="M425" s="15"/>
      <c r="N425" s="15">
        <f t="shared" si="77"/>
        <v>363011.54853739217</v>
      </c>
      <c r="O425" s="38">
        <f t="shared" si="83"/>
        <v>363.01154853739217</v>
      </c>
      <c r="P425" s="38">
        <v>338.55833656771603</v>
      </c>
      <c r="Q425" s="38">
        <f t="shared" si="84"/>
        <v>338.6</v>
      </c>
      <c r="R425" s="38"/>
      <c r="S425" s="38"/>
      <c r="U425" s="38"/>
      <c r="V425" s="38"/>
      <c r="W425" s="38"/>
      <c r="X425" s="38"/>
    </row>
    <row r="426" spans="1:24" x14ac:dyDescent="0.25">
      <c r="A426" s="5"/>
      <c r="B426" s="1" t="s">
        <v>289</v>
      </c>
      <c r="C426" s="53">
        <v>4</v>
      </c>
      <c r="D426" s="75">
        <v>23.7818</v>
      </c>
      <c r="E426" s="179">
        <v>1229</v>
      </c>
      <c r="F426" s="137">
        <v>160457.4</v>
      </c>
      <c r="G426" s="61">
        <v>75</v>
      </c>
      <c r="H426" s="70">
        <f t="shared" si="86"/>
        <v>120343.05</v>
      </c>
      <c r="I426" s="15">
        <f t="shared" si="85"/>
        <v>40114.349999999991</v>
      </c>
      <c r="J426" s="15">
        <f t="shared" si="82"/>
        <v>130.5593165174939</v>
      </c>
      <c r="K426" s="15">
        <f t="shared" si="87"/>
        <v>560.89904365244979</v>
      </c>
      <c r="L426" s="15">
        <f t="shared" si="88"/>
        <v>919047.26357979293</v>
      </c>
      <c r="M426" s="15"/>
      <c r="N426" s="15">
        <f t="shared" si="77"/>
        <v>919047.26357979293</v>
      </c>
      <c r="O426" s="38">
        <f t="shared" si="83"/>
        <v>919.04726357979291</v>
      </c>
      <c r="P426" s="38">
        <v>857.31923379743819</v>
      </c>
      <c r="Q426" s="38">
        <f t="shared" si="84"/>
        <v>857.3</v>
      </c>
      <c r="R426" s="38"/>
      <c r="S426" s="38"/>
      <c r="U426" s="38"/>
      <c r="V426" s="38"/>
      <c r="W426" s="38"/>
      <c r="X426" s="38"/>
    </row>
    <row r="427" spans="1:24" x14ac:dyDescent="0.25">
      <c r="A427" s="5"/>
      <c r="B427" s="1" t="s">
        <v>785</v>
      </c>
      <c r="C427" s="53">
        <v>4</v>
      </c>
      <c r="D427" s="75">
        <v>19.7803</v>
      </c>
      <c r="E427" s="179">
        <v>1256</v>
      </c>
      <c r="F427" s="137">
        <v>348573.7</v>
      </c>
      <c r="G427" s="61">
        <v>75</v>
      </c>
      <c r="H427" s="70">
        <f t="shared" si="86"/>
        <v>261430.27499999999</v>
      </c>
      <c r="I427" s="15">
        <f t="shared" si="85"/>
        <v>87143.425000000017</v>
      </c>
      <c r="J427" s="15">
        <f t="shared" si="82"/>
        <v>277.52683121019112</v>
      </c>
      <c r="K427" s="15">
        <f t="shared" si="87"/>
        <v>413.9315289597526</v>
      </c>
      <c r="L427" s="15">
        <f t="shared" si="88"/>
        <v>720772.33575768303</v>
      </c>
      <c r="M427" s="15"/>
      <c r="N427" s="15">
        <f t="shared" si="77"/>
        <v>720772.33575768303</v>
      </c>
      <c r="O427" s="38">
        <f t="shared" si="83"/>
        <v>720.77233575768298</v>
      </c>
      <c r="P427" s="38">
        <v>605.70915762290247</v>
      </c>
      <c r="Q427" s="38">
        <f t="shared" si="84"/>
        <v>605.70000000000005</v>
      </c>
      <c r="R427" s="38"/>
      <c r="S427" s="38"/>
      <c r="U427" s="38"/>
      <c r="V427" s="38"/>
      <c r="W427" s="38"/>
      <c r="X427" s="38"/>
    </row>
    <row r="428" spans="1:24" x14ac:dyDescent="0.25">
      <c r="A428" s="5"/>
      <c r="B428" s="1" t="s">
        <v>290</v>
      </c>
      <c r="C428" s="53">
        <v>4</v>
      </c>
      <c r="D428" s="75">
        <v>46.573199999999993</v>
      </c>
      <c r="E428" s="179">
        <v>2576</v>
      </c>
      <c r="F428" s="137">
        <v>414257</v>
      </c>
      <c r="G428" s="61">
        <v>75</v>
      </c>
      <c r="H428" s="70">
        <f t="shared" si="86"/>
        <v>310692.75</v>
      </c>
      <c r="I428" s="15">
        <f t="shared" si="85"/>
        <v>103564.25</v>
      </c>
      <c r="J428" s="15">
        <f t="shared" si="82"/>
        <v>160.81405279503105</v>
      </c>
      <c r="K428" s="15">
        <f t="shared" si="87"/>
        <v>530.64430737491261</v>
      </c>
      <c r="L428" s="15">
        <f t="shared" si="88"/>
        <v>1085860.0964287873</v>
      </c>
      <c r="M428" s="15"/>
      <c r="N428" s="15">
        <f t="shared" si="77"/>
        <v>1085860.0964287873</v>
      </c>
      <c r="O428" s="38">
        <f t="shared" si="83"/>
        <v>1085.8600964287873</v>
      </c>
      <c r="P428" s="38">
        <v>1016.9798967481937</v>
      </c>
      <c r="Q428" s="38">
        <f t="shared" si="84"/>
        <v>1017</v>
      </c>
      <c r="R428" s="38"/>
      <c r="S428" s="38"/>
      <c r="U428" s="38"/>
      <c r="V428" s="38"/>
      <c r="W428" s="38"/>
      <c r="X428" s="38"/>
    </row>
    <row r="429" spans="1:24" x14ac:dyDescent="0.25">
      <c r="A429" s="5"/>
      <c r="B429" s="1" t="s">
        <v>291</v>
      </c>
      <c r="C429" s="53">
        <v>4</v>
      </c>
      <c r="D429" s="75">
        <v>31.337299999999999</v>
      </c>
      <c r="E429" s="179">
        <v>2735</v>
      </c>
      <c r="F429" s="137">
        <v>640119.6</v>
      </c>
      <c r="G429" s="61">
        <v>75</v>
      </c>
      <c r="H429" s="70">
        <f t="shared" si="86"/>
        <v>480089.7</v>
      </c>
      <c r="I429" s="15">
        <f t="shared" si="85"/>
        <v>160029.89999999997</v>
      </c>
      <c r="J429" s="15">
        <f t="shared" si="82"/>
        <v>234.04738574040218</v>
      </c>
      <c r="K429" s="15">
        <f t="shared" si="87"/>
        <v>457.41097442954151</v>
      </c>
      <c r="L429" s="15">
        <f t="shared" si="88"/>
        <v>963210.03039658524</v>
      </c>
      <c r="M429" s="15"/>
      <c r="N429" s="15">
        <f t="shared" si="77"/>
        <v>963210.03039658524</v>
      </c>
      <c r="O429" s="38">
        <f t="shared" si="83"/>
        <v>963.21003039658524</v>
      </c>
      <c r="P429" s="38">
        <v>923.70834628516081</v>
      </c>
      <c r="Q429" s="38">
        <f t="shared" si="84"/>
        <v>923.7</v>
      </c>
      <c r="R429" s="38"/>
      <c r="S429" s="38"/>
      <c r="U429" s="38"/>
      <c r="V429" s="38"/>
      <c r="W429" s="38"/>
      <c r="X429" s="38"/>
    </row>
    <row r="430" spans="1:24" x14ac:dyDescent="0.25">
      <c r="A430" s="5"/>
      <c r="B430" s="1" t="s">
        <v>292</v>
      </c>
      <c r="C430" s="53">
        <v>4</v>
      </c>
      <c r="D430" s="75">
        <v>18.4437</v>
      </c>
      <c r="E430" s="179">
        <v>1503</v>
      </c>
      <c r="F430" s="137">
        <v>342484.1</v>
      </c>
      <c r="G430" s="61">
        <v>75</v>
      </c>
      <c r="H430" s="70">
        <f t="shared" si="86"/>
        <v>256863.07500000001</v>
      </c>
      <c r="I430" s="15">
        <f t="shared" si="85"/>
        <v>85621.024999999965</v>
      </c>
      <c r="J430" s="15">
        <f t="shared" si="82"/>
        <v>227.866999334664</v>
      </c>
      <c r="K430" s="15">
        <f t="shared" si="87"/>
        <v>463.59136083527972</v>
      </c>
      <c r="L430" s="15">
        <f t="shared" si="88"/>
        <v>806290.17645874061</v>
      </c>
      <c r="M430" s="15"/>
      <c r="N430" s="15">
        <f t="shared" si="77"/>
        <v>806290.17645874061</v>
      </c>
      <c r="O430" s="38">
        <f t="shared" si="83"/>
        <v>806.29017645874058</v>
      </c>
      <c r="P430" s="38">
        <v>715.18582988700291</v>
      </c>
      <c r="Q430" s="38">
        <f t="shared" si="84"/>
        <v>715.2</v>
      </c>
      <c r="R430" s="38"/>
      <c r="S430" s="38"/>
      <c r="U430" s="38"/>
      <c r="V430" s="38"/>
      <c r="W430" s="38"/>
      <c r="X430" s="38"/>
    </row>
    <row r="431" spans="1:24" x14ac:dyDescent="0.25">
      <c r="A431" s="5"/>
      <c r="B431" s="1" t="s">
        <v>293</v>
      </c>
      <c r="C431" s="53">
        <v>4</v>
      </c>
      <c r="D431" s="75">
        <v>52.673500000000004</v>
      </c>
      <c r="E431" s="179">
        <v>3012</v>
      </c>
      <c r="F431" s="137">
        <v>406159.7</v>
      </c>
      <c r="G431" s="61">
        <v>75</v>
      </c>
      <c r="H431" s="70">
        <f t="shared" si="86"/>
        <v>304619.77500000002</v>
      </c>
      <c r="I431" s="15">
        <f t="shared" si="85"/>
        <v>101539.92499999999</v>
      </c>
      <c r="J431" s="15">
        <f t="shared" si="82"/>
        <v>134.84717795484727</v>
      </c>
      <c r="K431" s="15">
        <f t="shared" si="87"/>
        <v>556.61118221509651</v>
      </c>
      <c r="L431" s="15">
        <f t="shared" si="88"/>
        <v>1182171.4808060362</v>
      </c>
      <c r="M431" s="15"/>
      <c r="N431" s="15">
        <f t="shared" si="77"/>
        <v>1182171.4808060362</v>
      </c>
      <c r="O431" s="38">
        <f t="shared" si="83"/>
        <v>1182.1714808060362</v>
      </c>
      <c r="P431" s="38">
        <v>1021.924163228067</v>
      </c>
      <c r="Q431" s="38">
        <f t="shared" si="84"/>
        <v>1021.9</v>
      </c>
      <c r="R431" s="38"/>
      <c r="S431" s="38"/>
      <c r="U431" s="38"/>
      <c r="V431" s="38"/>
      <c r="W431" s="38"/>
      <c r="X431" s="38"/>
    </row>
    <row r="432" spans="1:24" x14ac:dyDescent="0.25">
      <c r="A432" s="5"/>
      <c r="B432" s="1" t="s">
        <v>294</v>
      </c>
      <c r="C432" s="53">
        <v>4</v>
      </c>
      <c r="D432" s="75">
        <v>25.634499999999999</v>
      </c>
      <c r="E432" s="179">
        <v>1711</v>
      </c>
      <c r="F432" s="137">
        <v>251961.3</v>
      </c>
      <c r="G432" s="61">
        <v>75</v>
      </c>
      <c r="H432" s="70">
        <f t="shared" si="86"/>
        <v>188970.97500000001</v>
      </c>
      <c r="I432" s="15">
        <f t="shared" si="85"/>
        <v>62990.324999999983</v>
      </c>
      <c r="J432" s="15">
        <f t="shared" si="82"/>
        <v>147.25967270601987</v>
      </c>
      <c r="K432" s="15">
        <f t="shared" si="87"/>
        <v>544.19868746392387</v>
      </c>
      <c r="L432" s="15">
        <f t="shared" si="88"/>
        <v>952675.49057745864</v>
      </c>
      <c r="M432" s="15"/>
      <c r="N432" s="15">
        <f t="shared" si="77"/>
        <v>952675.49057745864</v>
      </c>
      <c r="O432" s="38">
        <f t="shared" si="83"/>
        <v>952.67549057745862</v>
      </c>
      <c r="P432" s="38">
        <v>886.30302156188611</v>
      </c>
      <c r="Q432" s="38">
        <f t="shared" si="84"/>
        <v>886.3</v>
      </c>
      <c r="R432" s="38"/>
      <c r="S432" s="38"/>
      <c r="U432" s="38"/>
      <c r="V432" s="38"/>
      <c r="W432" s="38"/>
      <c r="X432" s="38"/>
    </row>
    <row r="433" spans="1:24" x14ac:dyDescent="0.25">
      <c r="A433" s="5"/>
      <c r="B433" s="1" t="s">
        <v>878</v>
      </c>
      <c r="C433" s="53">
        <v>3</v>
      </c>
      <c r="D433" s="75">
        <v>21.541399999999999</v>
      </c>
      <c r="E433" s="179">
        <v>16413</v>
      </c>
      <c r="F433" s="137">
        <v>23887927.100000001</v>
      </c>
      <c r="G433" s="61">
        <v>20</v>
      </c>
      <c r="H433" s="70">
        <f t="shared" si="86"/>
        <v>4777585.42</v>
      </c>
      <c r="I433" s="15">
        <f t="shared" si="85"/>
        <v>19110341.68</v>
      </c>
      <c r="J433" s="15">
        <f t="shared" si="82"/>
        <v>1455.4272284164992</v>
      </c>
      <c r="K433" s="15">
        <f t="shared" si="87"/>
        <v>-763.96886824655553</v>
      </c>
      <c r="L433" s="15">
        <f t="shared" si="88"/>
        <v>1755728.1241719041</v>
      </c>
      <c r="M433" s="15"/>
      <c r="N433" s="15">
        <f t="shared" si="77"/>
        <v>1755728.1241719041</v>
      </c>
      <c r="O433" s="38">
        <f t="shared" si="83"/>
        <v>1755.728124171904</v>
      </c>
      <c r="P433" s="38">
        <v>1614.7180457376846</v>
      </c>
      <c r="Q433" s="38">
        <f t="shared" si="84"/>
        <v>1614.7</v>
      </c>
      <c r="R433" s="38"/>
      <c r="S433" s="38"/>
      <c r="U433" s="38"/>
      <c r="V433" s="38"/>
      <c r="W433" s="38"/>
      <c r="X433" s="38"/>
    </row>
    <row r="434" spans="1:24" x14ac:dyDescent="0.25">
      <c r="A434" s="5"/>
      <c r="B434" s="1" t="s">
        <v>295</v>
      </c>
      <c r="C434" s="53">
        <v>4</v>
      </c>
      <c r="D434" s="75">
        <v>22.109099999999998</v>
      </c>
      <c r="E434" s="179">
        <v>2190</v>
      </c>
      <c r="F434" s="137">
        <v>884000</v>
      </c>
      <c r="G434" s="61">
        <v>75</v>
      </c>
      <c r="H434" s="70">
        <f t="shared" si="86"/>
        <v>663000</v>
      </c>
      <c r="I434" s="15">
        <f t="shared" si="85"/>
        <v>221000</v>
      </c>
      <c r="J434" s="15">
        <f t="shared" si="82"/>
        <v>403.65296803652967</v>
      </c>
      <c r="K434" s="15">
        <f t="shared" si="87"/>
        <v>287.80539213341405</v>
      </c>
      <c r="L434" s="15">
        <f t="shared" si="88"/>
        <v>661450.98787949828</v>
      </c>
      <c r="M434" s="15"/>
      <c r="N434" s="15">
        <f t="shared" si="77"/>
        <v>661450.98787949828</v>
      </c>
      <c r="O434" s="38">
        <f t="shared" si="83"/>
        <v>661.45098787949826</v>
      </c>
      <c r="P434" s="38">
        <v>649.86380547249667</v>
      </c>
      <c r="Q434" s="38">
        <f t="shared" si="84"/>
        <v>649.9</v>
      </c>
      <c r="R434" s="38"/>
      <c r="S434" s="38"/>
      <c r="U434" s="38"/>
      <c r="V434" s="38"/>
      <c r="W434" s="38"/>
      <c r="X434" s="38"/>
    </row>
    <row r="435" spans="1:24" x14ac:dyDescent="0.25">
      <c r="A435" s="5"/>
      <c r="B435" s="1" t="s">
        <v>296</v>
      </c>
      <c r="C435" s="53">
        <v>4</v>
      </c>
      <c r="D435" s="75">
        <v>62.467600000000004</v>
      </c>
      <c r="E435" s="179">
        <v>3276</v>
      </c>
      <c r="F435" s="137">
        <v>1184764.3999999999</v>
      </c>
      <c r="G435" s="61">
        <v>75</v>
      </c>
      <c r="H435" s="70">
        <f t="shared" si="86"/>
        <v>888573.3</v>
      </c>
      <c r="I435" s="15">
        <f t="shared" si="85"/>
        <v>296191.09999999986</v>
      </c>
      <c r="J435" s="15">
        <f t="shared" si="82"/>
        <v>361.64969474969473</v>
      </c>
      <c r="K435" s="15">
        <f t="shared" si="87"/>
        <v>329.80866542024899</v>
      </c>
      <c r="L435" s="15">
        <f t="shared" si="88"/>
        <v>945980.26886886591</v>
      </c>
      <c r="M435" s="15"/>
      <c r="N435" s="15">
        <f t="shared" si="77"/>
        <v>945980.26886886591</v>
      </c>
      <c r="O435" s="38">
        <f t="shared" si="83"/>
        <v>945.98026886886589</v>
      </c>
      <c r="P435" s="38">
        <v>883.71107112590732</v>
      </c>
      <c r="Q435" s="38">
        <f t="shared" si="84"/>
        <v>883.7</v>
      </c>
      <c r="R435" s="38"/>
      <c r="S435" s="38"/>
      <c r="U435" s="38"/>
      <c r="V435" s="38"/>
      <c r="W435" s="38"/>
      <c r="X435" s="38"/>
    </row>
    <row r="436" spans="1:24" x14ac:dyDescent="0.25">
      <c r="A436" s="5"/>
      <c r="B436" s="1" t="s">
        <v>297</v>
      </c>
      <c r="C436" s="53">
        <v>4</v>
      </c>
      <c r="D436" s="75">
        <v>27.094299999999997</v>
      </c>
      <c r="E436" s="179">
        <v>2033</v>
      </c>
      <c r="F436" s="137">
        <v>353042.2</v>
      </c>
      <c r="G436" s="61">
        <v>75</v>
      </c>
      <c r="H436" s="70">
        <f t="shared" si="86"/>
        <v>264781.65000000002</v>
      </c>
      <c r="I436" s="15">
        <f t="shared" si="85"/>
        <v>88260.549999999988</v>
      </c>
      <c r="J436" s="15">
        <f t="shared" si="82"/>
        <v>173.65577963600592</v>
      </c>
      <c r="K436" s="15">
        <f t="shared" si="87"/>
        <v>517.80258053393777</v>
      </c>
      <c r="L436" s="15">
        <f t="shared" si="88"/>
        <v>956161.87584821146</v>
      </c>
      <c r="M436" s="15"/>
      <c r="N436" s="15">
        <f t="shared" si="77"/>
        <v>956161.87584821146</v>
      </c>
      <c r="O436" s="38">
        <f t="shared" si="83"/>
        <v>956.16187584821148</v>
      </c>
      <c r="P436" s="38">
        <v>912.9571174801174</v>
      </c>
      <c r="Q436" s="38">
        <f t="shared" si="84"/>
        <v>913</v>
      </c>
      <c r="R436" s="38"/>
      <c r="S436" s="38"/>
      <c r="U436" s="38"/>
      <c r="V436" s="38"/>
      <c r="W436" s="38"/>
      <c r="X436" s="38"/>
    </row>
    <row r="437" spans="1:24" x14ac:dyDescent="0.25">
      <c r="A437" s="5"/>
      <c r="B437" s="1" t="s">
        <v>298</v>
      </c>
      <c r="C437" s="53">
        <v>4</v>
      </c>
      <c r="D437" s="75">
        <v>30.487299999999998</v>
      </c>
      <c r="E437" s="179">
        <v>1030</v>
      </c>
      <c r="F437" s="137">
        <v>61401.599999999999</v>
      </c>
      <c r="G437" s="61">
        <v>75</v>
      </c>
      <c r="H437" s="70">
        <f t="shared" si="86"/>
        <v>46051.199999999997</v>
      </c>
      <c r="I437" s="15">
        <f t="shared" si="85"/>
        <v>15350.400000000001</v>
      </c>
      <c r="J437" s="15">
        <f t="shared" si="82"/>
        <v>59.613203883495146</v>
      </c>
      <c r="K437" s="15">
        <f t="shared" si="87"/>
        <v>631.84515628644863</v>
      </c>
      <c r="L437" s="15">
        <f t="shared" si="88"/>
        <v>1009593.3528854181</v>
      </c>
      <c r="M437" s="15"/>
      <c r="N437" s="15">
        <f t="shared" si="77"/>
        <v>1009593.3528854181</v>
      </c>
      <c r="O437" s="38">
        <f t="shared" si="83"/>
        <v>1009.5933528854181</v>
      </c>
      <c r="P437" s="38">
        <v>811.79758944705952</v>
      </c>
      <c r="Q437" s="38">
        <f t="shared" si="84"/>
        <v>811.8</v>
      </c>
      <c r="R437" s="38"/>
      <c r="S437" s="38"/>
      <c r="U437" s="38"/>
      <c r="V437" s="38"/>
      <c r="W437" s="38"/>
      <c r="X437" s="38"/>
    </row>
    <row r="438" spans="1:24" x14ac:dyDescent="0.25">
      <c r="A438" s="5"/>
      <c r="B438" s="1" t="s">
        <v>299</v>
      </c>
      <c r="C438" s="53">
        <v>4</v>
      </c>
      <c r="D438" s="75">
        <v>25.811999999999998</v>
      </c>
      <c r="E438" s="179">
        <v>1121</v>
      </c>
      <c r="F438" s="137">
        <v>180360.1</v>
      </c>
      <c r="G438" s="61">
        <v>75</v>
      </c>
      <c r="H438" s="70">
        <f t="shared" si="86"/>
        <v>135270.07500000001</v>
      </c>
      <c r="I438" s="15">
        <f t="shared" si="85"/>
        <v>45090.024999999994</v>
      </c>
      <c r="J438" s="15">
        <f t="shared" si="82"/>
        <v>160.89214986619092</v>
      </c>
      <c r="K438" s="15">
        <f t="shared" si="87"/>
        <v>530.56621030375277</v>
      </c>
      <c r="L438" s="15">
        <f t="shared" si="88"/>
        <v>874794.67311928375</v>
      </c>
      <c r="M438" s="15"/>
      <c r="N438" s="15">
        <f t="shared" si="77"/>
        <v>874794.67311928375</v>
      </c>
      <c r="O438" s="38">
        <f t="shared" si="83"/>
        <v>874.79467311928374</v>
      </c>
      <c r="P438" s="38">
        <v>814.43569043859156</v>
      </c>
      <c r="Q438" s="38">
        <f t="shared" si="84"/>
        <v>814.4</v>
      </c>
      <c r="R438" s="38"/>
      <c r="S438" s="38"/>
      <c r="U438" s="38"/>
      <c r="V438" s="38"/>
      <c r="W438" s="38"/>
      <c r="X438" s="38"/>
    </row>
    <row r="439" spans="1:24" x14ac:dyDescent="0.25">
      <c r="A439" s="5"/>
      <c r="B439" s="1" t="s">
        <v>300</v>
      </c>
      <c r="C439" s="53">
        <v>4</v>
      </c>
      <c r="D439" s="75">
        <v>18.983499999999999</v>
      </c>
      <c r="E439" s="179">
        <v>1456</v>
      </c>
      <c r="F439" s="137">
        <v>362681.1</v>
      </c>
      <c r="G439" s="61">
        <v>75</v>
      </c>
      <c r="H439" s="70">
        <f t="shared" si="86"/>
        <v>272010.82500000001</v>
      </c>
      <c r="I439" s="15">
        <f t="shared" si="85"/>
        <v>90670.274999999965</v>
      </c>
      <c r="J439" s="15">
        <f t="shared" si="82"/>
        <v>249.09416208791208</v>
      </c>
      <c r="K439" s="15">
        <f t="shared" si="87"/>
        <v>442.36419808203163</v>
      </c>
      <c r="L439" s="15">
        <f t="shared" si="88"/>
        <v>775683.76688605722</v>
      </c>
      <c r="M439" s="15"/>
      <c r="N439" s="15">
        <f t="shared" si="77"/>
        <v>775683.76688605722</v>
      </c>
      <c r="O439" s="38">
        <f t="shared" si="83"/>
        <v>775.68376688605724</v>
      </c>
      <c r="P439" s="38">
        <v>778.53883423339755</v>
      </c>
      <c r="Q439" s="38">
        <f t="shared" si="84"/>
        <v>778.5</v>
      </c>
      <c r="R439" s="38"/>
      <c r="S439" s="38"/>
      <c r="U439" s="38"/>
      <c r="V439" s="38"/>
      <c r="W439" s="38"/>
      <c r="X439" s="38"/>
    </row>
    <row r="440" spans="1:24" x14ac:dyDescent="0.25">
      <c r="A440" s="5"/>
      <c r="B440" s="1" t="s">
        <v>786</v>
      </c>
      <c r="C440" s="53">
        <v>4</v>
      </c>
      <c r="D440" s="75">
        <v>35.002099999999999</v>
      </c>
      <c r="E440" s="179">
        <v>2502</v>
      </c>
      <c r="F440" s="137">
        <v>286033.3</v>
      </c>
      <c r="G440" s="61">
        <v>75</v>
      </c>
      <c r="H440" s="70">
        <f t="shared" si="86"/>
        <v>214524.97500000001</v>
      </c>
      <c r="I440" s="15">
        <f t="shared" si="85"/>
        <v>71508.324999999983</v>
      </c>
      <c r="J440" s="15">
        <f t="shared" si="82"/>
        <v>114.321862509992</v>
      </c>
      <c r="K440" s="15">
        <f t="shared" si="87"/>
        <v>577.13649765995171</v>
      </c>
      <c r="L440" s="15">
        <f t="shared" si="88"/>
        <v>1104162.268552599</v>
      </c>
      <c r="M440" s="15"/>
      <c r="N440" s="15">
        <f t="shared" si="77"/>
        <v>1104162.268552599</v>
      </c>
      <c r="O440" s="38">
        <f t="shared" si="83"/>
        <v>1104.162268552599</v>
      </c>
      <c r="P440" s="38">
        <v>983.45588316573128</v>
      </c>
      <c r="Q440" s="38">
        <f t="shared" si="84"/>
        <v>983.5</v>
      </c>
      <c r="R440" s="38"/>
      <c r="S440" s="38"/>
      <c r="U440" s="38"/>
      <c r="V440" s="38"/>
      <c r="W440" s="38"/>
      <c r="X440" s="38"/>
    </row>
    <row r="441" spans="1:24" x14ac:dyDescent="0.25">
      <c r="A441" s="5"/>
      <c r="B441" s="1" t="s">
        <v>301</v>
      </c>
      <c r="C441" s="53">
        <v>4</v>
      </c>
      <c r="D441" s="75">
        <v>22.695900000000002</v>
      </c>
      <c r="E441" s="179">
        <v>1960</v>
      </c>
      <c r="F441" s="137">
        <v>392643.2</v>
      </c>
      <c r="G441" s="61">
        <v>75</v>
      </c>
      <c r="H441" s="70">
        <f t="shared" si="86"/>
        <v>294482.40000000002</v>
      </c>
      <c r="I441" s="15">
        <f t="shared" si="85"/>
        <v>98160.799999999988</v>
      </c>
      <c r="J441" s="15">
        <f t="shared" si="82"/>
        <v>200.32816326530613</v>
      </c>
      <c r="K441" s="15">
        <f t="shared" si="87"/>
        <v>491.13019690463761</v>
      </c>
      <c r="L441" s="15">
        <f t="shared" si="88"/>
        <v>901368.67379723338</v>
      </c>
      <c r="M441" s="15"/>
      <c r="N441" s="15">
        <f t="shared" si="77"/>
        <v>901368.67379723338</v>
      </c>
      <c r="O441" s="38">
        <f t="shared" si="83"/>
        <v>901.36867379723333</v>
      </c>
      <c r="P441" s="38">
        <v>844.77820037764116</v>
      </c>
      <c r="Q441" s="38">
        <f t="shared" si="84"/>
        <v>844.8</v>
      </c>
      <c r="R441" s="38"/>
      <c r="S441" s="38"/>
      <c r="U441" s="38"/>
      <c r="V441" s="38"/>
      <c r="W441" s="38"/>
      <c r="X441" s="38"/>
    </row>
    <row r="442" spans="1:24" x14ac:dyDescent="0.25">
      <c r="A442" s="5"/>
      <c r="B442" s="1" t="s">
        <v>302</v>
      </c>
      <c r="C442" s="53">
        <v>4</v>
      </c>
      <c r="D442" s="75">
        <v>29.061799999999998</v>
      </c>
      <c r="E442" s="179">
        <v>1233</v>
      </c>
      <c r="F442" s="137">
        <v>229459.9</v>
      </c>
      <c r="G442" s="61">
        <v>75</v>
      </c>
      <c r="H442" s="70">
        <f t="shared" si="86"/>
        <v>172094.92499999999</v>
      </c>
      <c r="I442" s="15">
        <f t="shared" si="85"/>
        <v>57364.975000000006</v>
      </c>
      <c r="J442" s="15">
        <f t="shared" si="82"/>
        <v>186.09886455798863</v>
      </c>
      <c r="K442" s="15">
        <f t="shared" si="87"/>
        <v>505.35949561195508</v>
      </c>
      <c r="L442" s="15">
        <f t="shared" si="88"/>
        <v>863410.75192867743</v>
      </c>
      <c r="M442" s="15"/>
      <c r="N442" s="15">
        <f t="shared" si="77"/>
        <v>863410.75192867743</v>
      </c>
      <c r="O442" s="38">
        <f t="shared" si="83"/>
        <v>863.41075192867743</v>
      </c>
      <c r="P442" s="38">
        <v>783.15443470700075</v>
      </c>
      <c r="Q442" s="38">
        <f t="shared" si="84"/>
        <v>783.2</v>
      </c>
      <c r="R442" s="38"/>
      <c r="S442" s="38"/>
      <c r="U442" s="38"/>
      <c r="V442" s="38"/>
      <c r="W442" s="38"/>
      <c r="X442" s="38"/>
    </row>
    <row r="443" spans="1:24" x14ac:dyDescent="0.25">
      <c r="A443" s="5"/>
      <c r="B443" s="1" t="s">
        <v>303</v>
      </c>
      <c r="C443" s="53">
        <v>4</v>
      </c>
      <c r="D443" s="75">
        <v>43.259</v>
      </c>
      <c r="E443" s="179">
        <v>2562</v>
      </c>
      <c r="F443" s="137">
        <v>719492.2</v>
      </c>
      <c r="G443" s="61">
        <v>75</v>
      </c>
      <c r="H443" s="70">
        <f t="shared" si="86"/>
        <v>539619.15</v>
      </c>
      <c r="I443" s="15">
        <f t="shared" si="85"/>
        <v>179873.04999999993</v>
      </c>
      <c r="J443" s="15">
        <f t="shared" si="82"/>
        <v>280.83224043715848</v>
      </c>
      <c r="K443" s="15">
        <f t="shared" si="87"/>
        <v>410.62611973278524</v>
      </c>
      <c r="L443" s="15">
        <f t="shared" si="88"/>
        <v>920088.99530225655</v>
      </c>
      <c r="M443" s="15"/>
      <c r="N443" s="15">
        <f t="shared" si="77"/>
        <v>920088.99530225655</v>
      </c>
      <c r="O443" s="38">
        <f t="shared" si="83"/>
        <v>920.08899530225654</v>
      </c>
      <c r="P443" s="38">
        <v>847.02347800186044</v>
      </c>
      <c r="Q443" s="38">
        <f t="shared" si="84"/>
        <v>847</v>
      </c>
      <c r="R443" s="38"/>
      <c r="S443" s="38"/>
      <c r="U443" s="38"/>
      <c r="V443" s="38"/>
      <c r="W443" s="38"/>
      <c r="X443" s="38"/>
    </row>
    <row r="444" spans="1:24" x14ac:dyDescent="0.25">
      <c r="A444" s="5"/>
      <c r="B444" s="1" t="s">
        <v>304</v>
      </c>
      <c r="C444" s="53">
        <v>4</v>
      </c>
      <c r="D444" s="75">
        <v>19.787700000000001</v>
      </c>
      <c r="E444" s="179">
        <v>1477</v>
      </c>
      <c r="F444" s="137">
        <v>180266.7</v>
      </c>
      <c r="G444" s="61">
        <v>75</v>
      </c>
      <c r="H444" s="70">
        <f t="shared" si="86"/>
        <v>135200.02499999999</v>
      </c>
      <c r="I444" s="15">
        <f t="shared" si="85"/>
        <v>45066.675000000017</v>
      </c>
      <c r="J444" s="15">
        <f t="shared" si="82"/>
        <v>122.04922139471903</v>
      </c>
      <c r="K444" s="15">
        <f t="shared" si="87"/>
        <v>569.40913877522473</v>
      </c>
      <c r="L444" s="15">
        <f t="shared" si="88"/>
        <v>943862.52263384417</v>
      </c>
      <c r="M444" s="15"/>
      <c r="N444" s="15">
        <f t="shared" si="77"/>
        <v>943862.52263384417</v>
      </c>
      <c r="O444" s="38">
        <f t="shared" si="83"/>
        <v>943.86252263384415</v>
      </c>
      <c r="P444" s="38">
        <v>870.89065351249565</v>
      </c>
      <c r="Q444" s="38">
        <f t="shared" si="84"/>
        <v>870.9</v>
      </c>
      <c r="R444" s="38"/>
      <c r="S444" s="38"/>
      <c r="U444" s="38"/>
      <c r="V444" s="38"/>
      <c r="W444" s="38"/>
      <c r="X444" s="38"/>
    </row>
    <row r="445" spans="1:24" x14ac:dyDescent="0.25">
      <c r="A445" s="5"/>
      <c r="B445" s="1" t="s">
        <v>305</v>
      </c>
      <c r="C445" s="53">
        <v>4</v>
      </c>
      <c r="D445" s="75">
        <v>50.122700000000002</v>
      </c>
      <c r="E445" s="179">
        <v>1986</v>
      </c>
      <c r="F445" s="137">
        <v>584292.5</v>
      </c>
      <c r="G445" s="61">
        <v>75</v>
      </c>
      <c r="H445" s="70">
        <f t="shared" si="86"/>
        <v>438219.375</v>
      </c>
      <c r="I445" s="15">
        <f t="shared" si="85"/>
        <v>146073.125</v>
      </c>
      <c r="J445" s="15">
        <f t="shared" si="82"/>
        <v>294.20568982880161</v>
      </c>
      <c r="K445" s="15">
        <f t="shared" si="87"/>
        <v>397.25267034114211</v>
      </c>
      <c r="L445" s="15">
        <f t="shared" si="88"/>
        <v>863606.50989187974</v>
      </c>
      <c r="M445" s="15"/>
      <c r="N445" s="15">
        <f t="shared" si="77"/>
        <v>863606.50989187974</v>
      </c>
      <c r="O445" s="38">
        <f t="shared" si="83"/>
        <v>863.6065098918798</v>
      </c>
      <c r="P445" s="38">
        <v>867.01910264758567</v>
      </c>
      <c r="Q445" s="38">
        <f t="shared" si="84"/>
        <v>867</v>
      </c>
      <c r="R445" s="38"/>
      <c r="S445" s="38"/>
      <c r="U445" s="38"/>
      <c r="V445" s="38"/>
      <c r="W445" s="38"/>
      <c r="X445" s="38"/>
    </row>
    <row r="446" spans="1:24" x14ac:dyDescent="0.25">
      <c r="A446" s="5"/>
      <c r="B446" s="1" t="s">
        <v>787</v>
      </c>
      <c r="C446" s="53">
        <v>4</v>
      </c>
      <c r="D446" s="75">
        <v>36.563299999999998</v>
      </c>
      <c r="E446" s="179">
        <v>2529</v>
      </c>
      <c r="F446" s="137">
        <v>400445</v>
      </c>
      <c r="G446" s="61">
        <v>75</v>
      </c>
      <c r="H446" s="70">
        <f t="shared" si="86"/>
        <v>300333.75</v>
      </c>
      <c r="I446" s="15">
        <f t="shared" si="85"/>
        <v>100111.25</v>
      </c>
      <c r="J446" s="15">
        <f t="shared" si="82"/>
        <v>158.34124159746935</v>
      </c>
      <c r="K446" s="15">
        <f t="shared" si="87"/>
        <v>533.1171185724744</v>
      </c>
      <c r="L446" s="15">
        <f t="shared" si="88"/>
        <v>1054824.2592313094</v>
      </c>
      <c r="M446" s="15"/>
      <c r="N446" s="15">
        <f t="shared" si="77"/>
        <v>1054824.2592313094</v>
      </c>
      <c r="O446" s="38">
        <f t="shared" si="83"/>
        <v>1054.8242592313095</v>
      </c>
      <c r="P446" s="38">
        <v>975.05583824037296</v>
      </c>
      <c r="Q446" s="38">
        <f t="shared" si="84"/>
        <v>975.1</v>
      </c>
      <c r="R446" s="38"/>
      <c r="S446" s="38"/>
      <c r="U446" s="38"/>
      <c r="V446" s="38"/>
      <c r="W446" s="38"/>
      <c r="X446" s="38"/>
    </row>
    <row r="447" spans="1:24" x14ac:dyDescent="0.25">
      <c r="A447" s="5"/>
      <c r="B447" s="1" t="s">
        <v>306</v>
      </c>
      <c r="C447" s="53">
        <v>4</v>
      </c>
      <c r="D447" s="75">
        <v>44.360399999999998</v>
      </c>
      <c r="E447" s="179">
        <v>2504</v>
      </c>
      <c r="F447" s="137">
        <v>357495.5</v>
      </c>
      <c r="G447" s="61">
        <v>75</v>
      </c>
      <c r="H447" s="70">
        <f t="shared" si="86"/>
        <v>268121.625</v>
      </c>
      <c r="I447" s="15">
        <f t="shared" si="85"/>
        <v>89373.875</v>
      </c>
      <c r="J447" s="15">
        <f t="shared" si="82"/>
        <v>142.76976837060704</v>
      </c>
      <c r="K447" s="15">
        <f t="shared" si="87"/>
        <v>548.68859179933668</v>
      </c>
      <c r="L447" s="15">
        <f t="shared" si="88"/>
        <v>1095185.6547489061</v>
      </c>
      <c r="M447" s="15"/>
      <c r="N447" s="15">
        <f t="shared" si="77"/>
        <v>1095185.6547489061</v>
      </c>
      <c r="O447" s="38">
        <f t="shared" si="83"/>
        <v>1095.1856547489062</v>
      </c>
      <c r="P447" s="38">
        <v>1027.0503468963891</v>
      </c>
      <c r="Q447" s="38">
        <f t="shared" si="84"/>
        <v>1027.0999999999999</v>
      </c>
      <c r="R447" s="38"/>
      <c r="S447" s="38"/>
      <c r="U447" s="38"/>
      <c r="V447" s="38"/>
      <c r="W447" s="38"/>
      <c r="X447" s="38"/>
    </row>
    <row r="448" spans="1:24" x14ac:dyDescent="0.25">
      <c r="A448" s="5"/>
      <c r="B448" s="1" t="s">
        <v>307</v>
      </c>
      <c r="C448" s="53">
        <v>4</v>
      </c>
      <c r="D448" s="75">
        <v>21.852300000000003</v>
      </c>
      <c r="E448" s="179">
        <v>820</v>
      </c>
      <c r="F448" s="137">
        <v>43089.599999999999</v>
      </c>
      <c r="G448" s="61">
        <v>75</v>
      </c>
      <c r="H448" s="70">
        <f t="shared" si="86"/>
        <v>32317.200000000001</v>
      </c>
      <c r="I448" s="15">
        <f t="shared" si="85"/>
        <v>10772.399999999998</v>
      </c>
      <c r="J448" s="15">
        <f t="shared" si="82"/>
        <v>52.548292682926828</v>
      </c>
      <c r="K448" s="15">
        <f t="shared" si="87"/>
        <v>638.91006748701693</v>
      </c>
      <c r="L448" s="15">
        <f t="shared" si="88"/>
        <v>971698.93981660402</v>
      </c>
      <c r="M448" s="15"/>
      <c r="N448" s="15">
        <f t="shared" si="77"/>
        <v>971698.93981660402</v>
      </c>
      <c r="O448" s="38">
        <f t="shared" si="83"/>
        <v>971.69893981660402</v>
      </c>
      <c r="P448" s="38">
        <v>782.15482640107859</v>
      </c>
      <c r="Q448" s="38">
        <f t="shared" si="84"/>
        <v>782.2</v>
      </c>
      <c r="R448" s="38"/>
      <c r="S448" s="38"/>
      <c r="U448" s="38"/>
      <c r="V448" s="38"/>
      <c r="W448" s="38"/>
      <c r="X448" s="38"/>
    </row>
    <row r="449" spans="1:24" x14ac:dyDescent="0.25">
      <c r="A449" s="5"/>
      <c r="B449" s="1" t="s">
        <v>308</v>
      </c>
      <c r="C449" s="53">
        <v>4</v>
      </c>
      <c r="D449" s="75">
        <v>22.801199999999998</v>
      </c>
      <c r="E449" s="179">
        <v>1304</v>
      </c>
      <c r="F449" s="137">
        <v>189610.1</v>
      </c>
      <c r="G449" s="61">
        <v>75</v>
      </c>
      <c r="H449" s="70">
        <f t="shared" si="86"/>
        <v>142207.57500000001</v>
      </c>
      <c r="I449" s="15">
        <f t="shared" si="85"/>
        <v>47402.524999999994</v>
      </c>
      <c r="J449" s="15">
        <f t="shared" si="82"/>
        <v>145.40651840490798</v>
      </c>
      <c r="K449" s="15">
        <f t="shared" si="87"/>
        <v>546.05184176503576</v>
      </c>
      <c r="L449" s="15">
        <f t="shared" si="88"/>
        <v>904778.20808314777</v>
      </c>
      <c r="M449" s="15"/>
      <c r="N449" s="15">
        <f t="shared" si="77"/>
        <v>904778.20808314777</v>
      </c>
      <c r="O449" s="38">
        <f t="shared" si="83"/>
        <v>904.77820808314777</v>
      </c>
      <c r="P449" s="38">
        <v>817.77059358336726</v>
      </c>
      <c r="Q449" s="38">
        <f t="shared" si="84"/>
        <v>817.8</v>
      </c>
      <c r="R449" s="38"/>
      <c r="S449" s="38"/>
      <c r="U449" s="38"/>
      <c r="V449" s="38"/>
      <c r="W449" s="38"/>
      <c r="X449" s="38"/>
    </row>
    <row r="450" spans="1:24" x14ac:dyDescent="0.25">
      <c r="A450" s="5"/>
      <c r="B450" s="1" t="s">
        <v>309</v>
      </c>
      <c r="C450" s="53">
        <v>4</v>
      </c>
      <c r="D450" s="75">
        <v>31.886900000000004</v>
      </c>
      <c r="E450" s="179">
        <v>3373</v>
      </c>
      <c r="F450" s="137">
        <v>352154.6</v>
      </c>
      <c r="G450" s="61">
        <v>75</v>
      </c>
      <c r="H450" s="70">
        <f t="shared" si="86"/>
        <v>264115.95</v>
      </c>
      <c r="I450" s="15">
        <f t="shared" si="85"/>
        <v>88038.649999999965</v>
      </c>
      <c r="J450" s="15">
        <f t="shared" si="82"/>
        <v>104.40397272457751</v>
      </c>
      <c r="K450" s="15">
        <f t="shared" si="87"/>
        <v>587.05438744536616</v>
      </c>
      <c r="L450" s="15">
        <f t="shared" si="88"/>
        <v>1197614.1170518238</v>
      </c>
      <c r="M450" s="15"/>
      <c r="N450" s="15">
        <f t="shared" ref="N450:N513" si="89">L450+M450</f>
        <v>1197614.1170518238</v>
      </c>
      <c r="O450" s="38">
        <f t="shared" si="83"/>
        <v>1197.6141170518238</v>
      </c>
      <c r="P450" s="38">
        <v>1080.8983782479747</v>
      </c>
      <c r="Q450" s="38">
        <f t="shared" si="84"/>
        <v>1080.9000000000001</v>
      </c>
      <c r="R450" s="38"/>
      <c r="S450" s="38"/>
      <c r="U450" s="38"/>
      <c r="V450" s="38"/>
      <c r="W450" s="38"/>
      <c r="X450" s="38"/>
    </row>
    <row r="451" spans="1:24" x14ac:dyDescent="0.25">
      <c r="A451" s="5"/>
      <c r="B451" s="1" t="s">
        <v>310</v>
      </c>
      <c r="C451" s="53">
        <v>4</v>
      </c>
      <c r="D451" s="75">
        <v>28.262299999999996</v>
      </c>
      <c r="E451" s="179">
        <v>1049</v>
      </c>
      <c r="F451" s="137">
        <v>441244.3</v>
      </c>
      <c r="G451" s="61">
        <v>75</v>
      </c>
      <c r="H451" s="70">
        <f t="shared" si="86"/>
        <v>330933.22499999998</v>
      </c>
      <c r="I451" s="15">
        <f t="shared" si="85"/>
        <v>110311.07500000001</v>
      </c>
      <c r="J451" s="15">
        <f t="shared" si="82"/>
        <v>420.63326978074355</v>
      </c>
      <c r="K451" s="15">
        <f t="shared" si="87"/>
        <v>270.82509038920017</v>
      </c>
      <c r="L451" s="15">
        <f t="shared" si="88"/>
        <v>539974.34790247225</v>
      </c>
      <c r="M451" s="15"/>
      <c r="N451" s="15">
        <f t="shared" si="89"/>
        <v>539974.34790247225</v>
      </c>
      <c r="O451" s="38">
        <f t="shared" si="83"/>
        <v>539.97434790247223</v>
      </c>
      <c r="P451" s="38">
        <v>502.54314089542055</v>
      </c>
      <c r="Q451" s="38">
        <f t="shared" si="84"/>
        <v>502.5</v>
      </c>
      <c r="R451" s="38"/>
      <c r="S451" s="38"/>
      <c r="U451" s="38"/>
      <c r="V451" s="38"/>
      <c r="W451" s="38"/>
      <c r="X451" s="38"/>
    </row>
    <row r="452" spans="1:24" x14ac:dyDescent="0.25">
      <c r="A452" s="5"/>
      <c r="B452" s="1" t="s">
        <v>311</v>
      </c>
      <c r="C452" s="53">
        <v>4</v>
      </c>
      <c r="D452" s="75">
        <v>58.896599999999999</v>
      </c>
      <c r="E452" s="179">
        <v>2365</v>
      </c>
      <c r="F452" s="137">
        <v>302946.09999999998</v>
      </c>
      <c r="G452" s="61">
        <v>75</v>
      </c>
      <c r="H452" s="70">
        <f t="shared" si="86"/>
        <v>227209.57500000001</v>
      </c>
      <c r="I452" s="15">
        <f t="shared" si="85"/>
        <v>75736.524999999965</v>
      </c>
      <c r="J452" s="15">
        <f t="shared" si="82"/>
        <v>128.09560253699789</v>
      </c>
      <c r="K452" s="15">
        <f t="shared" si="87"/>
        <v>563.36275763294589</v>
      </c>
      <c r="L452" s="15">
        <f t="shared" si="88"/>
        <v>1142411.6827209883</v>
      </c>
      <c r="M452" s="15"/>
      <c r="N452" s="15">
        <f t="shared" si="89"/>
        <v>1142411.6827209883</v>
      </c>
      <c r="O452" s="38">
        <f t="shared" si="83"/>
        <v>1142.4116827209882</v>
      </c>
      <c r="P452" s="38">
        <v>1069.4884296080299</v>
      </c>
      <c r="Q452" s="38">
        <f t="shared" si="84"/>
        <v>1069.5</v>
      </c>
      <c r="R452" s="38"/>
      <c r="S452" s="38"/>
      <c r="U452" s="38"/>
      <c r="V452" s="38"/>
      <c r="W452" s="38"/>
      <c r="X452" s="38"/>
    </row>
    <row r="453" spans="1:24" x14ac:dyDescent="0.25">
      <c r="A453" s="5"/>
      <c r="B453" s="1" t="s">
        <v>312</v>
      </c>
      <c r="C453" s="53">
        <v>4</v>
      </c>
      <c r="D453" s="75">
        <v>18.635300000000001</v>
      </c>
      <c r="E453" s="179">
        <v>4042</v>
      </c>
      <c r="F453" s="137">
        <v>2094489.3</v>
      </c>
      <c r="G453" s="61">
        <v>75</v>
      </c>
      <c r="H453" s="70">
        <f t="shared" si="86"/>
        <v>1570866.9750000001</v>
      </c>
      <c r="I453" s="15">
        <f t="shared" si="85"/>
        <v>523622.32499999995</v>
      </c>
      <c r="J453" s="15">
        <f t="shared" si="82"/>
        <v>518.18142008906489</v>
      </c>
      <c r="K453" s="15">
        <f t="shared" si="87"/>
        <v>173.27694008087883</v>
      </c>
      <c r="L453" s="15">
        <f t="shared" si="88"/>
        <v>694705.66933139157</v>
      </c>
      <c r="M453" s="15"/>
      <c r="N453" s="15">
        <f t="shared" si="89"/>
        <v>694705.66933139157</v>
      </c>
      <c r="O453" s="38">
        <f t="shared" si="83"/>
        <v>694.70566933139162</v>
      </c>
      <c r="P453" s="38">
        <v>738.88552079171768</v>
      </c>
      <c r="Q453" s="38">
        <f t="shared" si="84"/>
        <v>738.9</v>
      </c>
      <c r="R453" s="38"/>
      <c r="S453" s="38"/>
      <c r="U453" s="38"/>
      <c r="V453" s="38"/>
      <c r="W453" s="38"/>
      <c r="X453" s="38"/>
    </row>
    <row r="454" spans="1:24" x14ac:dyDescent="0.25">
      <c r="A454" s="5"/>
      <c r="B454" s="1" t="s">
        <v>313</v>
      </c>
      <c r="C454" s="53">
        <v>4</v>
      </c>
      <c r="D454" s="75">
        <v>32.360300000000002</v>
      </c>
      <c r="E454" s="179">
        <v>1934</v>
      </c>
      <c r="F454" s="137">
        <v>450666</v>
      </c>
      <c r="G454" s="61">
        <v>75</v>
      </c>
      <c r="H454" s="70">
        <f t="shared" si="86"/>
        <v>337999.5</v>
      </c>
      <c r="I454" s="15">
        <f t="shared" si="85"/>
        <v>112666.5</v>
      </c>
      <c r="J454" s="15">
        <f t="shared" si="82"/>
        <v>233.02275077559463</v>
      </c>
      <c r="K454" s="15">
        <f t="shared" si="87"/>
        <v>458.43560939434906</v>
      </c>
      <c r="L454" s="15">
        <f t="shared" si="88"/>
        <v>884932.58257333387</v>
      </c>
      <c r="M454" s="15"/>
      <c r="N454" s="15">
        <f t="shared" si="89"/>
        <v>884932.58257333387</v>
      </c>
      <c r="O454" s="38">
        <f t="shared" si="83"/>
        <v>884.93258257333389</v>
      </c>
      <c r="P454" s="38">
        <v>796.09339934921661</v>
      </c>
      <c r="Q454" s="38">
        <f t="shared" si="84"/>
        <v>796.1</v>
      </c>
      <c r="R454" s="38"/>
      <c r="S454" s="38"/>
      <c r="U454" s="38"/>
      <c r="V454" s="38"/>
      <c r="W454" s="38"/>
      <c r="X454" s="38"/>
    </row>
    <row r="455" spans="1:24" x14ac:dyDescent="0.25">
      <c r="A455" s="5"/>
      <c r="B455" s="1" t="s">
        <v>314</v>
      </c>
      <c r="C455" s="53">
        <v>4</v>
      </c>
      <c r="D455" s="75">
        <v>50.483599999999996</v>
      </c>
      <c r="E455" s="179">
        <v>4458</v>
      </c>
      <c r="F455" s="137">
        <v>718931.6</v>
      </c>
      <c r="G455" s="61">
        <v>75</v>
      </c>
      <c r="H455" s="70">
        <f t="shared" si="86"/>
        <v>539198.69999999995</v>
      </c>
      <c r="I455" s="15">
        <f t="shared" si="85"/>
        <v>179732.90000000002</v>
      </c>
      <c r="J455" s="15">
        <f t="shared" si="82"/>
        <v>161.26774338268282</v>
      </c>
      <c r="K455" s="15">
        <f t="shared" si="87"/>
        <v>530.19061678726086</v>
      </c>
      <c r="L455" s="15">
        <f t="shared" si="88"/>
        <v>1290823.37820341</v>
      </c>
      <c r="M455" s="15"/>
      <c r="N455" s="15">
        <f t="shared" si="89"/>
        <v>1290823.37820341</v>
      </c>
      <c r="O455" s="38">
        <f t="shared" si="83"/>
        <v>1290.8233782034099</v>
      </c>
      <c r="P455" s="38">
        <v>1219.8292320683779</v>
      </c>
      <c r="Q455" s="38">
        <f t="shared" si="84"/>
        <v>1219.8</v>
      </c>
      <c r="R455" s="38"/>
      <c r="S455" s="38"/>
      <c r="U455" s="38"/>
      <c r="V455" s="38"/>
      <c r="W455" s="38"/>
      <c r="X455" s="38"/>
    </row>
    <row r="456" spans="1:24" x14ac:dyDescent="0.25">
      <c r="A456" s="5"/>
      <c r="B456" s="1" t="s">
        <v>315</v>
      </c>
      <c r="C456" s="53">
        <v>4</v>
      </c>
      <c r="D456" s="75">
        <v>42.430799999999998</v>
      </c>
      <c r="E456" s="179">
        <v>3397</v>
      </c>
      <c r="F456" s="137">
        <v>329823.7</v>
      </c>
      <c r="G456" s="61">
        <v>75</v>
      </c>
      <c r="H456" s="70">
        <f t="shared" si="86"/>
        <v>247367.77499999999</v>
      </c>
      <c r="I456" s="15">
        <f t="shared" si="85"/>
        <v>82455.925000000017</v>
      </c>
      <c r="J456" s="15">
        <f t="shared" si="82"/>
        <v>97.09264056520459</v>
      </c>
      <c r="K456" s="15">
        <f t="shared" si="87"/>
        <v>594.36571960473907</v>
      </c>
      <c r="L456" s="15">
        <f t="shared" si="88"/>
        <v>1240448.7051791099</v>
      </c>
      <c r="M456" s="15"/>
      <c r="N456" s="15">
        <f t="shared" si="89"/>
        <v>1240448.7051791099</v>
      </c>
      <c r="O456" s="38">
        <f t="shared" si="83"/>
        <v>1240.44870517911</v>
      </c>
      <c r="P456" s="38">
        <v>1150.6760291819678</v>
      </c>
      <c r="Q456" s="38">
        <f t="shared" si="84"/>
        <v>1150.7</v>
      </c>
      <c r="R456" s="38"/>
      <c r="S456" s="38"/>
      <c r="U456" s="38"/>
      <c r="V456" s="38"/>
      <c r="W456" s="38"/>
      <c r="X456" s="38"/>
    </row>
    <row r="457" spans="1:24" x14ac:dyDescent="0.25">
      <c r="A457" s="5"/>
      <c r="B457" s="1" t="s">
        <v>316</v>
      </c>
      <c r="C457" s="53">
        <v>4</v>
      </c>
      <c r="D457" s="75">
        <v>22.826599999999999</v>
      </c>
      <c r="E457" s="179">
        <v>1501</v>
      </c>
      <c r="F457" s="137">
        <v>209745.2</v>
      </c>
      <c r="G457" s="61">
        <v>75</v>
      </c>
      <c r="H457" s="70">
        <f t="shared" si="86"/>
        <v>157308.9</v>
      </c>
      <c r="I457" s="15">
        <f t="shared" si="85"/>
        <v>52436.300000000017</v>
      </c>
      <c r="J457" s="15">
        <f t="shared" si="82"/>
        <v>139.73697534976682</v>
      </c>
      <c r="K457" s="15">
        <f t="shared" si="87"/>
        <v>551.72138482017692</v>
      </c>
      <c r="L457" s="15">
        <f t="shared" si="88"/>
        <v>932470.68529710954</v>
      </c>
      <c r="M457" s="15"/>
      <c r="N457" s="15">
        <f t="shared" si="89"/>
        <v>932470.68529710954</v>
      </c>
      <c r="O457" s="38">
        <f t="shared" si="83"/>
        <v>932.47068529710953</v>
      </c>
      <c r="P457" s="38">
        <v>814.55849880651431</v>
      </c>
      <c r="Q457" s="38">
        <f t="shared" si="84"/>
        <v>814.6</v>
      </c>
      <c r="R457" s="38"/>
      <c r="S457" s="38"/>
      <c r="U457" s="38"/>
      <c r="V457" s="38"/>
      <c r="W457" s="38"/>
      <c r="X457" s="38"/>
    </row>
    <row r="458" spans="1:24" x14ac:dyDescent="0.25">
      <c r="A458" s="5"/>
      <c r="B458" s="1"/>
      <c r="C458" s="53"/>
      <c r="D458" s="75">
        <v>0</v>
      </c>
      <c r="E458" s="181"/>
      <c r="F458" s="62"/>
      <c r="G458" s="61"/>
      <c r="H458" s="62">
        <f>H459+H460</f>
        <v>33627186.32</v>
      </c>
      <c r="K458" s="15"/>
      <c r="L458" s="15"/>
      <c r="M458" s="15"/>
      <c r="N458" s="15"/>
      <c r="O458" s="38">
        <f t="shared" si="83"/>
        <v>0</v>
      </c>
      <c r="P458" s="38">
        <v>0</v>
      </c>
      <c r="Q458" s="38">
        <f t="shared" si="84"/>
        <v>0</v>
      </c>
      <c r="R458" s="38"/>
      <c r="S458" s="38"/>
      <c r="U458" s="38"/>
      <c r="V458" s="38"/>
      <c r="W458" s="38"/>
      <c r="X458" s="38"/>
    </row>
    <row r="459" spans="1:24" x14ac:dyDescent="0.25">
      <c r="A459" s="32" t="s">
        <v>317</v>
      </c>
      <c r="B459" s="2" t="s">
        <v>2</v>
      </c>
      <c r="C459" s="64"/>
      <c r="D459" s="7">
        <v>1108.1904</v>
      </c>
      <c r="E459" s="182">
        <f>E460</f>
        <v>81611</v>
      </c>
      <c r="F459" s="120"/>
      <c r="G459" s="61"/>
      <c r="H459" s="55">
        <f>H461</f>
        <v>11290681.100000001</v>
      </c>
      <c r="I459" s="12">
        <f>I461</f>
        <v>-11290681.100000001</v>
      </c>
      <c r="J459" s="12"/>
      <c r="K459" s="15"/>
      <c r="L459" s="15"/>
      <c r="M459" s="14">
        <f>M461</f>
        <v>38060998.277404509</v>
      </c>
      <c r="N459" s="12">
        <f t="shared" si="89"/>
        <v>38060998.277404509</v>
      </c>
      <c r="O459" s="38"/>
      <c r="P459" s="38"/>
      <c r="Q459" s="38">
        <f t="shared" si="84"/>
        <v>0</v>
      </c>
      <c r="R459" s="38"/>
      <c r="S459" s="38"/>
      <c r="U459" s="38"/>
      <c r="V459" s="38"/>
      <c r="W459" s="38"/>
      <c r="X459" s="38"/>
    </row>
    <row r="460" spans="1:24" x14ac:dyDescent="0.25">
      <c r="A460" s="32" t="s">
        <v>317</v>
      </c>
      <c r="B460" s="2" t="s">
        <v>3</v>
      </c>
      <c r="C460" s="64"/>
      <c r="D460" s="7">
        <v>1108.1904</v>
      </c>
      <c r="E460" s="182">
        <f>SUM(E462:E501)</f>
        <v>81611</v>
      </c>
      <c r="F460" s="120">
        <f>SUM(F462:F501)</f>
        <v>45162724.400000006</v>
      </c>
      <c r="G460" s="61"/>
      <c r="H460" s="55">
        <f>SUM(H462:H501)</f>
        <v>22336505.219999999</v>
      </c>
      <c r="I460" s="12">
        <f>SUM(I462:I501)</f>
        <v>22826219.179999992</v>
      </c>
      <c r="J460" s="12"/>
      <c r="K460" s="15"/>
      <c r="L460" s="12">
        <f>SUM(L462:L501)</f>
        <v>33385289.972514141</v>
      </c>
      <c r="M460" s="14"/>
      <c r="N460" s="12">
        <f t="shared" si="89"/>
        <v>33385289.972514141</v>
      </c>
      <c r="O460" s="38"/>
      <c r="P460" s="38"/>
      <c r="Q460" s="38">
        <f t="shared" si="84"/>
        <v>0</v>
      </c>
      <c r="R460" s="38"/>
      <c r="S460" s="38"/>
      <c r="U460" s="38"/>
      <c r="V460" s="38"/>
      <c r="W460" s="38"/>
      <c r="X460" s="38"/>
    </row>
    <row r="461" spans="1:24" x14ac:dyDescent="0.25">
      <c r="A461" s="5"/>
      <c r="B461" s="1" t="s">
        <v>26</v>
      </c>
      <c r="C461" s="53">
        <v>2</v>
      </c>
      <c r="D461" s="75">
        <v>0</v>
      </c>
      <c r="E461" s="183"/>
      <c r="F461" s="70"/>
      <c r="G461" s="61">
        <v>25</v>
      </c>
      <c r="H461" s="70">
        <f>F460*G461/100</f>
        <v>11290681.100000001</v>
      </c>
      <c r="I461" s="15">
        <f t="shared" ref="I461:I501" si="90">F461-H461</f>
        <v>-11290681.100000001</v>
      </c>
      <c r="J461" s="15"/>
      <c r="K461" s="15"/>
      <c r="L461" s="15"/>
      <c r="M461" s="15">
        <f>($L$7*$L$8*E459/$L$10)+($L$7*$L$9*D459/$L$11)</f>
        <v>38060998.277404509</v>
      </c>
      <c r="N461" s="15">
        <f t="shared" si="89"/>
        <v>38060998.277404509</v>
      </c>
      <c r="O461" s="38">
        <f t="shared" si="83"/>
        <v>38060.998277404513</v>
      </c>
      <c r="P461" s="38">
        <v>35390.705720633196</v>
      </c>
      <c r="Q461" s="38">
        <f t="shared" si="84"/>
        <v>35390.699999999997</v>
      </c>
      <c r="R461" s="38"/>
      <c r="S461" s="38"/>
      <c r="U461" s="38"/>
      <c r="V461" s="38"/>
      <c r="W461" s="38"/>
      <c r="X461" s="38"/>
    </row>
    <row r="462" spans="1:24" x14ac:dyDescent="0.25">
      <c r="A462" s="5"/>
      <c r="B462" s="1" t="s">
        <v>262</v>
      </c>
      <c r="C462" s="53">
        <v>4</v>
      </c>
      <c r="D462" s="75">
        <v>45.602799999999995</v>
      </c>
      <c r="E462" s="179">
        <v>1272</v>
      </c>
      <c r="F462" s="138">
        <v>217624.1</v>
      </c>
      <c r="G462" s="61">
        <v>75</v>
      </c>
      <c r="H462" s="70">
        <f t="shared" ref="H462:H501" si="91">F462*G462/100</f>
        <v>163218.07500000001</v>
      </c>
      <c r="I462" s="15">
        <f t="shared" si="90"/>
        <v>54406.024999999994</v>
      </c>
      <c r="J462" s="15">
        <f t="shared" si="82"/>
        <v>171.08812893081762</v>
      </c>
      <c r="K462" s="15">
        <f t="shared" ref="K462:K501" si="92">$J$11*$J$19-J462</f>
        <v>520.37023123912604</v>
      </c>
      <c r="L462" s="15">
        <f t="shared" ref="L462:L501" si="93">IF(K462&gt;0,$J$7*$J$8*(K462/$K$19),0)+$J$7*$J$9*(E462/$E$19)+$J$7*$J$10*(D462/$D$19)</f>
        <v>935308.93379951047</v>
      </c>
      <c r="M462" s="15"/>
      <c r="N462" s="15">
        <f t="shared" si="89"/>
        <v>935308.93379951047</v>
      </c>
      <c r="O462" s="38">
        <f t="shared" si="83"/>
        <v>935.30893379951044</v>
      </c>
      <c r="P462" s="38">
        <v>800.41880614867318</v>
      </c>
      <c r="Q462" s="38">
        <f t="shared" si="84"/>
        <v>800.4</v>
      </c>
      <c r="R462" s="38"/>
      <c r="S462" s="38"/>
      <c r="U462" s="38"/>
      <c r="V462" s="38"/>
      <c r="W462" s="38"/>
      <c r="X462" s="38"/>
    </row>
    <row r="463" spans="1:24" x14ac:dyDescent="0.25">
      <c r="A463" s="5"/>
      <c r="B463" s="1" t="s">
        <v>318</v>
      </c>
      <c r="C463" s="53">
        <v>4</v>
      </c>
      <c r="D463" s="75">
        <v>27.1677</v>
      </c>
      <c r="E463" s="179">
        <v>2111</v>
      </c>
      <c r="F463" s="138">
        <v>529633.4</v>
      </c>
      <c r="G463" s="61">
        <v>75</v>
      </c>
      <c r="H463" s="70">
        <f t="shared" si="91"/>
        <v>397225.05</v>
      </c>
      <c r="I463" s="15">
        <f t="shared" si="90"/>
        <v>132408.35000000003</v>
      </c>
      <c r="J463" s="15">
        <f t="shared" si="82"/>
        <v>250.89218379914735</v>
      </c>
      <c r="K463" s="15">
        <f t="shared" si="92"/>
        <v>440.56617637079637</v>
      </c>
      <c r="L463" s="15">
        <f t="shared" si="93"/>
        <v>864928.38550122012</v>
      </c>
      <c r="M463" s="15"/>
      <c r="N463" s="15">
        <f t="shared" si="89"/>
        <v>864928.38550122012</v>
      </c>
      <c r="O463" s="38">
        <f t="shared" si="83"/>
        <v>864.92838550122008</v>
      </c>
      <c r="P463" s="38">
        <v>906.63904216979495</v>
      </c>
      <c r="Q463" s="38">
        <f t="shared" si="84"/>
        <v>906.6</v>
      </c>
      <c r="R463" s="38"/>
      <c r="S463" s="38"/>
      <c r="U463" s="38"/>
      <c r="V463" s="38"/>
      <c r="W463" s="38"/>
      <c r="X463" s="38"/>
    </row>
    <row r="464" spans="1:24" x14ac:dyDescent="0.25">
      <c r="A464" s="5"/>
      <c r="B464" s="1" t="s">
        <v>788</v>
      </c>
      <c r="C464" s="53">
        <v>4</v>
      </c>
      <c r="D464" s="75">
        <v>26.518599999999999</v>
      </c>
      <c r="E464" s="179">
        <v>1806</v>
      </c>
      <c r="F464" s="138">
        <v>347684.9</v>
      </c>
      <c r="G464" s="61">
        <v>75</v>
      </c>
      <c r="H464" s="70">
        <f t="shared" si="91"/>
        <v>260763.67499999999</v>
      </c>
      <c r="I464" s="15">
        <f t="shared" si="90"/>
        <v>86921.225000000035</v>
      </c>
      <c r="J464" s="15">
        <f t="shared" si="82"/>
        <v>192.51655592469547</v>
      </c>
      <c r="K464" s="15">
        <f t="shared" si="92"/>
        <v>498.94180424524825</v>
      </c>
      <c r="L464" s="15">
        <f t="shared" si="93"/>
        <v>906768.58600026579</v>
      </c>
      <c r="M464" s="15"/>
      <c r="N464" s="15">
        <f t="shared" si="89"/>
        <v>906768.58600026579</v>
      </c>
      <c r="O464" s="38">
        <f t="shared" si="83"/>
        <v>906.76858600026583</v>
      </c>
      <c r="P464" s="38">
        <v>833.94392111533421</v>
      </c>
      <c r="Q464" s="38">
        <f t="shared" si="84"/>
        <v>833.9</v>
      </c>
      <c r="R464" s="38"/>
      <c r="S464" s="38"/>
      <c r="U464" s="38"/>
      <c r="V464" s="38"/>
      <c r="W464" s="38"/>
      <c r="X464" s="38"/>
    </row>
    <row r="465" spans="1:24" x14ac:dyDescent="0.25">
      <c r="A465" s="5"/>
      <c r="B465" s="1" t="s">
        <v>319</v>
      </c>
      <c r="C465" s="53">
        <v>4</v>
      </c>
      <c r="D465" s="75">
        <v>22.964099999999998</v>
      </c>
      <c r="E465" s="179">
        <v>953</v>
      </c>
      <c r="F465" s="138">
        <v>160877.79999999999</v>
      </c>
      <c r="G465" s="61">
        <v>75</v>
      </c>
      <c r="H465" s="70">
        <f t="shared" si="91"/>
        <v>120658.35</v>
      </c>
      <c r="I465" s="15">
        <f t="shared" si="90"/>
        <v>40219.449999999983</v>
      </c>
      <c r="J465" s="15">
        <f t="shared" si="82"/>
        <v>168.81196222455404</v>
      </c>
      <c r="K465" s="15">
        <f t="shared" si="92"/>
        <v>522.64639794538971</v>
      </c>
      <c r="L465" s="15">
        <f t="shared" si="93"/>
        <v>838911.23105210555</v>
      </c>
      <c r="M465" s="15"/>
      <c r="N465" s="15">
        <f t="shared" si="89"/>
        <v>838911.23105210555</v>
      </c>
      <c r="O465" s="38">
        <f t="shared" si="83"/>
        <v>838.91123105210556</v>
      </c>
      <c r="P465" s="38">
        <v>790.05244157277536</v>
      </c>
      <c r="Q465" s="38">
        <f t="shared" si="84"/>
        <v>790.1</v>
      </c>
      <c r="R465" s="38"/>
      <c r="S465" s="38"/>
      <c r="U465" s="38"/>
      <c r="V465" s="38"/>
      <c r="W465" s="38"/>
      <c r="X465" s="38"/>
    </row>
    <row r="466" spans="1:24" x14ac:dyDescent="0.25">
      <c r="A466" s="5"/>
      <c r="B466" s="1" t="s">
        <v>320</v>
      </c>
      <c r="C466" s="53">
        <v>4</v>
      </c>
      <c r="D466" s="75">
        <v>23.157800000000002</v>
      </c>
      <c r="E466" s="179">
        <v>1124</v>
      </c>
      <c r="F466" s="138">
        <v>226983.9</v>
      </c>
      <c r="G466" s="61">
        <v>75</v>
      </c>
      <c r="H466" s="70">
        <f t="shared" si="91"/>
        <v>170237.92499999999</v>
      </c>
      <c r="I466" s="15">
        <f t="shared" si="90"/>
        <v>56745.975000000006</v>
      </c>
      <c r="J466" s="15">
        <f t="shared" si="82"/>
        <v>201.94297153024911</v>
      </c>
      <c r="K466" s="15">
        <f t="shared" si="92"/>
        <v>489.51538863969461</v>
      </c>
      <c r="L466" s="15">
        <f t="shared" si="93"/>
        <v>814435.43385021097</v>
      </c>
      <c r="M466" s="15"/>
      <c r="N466" s="15">
        <f t="shared" si="89"/>
        <v>814435.43385021097</v>
      </c>
      <c r="O466" s="38">
        <f t="shared" si="83"/>
        <v>814.43543385021098</v>
      </c>
      <c r="P466" s="38">
        <v>739.96261874947254</v>
      </c>
      <c r="Q466" s="38">
        <f t="shared" si="84"/>
        <v>740</v>
      </c>
      <c r="R466" s="38"/>
      <c r="S466" s="38"/>
      <c r="U466" s="38"/>
      <c r="V466" s="38"/>
      <c r="W466" s="38"/>
      <c r="X466" s="38"/>
    </row>
    <row r="467" spans="1:24" x14ac:dyDescent="0.25">
      <c r="A467" s="5"/>
      <c r="B467" s="1" t="s">
        <v>321</v>
      </c>
      <c r="C467" s="53">
        <v>4</v>
      </c>
      <c r="D467" s="75">
        <v>52.364100000000001</v>
      </c>
      <c r="E467" s="179">
        <v>3015</v>
      </c>
      <c r="F467" s="138">
        <v>435341.6</v>
      </c>
      <c r="G467" s="61">
        <v>75</v>
      </c>
      <c r="H467" s="70">
        <f t="shared" si="91"/>
        <v>326506.2</v>
      </c>
      <c r="I467" s="15">
        <f t="shared" si="90"/>
        <v>108835.39999999997</v>
      </c>
      <c r="J467" s="15">
        <f t="shared" si="82"/>
        <v>144.39190713101161</v>
      </c>
      <c r="K467" s="15">
        <f t="shared" si="92"/>
        <v>547.06645303893208</v>
      </c>
      <c r="L467" s="15">
        <f t="shared" si="93"/>
        <v>1169277.8251007833</v>
      </c>
      <c r="M467" s="15"/>
      <c r="N467" s="15">
        <f t="shared" si="89"/>
        <v>1169277.8251007833</v>
      </c>
      <c r="O467" s="38">
        <f t="shared" si="83"/>
        <v>1169.2778251007833</v>
      </c>
      <c r="P467" s="38">
        <v>1069.9430981654334</v>
      </c>
      <c r="Q467" s="38">
        <f t="shared" si="84"/>
        <v>1069.9000000000001</v>
      </c>
      <c r="R467" s="38"/>
      <c r="S467" s="38"/>
      <c r="U467" s="38"/>
      <c r="V467" s="38"/>
      <c r="W467" s="38"/>
      <c r="X467" s="38"/>
    </row>
    <row r="468" spans="1:24" x14ac:dyDescent="0.25">
      <c r="A468" s="5"/>
      <c r="B468" s="1" t="s">
        <v>197</v>
      </c>
      <c r="C468" s="53">
        <v>4</v>
      </c>
      <c r="D468" s="75">
        <v>28.741099999999999</v>
      </c>
      <c r="E468" s="179">
        <v>1561</v>
      </c>
      <c r="F468" s="138">
        <v>196539.4</v>
      </c>
      <c r="G468" s="61">
        <v>75</v>
      </c>
      <c r="H468" s="70">
        <f t="shared" si="91"/>
        <v>147404.54999999999</v>
      </c>
      <c r="I468" s="15">
        <f t="shared" si="90"/>
        <v>49134.850000000006</v>
      </c>
      <c r="J468" s="15">
        <f t="shared" si="82"/>
        <v>125.90608584240871</v>
      </c>
      <c r="K468" s="15">
        <f t="shared" si="92"/>
        <v>565.55227432753497</v>
      </c>
      <c r="L468" s="15">
        <f t="shared" si="93"/>
        <v>973830.58917227504</v>
      </c>
      <c r="M468" s="15"/>
      <c r="N468" s="15">
        <f t="shared" si="89"/>
        <v>973830.58917227504</v>
      </c>
      <c r="O468" s="38">
        <f t="shared" si="83"/>
        <v>973.83058917227504</v>
      </c>
      <c r="P468" s="38">
        <v>886.28848363760949</v>
      </c>
      <c r="Q468" s="38">
        <f t="shared" si="84"/>
        <v>886.3</v>
      </c>
      <c r="R468" s="38"/>
      <c r="S468" s="38"/>
      <c r="U468" s="38"/>
      <c r="V468" s="38"/>
      <c r="W468" s="38"/>
      <c r="X468" s="38"/>
    </row>
    <row r="469" spans="1:24" x14ac:dyDescent="0.25">
      <c r="A469" s="5"/>
      <c r="B469" s="1" t="s">
        <v>322</v>
      </c>
      <c r="C469" s="53">
        <v>4</v>
      </c>
      <c r="D469" s="75">
        <v>30.527899999999999</v>
      </c>
      <c r="E469" s="179">
        <v>2027</v>
      </c>
      <c r="F469" s="138">
        <v>260822.39999999999</v>
      </c>
      <c r="G469" s="61">
        <v>75</v>
      </c>
      <c r="H469" s="70">
        <f t="shared" si="91"/>
        <v>195616.8</v>
      </c>
      <c r="I469" s="15">
        <f t="shared" si="90"/>
        <v>65205.600000000006</v>
      </c>
      <c r="J469" s="15">
        <f t="shared" si="82"/>
        <v>128.67409965466206</v>
      </c>
      <c r="K469" s="15">
        <f t="shared" si="92"/>
        <v>562.78426051528163</v>
      </c>
      <c r="L469" s="15">
        <f t="shared" si="93"/>
        <v>1023562.4866787218</v>
      </c>
      <c r="M469" s="15"/>
      <c r="N469" s="15">
        <f t="shared" si="89"/>
        <v>1023562.4866787218</v>
      </c>
      <c r="O469" s="38">
        <f t="shared" si="83"/>
        <v>1023.5624866787218</v>
      </c>
      <c r="P469" s="38">
        <v>945.24039146221355</v>
      </c>
      <c r="Q469" s="38">
        <f t="shared" si="84"/>
        <v>945.2</v>
      </c>
      <c r="R469" s="38"/>
      <c r="S469" s="38"/>
      <c r="U469" s="38"/>
      <c r="V469" s="38"/>
      <c r="W469" s="38"/>
      <c r="X469" s="38"/>
    </row>
    <row r="470" spans="1:24" x14ac:dyDescent="0.25">
      <c r="A470" s="5"/>
      <c r="B470" s="1" t="s">
        <v>323</v>
      </c>
      <c r="C470" s="53">
        <v>4</v>
      </c>
      <c r="D470" s="75">
        <v>35.814700000000002</v>
      </c>
      <c r="E470" s="179">
        <v>2215</v>
      </c>
      <c r="F470" s="138">
        <v>1173085.1000000001</v>
      </c>
      <c r="G470" s="61">
        <v>75</v>
      </c>
      <c r="H470" s="70">
        <f t="shared" si="91"/>
        <v>879813.82499999995</v>
      </c>
      <c r="I470" s="15">
        <f t="shared" si="90"/>
        <v>293271.27500000014</v>
      </c>
      <c r="J470" s="15">
        <f t="shared" ref="J470:J533" si="94">F470/E470</f>
        <v>529.60952595936794</v>
      </c>
      <c r="K470" s="15">
        <f t="shared" si="92"/>
        <v>161.84883421057577</v>
      </c>
      <c r="L470" s="15">
        <f t="shared" si="93"/>
        <v>541997.48631279916</v>
      </c>
      <c r="M470" s="15"/>
      <c r="N470" s="15">
        <f t="shared" si="89"/>
        <v>541997.48631279916</v>
      </c>
      <c r="O470" s="38">
        <f t="shared" si="83"/>
        <v>541.9974863127992</v>
      </c>
      <c r="P470" s="38">
        <v>531.39422104891901</v>
      </c>
      <c r="Q470" s="38">
        <f t="shared" si="84"/>
        <v>531.4</v>
      </c>
      <c r="R470" s="38"/>
      <c r="S470" s="38"/>
      <c r="U470" s="38"/>
      <c r="V470" s="38"/>
      <c r="W470" s="38"/>
      <c r="X470" s="38"/>
    </row>
    <row r="471" spans="1:24" x14ac:dyDescent="0.25">
      <c r="A471" s="5"/>
      <c r="B471" s="1" t="s">
        <v>324</v>
      </c>
      <c r="C471" s="53">
        <v>4</v>
      </c>
      <c r="D471" s="75">
        <v>50.043500000000009</v>
      </c>
      <c r="E471" s="179">
        <v>3242</v>
      </c>
      <c r="F471" s="138">
        <v>238631.7</v>
      </c>
      <c r="G471" s="61">
        <v>75</v>
      </c>
      <c r="H471" s="70">
        <f t="shared" si="91"/>
        <v>178973.77499999999</v>
      </c>
      <c r="I471" s="15">
        <f t="shared" si="90"/>
        <v>59657.925000000017</v>
      </c>
      <c r="J471" s="15">
        <f t="shared" si="94"/>
        <v>73.606323257248619</v>
      </c>
      <c r="K471" s="15">
        <f t="shared" si="92"/>
        <v>617.8520369126951</v>
      </c>
      <c r="L471" s="15">
        <f t="shared" si="93"/>
        <v>1277058.8547383666</v>
      </c>
      <c r="M471" s="15"/>
      <c r="N471" s="15">
        <f t="shared" si="89"/>
        <v>1277058.8547383666</v>
      </c>
      <c r="O471" s="38">
        <f t="shared" ref="O471:O534" si="95">N471/1000</f>
        <v>1277.0588547383666</v>
      </c>
      <c r="P471" s="38">
        <v>1179.5328165560838</v>
      </c>
      <c r="Q471" s="38">
        <f t="shared" si="84"/>
        <v>1179.5</v>
      </c>
      <c r="R471" s="38"/>
      <c r="S471" s="38"/>
      <c r="U471" s="38"/>
      <c r="V471" s="38"/>
      <c r="W471" s="38"/>
      <c r="X471" s="38"/>
    </row>
    <row r="472" spans="1:24" x14ac:dyDescent="0.25">
      <c r="A472" s="5"/>
      <c r="B472" s="1" t="s">
        <v>325</v>
      </c>
      <c r="C472" s="53">
        <v>4</v>
      </c>
      <c r="D472" s="75">
        <v>22.613199999999999</v>
      </c>
      <c r="E472" s="179">
        <v>1403</v>
      </c>
      <c r="F472" s="138">
        <v>392284.7</v>
      </c>
      <c r="G472" s="61">
        <v>75</v>
      </c>
      <c r="H472" s="70">
        <f t="shared" si="91"/>
        <v>294213.52500000002</v>
      </c>
      <c r="I472" s="15">
        <f t="shared" si="90"/>
        <v>98071.174999999988</v>
      </c>
      <c r="J472" s="15">
        <f t="shared" si="94"/>
        <v>279.60420527441198</v>
      </c>
      <c r="K472" s="15">
        <f t="shared" si="92"/>
        <v>411.85415489553174</v>
      </c>
      <c r="L472" s="15">
        <f t="shared" si="93"/>
        <v>741568.33161975606</v>
      </c>
      <c r="M472" s="15"/>
      <c r="N472" s="15">
        <f t="shared" si="89"/>
        <v>741568.33161975606</v>
      </c>
      <c r="O472" s="38">
        <f t="shared" si="95"/>
        <v>741.56833161975601</v>
      </c>
      <c r="P472" s="38">
        <v>815.28134951522679</v>
      </c>
      <c r="Q472" s="38">
        <f t="shared" si="84"/>
        <v>815.3</v>
      </c>
      <c r="R472" s="38"/>
      <c r="S472" s="38"/>
      <c r="U472" s="38"/>
      <c r="V472" s="38"/>
      <c r="W472" s="38"/>
      <c r="X472" s="38"/>
    </row>
    <row r="473" spans="1:24" x14ac:dyDescent="0.25">
      <c r="A473" s="5"/>
      <c r="B473" s="1" t="s">
        <v>870</v>
      </c>
      <c r="C473" s="53">
        <v>3</v>
      </c>
      <c r="D473" s="75">
        <v>15.1205</v>
      </c>
      <c r="E473" s="179">
        <v>13078</v>
      </c>
      <c r="F473" s="138">
        <v>20973705.600000001</v>
      </c>
      <c r="G473" s="61">
        <v>20</v>
      </c>
      <c r="H473" s="70">
        <f t="shared" si="91"/>
        <v>4194741.12</v>
      </c>
      <c r="I473" s="15">
        <f t="shared" si="90"/>
        <v>16778964.48</v>
      </c>
      <c r="J473" s="15">
        <f t="shared" si="94"/>
        <v>1603.7395320385381</v>
      </c>
      <c r="K473" s="15">
        <f t="shared" si="92"/>
        <v>-912.28117186859436</v>
      </c>
      <c r="L473" s="15">
        <f t="shared" si="93"/>
        <v>1392979.4079872069</v>
      </c>
      <c r="M473" s="15"/>
      <c r="N473" s="15">
        <f t="shared" si="89"/>
        <v>1392979.4079872069</v>
      </c>
      <c r="O473" s="38">
        <f t="shared" si="95"/>
        <v>1392.979407987207</v>
      </c>
      <c r="P473" s="38">
        <v>1284.1192405222523</v>
      </c>
      <c r="Q473" s="38">
        <f t="shared" ref="Q473:Q536" si="96">(ROUND(P473,1))</f>
        <v>1284.0999999999999</v>
      </c>
      <c r="R473" s="38"/>
      <c r="S473" s="38"/>
      <c r="U473" s="38"/>
      <c r="V473" s="38"/>
      <c r="W473" s="38"/>
      <c r="X473" s="38"/>
    </row>
    <row r="474" spans="1:24" x14ac:dyDescent="0.25">
      <c r="A474" s="5"/>
      <c r="B474" s="1" t="s">
        <v>326</v>
      </c>
      <c r="C474" s="53">
        <v>4</v>
      </c>
      <c r="D474" s="75">
        <v>24.532899999999998</v>
      </c>
      <c r="E474" s="179">
        <v>1561</v>
      </c>
      <c r="F474" s="138">
        <v>192054.6</v>
      </c>
      <c r="G474" s="61">
        <v>75</v>
      </c>
      <c r="H474" s="70">
        <f t="shared" si="91"/>
        <v>144040.95000000001</v>
      </c>
      <c r="I474" s="15">
        <f t="shared" si="90"/>
        <v>48013.649999999994</v>
      </c>
      <c r="J474" s="15">
        <f t="shared" si="94"/>
        <v>123.03305573350417</v>
      </c>
      <c r="K474" s="15">
        <f t="shared" si="92"/>
        <v>568.42530443643955</v>
      </c>
      <c r="L474" s="15">
        <f t="shared" si="93"/>
        <v>965182.32193426439</v>
      </c>
      <c r="M474" s="15"/>
      <c r="N474" s="15">
        <f t="shared" si="89"/>
        <v>965182.32193426439</v>
      </c>
      <c r="O474" s="38">
        <f t="shared" si="95"/>
        <v>965.18232193426434</v>
      </c>
      <c r="P474" s="38">
        <v>886.36346959184596</v>
      </c>
      <c r="Q474" s="38">
        <f t="shared" si="96"/>
        <v>886.4</v>
      </c>
      <c r="R474" s="38"/>
      <c r="S474" s="38"/>
      <c r="U474" s="38"/>
      <c r="V474" s="38"/>
      <c r="W474" s="38"/>
      <c r="X474" s="38"/>
    </row>
    <row r="475" spans="1:24" x14ac:dyDescent="0.25">
      <c r="A475" s="5"/>
      <c r="B475" s="1" t="s">
        <v>327</v>
      </c>
      <c r="C475" s="53">
        <v>4</v>
      </c>
      <c r="D475" s="75">
        <v>34.783699999999996</v>
      </c>
      <c r="E475" s="179">
        <v>2255</v>
      </c>
      <c r="F475" s="138">
        <v>507038.6</v>
      </c>
      <c r="G475" s="61">
        <v>75</v>
      </c>
      <c r="H475" s="70">
        <f t="shared" si="91"/>
        <v>380278.95</v>
      </c>
      <c r="I475" s="15">
        <f t="shared" si="90"/>
        <v>126759.64999999997</v>
      </c>
      <c r="J475" s="15">
        <f t="shared" si="94"/>
        <v>224.85082039911308</v>
      </c>
      <c r="K475" s="15">
        <f t="shared" si="92"/>
        <v>466.60753977083061</v>
      </c>
      <c r="L475" s="15">
        <f t="shared" si="93"/>
        <v>935672.48430601752</v>
      </c>
      <c r="M475" s="15"/>
      <c r="N475" s="15">
        <f t="shared" si="89"/>
        <v>935672.48430601752</v>
      </c>
      <c r="O475" s="38">
        <f t="shared" si="95"/>
        <v>935.67248430601751</v>
      </c>
      <c r="P475" s="38">
        <v>870.05715913966048</v>
      </c>
      <c r="Q475" s="38">
        <f t="shared" si="96"/>
        <v>870.1</v>
      </c>
      <c r="R475" s="38"/>
      <c r="S475" s="38"/>
      <c r="U475" s="38"/>
      <c r="V475" s="38"/>
      <c r="W475" s="38"/>
      <c r="X475" s="38"/>
    </row>
    <row r="476" spans="1:24" x14ac:dyDescent="0.25">
      <c r="A476" s="5"/>
      <c r="B476" s="1" t="s">
        <v>328</v>
      </c>
      <c r="C476" s="53">
        <v>4</v>
      </c>
      <c r="D476" s="75">
        <v>42.847299999999997</v>
      </c>
      <c r="E476" s="179">
        <v>3263</v>
      </c>
      <c r="F476" s="138">
        <v>1343494.4</v>
      </c>
      <c r="G476" s="61">
        <v>75</v>
      </c>
      <c r="H476" s="70">
        <f t="shared" si="91"/>
        <v>1007620.8</v>
      </c>
      <c r="I476" s="15">
        <f t="shared" si="90"/>
        <v>335873.59999999986</v>
      </c>
      <c r="J476" s="15">
        <f t="shared" si="94"/>
        <v>411.73594851363771</v>
      </c>
      <c r="K476" s="15">
        <f t="shared" si="92"/>
        <v>279.72241165630601</v>
      </c>
      <c r="L476" s="15">
        <f t="shared" si="93"/>
        <v>822544.24092055019</v>
      </c>
      <c r="M476" s="15"/>
      <c r="N476" s="15">
        <f t="shared" si="89"/>
        <v>822544.24092055019</v>
      </c>
      <c r="O476" s="38">
        <f t="shared" si="95"/>
        <v>822.54424092055024</v>
      </c>
      <c r="P476" s="38">
        <v>923.45217284011426</v>
      </c>
      <c r="Q476" s="38">
        <f t="shared" si="96"/>
        <v>923.5</v>
      </c>
      <c r="R476" s="38"/>
      <c r="S476" s="38"/>
      <c r="U476" s="38"/>
      <c r="V476" s="38"/>
      <c r="W476" s="38"/>
      <c r="X476" s="38"/>
    </row>
    <row r="477" spans="1:24" x14ac:dyDescent="0.25">
      <c r="A477" s="5"/>
      <c r="B477" s="1" t="s">
        <v>329</v>
      </c>
      <c r="C477" s="53">
        <v>4</v>
      </c>
      <c r="D477" s="75">
        <v>27.030799999999999</v>
      </c>
      <c r="E477" s="179">
        <v>1757</v>
      </c>
      <c r="F477" s="138">
        <v>3106758.5</v>
      </c>
      <c r="G477" s="61">
        <v>75</v>
      </c>
      <c r="H477" s="70">
        <f t="shared" si="91"/>
        <v>2330068.875</v>
      </c>
      <c r="I477" s="15">
        <f t="shared" si="90"/>
        <v>776689.625</v>
      </c>
      <c r="J477" s="15">
        <f t="shared" si="94"/>
        <v>1768.2177006260672</v>
      </c>
      <c r="K477" s="15">
        <f t="shared" si="92"/>
        <v>-1076.7593404561235</v>
      </c>
      <c r="L477" s="15">
        <f t="shared" si="93"/>
        <v>260505.60664898978</v>
      </c>
      <c r="M477" s="15"/>
      <c r="N477" s="15">
        <f t="shared" si="89"/>
        <v>260505.60664898978</v>
      </c>
      <c r="O477" s="38">
        <f t="shared" si="95"/>
        <v>260.50560664898978</v>
      </c>
      <c r="P477" s="38">
        <v>240.95270753782856</v>
      </c>
      <c r="Q477" s="38">
        <f t="shared" si="96"/>
        <v>241</v>
      </c>
      <c r="R477" s="38"/>
      <c r="S477" s="38"/>
      <c r="U477" s="38"/>
      <c r="V477" s="38"/>
      <c r="W477" s="38"/>
      <c r="X477" s="38"/>
    </row>
    <row r="478" spans="1:24" x14ac:dyDescent="0.25">
      <c r="A478" s="5"/>
      <c r="B478" s="1" t="s">
        <v>330</v>
      </c>
      <c r="C478" s="53">
        <v>4</v>
      </c>
      <c r="D478" s="75">
        <v>20.4026</v>
      </c>
      <c r="E478" s="179">
        <v>1451</v>
      </c>
      <c r="F478" s="138">
        <v>274588.79999999999</v>
      </c>
      <c r="G478" s="61">
        <v>75</v>
      </c>
      <c r="H478" s="70">
        <f t="shared" si="91"/>
        <v>205941.6</v>
      </c>
      <c r="I478" s="15">
        <f t="shared" si="90"/>
        <v>68647.199999999983</v>
      </c>
      <c r="J478" s="15">
        <f t="shared" si="94"/>
        <v>189.24107512060647</v>
      </c>
      <c r="K478" s="15">
        <f t="shared" si="92"/>
        <v>502.21728504933725</v>
      </c>
      <c r="L478" s="15">
        <f t="shared" si="93"/>
        <v>856432.49034866539</v>
      </c>
      <c r="M478" s="15"/>
      <c r="N478" s="15">
        <f t="shared" si="89"/>
        <v>856432.49034866539</v>
      </c>
      <c r="O478" s="38">
        <f t="shared" si="95"/>
        <v>856.4324903486654</v>
      </c>
      <c r="P478" s="38">
        <v>802.20668990029253</v>
      </c>
      <c r="Q478" s="38">
        <f t="shared" si="96"/>
        <v>802.2</v>
      </c>
      <c r="R478" s="38"/>
      <c r="S478" s="38"/>
      <c r="U478" s="38"/>
      <c r="V478" s="38"/>
      <c r="W478" s="38"/>
      <c r="X478" s="38"/>
    </row>
    <row r="479" spans="1:24" x14ac:dyDescent="0.25">
      <c r="A479" s="5"/>
      <c r="B479" s="1" t="s">
        <v>301</v>
      </c>
      <c r="C479" s="53">
        <v>4</v>
      </c>
      <c r="D479" s="75">
        <v>38.792499999999997</v>
      </c>
      <c r="E479" s="179">
        <v>1608</v>
      </c>
      <c r="F479" s="138">
        <v>276519.40000000002</v>
      </c>
      <c r="G479" s="61">
        <v>75</v>
      </c>
      <c r="H479" s="70">
        <f t="shared" si="91"/>
        <v>207389.55</v>
      </c>
      <c r="I479" s="15">
        <f t="shared" si="90"/>
        <v>69129.850000000035</v>
      </c>
      <c r="J479" s="15">
        <f t="shared" si="94"/>
        <v>171.96480099502489</v>
      </c>
      <c r="K479" s="15">
        <f t="shared" si="92"/>
        <v>519.4935591749188</v>
      </c>
      <c r="L479" s="15">
        <f t="shared" si="93"/>
        <v>948842.91664118739</v>
      </c>
      <c r="M479" s="15"/>
      <c r="N479" s="15">
        <f t="shared" si="89"/>
        <v>948842.91664118739</v>
      </c>
      <c r="O479" s="38">
        <f t="shared" si="95"/>
        <v>948.84291664118734</v>
      </c>
      <c r="P479" s="38">
        <v>870.9859964031308</v>
      </c>
      <c r="Q479" s="38">
        <f t="shared" si="96"/>
        <v>871</v>
      </c>
      <c r="R479" s="38"/>
      <c r="S479" s="38"/>
      <c r="U479" s="38"/>
      <c r="V479" s="38"/>
      <c r="W479" s="38"/>
      <c r="X479" s="38"/>
    </row>
    <row r="480" spans="1:24" x14ac:dyDescent="0.25">
      <c r="A480" s="5"/>
      <c r="B480" s="1" t="s">
        <v>331</v>
      </c>
      <c r="C480" s="53">
        <v>4</v>
      </c>
      <c r="D480" s="75">
        <v>27.402800000000003</v>
      </c>
      <c r="E480" s="179">
        <v>1523</v>
      </c>
      <c r="F480" s="138">
        <v>219632.9</v>
      </c>
      <c r="G480" s="61">
        <v>75</v>
      </c>
      <c r="H480" s="70">
        <f t="shared" si="91"/>
        <v>164724.67499999999</v>
      </c>
      <c r="I480" s="15">
        <f t="shared" si="90"/>
        <v>54908.225000000006</v>
      </c>
      <c r="J480" s="15">
        <f t="shared" si="94"/>
        <v>144.2107025607354</v>
      </c>
      <c r="K480" s="15">
        <f t="shared" si="92"/>
        <v>547.24765760920832</v>
      </c>
      <c r="L480" s="15">
        <f t="shared" si="93"/>
        <v>942405.57150732807</v>
      </c>
      <c r="M480" s="15"/>
      <c r="N480" s="15">
        <f t="shared" si="89"/>
        <v>942405.57150732807</v>
      </c>
      <c r="O480" s="38">
        <f t="shared" si="95"/>
        <v>942.40557150732809</v>
      </c>
      <c r="P480" s="38">
        <v>891.07022820217503</v>
      </c>
      <c r="Q480" s="38">
        <f t="shared" si="96"/>
        <v>891.1</v>
      </c>
      <c r="R480" s="38"/>
      <c r="S480" s="38"/>
      <c r="U480" s="38"/>
      <c r="V480" s="38"/>
      <c r="W480" s="38"/>
      <c r="X480" s="38"/>
    </row>
    <row r="481" spans="1:24" x14ac:dyDescent="0.25">
      <c r="A481" s="5"/>
      <c r="B481" s="1" t="s">
        <v>332</v>
      </c>
      <c r="C481" s="53">
        <v>4</v>
      </c>
      <c r="D481" s="75">
        <v>19.755499999999998</v>
      </c>
      <c r="E481" s="179">
        <v>1712</v>
      </c>
      <c r="F481" s="138">
        <v>3696004.2</v>
      </c>
      <c r="G481" s="61">
        <v>75</v>
      </c>
      <c r="H481" s="70">
        <f t="shared" si="91"/>
        <v>2772003.15</v>
      </c>
      <c r="I481" s="15">
        <f t="shared" si="90"/>
        <v>924001.05000000028</v>
      </c>
      <c r="J481" s="15">
        <f t="shared" si="94"/>
        <v>2158.8809579439253</v>
      </c>
      <c r="K481" s="15">
        <f t="shared" si="92"/>
        <v>-1467.4225977739816</v>
      </c>
      <c r="L481" s="15">
        <f t="shared" si="93"/>
        <v>234515.46921563844</v>
      </c>
      <c r="M481" s="15"/>
      <c r="N481" s="15">
        <f t="shared" si="89"/>
        <v>234515.46921563844</v>
      </c>
      <c r="O481" s="38">
        <f t="shared" si="95"/>
        <v>234.51546921563843</v>
      </c>
      <c r="P481" s="38">
        <v>221.63993787352626</v>
      </c>
      <c r="Q481" s="38">
        <f t="shared" si="96"/>
        <v>221.6</v>
      </c>
      <c r="R481" s="38"/>
      <c r="S481" s="38"/>
      <c r="U481" s="38"/>
      <c r="V481" s="38"/>
      <c r="W481" s="38"/>
      <c r="X481" s="38"/>
    </row>
    <row r="482" spans="1:24" x14ac:dyDescent="0.25">
      <c r="A482" s="5"/>
      <c r="B482" s="1" t="s">
        <v>333</v>
      </c>
      <c r="C482" s="53">
        <v>4</v>
      </c>
      <c r="D482" s="75">
        <v>31.557099999999998</v>
      </c>
      <c r="E482" s="179">
        <v>854</v>
      </c>
      <c r="F482" s="138">
        <v>248395.6</v>
      </c>
      <c r="G482" s="61">
        <v>75</v>
      </c>
      <c r="H482" s="70">
        <f t="shared" si="91"/>
        <v>186296.7</v>
      </c>
      <c r="I482" s="15">
        <f t="shared" si="90"/>
        <v>62098.899999999994</v>
      </c>
      <c r="J482" s="15">
        <f t="shared" si="94"/>
        <v>290.86135831381733</v>
      </c>
      <c r="K482" s="15">
        <f t="shared" si="92"/>
        <v>400.59700185612638</v>
      </c>
      <c r="L482" s="15">
        <f t="shared" si="93"/>
        <v>696700.65587625885</v>
      </c>
      <c r="M482" s="15"/>
      <c r="N482" s="15">
        <f t="shared" si="89"/>
        <v>696700.65587625885</v>
      </c>
      <c r="O482" s="38">
        <f t="shared" si="95"/>
        <v>696.70065587625891</v>
      </c>
      <c r="P482" s="38">
        <v>583.03919173154077</v>
      </c>
      <c r="Q482" s="38">
        <f t="shared" si="96"/>
        <v>583</v>
      </c>
      <c r="R482" s="38"/>
      <c r="S482" s="38"/>
      <c r="U482" s="38"/>
      <c r="V482" s="38"/>
      <c r="W482" s="38"/>
      <c r="X482" s="38"/>
    </row>
    <row r="483" spans="1:24" x14ac:dyDescent="0.25">
      <c r="A483" s="5"/>
      <c r="B483" s="1" t="s">
        <v>334</v>
      </c>
      <c r="C483" s="53">
        <v>4</v>
      </c>
      <c r="D483" s="75">
        <v>3.6592000000000002</v>
      </c>
      <c r="E483" s="179">
        <v>1905</v>
      </c>
      <c r="F483" s="138">
        <v>2568685.6</v>
      </c>
      <c r="G483" s="61">
        <v>75</v>
      </c>
      <c r="H483" s="70">
        <f t="shared" si="91"/>
        <v>1926514.2</v>
      </c>
      <c r="I483" s="15">
        <f t="shared" si="90"/>
        <v>642171.40000000014</v>
      </c>
      <c r="J483" s="15">
        <f t="shared" si="94"/>
        <v>1348.3913910761155</v>
      </c>
      <c r="K483" s="15">
        <f t="shared" si="92"/>
        <v>-656.93303090617178</v>
      </c>
      <c r="L483" s="15">
        <f t="shared" si="93"/>
        <v>207182.31319346011</v>
      </c>
      <c r="M483" s="15"/>
      <c r="N483" s="15">
        <f t="shared" si="89"/>
        <v>207182.31319346011</v>
      </c>
      <c r="O483" s="38">
        <f t="shared" si="95"/>
        <v>207.18231319346012</v>
      </c>
      <c r="P483" s="38">
        <v>193.74909230804721</v>
      </c>
      <c r="Q483" s="38">
        <f t="shared" si="96"/>
        <v>193.7</v>
      </c>
      <c r="R483" s="38"/>
      <c r="S483" s="38"/>
      <c r="U483" s="38"/>
      <c r="V483" s="38"/>
      <c r="W483" s="38"/>
      <c r="X483" s="38"/>
    </row>
    <row r="484" spans="1:24" x14ac:dyDescent="0.25">
      <c r="A484" s="5"/>
      <c r="B484" s="1" t="s">
        <v>335</v>
      </c>
      <c r="C484" s="53">
        <v>4</v>
      </c>
      <c r="D484" s="75">
        <v>3.3653</v>
      </c>
      <c r="E484" s="179">
        <v>1962</v>
      </c>
      <c r="F484" s="138">
        <v>491091.6</v>
      </c>
      <c r="G484" s="61">
        <v>75</v>
      </c>
      <c r="H484" s="70">
        <f t="shared" si="91"/>
        <v>368318.7</v>
      </c>
      <c r="I484" s="15">
        <f t="shared" si="90"/>
        <v>122772.89999999997</v>
      </c>
      <c r="J484" s="15">
        <f t="shared" si="94"/>
        <v>250.30152905198776</v>
      </c>
      <c r="K484" s="15">
        <f t="shared" si="92"/>
        <v>441.15683111795596</v>
      </c>
      <c r="L484" s="15">
        <f t="shared" si="93"/>
        <v>780475.00639633078</v>
      </c>
      <c r="M484" s="15"/>
      <c r="N484" s="15">
        <f t="shared" si="89"/>
        <v>780475.00639633078</v>
      </c>
      <c r="O484" s="38">
        <f t="shared" si="95"/>
        <v>780.47500639633074</v>
      </c>
      <c r="P484" s="38">
        <v>635.3578129365668</v>
      </c>
      <c r="Q484" s="38">
        <f t="shared" si="96"/>
        <v>635.4</v>
      </c>
      <c r="R484" s="38"/>
      <c r="S484" s="38"/>
      <c r="U484" s="38"/>
      <c r="V484" s="38"/>
      <c r="W484" s="38"/>
      <c r="X484" s="38"/>
    </row>
    <row r="485" spans="1:24" x14ac:dyDescent="0.25">
      <c r="A485" s="5"/>
      <c r="B485" s="1" t="s">
        <v>336</v>
      </c>
      <c r="C485" s="53">
        <v>4</v>
      </c>
      <c r="D485" s="75">
        <v>13.880999999999998</v>
      </c>
      <c r="E485" s="179">
        <v>1003</v>
      </c>
      <c r="F485" s="138">
        <v>158651.79999999999</v>
      </c>
      <c r="G485" s="61">
        <v>75</v>
      </c>
      <c r="H485" s="70">
        <f t="shared" si="91"/>
        <v>118988.85</v>
      </c>
      <c r="I485" s="15">
        <f t="shared" si="90"/>
        <v>39662.949999999983</v>
      </c>
      <c r="J485" s="15">
        <f t="shared" si="94"/>
        <v>158.17726819541375</v>
      </c>
      <c r="K485" s="15">
        <f t="shared" si="92"/>
        <v>533.28109197453</v>
      </c>
      <c r="L485" s="15">
        <f t="shared" si="93"/>
        <v>831111.55508113676</v>
      </c>
      <c r="M485" s="15"/>
      <c r="N485" s="15">
        <f t="shared" si="89"/>
        <v>831111.55508113676</v>
      </c>
      <c r="O485" s="38">
        <f t="shared" si="95"/>
        <v>831.11155508113677</v>
      </c>
      <c r="P485" s="38">
        <v>762.51817937678152</v>
      </c>
      <c r="Q485" s="38">
        <f t="shared" si="96"/>
        <v>762.5</v>
      </c>
      <c r="R485" s="38"/>
      <c r="S485" s="38"/>
      <c r="U485" s="38"/>
      <c r="V485" s="38"/>
      <c r="W485" s="38"/>
      <c r="X485" s="38"/>
    </row>
    <row r="486" spans="1:24" x14ac:dyDescent="0.25">
      <c r="A486" s="5"/>
      <c r="B486" s="1" t="s">
        <v>337</v>
      </c>
      <c r="C486" s="53">
        <v>4</v>
      </c>
      <c r="D486" s="75">
        <v>30.09</v>
      </c>
      <c r="E486" s="179">
        <v>1002</v>
      </c>
      <c r="F486" s="138">
        <v>209448.6</v>
      </c>
      <c r="G486" s="61">
        <v>75</v>
      </c>
      <c r="H486" s="70">
        <f t="shared" si="91"/>
        <v>157086.45000000001</v>
      </c>
      <c r="I486" s="15">
        <f t="shared" si="90"/>
        <v>52362.149999999994</v>
      </c>
      <c r="J486" s="15">
        <f t="shared" si="94"/>
        <v>209.0305389221557</v>
      </c>
      <c r="K486" s="15">
        <f t="shared" si="92"/>
        <v>482.42782124778802</v>
      </c>
      <c r="L486" s="15">
        <f t="shared" si="93"/>
        <v>813067.76588140475</v>
      </c>
      <c r="M486" s="15"/>
      <c r="N486" s="15">
        <f t="shared" si="89"/>
        <v>813067.76588140475</v>
      </c>
      <c r="O486" s="38">
        <f t="shared" si="95"/>
        <v>813.06776588140474</v>
      </c>
      <c r="P486" s="38">
        <v>730.64053145725575</v>
      </c>
      <c r="Q486" s="38">
        <f t="shared" si="96"/>
        <v>730.6</v>
      </c>
      <c r="R486" s="38"/>
      <c r="S486" s="38"/>
      <c r="U486" s="38"/>
      <c r="V486" s="38"/>
      <c r="W486" s="38"/>
      <c r="X486" s="38"/>
    </row>
    <row r="487" spans="1:24" x14ac:dyDescent="0.25">
      <c r="A487" s="5"/>
      <c r="B487" s="1" t="s">
        <v>338</v>
      </c>
      <c r="C487" s="53">
        <v>4</v>
      </c>
      <c r="D487" s="75">
        <v>55.488399999999999</v>
      </c>
      <c r="E487" s="179">
        <v>2930</v>
      </c>
      <c r="F487" s="138">
        <v>308739.09999999998</v>
      </c>
      <c r="G487" s="61">
        <v>75</v>
      </c>
      <c r="H487" s="70">
        <f t="shared" si="91"/>
        <v>231554.32500000001</v>
      </c>
      <c r="I487" s="15">
        <f t="shared" si="90"/>
        <v>77184.774999999965</v>
      </c>
      <c r="J487" s="15">
        <f t="shared" si="94"/>
        <v>105.37170648464163</v>
      </c>
      <c r="K487" s="15">
        <f t="shared" si="92"/>
        <v>586.08665368530205</v>
      </c>
      <c r="L487" s="15">
        <f t="shared" si="93"/>
        <v>1219944.9797649076</v>
      </c>
      <c r="M487" s="15"/>
      <c r="N487" s="15">
        <f t="shared" si="89"/>
        <v>1219944.9797649076</v>
      </c>
      <c r="O487" s="38">
        <f t="shared" si="95"/>
        <v>1219.9449797649077</v>
      </c>
      <c r="P487" s="38">
        <v>1105.7955086311697</v>
      </c>
      <c r="Q487" s="38">
        <f t="shared" si="96"/>
        <v>1105.8</v>
      </c>
      <c r="R487" s="38"/>
      <c r="S487" s="38"/>
      <c r="U487" s="38"/>
      <c r="V487" s="38"/>
      <c r="W487" s="38"/>
      <c r="X487" s="38"/>
    </row>
    <row r="488" spans="1:24" x14ac:dyDescent="0.25">
      <c r="A488" s="5"/>
      <c r="B488" s="1" t="s">
        <v>339</v>
      </c>
      <c r="C488" s="53">
        <v>4</v>
      </c>
      <c r="D488" s="75">
        <v>30.717099999999999</v>
      </c>
      <c r="E488" s="179">
        <v>1823</v>
      </c>
      <c r="F488" s="138">
        <v>801963.4</v>
      </c>
      <c r="G488" s="61">
        <v>75</v>
      </c>
      <c r="H488" s="70">
        <f t="shared" si="91"/>
        <v>601472.55000000005</v>
      </c>
      <c r="I488" s="15">
        <f t="shared" si="90"/>
        <v>200490.84999999998</v>
      </c>
      <c r="J488" s="15">
        <f t="shared" si="94"/>
        <v>439.91409764125069</v>
      </c>
      <c r="K488" s="15">
        <f t="shared" si="92"/>
        <v>251.54426252869303</v>
      </c>
      <c r="L488" s="15">
        <f t="shared" si="93"/>
        <v>602156.55940024857</v>
      </c>
      <c r="M488" s="15"/>
      <c r="N488" s="15">
        <f t="shared" si="89"/>
        <v>602156.55940024857</v>
      </c>
      <c r="O488" s="38">
        <f t="shared" si="95"/>
        <v>602.15655940024863</v>
      </c>
      <c r="P488" s="38">
        <v>580.39588706457425</v>
      </c>
      <c r="Q488" s="38">
        <f t="shared" si="96"/>
        <v>580.4</v>
      </c>
      <c r="R488" s="38"/>
      <c r="S488" s="38"/>
      <c r="U488" s="38"/>
      <c r="V488" s="38"/>
      <c r="W488" s="38"/>
      <c r="X488" s="38"/>
    </row>
    <row r="489" spans="1:24" x14ac:dyDescent="0.25">
      <c r="A489" s="5"/>
      <c r="B489" s="1" t="s">
        <v>340</v>
      </c>
      <c r="C489" s="53">
        <v>4</v>
      </c>
      <c r="D489" s="75">
        <v>26.287699999999997</v>
      </c>
      <c r="E489" s="179">
        <v>1664</v>
      </c>
      <c r="F489" s="138">
        <v>554518.5</v>
      </c>
      <c r="G489" s="61">
        <v>75</v>
      </c>
      <c r="H489" s="70">
        <f t="shared" si="91"/>
        <v>415888.875</v>
      </c>
      <c r="I489" s="15">
        <f t="shared" si="90"/>
        <v>138629.625</v>
      </c>
      <c r="J489" s="15">
        <f t="shared" si="94"/>
        <v>333.24429086538464</v>
      </c>
      <c r="K489" s="15">
        <f t="shared" si="92"/>
        <v>358.21406930455908</v>
      </c>
      <c r="L489" s="15">
        <f t="shared" si="93"/>
        <v>710169.1218448336</v>
      </c>
      <c r="M489" s="15"/>
      <c r="N489" s="15">
        <f t="shared" si="89"/>
        <v>710169.1218448336</v>
      </c>
      <c r="O489" s="38">
        <f t="shared" si="95"/>
        <v>710.16912184483363</v>
      </c>
      <c r="P489" s="38">
        <v>644.51377758371689</v>
      </c>
      <c r="Q489" s="38">
        <f t="shared" si="96"/>
        <v>644.5</v>
      </c>
      <c r="R489" s="38"/>
      <c r="S489" s="38"/>
      <c r="U489" s="38"/>
      <c r="V489" s="38"/>
      <c r="W489" s="38"/>
      <c r="X489" s="38"/>
    </row>
    <row r="490" spans="1:24" x14ac:dyDescent="0.25">
      <c r="A490" s="5"/>
      <c r="B490" s="1" t="s">
        <v>341</v>
      </c>
      <c r="C490" s="53">
        <v>4</v>
      </c>
      <c r="D490" s="75">
        <v>25.453600000000002</v>
      </c>
      <c r="E490" s="179">
        <v>1357</v>
      </c>
      <c r="F490" s="138">
        <v>172744</v>
      </c>
      <c r="G490" s="61">
        <v>75</v>
      </c>
      <c r="H490" s="70">
        <f t="shared" si="91"/>
        <v>129558</v>
      </c>
      <c r="I490" s="15">
        <f t="shared" si="90"/>
        <v>43186</v>
      </c>
      <c r="J490" s="15">
        <f t="shared" si="94"/>
        <v>127.29845246868091</v>
      </c>
      <c r="K490" s="15">
        <f t="shared" si="92"/>
        <v>564.1599077012628</v>
      </c>
      <c r="L490" s="15">
        <f t="shared" si="93"/>
        <v>941353.13377036387</v>
      </c>
      <c r="M490" s="15"/>
      <c r="N490" s="15">
        <f t="shared" si="89"/>
        <v>941353.13377036387</v>
      </c>
      <c r="O490" s="38">
        <f t="shared" si="95"/>
        <v>941.35313377036391</v>
      </c>
      <c r="P490" s="38">
        <v>874.9338320418284</v>
      </c>
      <c r="Q490" s="38">
        <f t="shared" si="96"/>
        <v>874.9</v>
      </c>
      <c r="R490" s="38"/>
      <c r="S490" s="38"/>
      <c r="U490" s="38"/>
      <c r="V490" s="38"/>
      <c r="W490" s="38"/>
      <c r="X490" s="38"/>
    </row>
    <row r="491" spans="1:24" x14ac:dyDescent="0.25">
      <c r="A491" s="5"/>
      <c r="B491" s="1" t="s">
        <v>342</v>
      </c>
      <c r="C491" s="53">
        <v>4</v>
      </c>
      <c r="D491" s="75">
        <v>29.825800000000001</v>
      </c>
      <c r="E491" s="179">
        <v>2200</v>
      </c>
      <c r="F491" s="138">
        <v>327441.09999999998</v>
      </c>
      <c r="G491" s="61">
        <v>75</v>
      </c>
      <c r="H491" s="70">
        <f t="shared" si="91"/>
        <v>245580.82500000001</v>
      </c>
      <c r="I491" s="15">
        <f t="shared" si="90"/>
        <v>81860.274999999965</v>
      </c>
      <c r="J491" s="15">
        <f t="shared" si="94"/>
        <v>148.83686363636363</v>
      </c>
      <c r="K491" s="15">
        <f t="shared" si="92"/>
        <v>542.62149653358006</v>
      </c>
      <c r="L491" s="15">
        <f t="shared" si="93"/>
        <v>1013369.2396305253</v>
      </c>
      <c r="M491" s="15"/>
      <c r="N491" s="15">
        <f t="shared" si="89"/>
        <v>1013369.2396305253</v>
      </c>
      <c r="O491" s="38">
        <f t="shared" si="95"/>
        <v>1013.3692396305254</v>
      </c>
      <c r="P491" s="38">
        <v>926.43678079854578</v>
      </c>
      <c r="Q491" s="38">
        <f t="shared" si="96"/>
        <v>926.4</v>
      </c>
      <c r="R491" s="38"/>
      <c r="S491" s="38"/>
      <c r="U491" s="38"/>
      <c r="V491" s="38"/>
      <c r="W491" s="38"/>
      <c r="X491" s="38"/>
    </row>
    <row r="492" spans="1:24" x14ac:dyDescent="0.25">
      <c r="A492" s="5"/>
      <c r="B492" s="1" t="s">
        <v>789</v>
      </c>
      <c r="C492" s="53">
        <v>4</v>
      </c>
      <c r="D492" s="75">
        <v>33.023499999999999</v>
      </c>
      <c r="E492" s="179">
        <v>2652</v>
      </c>
      <c r="F492" s="138">
        <v>681434</v>
      </c>
      <c r="G492" s="61">
        <v>75</v>
      </c>
      <c r="H492" s="70">
        <f t="shared" si="91"/>
        <v>511075.5</v>
      </c>
      <c r="I492" s="15">
        <f t="shared" si="90"/>
        <v>170358.5</v>
      </c>
      <c r="J492" s="15">
        <f t="shared" si="94"/>
        <v>256.95098039215685</v>
      </c>
      <c r="K492" s="15">
        <f t="shared" si="92"/>
        <v>434.50737977778687</v>
      </c>
      <c r="L492" s="15">
        <f t="shared" si="93"/>
        <v>930095.9559813824</v>
      </c>
      <c r="M492" s="15"/>
      <c r="N492" s="15">
        <f t="shared" si="89"/>
        <v>930095.9559813824</v>
      </c>
      <c r="O492" s="38">
        <f t="shared" si="95"/>
        <v>930.09595598138242</v>
      </c>
      <c r="P492" s="38">
        <v>827.12548997559179</v>
      </c>
      <c r="Q492" s="38">
        <f t="shared" si="96"/>
        <v>827.1</v>
      </c>
      <c r="R492" s="38"/>
      <c r="S492" s="38"/>
      <c r="U492" s="38"/>
      <c r="V492" s="38"/>
      <c r="W492" s="38"/>
      <c r="X492" s="38"/>
    </row>
    <row r="493" spans="1:24" x14ac:dyDescent="0.25">
      <c r="A493" s="5"/>
      <c r="B493" s="1" t="s">
        <v>343</v>
      </c>
      <c r="C493" s="53">
        <v>4</v>
      </c>
      <c r="D493" s="75">
        <v>30.994699999999998</v>
      </c>
      <c r="E493" s="179">
        <v>1199</v>
      </c>
      <c r="F493" s="138">
        <v>229381.7</v>
      </c>
      <c r="G493" s="61">
        <v>75</v>
      </c>
      <c r="H493" s="70">
        <f t="shared" si="91"/>
        <v>172036.27499999999</v>
      </c>
      <c r="I493" s="15">
        <f t="shared" si="90"/>
        <v>57345.425000000017</v>
      </c>
      <c r="J493" s="15">
        <f t="shared" si="94"/>
        <v>191.31084236864055</v>
      </c>
      <c r="K493" s="15">
        <f t="shared" si="92"/>
        <v>500.14751780130314</v>
      </c>
      <c r="L493" s="15">
        <f t="shared" si="93"/>
        <v>858863.02787253959</v>
      </c>
      <c r="M493" s="15"/>
      <c r="N493" s="15">
        <f t="shared" si="89"/>
        <v>858863.02787253959</v>
      </c>
      <c r="O493" s="38">
        <f t="shared" si="95"/>
        <v>858.86302787253965</v>
      </c>
      <c r="P493" s="38">
        <v>744.8977503148152</v>
      </c>
      <c r="Q493" s="38">
        <f t="shared" si="96"/>
        <v>744.9</v>
      </c>
      <c r="R493" s="38"/>
      <c r="S493" s="38"/>
      <c r="U493" s="38"/>
      <c r="V493" s="38"/>
      <c r="W493" s="38"/>
      <c r="X493" s="38"/>
    </row>
    <row r="494" spans="1:24" x14ac:dyDescent="0.25">
      <c r="A494" s="5"/>
      <c r="B494" s="1" t="s">
        <v>344</v>
      </c>
      <c r="C494" s="53">
        <v>4</v>
      </c>
      <c r="D494" s="75">
        <v>35.313499999999998</v>
      </c>
      <c r="E494" s="179">
        <v>2348</v>
      </c>
      <c r="F494" s="138">
        <v>516723.1</v>
      </c>
      <c r="G494" s="61">
        <v>75</v>
      </c>
      <c r="H494" s="70">
        <f t="shared" si="91"/>
        <v>387542.32500000001</v>
      </c>
      <c r="I494" s="15">
        <f t="shared" si="90"/>
        <v>129180.77499999997</v>
      </c>
      <c r="J494" s="15">
        <f t="shared" si="94"/>
        <v>220.06946337308347</v>
      </c>
      <c r="K494" s="15">
        <f t="shared" si="92"/>
        <v>471.38889679686025</v>
      </c>
      <c r="L494" s="15">
        <f t="shared" si="93"/>
        <v>952976.51541796082</v>
      </c>
      <c r="M494" s="15"/>
      <c r="N494" s="15">
        <f t="shared" si="89"/>
        <v>952976.51541796082</v>
      </c>
      <c r="O494" s="38">
        <f t="shared" si="95"/>
        <v>952.97651541796085</v>
      </c>
      <c r="P494" s="38">
        <v>912.23696439233663</v>
      </c>
      <c r="Q494" s="38">
        <f t="shared" si="96"/>
        <v>912.2</v>
      </c>
      <c r="R494" s="38"/>
      <c r="S494" s="38"/>
      <c r="U494" s="38"/>
      <c r="V494" s="38"/>
      <c r="W494" s="38"/>
      <c r="X494" s="38"/>
    </row>
    <row r="495" spans="1:24" x14ac:dyDescent="0.25">
      <c r="A495" s="5"/>
      <c r="B495" s="1" t="s">
        <v>143</v>
      </c>
      <c r="C495" s="53">
        <v>4</v>
      </c>
      <c r="D495" s="75">
        <v>21.177500000000002</v>
      </c>
      <c r="E495" s="179">
        <v>1110</v>
      </c>
      <c r="F495" s="138">
        <v>139232.6</v>
      </c>
      <c r="G495" s="61">
        <v>75</v>
      </c>
      <c r="H495" s="70">
        <f t="shared" si="91"/>
        <v>104424.45</v>
      </c>
      <c r="I495" s="15">
        <f t="shared" si="90"/>
        <v>34808.150000000009</v>
      </c>
      <c r="J495" s="15">
        <f t="shared" si="94"/>
        <v>125.43477477477478</v>
      </c>
      <c r="K495" s="15">
        <f t="shared" si="92"/>
        <v>566.02358539516899</v>
      </c>
      <c r="L495" s="15">
        <f t="shared" si="93"/>
        <v>905734.69140203879</v>
      </c>
      <c r="M495" s="15"/>
      <c r="N495" s="15">
        <f t="shared" si="89"/>
        <v>905734.69140203879</v>
      </c>
      <c r="O495" s="38">
        <f t="shared" si="95"/>
        <v>905.73469140203883</v>
      </c>
      <c r="P495" s="38">
        <v>848.88338911891481</v>
      </c>
      <c r="Q495" s="38">
        <f t="shared" si="96"/>
        <v>848.9</v>
      </c>
      <c r="R495" s="38"/>
      <c r="S495" s="38"/>
      <c r="U495" s="38"/>
      <c r="V495" s="38"/>
      <c r="W495" s="38"/>
      <c r="X495" s="38"/>
    </row>
    <row r="496" spans="1:24" x14ac:dyDescent="0.25">
      <c r="A496" s="5"/>
      <c r="B496" s="1" t="s">
        <v>790</v>
      </c>
      <c r="C496" s="53">
        <v>4</v>
      </c>
      <c r="D496" s="75">
        <v>3.9474999999999998</v>
      </c>
      <c r="E496" s="179">
        <v>953</v>
      </c>
      <c r="F496" s="138">
        <v>445262</v>
      </c>
      <c r="G496" s="61">
        <v>75</v>
      </c>
      <c r="H496" s="70">
        <f t="shared" si="91"/>
        <v>333946.5</v>
      </c>
      <c r="I496" s="15">
        <f t="shared" si="90"/>
        <v>111315.5</v>
      </c>
      <c r="J496" s="15">
        <f t="shared" si="94"/>
        <v>467.22140608604406</v>
      </c>
      <c r="K496" s="15">
        <f t="shared" si="92"/>
        <v>224.23695408389966</v>
      </c>
      <c r="L496" s="15">
        <f t="shared" si="93"/>
        <v>398709.20282254118</v>
      </c>
      <c r="M496" s="15"/>
      <c r="N496" s="15">
        <f t="shared" si="89"/>
        <v>398709.20282254118</v>
      </c>
      <c r="O496" s="38">
        <f t="shared" si="95"/>
        <v>398.70920282254116</v>
      </c>
      <c r="P496" s="38">
        <v>318.11248459953271</v>
      </c>
      <c r="Q496" s="38">
        <f t="shared" si="96"/>
        <v>318.10000000000002</v>
      </c>
      <c r="R496" s="38"/>
      <c r="S496" s="38"/>
      <c r="U496" s="38"/>
      <c r="V496" s="38"/>
      <c r="W496" s="38"/>
      <c r="X496" s="38"/>
    </row>
    <row r="497" spans="1:24" x14ac:dyDescent="0.25">
      <c r="A497" s="5"/>
      <c r="B497" s="1" t="s">
        <v>345</v>
      </c>
      <c r="C497" s="53">
        <v>4</v>
      </c>
      <c r="D497" s="75">
        <v>27.792899999999999</v>
      </c>
      <c r="E497" s="179">
        <v>1223</v>
      </c>
      <c r="F497" s="138">
        <v>221424.5</v>
      </c>
      <c r="G497" s="61">
        <v>75</v>
      </c>
      <c r="H497" s="70">
        <f t="shared" si="91"/>
        <v>166068.375</v>
      </c>
      <c r="I497" s="15">
        <f t="shared" si="90"/>
        <v>55356.125</v>
      </c>
      <c r="J497" s="15">
        <f t="shared" si="94"/>
        <v>181.05028618152085</v>
      </c>
      <c r="K497" s="15">
        <f t="shared" si="92"/>
        <v>510.40807398842287</v>
      </c>
      <c r="L497" s="15">
        <f t="shared" si="93"/>
        <v>865159.23885793635</v>
      </c>
      <c r="M497" s="15"/>
      <c r="N497" s="15">
        <f t="shared" si="89"/>
        <v>865159.23885793635</v>
      </c>
      <c r="O497" s="38">
        <f t="shared" si="95"/>
        <v>865.15923885793632</v>
      </c>
      <c r="P497" s="38">
        <v>782.53714866733549</v>
      </c>
      <c r="Q497" s="38">
        <f t="shared" si="96"/>
        <v>782.5</v>
      </c>
      <c r="R497" s="38"/>
      <c r="S497" s="38"/>
      <c r="U497" s="38"/>
      <c r="V497" s="38"/>
      <c r="W497" s="38"/>
      <c r="X497" s="38"/>
    </row>
    <row r="498" spans="1:24" x14ac:dyDescent="0.25">
      <c r="A498" s="5"/>
      <c r="B498" s="1" t="s">
        <v>791</v>
      </c>
      <c r="C498" s="53">
        <v>4</v>
      </c>
      <c r="D498" s="75">
        <v>28.8416</v>
      </c>
      <c r="E498" s="179">
        <v>3006</v>
      </c>
      <c r="F498" s="138">
        <v>1937550.9</v>
      </c>
      <c r="G498" s="61">
        <v>75</v>
      </c>
      <c r="H498" s="70">
        <f t="shared" si="91"/>
        <v>1453163.175</v>
      </c>
      <c r="I498" s="15">
        <f t="shared" si="90"/>
        <v>484387.72499999986</v>
      </c>
      <c r="J498" s="15">
        <f t="shared" si="94"/>
        <v>644.5611776447106</v>
      </c>
      <c r="K498" s="15">
        <f t="shared" si="92"/>
        <v>46.89718252523312</v>
      </c>
      <c r="L498" s="15">
        <f t="shared" si="93"/>
        <v>455027.49446158356</v>
      </c>
      <c r="M498" s="15"/>
      <c r="N498" s="15">
        <f t="shared" si="89"/>
        <v>455027.49446158356</v>
      </c>
      <c r="O498" s="38">
        <f t="shared" si="95"/>
        <v>455.02749446158356</v>
      </c>
      <c r="P498" s="38">
        <v>365.66724358932129</v>
      </c>
      <c r="Q498" s="38">
        <f t="shared" si="96"/>
        <v>365.7</v>
      </c>
      <c r="R498" s="38"/>
      <c r="S498" s="38"/>
      <c r="U498" s="38"/>
      <c r="V498" s="38"/>
      <c r="W498" s="38"/>
      <c r="X498" s="38"/>
    </row>
    <row r="499" spans="1:24" x14ac:dyDescent="0.25">
      <c r="A499" s="5"/>
      <c r="B499" s="1" t="s">
        <v>792</v>
      </c>
      <c r="C499" s="53">
        <v>4</v>
      </c>
      <c r="D499" s="75">
        <v>24.596599999999999</v>
      </c>
      <c r="E499" s="179">
        <v>1003</v>
      </c>
      <c r="F499" s="138">
        <v>124050.6</v>
      </c>
      <c r="G499" s="61">
        <v>75</v>
      </c>
      <c r="H499" s="70">
        <f t="shared" si="91"/>
        <v>93037.95</v>
      </c>
      <c r="I499" s="15">
        <f t="shared" si="90"/>
        <v>31012.650000000009</v>
      </c>
      <c r="J499" s="15">
        <f t="shared" si="94"/>
        <v>123.67956131605185</v>
      </c>
      <c r="K499" s="15">
        <f t="shared" si="92"/>
        <v>567.77879885389189</v>
      </c>
      <c r="L499" s="15">
        <f t="shared" si="93"/>
        <v>906995.31556034507</v>
      </c>
      <c r="M499" s="15"/>
      <c r="N499" s="15">
        <f t="shared" si="89"/>
        <v>906995.31556034507</v>
      </c>
      <c r="O499" s="38">
        <f t="shared" si="95"/>
        <v>906.99531556034503</v>
      </c>
      <c r="P499" s="38">
        <v>831.0478315734789</v>
      </c>
      <c r="Q499" s="38">
        <f t="shared" si="96"/>
        <v>831</v>
      </c>
      <c r="R499" s="38"/>
      <c r="S499" s="38"/>
      <c r="U499" s="38"/>
      <c r="V499" s="38"/>
      <c r="W499" s="38"/>
      <c r="X499" s="38"/>
    </row>
    <row r="500" spans="1:24" x14ac:dyDescent="0.25">
      <c r="A500" s="5"/>
      <c r="B500" s="1" t="s">
        <v>346</v>
      </c>
      <c r="C500" s="53">
        <v>4</v>
      </c>
      <c r="D500" s="75">
        <v>21.978000000000002</v>
      </c>
      <c r="E500" s="179">
        <v>1663</v>
      </c>
      <c r="F500" s="138">
        <v>138890.4</v>
      </c>
      <c r="G500" s="61">
        <v>75</v>
      </c>
      <c r="H500" s="70">
        <f t="shared" si="91"/>
        <v>104167.8</v>
      </c>
      <c r="I500" s="15">
        <f t="shared" si="90"/>
        <v>34722.599999999991</v>
      </c>
      <c r="J500" s="15">
        <f t="shared" si="94"/>
        <v>83.517979555021043</v>
      </c>
      <c r="K500" s="15">
        <f t="shared" si="92"/>
        <v>607.94038061492267</v>
      </c>
      <c r="L500" s="15">
        <f t="shared" si="93"/>
        <v>1019104.5622588928</v>
      </c>
      <c r="M500" s="15"/>
      <c r="N500" s="15">
        <f t="shared" si="89"/>
        <v>1019104.5622588928</v>
      </c>
      <c r="O500" s="38">
        <f t="shared" si="95"/>
        <v>1019.1045622588928</v>
      </c>
      <c r="P500" s="38">
        <v>924.79698622048545</v>
      </c>
      <c r="Q500" s="38">
        <f t="shared" si="96"/>
        <v>924.8</v>
      </c>
      <c r="R500" s="38"/>
      <c r="S500" s="38"/>
      <c r="U500" s="38"/>
      <c r="V500" s="38"/>
      <c r="W500" s="38"/>
      <c r="X500" s="38"/>
    </row>
    <row r="501" spans="1:24" x14ac:dyDescent="0.25">
      <c r="A501" s="5"/>
      <c r="B501" s="1" t="s">
        <v>347</v>
      </c>
      <c r="C501" s="53">
        <v>4</v>
      </c>
      <c r="D501" s="75">
        <v>14.0153</v>
      </c>
      <c r="E501" s="179">
        <v>817</v>
      </c>
      <c r="F501" s="138">
        <v>117789.3</v>
      </c>
      <c r="G501" s="61">
        <v>75</v>
      </c>
      <c r="H501" s="70">
        <f t="shared" si="91"/>
        <v>88341.975000000006</v>
      </c>
      <c r="I501" s="15">
        <f t="shared" si="90"/>
        <v>29447.324999999997</v>
      </c>
      <c r="J501" s="15">
        <f t="shared" si="94"/>
        <v>144.17294981640148</v>
      </c>
      <c r="K501" s="15">
        <f t="shared" si="92"/>
        <v>547.28541035354226</v>
      </c>
      <c r="L501" s="15">
        <f t="shared" si="93"/>
        <v>830364.98370359023</v>
      </c>
      <c r="M501" s="15"/>
      <c r="N501" s="15">
        <f t="shared" si="89"/>
        <v>830364.98370359023</v>
      </c>
      <c r="O501" s="38">
        <f t="shared" si="95"/>
        <v>830.36498370359027</v>
      </c>
      <c r="P501" s="38">
        <v>758.91462552229109</v>
      </c>
      <c r="Q501" s="38">
        <f t="shared" si="96"/>
        <v>758.9</v>
      </c>
      <c r="R501" s="38"/>
      <c r="S501" s="38"/>
      <c r="U501" s="38"/>
      <c r="V501" s="38"/>
      <c r="W501" s="38"/>
      <c r="X501" s="38"/>
    </row>
    <row r="502" spans="1:24" x14ac:dyDescent="0.25">
      <c r="A502" s="5"/>
      <c r="B502" s="8"/>
      <c r="C502" s="8"/>
      <c r="D502" s="75">
        <v>0</v>
      </c>
      <c r="E502" s="181"/>
      <c r="F502" s="62"/>
      <c r="G502" s="61"/>
      <c r="H502" s="62">
        <f>H503+H504</f>
        <v>15608964.459999999</v>
      </c>
      <c r="K502" s="15"/>
      <c r="L502" s="15"/>
      <c r="M502" s="15"/>
      <c r="N502" s="15"/>
      <c r="O502" s="38">
        <f t="shared" si="95"/>
        <v>0</v>
      </c>
      <c r="P502" s="38">
        <v>0</v>
      </c>
      <c r="Q502" s="38">
        <f t="shared" si="96"/>
        <v>0</v>
      </c>
      <c r="R502" s="38"/>
      <c r="S502" s="38"/>
      <c r="U502" s="38"/>
      <c r="V502" s="38"/>
      <c r="W502" s="38"/>
      <c r="X502" s="38"/>
    </row>
    <row r="503" spans="1:24" x14ac:dyDescent="0.25">
      <c r="A503" s="32" t="s">
        <v>348</v>
      </c>
      <c r="B503" s="2" t="s">
        <v>2</v>
      </c>
      <c r="C503" s="64"/>
      <c r="D503" s="7">
        <v>754.17770000000007</v>
      </c>
      <c r="E503" s="182">
        <f>E504</f>
        <v>55213</v>
      </c>
      <c r="F503" s="120"/>
      <c r="G503" s="61"/>
      <c r="H503" s="55">
        <f>H505</f>
        <v>5726107.7749999985</v>
      </c>
      <c r="I503" s="12">
        <f>I505</f>
        <v>-5726107.7749999985</v>
      </c>
      <c r="J503" s="12"/>
      <c r="K503" s="15"/>
      <c r="L503" s="15"/>
      <c r="M503" s="14">
        <f>M505</f>
        <v>25814606.270953976</v>
      </c>
      <c r="N503" s="12">
        <f t="shared" si="89"/>
        <v>25814606.270953976</v>
      </c>
      <c r="O503" s="38"/>
      <c r="P503" s="38"/>
      <c r="Q503" s="38">
        <f t="shared" si="96"/>
        <v>0</v>
      </c>
      <c r="R503" s="38"/>
      <c r="S503" s="38"/>
      <c r="U503" s="38"/>
      <c r="V503" s="38"/>
      <c r="W503" s="38"/>
      <c r="X503" s="38"/>
    </row>
    <row r="504" spans="1:24" x14ac:dyDescent="0.25">
      <c r="A504" s="32" t="s">
        <v>348</v>
      </c>
      <c r="B504" s="2" t="s">
        <v>3</v>
      </c>
      <c r="C504" s="64"/>
      <c r="D504" s="7">
        <v>754.17770000000007</v>
      </c>
      <c r="E504" s="182">
        <f>SUM(E506:E524)</f>
        <v>55213</v>
      </c>
      <c r="F504" s="120">
        <f>SUM(F506:F524)</f>
        <v>22904431.099999994</v>
      </c>
      <c r="G504" s="61"/>
      <c r="H504" s="55">
        <f>SUM(H506:H524)</f>
        <v>9882856.6850000005</v>
      </c>
      <c r="I504" s="12">
        <f>SUM(I506:I524)</f>
        <v>13021574.415000003</v>
      </c>
      <c r="J504" s="12"/>
      <c r="K504" s="15"/>
      <c r="L504" s="12">
        <f>SUM(L506:L524)</f>
        <v>19125624.769482214</v>
      </c>
      <c r="M504" s="15"/>
      <c r="N504" s="12">
        <f t="shared" si="89"/>
        <v>19125624.769482214</v>
      </c>
      <c r="O504" s="38"/>
      <c r="P504" s="38"/>
      <c r="Q504" s="38">
        <f t="shared" si="96"/>
        <v>0</v>
      </c>
      <c r="R504" s="38"/>
      <c r="S504" s="38"/>
      <c r="U504" s="38"/>
      <c r="V504" s="38"/>
      <c r="W504" s="38"/>
      <c r="X504" s="38"/>
    </row>
    <row r="505" spans="1:24" x14ac:dyDescent="0.25">
      <c r="A505" s="5"/>
      <c r="B505" s="1" t="s">
        <v>26</v>
      </c>
      <c r="C505" s="53">
        <v>2</v>
      </c>
      <c r="D505" s="75">
        <v>0</v>
      </c>
      <c r="E505" s="185"/>
      <c r="F505" s="70"/>
      <c r="G505" s="61">
        <v>25</v>
      </c>
      <c r="H505" s="70">
        <f>F504*G505/100</f>
        <v>5726107.7749999985</v>
      </c>
      <c r="I505" s="15">
        <f t="shared" ref="I505:I524" si="97">F505-H505</f>
        <v>-5726107.7749999985</v>
      </c>
      <c r="J505" s="15"/>
      <c r="K505" s="15"/>
      <c r="L505" s="15"/>
      <c r="M505" s="15">
        <f>($L$7*$L$8*E503/$L$10)+($L$7*$L$9*D503/$L$11)</f>
        <v>25814606.270953976</v>
      </c>
      <c r="N505" s="15">
        <f t="shared" si="89"/>
        <v>25814606.270953976</v>
      </c>
      <c r="O505" s="38">
        <f t="shared" si="95"/>
        <v>25814.606270953976</v>
      </c>
      <c r="P505" s="38">
        <v>24059.596305012168</v>
      </c>
      <c r="Q505" s="38">
        <f t="shared" si="96"/>
        <v>24059.599999999999</v>
      </c>
      <c r="R505" s="38"/>
      <c r="S505" s="38"/>
      <c r="U505" s="38"/>
      <c r="V505" s="38"/>
      <c r="W505" s="38"/>
      <c r="X505" s="38"/>
    </row>
    <row r="506" spans="1:24" x14ac:dyDescent="0.25">
      <c r="A506" s="5"/>
      <c r="B506" s="1" t="s">
        <v>349</v>
      </c>
      <c r="C506" s="53">
        <v>4</v>
      </c>
      <c r="D506" s="75">
        <v>77.823599999999999</v>
      </c>
      <c r="E506" s="179">
        <v>5104</v>
      </c>
      <c r="F506" s="139">
        <v>1245528.3999999999</v>
      </c>
      <c r="G506" s="61">
        <v>75</v>
      </c>
      <c r="H506" s="70">
        <f t="shared" ref="H506:H524" si="98">F506*G506/100</f>
        <v>934146.3</v>
      </c>
      <c r="I506" s="15">
        <f t="shared" si="97"/>
        <v>311382.09999999986</v>
      </c>
      <c r="J506" s="15">
        <f t="shared" si="94"/>
        <v>244.02985893416925</v>
      </c>
      <c r="K506" s="15">
        <f t="shared" ref="K506:K524" si="99">$J$11*$J$19-J506</f>
        <v>447.42850123577443</v>
      </c>
      <c r="L506" s="15">
        <f t="shared" ref="L506:L524" si="100">IF(K506&gt;0,$J$7*$J$8*(K506/$K$19),0)+$J$7*$J$9*(E506/$E$19)+$J$7*$J$10*(D506/$D$19)</f>
        <v>1331059.4397864232</v>
      </c>
      <c r="M506" s="15"/>
      <c r="N506" s="15">
        <f t="shared" si="89"/>
        <v>1331059.4397864232</v>
      </c>
      <c r="O506" s="38">
        <f t="shared" si="95"/>
        <v>1331.0594397864231</v>
      </c>
      <c r="P506" s="38">
        <v>1232.2752947352483</v>
      </c>
      <c r="Q506" s="38">
        <f t="shared" si="96"/>
        <v>1232.3</v>
      </c>
      <c r="R506" s="38"/>
      <c r="S506" s="38"/>
      <c r="U506" s="38"/>
      <c r="V506" s="38"/>
      <c r="W506" s="38"/>
      <c r="X506" s="38"/>
    </row>
    <row r="507" spans="1:24" x14ac:dyDescent="0.25">
      <c r="A507" s="5"/>
      <c r="B507" s="1" t="s">
        <v>350</v>
      </c>
      <c r="C507" s="53">
        <v>4</v>
      </c>
      <c r="D507" s="75">
        <v>26.140100000000004</v>
      </c>
      <c r="E507" s="179">
        <v>1505</v>
      </c>
      <c r="F507" s="139">
        <v>269293.40000000002</v>
      </c>
      <c r="G507" s="61">
        <v>75</v>
      </c>
      <c r="H507" s="70">
        <f t="shared" si="98"/>
        <v>201970.05</v>
      </c>
      <c r="I507" s="15">
        <f t="shared" si="97"/>
        <v>67323.350000000035</v>
      </c>
      <c r="J507" s="15">
        <f t="shared" si="94"/>
        <v>178.93249169435217</v>
      </c>
      <c r="K507" s="15">
        <f t="shared" si="99"/>
        <v>512.52586847559155</v>
      </c>
      <c r="L507" s="15">
        <f t="shared" si="100"/>
        <v>892116.98958112719</v>
      </c>
      <c r="M507" s="15"/>
      <c r="N507" s="15">
        <f t="shared" si="89"/>
        <v>892116.98958112719</v>
      </c>
      <c r="O507" s="38">
        <f t="shared" si="95"/>
        <v>892.1169895811272</v>
      </c>
      <c r="P507" s="38">
        <v>846.79242708971958</v>
      </c>
      <c r="Q507" s="38">
        <f t="shared" si="96"/>
        <v>846.8</v>
      </c>
      <c r="R507" s="38"/>
      <c r="S507" s="38"/>
      <c r="U507" s="38"/>
      <c r="V507" s="38"/>
      <c r="W507" s="38"/>
      <c r="X507" s="38"/>
    </row>
    <row r="508" spans="1:24" x14ac:dyDescent="0.25">
      <c r="A508" s="5"/>
      <c r="B508" s="1" t="s">
        <v>351</v>
      </c>
      <c r="C508" s="53">
        <v>4</v>
      </c>
      <c r="D508" s="75">
        <v>36.946100000000001</v>
      </c>
      <c r="E508" s="179">
        <v>1906</v>
      </c>
      <c r="F508" s="139">
        <v>381866.7</v>
      </c>
      <c r="G508" s="61">
        <v>75</v>
      </c>
      <c r="H508" s="70">
        <f t="shared" si="98"/>
        <v>286400.02500000002</v>
      </c>
      <c r="I508" s="15">
        <f t="shared" si="97"/>
        <v>95466.674999999988</v>
      </c>
      <c r="J508" s="15">
        <f t="shared" si="94"/>
        <v>200.34979013641134</v>
      </c>
      <c r="K508" s="15">
        <f t="shared" si="99"/>
        <v>491.10857003353237</v>
      </c>
      <c r="L508" s="15">
        <f t="shared" si="100"/>
        <v>937590.22521648905</v>
      </c>
      <c r="M508" s="15"/>
      <c r="N508" s="15">
        <f t="shared" si="89"/>
        <v>937590.22521648905</v>
      </c>
      <c r="O508" s="38">
        <f t="shared" si="95"/>
        <v>937.5902252164891</v>
      </c>
      <c r="P508" s="38">
        <v>854.12515099204859</v>
      </c>
      <c r="Q508" s="38">
        <f t="shared" si="96"/>
        <v>854.1</v>
      </c>
      <c r="R508" s="38"/>
      <c r="S508" s="38"/>
      <c r="U508" s="38"/>
      <c r="V508" s="38"/>
      <c r="W508" s="38"/>
      <c r="X508" s="38"/>
    </row>
    <row r="509" spans="1:24" x14ac:dyDescent="0.25">
      <c r="A509" s="5"/>
      <c r="B509" s="1" t="s">
        <v>352</v>
      </c>
      <c r="C509" s="53">
        <v>4</v>
      </c>
      <c r="D509" s="75">
        <v>50.619700000000009</v>
      </c>
      <c r="E509" s="179">
        <v>3287</v>
      </c>
      <c r="F509" s="139">
        <v>719009.9</v>
      </c>
      <c r="G509" s="61">
        <v>75</v>
      </c>
      <c r="H509" s="70">
        <f t="shared" si="98"/>
        <v>539257.42500000005</v>
      </c>
      <c r="I509" s="15">
        <f t="shared" si="97"/>
        <v>179752.47499999998</v>
      </c>
      <c r="J509" s="15">
        <f t="shared" si="94"/>
        <v>218.74350471554609</v>
      </c>
      <c r="K509" s="15">
        <f t="shared" si="99"/>
        <v>472.71485545439759</v>
      </c>
      <c r="L509" s="15">
        <f t="shared" si="100"/>
        <v>1096431.3252284382</v>
      </c>
      <c r="M509" s="15"/>
      <c r="N509" s="15">
        <f t="shared" si="89"/>
        <v>1096431.3252284382</v>
      </c>
      <c r="O509" s="38">
        <f t="shared" si="95"/>
        <v>1096.4313252284383</v>
      </c>
      <c r="P509" s="38">
        <v>1001.0204788874478</v>
      </c>
      <c r="Q509" s="38">
        <f t="shared" si="96"/>
        <v>1001</v>
      </c>
      <c r="R509" s="38"/>
      <c r="S509" s="38"/>
      <c r="U509" s="38"/>
      <c r="V509" s="38"/>
      <c r="W509" s="38"/>
      <c r="X509" s="38"/>
    </row>
    <row r="510" spans="1:24" x14ac:dyDescent="0.25">
      <c r="A510" s="5"/>
      <c r="B510" s="1" t="s">
        <v>353</v>
      </c>
      <c r="C510" s="53">
        <v>4</v>
      </c>
      <c r="D510" s="75">
        <v>35.986699999999999</v>
      </c>
      <c r="E510" s="179">
        <v>2400</v>
      </c>
      <c r="F510" s="139">
        <v>1062723.8</v>
      </c>
      <c r="G510" s="61">
        <v>75</v>
      </c>
      <c r="H510" s="70">
        <f t="shared" si="98"/>
        <v>797042.85</v>
      </c>
      <c r="I510" s="15">
        <f t="shared" si="97"/>
        <v>265680.95000000007</v>
      </c>
      <c r="J510" s="15">
        <f t="shared" si="94"/>
        <v>442.80158333333333</v>
      </c>
      <c r="K510" s="15">
        <f t="shared" si="99"/>
        <v>248.65677683661039</v>
      </c>
      <c r="L510" s="15">
        <f t="shared" si="100"/>
        <v>673401.36117254803</v>
      </c>
      <c r="M510" s="15"/>
      <c r="N510" s="15">
        <f t="shared" si="89"/>
        <v>673401.36117254803</v>
      </c>
      <c r="O510" s="38">
        <f t="shared" si="95"/>
        <v>673.40136117254804</v>
      </c>
      <c r="P510" s="38">
        <v>711.06955448044391</v>
      </c>
      <c r="Q510" s="38">
        <f t="shared" si="96"/>
        <v>711.1</v>
      </c>
      <c r="R510" s="38"/>
      <c r="S510" s="38"/>
      <c r="U510" s="38"/>
      <c r="V510" s="38"/>
      <c r="W510" s="38"/>
      <c r="X510" s="38"/>
    </row>
    <row r="511" spans="1:24" x14ac:dyDescent="0.25">
      <c r="A511" s="5"/>
      <c r="B511" s="1" t="s">
        <v>354</v>
      </c>
      <c r="C511" s="53">
        <v>4</v>
      </c>
      <c r="D511" s="75">
        <v>52.303999999999995</v>
      </c>
      <c r="E511" s="179">
        <v>2718</v>
      </c>
      <c r="F511" s="139">
        <v>538244.5</v>
      </c>
      <c r="G511" s="61">
        <v>75</v>
      </c>
      <c r="H511" s="70">
        <f t="shared" si="98"/>
        <v>403683.375</v>
      </c>
      <c r="I511" s="15">
        <f t="shared" si="97"/>
        <v>134561.125</v>
      </c>
      <c r="J511" s="15">
        <f t="shared" si="94"/>
        <v>198.0296173657101</v>
      </c>
      <c r="K511" s="15">
        <f t="shared" si="99"/>
        <v>493.42874280423359</v>
      </c>
      <c r="L511" s="15">
        <f t="shared" si="100"/>
        <v>1069381.1698377617</v>
      </c>
      <c r="M511" s="15"/>
      <c r="N511" s="15">
        <f t="shared" si="89"/>
        <v>1069381.1698377617</v>
      </c>
      <c r="O511" s="38">
        <f t="shared" si="95"/>
        <v>1069.3811698377617</v>
      </c>
      <c r="P511" s="38">
        <v>960.23448669940342</v>
      </c>
      <c r="Q511" s="38">
        <f t="shared" si="96"/>
        <v>960.2</v>
      </c>
      <c r="R511" s="38"/>
      <c r="S511" s="38"/>
      <c r="U511" s="38"/>
      <c r="V511" s="38"/>
      <c r="W511" s="38"/>
      <c r="X511" s="38"/>
    </row>
    <row r="512" spans="1:24" x14ac:dyDescent="0.25">
      <c r="A512" s="5"/>
      <c r="B512" s="1" t="s">
        <v>355</v>
      </c>
      <c r="C512" s="53">
        <v>4</v>
      </c>
      <c r="D512" s="75">
        <v>49.512799999999999</v>
      </c>
      <c r="E512" s="179">
        <v>3118</v>
      </c>
      <c r="F512" s="139">
        <v>698671.5</v>
      </c>
      <c r="G512" s="61">
        <v>75</v>
      </c>
      <c r="H512" s="70">
        <f t="shared" si="98"/>
        <v>524003.625</v>
      </c>
      <c r="I512" s="15">
        <f t="shared" si="97"/>
        <v>174667.875</v>
      </c>
      <c r="J512" s="15">
        <f t="shared" si="94"/>
        <v>224.07681205901218</v>
      </c>
      <c r="K512" s="15">
        <f t="shared" si="99"/>
        <v>467.38154811093153</v>
      </c>
      <c r="L512" s="15">
        <f t="shared" si="100"/>
        <v>1068885.6253629455</v>
      </c>
      <c r="M512" s="15"/>
      <c r="N512" s="15">
        <f t="shared" si="89"/>
        <v>1068885.6253629455</v>
      </c>
      <c r="O512" s="38">
        <f t="shared" si="95"/>
        <v>1068.8856253629456</v>
      </c>
      <c r="P512" s="38">
        <v>1005.9120283862767</v>
      </c>
      <c r="Q512" s="38">
        <f t="shared" si="96"/>
        <v>1005.9</v>
      </c>
      <c r="R512" s="38"/>
      <c r="S512" s="38"/>
      <c r="U512" s="38"/>
      <c r="V512" s="38"/>
      <c r="W512" s="38"/>
      <c r="X512" s="38"/>
    </row>
    <row r="513" spans="1:24" x14ac:dyDescent="0.25">
      <c r="A513" s="5"/>
      <c r="B513" s="1" t="s">
        <v>356</v>
      </c>
      <c r="C513" s="53">
        <v>4</v>
      </c>
      <c r="D513" s="75">
        <v>29.011799999999997</v>
      </c>
      <c r="E513" s="179">
        <v>1844</v>
      </c>
      <c r="F513" s="139">
        <v>320885.5</v>
      </c>
      <c r="G513" s="61">
        <v>75</v>
      </c>
      <c r="H513" s="70">
        <f t="shared" si="98"/>
        <v>240664.125</v>
      </c>
      <c r="I513" s="15">
        <f t="shared" si="97"/>
        <v>80221.375</v>
      </c>
      <c r="J513" s="15">
        <f t="shared" si="94"/>
        <v>174.0159978308026</v>
      </c>
      <c r="K513" s="15">
        <f t="shared" si="99"/>
        <v>517.44236233914114</v>
      </c>
      <c r="L513" s="15">
        <f t="shared" si="100"/>
        <v>941835.11647166137</v>
      </c>
      <c r="M513" s="15"/>
      <c r="N513" s="15">
        <f t="shared" si="89"/>
        <v>941835.11647166137</v>
      </c>
      <c r="O513" s="38">
        <f t="shared" si="95"/>
        <v>941.83511647166142</v>
      </c>
      <c r="P513" s="38">
        <v>879.62961044155327</v>
      </c>
      <c r="Q513" s="38">
        <f t="shared" si="96"/>
        <v>879.6</v>
      </c>
      <c r="R513" s="38"/>
      <c r="S513" s="38"/>
      <c r="U513" s="38"/>
      <c r="V513" s="38"/>
      <c r="W513" s="38"/>
      <c r="X513" s="38"/>
    </row>
    <row r="514" spans="1:24" x14ac:dyDescent="0.25">
      <c r="A514" s="5"/>
      <c r="B514" s="1" t="s">
        <v>357</v>
      </c>
      <c r="C514" s="53">
        <v>4</v>
      </c>
      <c r="D514" s="75">
        <v>18.760599999999997</v>
      </c>
      <c r="E514" s="179">
        <v>774</v>
      </c>
      <c r="F514" s="139">
        <v>195012.9</v>
      </c>
      <c r="G514" s="61">
        <v>75</v>
      </c>
      <c r="H514" s="70">
        <f t="shared" si="98"/>
        <v>146259.67499999999</v>
      </c>
      <c r="I514" s="15">
        <f t="shared" si="97"/>
        <v>48753.225000000006</v>
      </c>
      <c r="J514" s="15">
        <f t="shared" si="94"/>
        <v>251.9546511627907</v>
      </c>
      <c r="K514" s="15">
        <f t="shared" si="99"/>
        <v>439.50370900715302</v>
      </c>
      <c r="L514" s="15">
        <f t="shared" si="100"/>
        <v>701016.85048416723</v>
      </c>
      <c r="M514" s="15"/>
      <c r="N514" s="15">
        <f t="shared" ref="N514:N577" si="101">L514+M514</f>
        <v>701016.85048416723</v>
      </c>
      <c r="O514" s="38">
        <f t="shared" si="95"/>
        <v>701.01685048416721</v>
      </c>
      <c r="P514" s="38">
        <v>641.22236718665579</v>
      </c>
      <c r="Q514" s="38">
        <f t="shared" si="96"/>
        <v>641.20000000000005</v>
      </c>
      <c r="R514" s="38"/>
      <c r="S514" s="38"/>
      <c r="U514" s="38"/>
      <c r="V514" s="38"/>
      <c r="W514" s="38"/>
      <c r="X514" s="38"/>
    </row>
    <row r="515" spans="1:24" x14ac:dyDescent="0.25">
      <c r="A515" s="5"/>
      <c r="B515" s="1" t="s">
        <v>358</v>
      </c>
      <c r="C515" s="53">
        <v>4</v>
      </c>
      <c r="D515" s="75">
        <v>35.272599999999997</v>
      </c>
      <c r="E515" s="179">
        <v>3012</v>
      </c>
      <c r="F515" s="139">
        <v>378378.1</v>
      </c>
      <c r="G515" s="61">
        <v>75</v>
      </c>
      <c r="H515" s="70">
        <f t="shared" si="98"/>
        <v>283783.57500000001</v>
      </c>
      <c r="I515" s="15">
        <f t="shared" si="97"/>
        <v>94594.524999999965</v>
      </c>
      <c r="J515" s="15">
        <f t="shared" si="94"/>
        <v>125.62353917662682</v>
      </c>
      <c r="K515" s="15">
        <f t="shared" si="99"/>
        <v>565.83482099331695</v>
      </c>
      <c r="L515" s="15">
        <f t="shared" si="100"/>
        <v>1142989.1442328612</v>
      </c>
      <c r="M515" s="15"/>
      <c r="N515" s="15">
        <f t="shared" si="101"/>
        <v>1142989.1442328612</v>
      </c>
      <c r="O515" s="38">
        <f t="shared" si="95"/>
        <v>1142.9891442328612</v>
      </c>
      <c r="P515" s="38">
        <v>1047.9791826595133</v>
      </c>
      <c r="Q515" s="38">
        <f t="shared" si="96"/>
        <v>1048</v>
      </c>
      <c r="R515" s="38"/>
      <c r="S515" s="38"/>
      <c r="U515" s="38"/>
      <c r="V515" s="38"/>
      <c r="W515" s="38"/>
      <c r="X515" s="38"/>
    </row>
    <row r="516" spans="1:24" x14ac:dyDescent="0.25">
      <c r="A516" s="5"/>
      <c r="B516" s="1" t="s">
        <v>860</v>
      </c>
      <c r="C516" s="53">
        <v>3</v>
      </c>
      <c r="D516" s="75">
        <v>31.216999999999999</v>
      </c>
      <c r="E516" s="179">
        <v>10155</v>
      </c>
      <c r="F516" s="139">
        <v>13264484.800000001</v>
      </c>
      <c r="G516" s="61">
        <v>20</v>
      </c>
      <c r="H516" s="70">
        <f t="shared" si="98"/>
        <v>2652896.96</v>
      </c>
      <c r="I516" s="15">
        <f t="shared" si="97"/>
        <v>10611587.84</v>
      </c>
      <c r="J516" s="15">
        <f t="shared" si="94"/>
        <v>1306.2023436730676</v>
      </c>
      <c r="K516" s="15">
        <f t="shared" si="99"/>
        <v>-614.7439835031239</v>
      </c>
      <c r="L516" s="15">
        <f t="shared" si="100"/>
        <v>1138794.6736213074</v>
      </c>
      <c r="M516" s="15"/>
      <c r="N516" s="15">
        <f t="shared" si="101"/>
        <v>1138794.6736213074</v>
      </c>
      <c r="O516" s="38">
        <f t="shared" si="95"/>
        <v>1138.7946736213073</v>
      </c>
      <c r="P516" s="38">
        <v>1052.0086887861598</v>
      </c>
      <c r="Q516" s="38">
        <f t="shared" si="96"/>
        <v>1052</v>
      </c>
      <c r="R516" s="38"/>
      <c r="S516" s="38"/>
      <c r="U516" s="38"/>
      <c r="V516" s="38"/>
      <c r="W516" s="38"/>
      <c r="X516" s="38"/>
    </row>
    <row r="517" spans="1:24" x14ac:dyDescent="0.25">
      <c r="A517" s="5"/>
      <c r="B517" s="1" t="s">
        <v>793</v>
      </c>
      <c r="C517" s="53">
        <v>4</v>
      </c>
      <c r="D517" s="75">
        <v>42.3553</v>
      </c>
      <c r="E517" s="179">
        <v>3521</v>
      </c>
      <c r="F517" s="139">
        <v>813362.4</v>
      </c>
      <c r="G517" s="61">
        <v>75</v>
      </c>
      <c r="H517" s="70">
        <f t="shared" si="98"/>
        <v>610021.80000000005</v>
      </c>
      <c r="I517" s="15">
        <f t="shared" si="97"/>
        <v>203340.59999999998</v>
      </c>
      <c r="J517" s="15">
        <f t="shared" si="94"/>
        <v>231.00323771655781</v>
      </c>
      <c r="K517" s="15">
        <f t="shared" si="99"/>
        <v>460.45512245338591</v>
      </c>
      <c r="L517" s="15">
        <f t="shared" si="100"/>
        <v>1080516.788844642</v>
      </c>
      <c r="M517" s="15"/>
      <c r="N517" s="15">
        <f t="shared" si="101"/>
        <v>1080516.788844642</v>
      </c>
      <c r="O517" s="38">
        <f t="shared" si="95"/>
        <v>1080.516788844642</v>
      </c>
      <c r="P517" s="38">
        <v>1029.3784515802874</v>
      </c>
      <c r="Q517" s="38">
        <f t="shared" si="96"/>
        <v>1029.4000000000001</v>
      </c>
      <c r="R517" s="38"/>
      <c r="S517" s="38"/>
      <c r="U517" s="38"/>
      <c r="V517" s="38"/>
      <c r="W517" s="38"/>
      <c r="X517" s="38"/>
    </row>
    <row r="518" spans="1:24" x14ac:dyDescent="0.25">
      <c r="A518" s="5"/>
      <c r="B518" s="1" t="s">
        <v>359</v>
      </c>
      <c r="C518" s="53">
        <v>4</v>
      </c>
      <c r="D518" s="75">
        <v>58.2791</v>
      </c>
      <c r="E518" s="179">
        <v>2508</v>
      </c>
      <c r="F518" s="139">
        <v>666951.69999999995</v>
      </c>
      <c r="G518" s="61">
        <v>75</v>
      </c>
      <c r="H518" s="70">
        <f t="shared" si="98"/>
        <v>500213.77500000002</v>
      </c>
      <c r="I518" s="15">
        <f t="shared" si="97"/>
        <v>166737.92499999993</v>
      </c>
      <c r="J518" s="15">
        <f t="shared" si="94"/>
        <v>265.92970494417858</v>
      </c>
      <c r="K518" s="15">
        <f t="shared" si="99"/>
        <v>425.52865522576514</v>
      </c>
      <c r="L518" s="15">
        <f t="shared" si="100"/>
        <v>977794.45371963677</v>
      </c>
      <c r="M518" s="15"/>
      <c r="N518" s="15">
        <f t="shared" si="101"/>
        <v>977794.45371963677</v>
      </c>
      <c r="O518" s="38">
        <f t="shared" si="95"/>
        <v>977.79445371963675</v>
      </c>
      <c r="P518" s="38">
        <v>920.73493398131916</v>
      </c>
      <c r="Q518" s="38">
        <f t="shared" si="96"/>
        <v>920.7</v>
      </c>
      <c r="R518" s="38"/>
      <c r="S518" s="38"/>
      <c r="U518" s="38"/>
      <c r="V518" s="38"/>
      <c r="W518" s="38"/>
      <c r="X518" s="38"/>
    </row>
    <row r="519" spans="1:24" x14ac:dyDescent="0.25">
      <c r="A519" s="5"/>
      <c r="B519" s="1" t="s">
        <v>360</v>
      </c>
      <c r="C519" s="53">
        <v>4</v>
      </c>
      <c r="D519" s="75">
        <v>21.251799999999999</v>
      </c>
      <c r="E519" s="179">
        <v>1566</v>
      </c>
      <c r="F519" s="139">
        <v>211255.4</v>
      </c>
      <c r="G519" s="61">
        <v>75</v>
      </c>
      <c r="H519" s="70">
        <f t="shared" si="98"/>
        <v>158441.54999999999</v>
      </c>
      <c r="I519" s="15">
        <f t="shared" si="97"/>
        <v>52813.850000000006</v>
      </c>
      <c r="J519" s="15">
        <f t="shared" si="94"/>
        <v>134.90127713920816</v>
      </c>
      <c r="K519" s="15">
        <f t="shared" si="99"/>
        <v>556.55708303073561</v>
      </c>
      <c r="L519" s="15">
        <f t="shared" si="100"/>
        <v>940781.29571690573</v>
      </c>
      <c r="M519" s="15"/>
      <c r="N519" s="15">
        <f t="shared" si="101"/>
        <v>940781.29571690573</v>
      </c>
      <c r="O519" s="38">
        <f t="shared" si="95"/>
        <v>940.78129571690579</v>
      </c>
      <c r="P519" s="38">
        <v>880.22249616805993</v>
      </c>
      <c r="Q519" s="38">
        <f t="shared" si="96"/>
        <v>880.2</v>
      </c>
      <c r="R519" s="38"/>
      <c r="S519" s="38"/>
      <c r="U519" s="38"/>
      <c r="V519" s="38"/>
      <c r="W519" s="38"/>
      <c r="X519" s="38"/>
    </row>
    <row r="520" spans="1:24" x14ac:dyDescent="0.25">
      <c r="A520" s="5"/>
      <c r="B520" s="1" t="s">
        <v>361</v>
      </c>
      <c r="C520" s="53">
        <v>4</v>
      </c>
      <c r="D520" s="75">
        <v>24.685799999999997</v>
      </c>
      <c r="E520" s="179">
        <v>1671</v>
      </c>
      <c r="F520" s="139">
        <v>322597.7</v>
      </c>
      <c r="G520" s="61">
        <v>75</v>
      </c>
      <c r="H520" s="70">
        <f t="shared" si="98"/>
        <v>241948.27499999999</v>
      </c>
      <c r="I520" s="15">
        <f t="shared" si="97"/>
        <v>80649.425000000017</v>
      </c>
      <c r="J520" s="15">
        <f t="shared" si="94"/>
        <v>193.05667265110714</v>
      </c>
      <c r="K520" s="15">
        <f t="shared" si="99"/>
        <v>498.40168751883658</v>
      </c>
      <c r="L520" s="15">
        <f t="shared" si="100"/>
        <v>886773.14881399565</v>
      </c>
      <c r="M520" s="15"/>
      <c r="N520" s="15">
        <f t="shared" si="101"/>
        <v>886773.14881399565</v>
      </c>
      <c r="O520" s="38">
        <f t="shared" si="95"/>
        <v>886.7731488139957</v>
      </c>
      <c r="P520" s="38">
        <v>827.52797185218935</v>
      </c>
      <c r="Q520" s="38">
        <f t="shared" si="96"/>
        <v>827.5</v>
      </c>
      <c r="R520" s="38"/>
      <c r="S520" s="38"/>
      <c r="U520" s="38"/>
      <c r="V520" s="38"/>
      <c r="W520" s="38"/>
      <c r="X520" s="38"/>
    </row>
    <row r="521" spans="1:24" x14ac:dyDescent="0.25">
      <c r="A521" s="5"/>
      <c r="B521" s="1" t="s">
        <v>362</v>
      </c>
      <c r="C521" s="53">
        <v>4</v>
      </c>
      <c r="D521" s="75">
        <v>25.828000000000003</v>
      </c>
      <c r="E521" s="179">
        <v>2092</v>
      </c>
      <c r="F521" s="139">
        <v>331023.2</v>
      </c>
      <c r="G521" s="61">
        <v>75</v>
      </c>
      <c r="H521" s="70">
        <f t="shared" si="98"/>
        <v>248267.4</v>
      </c>
      <c r="I521" s="15">
        <f t="shared" si="97"/>
        <v>82755.800000000017</v>
      </c>
      <c r="J521" s="15">
        <f t="shared" si="94"/>
        <v>158.23288718929254</v>
      </c>
      <c r="K521" s="15">
        <f t="shared" si="99"/>
        <v>533.22547298065115</v>
      </c>
      <c r="L521" s="15">
        <f t="shared" si="100"/>
        <v>978396.99394489569</v>
      </c>
      <c r="M521" s="15"/>
      <c r="N521" s="15">
        <f t="shared" si="101"/>
        <v>978396.99394489569</v>
      </c>
      <c r="O521" s="38">
        <f t="shared" si="95"/>
        <v>978.39699394489571</v>
      </c>
      <c r="P521" s="38">
        <v>900.03657643294207</v>
      </c>
      <c r="Q521" s="38">
        <f t="shared" si="96"/>
        <v>900</v>
      </c>
      <c r="R521" s="38"/>
      <c r="S521" s="38"/>
      <c r="U521" s="38"/>
      <c r="V521" s="38"/>
      <c r="W521" s="38"/>
      <c r="X521" s="38"/>
    </row>
    <row r="522" spans="1:24" x14ac:dyDescent="0.25">
      <c r="A522" s="5"/>
      <c r="B522" s="1" t="s">
        <v>363</v>
      </c>
      <c r="C522" s="53">
        <v>4</v>
      </c>
      <c r="D522" s="75">
        <v>71.106899999999996</v>
      </c>
      <c r="E522" s="179">
        <v>4319</v>
      </c>
      <c r="F522" s="139">
        <v>993208.6</v>
      </c>
      <c r="G522" s="61">
        <v>75</v>
      </c>
      <c r="H522" s="70">
        <f t="shared" si="98"/>
        <v>744906.45</v>
      </c>
      <c r="I522" s="15">
        <f t="shared" si="97"/>
        <v>248302.15000000002</v>
      </c>
      <c r="J522" s="15">
        <f t="shared" si="94"/>
        <v>229.96263023848113</v>
      </c>
      <c r="K522" s="15">
        <f t="shared" si="99"/>
        <v>461.49572993146262</v>
      </c>
      <c r="L522" s="15">
        <f t="shared" si="100"/>
        <v>1248520.2400911869</v>
      </c>
      <c r="M522" s="15"/>
      <c r="N522" s="15">
        <f t="shared" si="101"/>
        <v>1248520.2400911869</v>
      </c>
      <c r="O522" s="38">
        <f t="shared" si="95"/>
        <v>1248.5202400911869</v>
      </c>
      <c r="P522" s="38">
        <v>1128.2142745051351</v>
      </c>
      <c r="Q522" s="38">
        <f t="shared" si="96"/>
        <v>1128.2</v>
      </c>
      <c r="R522" s="38"/>
      <c r="S522" s="38"/>
      <c r="U522" s="38"/>
      <c r="V522" s="38"/>
      <c r="W522" s="38"/>
      <c r="X522" s="38"/>
    </row>
    <row r="523" spans="1:24" x14ac:dyDescent="0.25">
      <c r="A523" s="5"/>
      <c r="B523" s="1" t="s">
        <v>260</v>
      </c>
      <c r="C523" s="53">
        <v>4</v>
      </c>
      <c r="D523" s="75">
        <v>30.144199999999998</v>
      </c>
      <c r="E523" s="179">
        <v>1810</v>
      </c>
      <c r="F523" s="139">
        <v>252973.9</v>
      </c>
      <c r="G523" s="61">
        <v>75</v>
      </c>
      <c r="H523" s="70">
        <f t="shared" si="98"/>
        <v>189730.42499999999</v>
      </c>
      <c r="I523" s="15">
        <f t="shared" si="97"/>
        <v>63243.475000000006</v>
      </c>
      <c r="J523" s="15">
        <f t="shared" si="94"/>
        <v>139.76458563535911</v>
      </c>
      <c r="K523" s="15">
        <f t="shared" si="99"/>
        <v>551.69377453458458</v>
      </c>
      <c r="L523" s="15">
        <f t="shared" si="100"/>
        <v>985773.15272289806</v>
      </c>
      <c r="M523" s="15"/>
      <c r="N523" s="15">
        <f t="shared" si="101"/>
        <v>985773.15272289806</v>
      </c>
      <c r="O523" s="38">
        <f t="shared" si="95"/>
        <v>985.77315272289809</v>
      </c>
      <c r="P523" s="38">
        <v>918.55883210917216</v>
      </c>
      <c r="Q523" s="38">
        <f t="shared" si="96"/>
        <v>918.6</v>
      </c>
      <c r="R523" s="38"/>
      <c r="S523" s="38"/>
      <c r="U523" s="38"/>
      <c r="V523" s="38"/>
      <c r="W523" s="38"/>
      <c r="X523" s="38"/>
    </row>
    <row r="524" spans="1:24" x14ac:dyDescent="0.25">
      <c r="A524" s="5"/>
      <c r="B524" s="1" t="s">
        <v>285</v>
      </c>
      <c r="C524" s="53">
        <v>4</v>
      </c>
      <c r="D524" s="75">
        <v>36.931599999999996</v>
      </c>
      <c r="E524" s="179">
        <v>1903</v>
      </c>
      <c r="F524" s="139">
        <v>238958.7</v>
      </c>
      <c r="G524" s="61">
        <v>75</v>
      </c>
      <c r="H524" s="70">
        <f t="shared" si="98"/>
        <v>179219.02499999999</v>
      </c>
      <c r="I524" s="15">
        <f t="shared" si="97"/>
        <v>59739.675000000017</v>
      </c>
      <c r="J524" s="15">
        <f t="shared" si="94"/>
        <v>125.56946925906465</v>
      </c>
      <c r="K524" s="15">
        <f t="shared" si="99"/>
        <v>565.88889091087913</v>
      </c>
      <c r="L524" s="15">
        <f t="shared" si="100"/>
        <v>1033566.7746323196</v>
      </c>
      <c r="M524" s="15"/>
      <c r="N524" s="15">
        <f t="shared" si="101"/>
        <v>1033566.7746323196</v>
      </c>
      <c r="O524" s="38">
        <f t="shared" si="95"/>
        <v>1033.5667746323195</v>
      </c>
      <c r="P524" s="38">
        <v>967.70836061128023</v>
      </c>
      <c r="Q524" s="38">
        <f t="shared" si="96"/>
        <v>967.7</v>
      </c>
      <c r="R524" s="38"/>
      <c r="S524" s="38"/>
      <c r="U524" s="38"/>
      <c r="V524" s="38"/>
      <c r="W524" s="38"/>
      <c r="X524" s="38"/>
    </row>
    <row r="525" spans="1:24" x14ac:dyDescent="0.25">
      <c r="A525" s="5"/>
      <c r="B525" s="8"/>
      <c r="C525" s="8"/>
      <c r="D525" s="75">
        <v>0</v>
      </c>
      <c r="E525" s="181"/>
      <c r="F525" s="62"/>
      <c r="G525" s="61"/>
      <c r="H525" s="62">
        <f>H526+H527</f>
        <v>35003563.579999998</v>
      </c>
      <c r="K525" s="15"/>
      <c r="L525" s="15"/>
      <c r="M525" s="15"/>
      <c r="N525" s="15"/>
      <c r="O525" s="38">
        <f t="shared" si="95"/>
        <v>0</v>
      </c>
      <c r="P525" s="38">
        <v>0</v>
      </c>
      <c r="Q525" s="38">
        <f t="shared" si="96"/>
        <v>0</v>
      </c>
      <c r="R525" s="38"/>
      <c r="S525" s="38"/>
      <c r="U525" s="38"/>
      <c r="V525" s="38"/>
      <c r="W525" s="38"/>
      <c r="X525" s="38"/>
    </row>
    <row r="526" spans="1:24" x14ac:dyDescent="0.25">
      <c r="A526" s="32" t="s">
        <v>298</v>
      </c>
      <c r="B526" s="2" t="s">
        <v>2</v>
      </c>
      <c r="C526" s="64"/>
      <c r="D526" s="7">
        <v>1472.1347000000003</v>
      </c>
      <c r="E526" s="182">
        <f>E527</f>
        <v>113439</v>
      </c>
      <c r="F526" s="120"/>
      <c r="G526" s="61"/>
      <c r="H526" s="55">
        <f>H528</f>
        <v>11294738.125</v>
      </c>
      <c r="I526" s="12">
        <f>I528</f>
        <v>-11294738.125</v>
      </c>
      <c r="J526" s="12"/>
      <c r="K526" s="15"/>
      <c r="L526" s="15"/>
      <c r="M526" s="14">
        <f>M528</f>
        <v>51908484.307963885</v>
      </c>
      <c r="N526" s="12">
        <f t="shared" si="101"/>
        <v>51908484.307963885</v>
      </c>
      <c r="O526" s="38"/>
      <c r="P526" s="38"/>
      <c r="Q526" s="38">
        <f t="shared" si="96"/>
        <v>0</v>
      </c>
      <c r="R526" s="38"/>
      <c r="S526" s="38"/>
      <c r="U526" s="38"/>
      <c r="V526" s="38"/>
      <c r="W526" s="38"/>
      <c r="X526" s="38"/>
    </row>
    <row r="527" spans="1:24" x14ac:dyDescent="0.25">
      <c r="A527" s="32" t="s">
        <v>298</v>
      </c>
      <c r="B527" s="2" t="s">
        <v>3</v>
      </c>
      <c r="C527" s="64"/>
      <c r="D527" s="7">
        <v>1472.1347000000003</v>
      </c>
      <c r="E527" s="182">
        <f>SUM(E529:E567)</f>
        <v>113439</v>
      </c>
      <c r="F527" s="120">
        <f>SUM(F529:F567)</f>
        <v>45178952.5</v>
      </c>
      <c r="G527" s="61"/>
      <c r="H527" s="55">
        <f>SUM(H529:H567)</f>
        <v>23708825.455000002</v>
      </c>
      <c r="I527" s="12">
        <f>SUM(I529:I567)</f>
        <v>21470127.044999998</v>
      </c>
      <c r="J527" s="12"/>
      <c r="K527" s="15"/>
      <c r="L527" s="12">
        <f>SUM(L529:L567)</f>
        <v>40572079.291292965</v>
      </c>
      <c r="M527" s="15"/>
      <c r="N527" s="12">
        <f t="shared" si="101"/>
        <v>40572079.291292965</v>
      </c>
      <c r="O527" s="38"/>
      <c r="P527" s="38"/>
      <c r="Q527" s="38">
        <f t="shared" si="96"/>
        <v>0</v>
      </c>
      <c r="R527" s="38"/>
      <c r="S527" s="38"/>
      <c r="U527" s="38"/>
      <c r="V527" s="38"/>
      <c r="W527" s="38"/>
      <c r="X527" s="38"/>
    </row>
    <row r="528" spans="1:24" x14ac:dyDescent="0.25">
      <c r="A528" s="5"/>
      <c r="B528" s="1" t="s">
        <v>26</v>
      </c>
      <c r="C528" s="53">
        <v>2</v>
      </c>
      <c r="D528" s="75">
        <v>0</v>
      </c>
      <c r="E528" s="185"/>
      <c r="F528" s="70"/>
      <c r="G528" s="61">
        <v>25</v>
      </c>
      <c r="H528" s="70">
        <f>F527*G528/100</f>
        <v>11294738.125</v>
      </c>
      <c r="I528" s="15">
        <f>F528-H528</f>
        <v>-11294738.125</v>
      </c>
      <c r="J528" s="15"/>
      <c r="K528" s="15"/>
      <c r="L528" s="15"/>
      <c r="M528" s="15">
        <f>($L$7*$L$8*E526/$L$10)+($L$7*$L$9*D526/$L$11)</f>
        <v>51908484.307963885</v>
      </c>
      <c r="N528" s="15">
        <f t="shared" si="101"/>
        <v>51908484.307963885</v>
      </c>
      <c r="O528" s="38">
        <f t="shared" si="95"/>
        <v>51908.484307963889</v>
      </c>
      <c r="P528" s="38">
        <v>48292.939117471891</v>
      </c>
      <c r="Q528" s="38">
        <f t="shared" si="96"/>
        <v>48292.9</v>
      </c>
      <c r="R528" s="38"/>
      <c r="S528" s="38"/>
      <c r="U528" s="38"/>
      <c r="V528" s="38"/>
      <c r="W528" s="38"/>
      <c r="X528" s="38"/>
    </row>
    <row r="529" spans="1:24" x14ac:dyDescent="0.25">
      <c r="A529" s="5"/>
      <c r="B529" s="1" t="s">
        <v>364</v>
      </c>
      <c r="C529" s="53">
        <v>4</v>
      </c>
      <c r="D529" s="75">
        <v>29.834200000000003</v>
      </c>
      <c r="E529" s="179">
        <v>1630</v>
      </c>
      <c r="F529" s="140">
        <v>156814.6</v>
      </c>
      <c r="G529" s="61">
        <v>75</v>
      </c>
      <c r="H529" s="70">
        <f t="shared" ref="H529:H567" si="102">F529*G529/100</f>
        <v>117610.95</v>
      </c>
      <c r="I529" s="15">
        <f t="shared" ref="I529:I567" si="103">F529-H529</f>
        <v>39203.650000000009</v>
      </c>
      <c r="J529" s="15">
        <f t="shared" si="94"/>
        <v>96.205276073619629</v>
      </c>
      <c r="K529" s="15">
        <f t="shared" ref="K529:K567" si="104">$J$11*$J$19-J529</f>
        <v>595.25308409632407</v>
      </c>
      <c r="L529" s="15">
        <f t="shared" ref="L529:L567" si="105">IF(K529&gt;0,$J$7*$J$8*(K529/$K$19),0)+$J$7*$J$9*(E529/$E$19)+$J$7*$J$10*(D529/$D$19)</f>
        <v>1022412.8206159363</v>
      </c>
      <c r="M529" s="15"/>
      <c r="N529" s="15">
        <f t="shared" si="101"/>
        <v>1022412.8206159363</v>
      </c>
      <c r="O529" s="38">
        <f t="shared" si="95"/>
        <v>1022.4128206159363</v>
      </c>
      <c r="P529" s="38">
        <v>947.44809111353209</v>
      </c>
      <c r="Q529" s="38">
        <f t="shared" si="96"/>
        <v>947.4</v>
      </c>
      <c r="R529" s="38"/>
      <c r="S529" s="38"/>
      <c r="U529" s="38"/>
      <c r="V529" s="38"/>
      <c r="W529" s="38"/>
      <c r="X529" s="38"/>
    </row>
    <row r="530" spans="1:24" x14ac:dyDescent="0.25">
      <c r="A530" s="5"/>
      <c r="B530" s="1" t="s">
        <v>365</v>
      </c>
      <c r="C530" s="53">
        <v>4</v>
      </c>
      <c r="D530" s="75">
        <v>53.624000000000002</v>
      </c>
      <c r="E530" s="179">
        <v>2775</v>
      </c>
      <c r="F530" s="140">
        <v>539210.4</v>
      </c>
      <c r="G530" s="61">
        <v>75</v>
      </c>
      <c r="H530" s="70">
        <f t="shared" si="102"/>
        <v>404407.8</v>
      </c>
      <c r="I530" s="15">
        <f t="shared" si="103"/>
        <v>134802.60000000003</v>
      </c>
      <c r="J530" s="15">
        <f t="shared" si="94"/>
        <v>194.31005405405406</v>
      </c>
      <c r="K530" s="15">
        <f t="shared" si="104"/>
        <v>497.14830611588968</v>
      </c>
      <c r="L530" s="15">
        <f t="shared" si="105"/>
        <v>1083923.9975670921</v>
      </c>
      <c r="M530" s="15"/>
      <c r="N530" s="15">
        <f t="shared" si="101"/>
        <v>1083923.9975670921</v>
      </c>
      <c r="O530" s="38">
        <f t="shared" si="95"/>
        <v>1083.9239975670921</v>
      </c>
      <c r="P530" s="38">
        <v>1035.1794390968494</v>
      </c>
      <c r="Q530" s="38">
        <f t="shared" si="96"/>
        <v>1035.2</v>
      </c>
      <c r="R530" s="38"/>
      <c r="S530" s="38"/>
      <c r="U530" s="38"/>
      <c r="V530" s="38"/>
      <c r="W530" s="38"/>
      <c r="X530" s="38"/>
    </row>
    <row r="531" spans="1:24" x14ac:dyDescent="0.25">
      <c r="A531" s="5"/>
      <c r="B531" s="1" t="s">
        <v>366</v>
      </c>
      <c r="C531" s="53">
        <v>4</v>
      </c>
      <c r="D531" s="75">
        <v>39.252299999999998</v>
      </c>
      <c r="E531" s="179">
        <v>2616</v>
      </c>
      <c r="F531" s="140">
        <v>313722.59999999998</v>
      </c>
      <c r="G531" s="61">
        <v>75</v>
      </c>
      <c r="H531" s="70">
        <f t="shared" si="102"/>
        <v>235291.95</v>
      </c>
      <c r="I531" s="15">
        <f t="shared" si="103"/>
        <v>78430.649999999965</v>
      </c>
      <c r="J531" s="15">
        <f t="shared" si="94"/>
        <v>119.92454128440366</v>
      </c>
      <c r="K531" s="15">
        <f t="shared" si="104"/>
        <v>571.53381888554009</v>
      </c>
      <c r="L531" s="15">
        <f t="shared" si="105"/>
        <v>1121173.2995747498</v>
      </c>
      <c r="M531" s="15"/>
      <c r="N531" s="15">
        <f t="shared" si="101"/>
        <v>1121173.2995747498</v>
      </c>
      <c r="O531" s="38">
        <f t="shared" si="95"/>
        <v>1121.1732995747498</v>
      </c>
      <c r="P531" s="38">
        <v>1054.3796828002369</v>
      </c>
      <c r="Q531" s="38">
        <f t="shared" si="96"/>
        <v>1054.4000000000001</v>
      </c>
      <c r="R531" s="38"/>
      <c r="S531" s="38"/>
      <c r="U531" s="38"/>
      <c r="V531" s="38"/>
      <c r="W531" s="38"/>
      <c r="X531" s="38"/>
    </row>
    <row r="532" spans="1:24" x14ac:dyDescent="0.25">
      <c r="A532" s="5"/>
      <c r="B532" s="1" t="s">
        <v>367</v>
      </c>
      <c r="C532" s="53">
        <v>4</v>
      </c>
      <c r="D532" s="75">
        <v>36.294200000000004</v>
      </c>
      <c r="E532" s="179">
        <v>2501</v>
      </c>
      <c r="F532" s="140">
        <v>526846.69999999995</v>
      </c>
      <c r="G532" s="61">
        <v>75</v>
      </c>
      <c r="H532" s="70">
        <f t="shared" si="102"/>
        <v>395135.02500000002</v>
      </c>
      <c r="I532" s="15">
        <f t="shared" si="103"/>
        <v>131711.67499999993</v>
      </c>
      <c r="J532" s="15">
        <f t="shared" si="94"/>
        <v>210.65441823270689</v>
      </c>
      <c r="K532" s="15">
        <f t="shared" si="104"/>
        <v>480.8039419372368</v>
      </c>
      <c r="L532" s="15">
        <f t="shared" si="105"/>
        <v>983759.85105012474</v>
      </c>
      <c r="M532" s="15"/>
      <c r="N532" s="15">
        <f t="shared" si="101"/>
        <v>983759.85105012474</v>
      </c>
      <c r="O532" s="38">
        <f t="shared" si="95"/>
        <v>983.75985105012478</v>
      </c>
      <c r="P532" s="38">
        <v>922.33479328132103</v>
      </c>
      <c r="Q532" s="38">
        <f t="shared" si="96"/>
        <v>922.3</v>
      </c>
      <c r="R532" s="38"/>
      <c r="S532" s="38"/>
      <c r="U532" s="38"/>
      <c r="V532" s="38"/>
      <c r="W532" s="38"/>
      <c r="X532" s="38"/>
    </row>
    <row r="533" spans="1:24" x14ac:dyDescent="0.25">
      <c r="A533" s="5"/>
      <c r="B533" s="1" t="s">
        <v>368</v>
      </c>
      <c r="C533" s="53">
        <v>4</v>
      </c>
      <c r="D533" s="75">
        <v>37.5411</v>
      </c>
      <c r="E533" s="179">
        <v>3595</v>
      </c>
      <c r="F533" s="140">
        <v>659413.9</v>
      </c>
      <c r="G533" s="61">
        <v>75</v>
      </c>
      <c r="H533" s="70">
        <f t="shared" si="102"/>
        <v>494560.42499999999</v>
      </c>
      <c r="I533" s="15">
        <f t="shared" si="103"/>
        <v>164853.47500000003</v>
      </c>
      <c r="J533" s="15">
        <f t="shared" si="94"/>
        <v>183.42528511821976</v>
      </c>
      <c r="K533" s="15">
        <f t="shared" si="104"/>
        <v>508.03307505172393</v>
      </c>
      <c r="L533" s="15">
        <f t="shared" si="105"/>
        <v>1135307.8488942138</v>
      </c>
      <c r="M533" s="15"/>
      <c r="N533" s="15">
        <f t="shared" si="101"/>
        <v>1135307.8488942138</v>
      </c>
      <c r="O533" s="38">
        <f t="shared" si="95"/>
        <v>1135.3078488942137</v>
      </c>
      <c r="P533" s="38">
        <v>1042.3376243623184</v>
      </c>
      <c r="Q533" s="38">
        <f t="shared" si="96"/>
        <v>1042.3</v>
      </c>
      <c r="R533" s="38"/>
      <c r="S533" s="38"/>
      <c r="U533" s="38"/>
      <c r="V533" s="38"/>
      <c r="W533" s="38"/>
      <c r="X533" s="38"/>
    </row>
    <row r="534" spans="1:24" x14ac:dyDescent="0.25">
      <c r="A534" s="5"/>
      <c r="B534" s="1" t="s">
        <v>794</v>
      </c>
      <c r="C534" s="53">
        <v>4</v>
      </c>
      <c r="D534" s="75">
        <v>49.182700000000004</v>
      </c>
      <c r="E534" s="179">
        <v>3509</v>
      </c>
      <c r="F534" s="140">
        <v>528558.9</v>
      </c>
      <c r="G534" s="61">
        <v>75</v>
      </c>
      <c r="H534" s="70">
        <f t="shared" si="102"/>
        <v>396419.17499999999</v>
      </c>
      <c r="I534" s="15">
        <f t="shared" si="103"/>
        <v>132139.72500000003</v>
      </c>
      <c r="J534" s="15">
        <f t="shared" ref="J534:J596" si="106">F534/E534</f>
        <v>150.62949558278711</v>
      </c>
      <c r="K534" s="15">
        <f t="shared" si="104"/>
        <v>540.82886458715666</v>
      </c>
      <c r="L534" s="15">
        <f t="shared" si="105"/>
        <v>1202848.3247633833</v>
      </c>
      <c r="M534" s="15"/>
      <c r="N534" s="15">
        <f t="shared" si="101"/>
        <v>1202848.3247633833</v>
      </c>
      <c r="O534" s="38">
        <f t="shared" si="95"/>
        <v>1202.8483247633833</v>
      </c>
      <c r="P534" s="38">
        <v>1114.7355448638639</v>
      </c>
      <c r="Q534" s="38">
        <f t="shared" si="96"/>
        <v>1114.7</v>
      </c>
      <c r="R534" s="38"/>
      <c r="S534" s="38"/>
      <c r="U534" s="38"/>
      <c r="V534" s="38"/>
      <c r="W534" s="38"/>
      <c r="X534" s="38"/>
    </row>
    <row r="535" spans="1:24" x14ac:dyDescent="0.25">
      <c r="A535" s="5"/>
      <c r="B535" s="1" t="s">
        <v>369</v>
      </c>
      <c r="C535" s="53">
        <v>4</v>
      </c>
      <c r="D535" s="75">
        <v>52.974400000000003</v>
      </c>
      <c r="E535" s="179">
        <v>2405</v>
      </c>
      <c r="F535" s="140">
        <v>244439.8</v>
      </c>
      <c r="G535" s="61">
        <v>75</v>
      </c>
      <c r="H535" s="70">
        <f t="shared" si="102"/>
        <v>183329.85</v>
      </c>
      <c r="I535" s="15">
        <f t="shared" si="103"/>
        <v>61109.949999999983</v>
      </c>
      <c r="J535" s="15">
        <f t="shared" si="106"/>
        <v>101.63817047817048</v>
      </c>
      <c r="K535" s="15">
        <f t="shared" si="104"/>
        <v>589.82018969177329</v>
      </c>
      <c r="L535" s="15">
        <f t="shared" si="105"/>
        <v>1163238.7192829743</v>
      </c>
      <c r="M535" s="15"/>
      <c r="N535" s="15">
        <f t="shared" si="101"/>
        <v>1163238.7192829743</v>
      </c>
      <c r="O535" s="38">
        <f t="shared" ref="O535:O597" si="107">N535/1000</f>
        <v>1163.2387192829742</v>
      </c>
      <c r="P535" s="38">
        <v>1061.5852844863273</v>
      </c>
      <c r="Q535" s="38">
        <f t="shared" si="96"/>
        <v>1061.5999999999999</v>
      </c>
      <c r="R535" s="38"/>
      <c r="S535" s="38"/>
      <c r="U535" s="38"/>
      <c r="V535" s="38"/>
      <c r="W535" s="38"/>
      <c r="X535" s="38"/>
    </row>
    <row r="536" spans="1:24" x14ac:dyDescent="0.25">
      <c r="A536" s="5"/>
      <c r="B536" s="1" t="s">
        <v>370</v>
      </c>
      <c r="C536" s="53">
        <v>4</v>
      </c>
      <c r="D536" s="75">
        <v>20.2178</v>
      </c>
      <c r="E536" s="179">
        <v>1634</v>
      </c>
      <c r="F536" s="140">
        <v>163682</v>
      </c>
      <c r="G536" s="61">
        <v>75</v>
      </c>
      <c r="H536" s="70">
        <f t="shared" si="102"/>
        <v>122761.5</v>
      </c>
      <c r="I536" s="15">
        <f t="shared" si="103"/>
        <v>40920.5</v>
      </c>
      <c r="J536" s="15">
        <f t="shared" si="106"/>
        <v>100.17258261933904</v>
      </c>
      <c r="K536" s="15">
        <f t="shared" si="104"/>
        <v>591.28577755060473</v>
      </c>
      <c r="L536" s="15">
        <f t="shared" si="105"/>
        <v>989495.01064510678</v>
      </c>
      <c r="M536" s="15"/>
      <c r="N536" s="15">
        <f t="shared" si="101"/>
        <v>989495.01064510678</v>
      </c>
      <c r="O536" s="38">
        <f t="shared" si="107"/>
        <v>989.49501064510673</v>
      </c>
      <c r="P536" s="38">
        <v>919.01810378253356</v>
      </c>
      <c r="Q536" s="38">
        <f t="shared" si="96"/>
        <v>919</v>
      </c>
      <c r="R536" s="38"/>
      <c r="S536" s="38"/>
      <c r="U536" s="38"/>
      <c r="V536" s="38"/>
      <c r="W536" s="38"/>
      <c r="X536" s="38"/>
    </row>
    <row r="537" spans="1:24" x14ac:dyDescent="0.25">
      <c r="A537" s="5"/>
      <c r="B537" s="1" t="s">
        <v>371</v>
      </c>
      <c r="C537" s="53">
        <v>4</v>
      </c>
      <c r="D537" s="75">
        <v>136.13749999999999</v>
      </c>
      <c r="E537" s="179">
        <v>10111</v>
      </c>
      <c r="F537" s="140">
        <v>2428113.4</v>
      </c>
      <c r="G537" s="61">
        <v>75</v>
      </c>
      <c r="H537" s="70">
        <f t="shared" si="102"/>
        <v>1821085.05</v>
      </c>
      <c r="I537" s="15">
        <f t="shared" si="103"/>
        <v>607028.34999999986</v>
      </c>
      <c r="J537" s="15">
        <f t="shared" si="106"/>
        <v>240.14572248046682</v>
      </c>
      <c r="K537" s="15">
        <f t="shared" si="104"/>
        <v>451.3126376894769</v>
      </c>
      <c r="L537" s="15">
        <f t="shared" si="105"/>
        <v>2023511.2350737052</v>
      </c>
      <c r="M537" s="15"/>
      <c r="N537" s="15">
        <f t="shared" si="101"/>
        <v>2023511.2350737052</v>
      </c>
      <c r="O537" s="38">
        <f t="shared" si="107"/>
        <v>2023.5112350737052</v>
      </c>
      <c r="P537" s="38">
        <v>1884.1841517088619</v>
      </c>
      <c r="Q537" s="38">
        <f t="shared" ref="Q537:Q600" si="108">(ROUND(P537,1))</f>
        <v>1884.2</v>
      </c>
      <c r="R537" s="38"/>
      <c r="S537" s="38"/>
      <c r="U537" s="38"/>
      <c r="V537" s="38"/>
      <c r="W537" s="38"/>
      <c r="X537" s="38"/>
    </row>
    <row r="538" spans="1:24" x14ac:dyDescent="0.25">
      <c r="A538" s="5"/>
      <c r="B538" s="1" t="s">
        <v>372</v>
      </c>
      <c r="C538" s="53">
        <v>4</v>
      </c>
      <c r="D538" s="75">
        <v>13.699300000000001</v>
      </c>
      <c r="E538" s="179">
        <v>1329</v>
      </c>
      <c r="F538" s="140">
        <v>181247.7</v>
      </c>
      <c r="G538" s="61">
        <v>75</v>
      </c>
      <c r="H538" s="70">
        <f t="shared" si="102"/>
        <v>135935.77499999999</v>
      </c>
      <c r="I538" s="15">
        <f t="shared" si="103"/>
        <v>45311.925000000017</v>
      </c>
      <c r="J538" s="15">
        <f t="shared" si="106"/>
        <v>136.37900677200903</v>
      </c>
      <c r="K538" s="15">
        <f t="shared" si="104"/>
        <v>555.07935339793471</v>
      </c>
      <c r="L538" s="15">
        <f t="shared" si="105"/>
        <v>892275.05845195986</v>
      </c>
      <c r="M538" s="15"/>
      <c r="N538" s="15">
        <f t="shared" si="101"/>
        <v>892275.05845195986</v>
      </c>
      <c r="O538" s="38">
        <f t="shared" si="107"/>
        <v>892.27505845195981</v>
      </c>
      <c r="P538" s="38">
        <v>824.60305557007314</v>
      </c>
      <c r="Q538" s="38">
        <f t="shared" si="108"/>
        <v>824.6</v>
      </c>
      <c r="R538" s="38"/>
      <c r="S538" s="38"/>
      <c r="U538" s="38"/>
      <c r="V538" s="38"/>
      <c r="W538" s="38"/>
      <c r="X538" s="38"/>
    </row>
    <row r="539" spans="1:24" x14ac:dyDescent="0.25">
      <c r="A539" s="5"/>
      <c r="B539" s="1" t="s">
        <v>373</v>
      </c>
      <c r="C539" s="53">
        <v>4</v>
      </c>
      <c r="D539" s="75">
        <v>30.762199999999996</v>
      </c>
      <c r="E539" s="179">
        <v>2214</v>
      </c>
      <c r="F539" s="140">
        <v>320308.59999999998</v>
      </c>
      <c r="G539" s="61">
        <v>75</v>
      </c>
      <c r="H539" s="70">
        <f t="shared" si="102"/>
        <v>240231.45</v>
      </c>
      <c r="I539" s="15">
        <f t="shared" si="103"/>
        <v>80077.149999999965</v>
      </c>
      <c r="J539" s="15">
        <f t="shared" si="106"/>
        <v>144.67416440831073</v>
      </c>
      <c r="K539" s="15">
        <f t="shared" si="104"/>
        <v>546.78419576163299</v>
      </c>
      <c r="L539" s="15">
        <f t="shared" si="105"/>
        <v>1022923.0272798429</v>
      </c>
      <c r="M539" s="15"/>
      <c r="N539" s="15">
        <f t="shared" si="101"/>
        <v>1022923.0272798429</v>
      </c>
      <c r="O539" s="38">
        <f t="shared" si="107"/>
        <v>1022.9230272798429</v>
      </c>
      <c r="P539" s="38">
        <v>934.11809973553682</v>
      </c>
      <c r="Q539" s="38">
        <f t="shared" si="108"/>
        <v>934.1</v>
      </c>
      <c r="R539" s="38"/>
      <c r="S539" s="38"/>
      <c r="U539" s="38"/>
      <c r="V539" s="38"/>
      <c r="W539" s="38"/>
      <c r="X539" s="38"/>
    </row>
    <row r="540" spans="1:24" x14ac:dyDescent="0.25">
      <c r="A540" s="5"/>
      <c r="B540" s="1" t="s">
        <v>374</v>
      </c>
      <c r="C540" s="53">
        <v>4</v>
      </c>
      <c r="D540" s="75">
        <v>61.717500000000001</v>
      </c>
      <c r="E540" s="179">
        <v>4633</v>
      </c>
      <c r="F540" s="140">
        <v>786297.9</v>
      </c>
      <c r="G540" s="61">
        <v>75</v>
      </c>
      <c r="H540" s="70">
        <f t="shared" si="102"/>
        <v>589723.42500000005</v>
      </c>
      <c r="I540" s="15">
        <f t="shared" si="103"/>
        <v>196574.47499999998</v>
      </c>
      <c r="J540" s="15">
        <f t="shared" si="106"/>
        <v>169.7167925750054</v>
      </c>
      <c r="K540" s="15">
        <f t="shared" si="104"/>
        <v>521.74156759493826</v>
      </c>
      <c r="L540" s="15">
        <f t="shared" si="105"/>
        <v>1330952.1980431224</v>
      </c>
      <c r="M540" s="15"/>
      <c r="N540" s="15">
        <f t="shared" si="101"/>
        <v>1330952.1980431224</v>
      </c>
      <c r="O540" s="38">
        <f t="shared" si="107"/>
        <v>1330.9521980431225</v>
      </c>
      <c r="P540" s="38">
        <v>1256.8512331030975</v>
      </c>
      <c r="Q540" s="38">
        <f t="shared" si="108"/>
        <v>1256.9000000000001</v>
      </c>
      <c r="R540" s="38"/>
      <c r="S540" s="38"/>
      <c r="U540" s="38"/>
      <c r="V540" s="38"/>
      <c r="W540" s="38"/>
      <c r="X540" s="38"/>
    </row>
    <row r="541" spans="1:24" x14ac:dyDescent="0.25">
      <c r="A541" s="5"/>
      <c r="B541" s="1" t="s">
        <v>375</v>
      </c>
      <c r="C541" s="53">
        <v>4</v>
      </c>
      <c r="D541" s="75">
        <v>30.177800000000001</v>
      </c>
      <c r="E541" s="179">
        <v>1868</v>
      </c>
      <c r="F541" s="140">
        <v>244968.9</v>
      </c>
      <c r="G541" s="61">
        <v>75</v>
      </c>
      <c r="H541" s="70">
        <f t="shared" si="102"/>
        <v>183726.67499999999</v>
      </c>
      <c r="I541" s="15">
        <f t="shared" si="103"/>
        <v>61242.225000000006</v>
      </c>
      <c r="J541" s="15">
        <f t="shared" si="106"/>
        <v>131.13966809421842</v>
      </c>
      <c r="K541" s="15">
        <f t="shared" si="104"/>
        <v>560.31869207572527</v>
      </c>
      <c r="L541" s="15">
        <f t="shared" si="105"/>
        <v>1002962.941761425</v>
      </c>
      <c r="M541" s="15"/>
      <c r="N541" s="15">
        <f t="shared" si="101"/>
        <v>1002962.941761425</v>
      </c>
      <c r="O541" s="38">
        <f t="shared" si="107"/>
        <v>1002.962941761425</v>
      </c>
      <c r="P541" s="38">
        <v>939.04894282096325</v>
      </c>
      <c r="Q541" s="38">
        <f t="shared" si="108"/>
        <v>939</v>
      </c>
      <c r="R541" s="38"/>
      <c r="S541" s="38"/>
      <c r="U541" s="38"/>
      <c r="V541" s="38"/>
      <c r="W541" s="38"/>
      <c r="X541" s="38"/>
    </row>
    <row r="542" spans="1:24" x14ac:dyDescent="0.25">
      <c r="A542" s="5"/>
      <c r="B542" s="1" t="s">
        <v>376</v>
      </c>
      <c r="C542" s="53">
        <v>4</v>
      </c>
      <c r="D542" s="75">
        <v>51.029200000000003</v>
      </c>
      <c r="E542" s="179">
        <v>4275</v>
      </c>
      <c r="F542" s="140">
        <v>547105.6</v>
      </c>
      <c r="G542" s="61">
        <v>75</v>
      </c>
      <c r="H542" s="70">
        <f t="shared" si="102"/>
        <v>410329.2</v>
      </c>
      <c r="I542" s="15">
        <f t="shared" si="103"/>
        <v>136776.39999999997</v>
      </c>
      <c r="J542" s="15">
        <f t="shared" si="106"/>
        <v>127.97791812865496</v>
      </c>
      <c r="K542" s="15">
        <f t="shared" si="104"/>
        <v>563.48044204128871</v>
      </c>
      <c r="L542" s="15">
        <f t="shared" si="105"/>
        <v>1316435.8226552913</v>
      </c>
      <c r="M542" s="15"/>
      <c r="N542" s="15">
        <f t="shared" si="101"/>
        <v>1316435.8226552913</v>
      </c>
      <c r="O542" s="38">
        <f t="shared" si="107"/>
        <v>1316.4358226552913</v>
      </c>
      <c r="P542" s="38">
        <v>1218.1094728796943</v>
      </c>
      <c r="Q542" s="38">
        <f t="shared" si="108"/>
        <v>1218.0999999999999</v>
      </c>
      <c r="R542" s="38"/>
      <c r="S542" s="38"/>
      <c r="U542" s="38"/>
      <c r="V542" s="38"/>
      <c r="W542" s="38"/>
      <c r="X542" s="38"/>
    </row>
    <row r="543" spans="1:24" x14ac:dyDescent="0.25">
      <c r="A543" s="5"/>
      <c r="B543" s="1" t="s">
        <v>377</v>
      </c>
      <c r="C543" s="53">
        <v>4</v>
      </c>
      <c r="D543" s="75">
        <v>17.363900000000001</v>
      </c>
      <c r="E543" s="179">
        <v>1502</v>
      </c>
      <c r="F543" s="140">
        <v>181231.4</v>
      </c>
      <c r="G543" s="61">
        <v>75</v>
      </c>
      <c r="H543" s="70">
        <f t="shared" si="102"/>
        <v>135923.54999999999</v>
      </c>
      <c r="I543" s="15">
        <f t="shared" si="103"/>
        <v>45307.850000000006</v>
      </c>
      <c r="J543" s="15">
        <f t="shared" si="106"/>
        <v>120.66005326231691</v>
      </c>
      <c r="K543" s="15">
        <f t="shared" si="104"/>
        <v>570.79830690762685</v>
      </c>
      <c r="L543" s="15">
        <f t="shared" si="105"/>
        <v>941117.23173491587</v>
      </c>
      <c r="M543" s="15"/>
      <c r="N543" s="15">
        <f t="shared" si="101"/>
        <v>941117.23173491587</v>
      </c>
      <c r="O543" s="38">
        <f t="shared" si="107"/>
        <v>941.11723173491589</v>
      </c>
      <c r="P543" s="38">
        <v>849.83231940156236</v>
      </c>
      <c r="Q543" s="38">
        <f t="shared" si="108"/>
        <v>849.8</v>
      </c>
      <c r="R543" s="38"/>
      <c r="S543" s="38"/>
      <c r="U543" s="38"/>
      <c r="V543" s="38"/>
      <c r="W543" s="38"/>
      <c r="X543" s="38"/>
    </row>
    <row r="544" spans="1:24" x14ac:dyDescent="0.25">
      <c r="A544" s="5"/>
      <c r="B544" s="1" t="s">
        <v>378</v>
      </c>
      <c r="C544" s="53">
        <v>4</v>
      </c>
      <c r="D544" s="75">
        <v>21.911300000000004</v>
      </c>
      <c r="E544" s="179">
        <v>1986</v>
      </c>
      <c r="F544" s="140">
        <v>220411.9</v>
      </c>
      <c r="G544" s="61">
        <v>75</v>
      </c>
      <c r="H544" s="70">
        <f t="shared" si="102"/>
        <v>165308.92499999999</v>
      </c>
      <c r="I544" s="15">
        <f t="shared" si="103"/>
        <v>55102.975000000006</v>
      </c>
      <c r="J544" s="15">
        <f t="shared" si="106"/>
        <v>110.98282980866063</v>
      </c>
      <c r="K544" s="15">
        <f t="shared" si="104"/>
        <v>580.47553036128306</v>
      </c>
      <c r="L544" s="15">
        <f t="shared" si="105"/>
        <v>1016837.7746473009</v>
      </c>
      <c r="M544" s="15"/>
      <c r="N544" s="15">
        <f t="shared" si="101"/>
        <v>1016837.7746473009</v>
      </c>
      <c r="O544" s="38">
        <f t="shared" si="107"/>
        <v>1016.837774647301</v>
      </c>
      <c r="P544" s="38">
        <v>929.81801650396289</v>
      </c>
      <c r="Q544" s="38">
        <f t="shared" si="108"/>
        <v>929.8</v>
      </c>
      <c r="R544" s="38"/>
      <c r="S544" s="38"/>
      <c r="U544" s="38"/>
      <c r="V544" s="38"/>
      <c r="W544" s="38"/>
      <c r="X544" s="38"/>
    </row>
    <row r="545" spans="1:24" x14ac:dyDescent="0.25">
      <c r="A545" s="5"/>
      <c r="B545" s="1" t="s">
        <v>158</v>
      </c>
      <c r="C545" s="53">
        <v>4</v>
      </c>
      <c r="D545" s="75">
        <v>17.215700000000002</v>
      </c>
      <c r="E545" s="179">
        <v>943</v>
      </c>
      <c r="F545" s="140">
        <v>221066</v>
      </c>
      <c r="G545" s="61">
        <v>75</v>
      </c>
      <c r="H545" s="70">
        <f t="shared" si="102"/>
        <v>165799.5</v>
      </c>
      <c r="I545" s="15">
        <f t="shared" si="103"/>
        <v>55266.5</v>
      </c>
      <c r="J545" s="15">
        <f t="shared" si="106"/>
        <v>234.42841993637327</v>
      </c>
      <c r="K545" s="15">
        <f t="shared" si="104"/>
        <v>457.02994023357041</v>
      </c>
      <c r="L545" s="15">
        <f t="shared" si="105"/>
        <v>736487.05985210848</v>
      </c>
      <c r="M545" s="15"/>
      <c r="N545" s="15">
        <f t="shared" si="101"/>
        <v>736487.05985210848</v>
      </c>
      <c r="O545" s="38">
        <f t="shared" si="107"/>
        <v>736.48705985210847</v>
      </c>
      <c r="P545" s="38">
        <v>758.51325633021656</v>
      </c>
      <c r="Q545" s="38">
        <f t="shared" si="108"/>
        <v>758.5</v>
      </c>
      <c r="R545" s="38"/>
      <c r="S545" s="38"/>
      <c r="U545" s="38"/>
      <c r="V545" s="38"/>
      <c r="W545" s="38"/>
      <c r="X545" s="38"/>
    </row>
    <row r="546" spans="1:24" x14ac:dyDescent="0.25">
      <c r="A546" s="5"/>
      <c r="B546" s="1" t="s">
        <v>379</v>
      </c>
      <c r="C546" s="53">
        <v>4</v>
      </c>
      <c r="D546" s="75">
        <v>31.447900000000001</v>
      </c>
      <c r="E546" s="179">
        <v>2503</v>
      </c>
      <c r="F546" s="140">
        <v>368303.5</v>
      </c>
      <c r="G546" s="61">
        <v>75</v>
      </c>
      <c r="H546" s="70">
        <f t="shared" si="102"/>
        <v>276227.625</v>
      </c>
      <c r="I546" s="15">
        <f t="shared" si="103"/>
        <v>92075.875</v>
      </c>
      <c r="J546" s="15">
        <f t="shared" si="106"/>
        <v>147.14482620854974</v>
      </c>
      <c r="K546" s="15">
        <f t="shared" si="104"/>
        <v>544.313533961394</v>
      </c>
      <c r="L546" s="15">
        <f t="shared" si="105"/>
        <v>1051554.4309633328</v>
      </c>
      <c r="M546" s="15"/>
      <c r="N546" s="15">
        <f t="shared" si="101"/>
        <v>1051554.4309633328</v>
      </c>
      <c r="O546" s="38">
        <f t="shared" si="107"/>
        <v>1051.5544309633328</v>
      </c>
      <c r="P546" s="38">
        <v>970.39366751080559</v>
      </c>
      <c r="Q546" s="38">
        <f t="shared" si="108"/>
        <v>970.4</v>
      </c>
      <c r="R546" s="38"/>
      <c r="S546" s="38"/>
      <c r="U546" s="38"/>
      <c r="V546" s="38"/>
      <c r="W546" s="38"/>
      <c r="X546" s="38"/>
    </row>
    <row r="547" spans="1:24" x14ac:dyDescent="0.25">
      <c r="A547" s="5"/>
      <c r="B547" s="1" t="s">
        <v>888</v>
      </c>
      <c r="C547" s="53">
        <v>3</v>
      </c>
      <c r="D547" s="75">
        <v>72.1755</v>
      </c>
      <c r="E547" s="179">
        <v>15036</v>
      </c>
      <c r="F547" s="140">
        <v>25438472.300000001</v>
      </c>
      <c r="G547" s="61">
        <v>35</v>
      </c>
      <c r="H547" s="70">
        <f t="shared" si="102"/>
        <v>8903465.3049999997</v>
      </c>
      <c r="I547" s="15">
        <f t="shared" si="103"/>
        <v>16535006.995000001</v>
      </c>
      <c r="J547" s="15">
        <f t="shared" si="106"/>
        <v>1691.8377427507316</v>
      </c>
      <c r="K547" s="15">
        <f t="shared" si="104"/>
        <v>-1000.3793825807879</v>
      </c>
      <c r="L547" s="15">
        <f t="shared" si="105"/>
        <v>1762319.6796715804</v>
      </c>
      <c r="M547" s="15"/>
      <c r="N547" s="15">
        <f t="shared" si="101"/>
        <v>1762319.6796715804</v>
      </c>
      <c r="O547" s="38">
        <f t="shared" si="107"/>
        <v>1762.3196796715804</v>
      </c>
      <c r="P547" s="38">
        <v>1624.2151289736767</v>
      </c>
      <c r="Q547" s="38">
        <f t="shared" si="108"/>
        <v>1624.2</v>
      </c>
      <c r="R547" s="38"/>
      <c r="S547" s="38"/>
      <c r="U547" s="38"/>
      <c r="V547" s="38"/>
      <c r="W547" s="38"/>
      <c r="X547" s="38"/>
    </row>
    <row r="548" spans="1:24" x14ac:dyDescent="0.25">
      <c r="A548" s="5"/>
      <c r="B548" s="1" t="s">
        <v>380</v>
      </c>
      <c r="C548" s="53">
        <v>4</v>
      </c>
      <c r="D548" s="75">
        <v>13.830499999999999</v>
      </c>
      <c r="E548" s="179">
        <v>1003</v>
      </c>
      <c r="F548" s="140">
        <v>264076.2</v>
      </c>
      <c r="G548" s="61">
        <v>75</v>
      </c>
      <c r="H548" s="70">
        <f t="shared" si="102"/>
        <v>198057.15</v>
      </c>
      <c r="I548" s="15">
        <f t="shared" si="103"/>
        <v>66019.050000000017</v>
      </c>
      <c r="J548" s="15">
        <f t="shared" si="106"/>
        <v>263.28634097706879</v>
      </c>
      <c r="K548" s="15">
        <f t="shared" si="104"/>
        <v>428.17201919287493</v>
      </c>
      <c r="L548" s="15">
        <f t="shared" si="105"/>
        <v>695566.83979900263</v>
      </c>
      <c r="M548" s="15"/>
      <c r="N548" s="15">
        <f t="shared" si="101"/>
        <v>695566.83979900263</v>
      </c>
      <c r="O548" s="38">
        <f t="shared" si="107"/>
        <v>695.56683979900265</v>
      </c>
      <c r="P548" s="38">
        <v>715.39957915193474</v>
      </c>
      <c r="Q548" s="38">
        <f t="shared" si="108"/>
        <v>715.4</v>
      </c>
      <c r="R548" s="38"/>
      <c r="S548" s="38"/>
      <c r="U548" s="38"/>
      <c r="V548" s="38"/>
      <c r="W548" s="38"/>
      <c r="X548" s="38"/>
    </row>
    <row r="549" spans="1:24" x14ac:dyDescent="0.25">
      <c r="A549" s="5"/>
      <c r="B549" s="1" t="s">
        <v>381</v>
      </c>
      <c r="C549" s="53">
        <v>4</v>
      </c>
      <c r="D549" s="75">
        <v>89.205900000000014</v>
      </c>
      <c r="E549" s="179">
        <v>5615</v>
      </c>
      <c r="F549" s="140">
        <v>1891441</v>
      </c>
      <c r="G549" s="61">
        <v>75</v>
      </c>
      <c r="H549" s="70">
        <f t="shared" si="102"/>
        <v>1418580.75</v>
      </c>
      <c r="I549" s="15">
        <f t="shared" si="103"/>
        <v>472860.25</v>
      </c>
      <c r="J549" s="15">
        <f t="shared" si="106"/>
        <v>336.85503116651824</v>
      </c>
      <c r="K549" s="15">
        <f t="shared" si="104"/>
        <v>354.60332900342547</v>
      </c>
      <c r="L549" s="15">
        <f t="shared" si="105"/>
        <v>1297582.8562424043</v>
      </c>
      <c r="M549" s="15"/>
      <c r="N549" s="15">
        <f t="shared" si="101"/>
        <v>1297582.8562424043</v>
      </c>
      <c r="O549" s="38">
        <f t="shared" si="107"/>
        <v>1297.5828562424044</v>
      </c>
      <c r="P549" s="38">
        <v>1182.3815020980617</v>
      </c>
      <c r="Q549" s="38">
        <f t="shared" si="108"/>
        <v>1182.4000000000001</v>
      </c>
      <c r="R549" s="38"/>
      <c r="S549" s="38"/>
      <c r="U549" s="38"/>
      <c r="V549" s="38"/>
      <c r="W549" s="38"/>
      <c r="X549" s="38"/>
    </row>
    <row r="550" spans="1:24" x14ac:dyDescent="0.25">
      <c r="A550" s="5"/>
      <c r="B550" s="1" t="s">
        <v>382</v>
      </c>
      <c r="C550" s="53">
        <v>4</v>
      </c>
      <c r="D550" s="75">
        <v>28.287100000000002</v>
      </c>
      <c r="E550" s="179">
        <v>2117</v>
      </c>
      <c r="F550" s="140">
        <v>2045359.1</v>
      </c>
      <c r="G550" s="61">
        <v>75</v>
      </c>
      <c r="H550" s="70">
        <f t="shared" si="102"/>
        <v>1534019.325</v>
      </c>
      <c r="I550" s="15">
        <f t="shared" si="103"/>
        <v>511339.77500000014</v>
      </c>
      <c r="J550" s="15">
        <f t="shared" si="106"/>
        <v>966.15923476617854</v>
      </c>
      <c r="K550" s="15">
        <f t="shared" si="104"/>
        <v>-274.70087459623483</v>
      </c>
      <c r="L550" s="15">
        <f t="shared" si="105"/>
        <v>301315.59600921115</v>
      </c>
      <c r="M550" s="15"/>
      <c r="N550" s="15">
        <f t="shared" si="101"/>
        <v>301315.59600921115</v>
      </c>
      <c r="O550" s="38">
        <f t="shared" si="107"/>
        <v>301.31559600921116</v>
      </c>
      <c r="P550" s="38">
        <v>280.95863510129936</v>
      </c>
      <c r="Q550" s="38">
        <f t="shared" si="108"/>
        <v>281</v>
      </c>
      <c r="R550" s="38"/>
      <c r="S550" s="38"/>
      <c r="U550" s="38"/>
      <c r="V550" s="38"/>
      <c r="W550" s="38"/>
      <c r="X550" s="38"/>
    </row>
    <row r="551" spans="1:24" x14ac:dyDescent="0.25">
      <c r="A551" s="5"/>
      <c r="B551" s="1" t="s">
        <v>383</v>
      </c>
      <c r="C551" s="53">
        <v>4</v>
      </c>
      <c r="D551" s="75">
        <v>44.047899999999998</v>
      </c>
      <c r="E551" s="179">
        <v>3796</v>
      </c>
      <c r="F551" s="140">
        <v>455803.8</v>
      </c>
      <c r="G551" s="61">
        <v>75</v>
      </c>
      <c r="H551" s="70">
        <f t="shared" si="102"/>
        <v>341852.85</v>
      </c>
      <c r="I551" s="15">
        <f t="shared" si="103"/>
        <v>113950.95000000001</v>
      </c>
      <c r="J551" s="15">
        <f t="shared" si="106"/>
        <v>120.07476290832454</v>
      </c>
      <c r="K551" s="15">
        <f t="shared" si="104"/>
        <v>571.38359726161912</v>
      </c>
      <c r="L551" s="15">
        <f t="shared" si="105"/>
        <v>1256734.6926876693</v>
      </c>
      <c r="M551" s="15"/>
      <c r="N551" s="15">
        <f t="shared" si="101"/>
        <v>1256734.6926876693</v>
      </c>
      <c r="O551" s="38">
        <f t="shared" si="107"/>
        <v>1256.7346926876694</v>
      </c>
      <c r="P551" s="38">
        <v>1165.1536846839169</v>
      </c>
      <c r="Q551" s="38">
        <f t="shared" si="108"/>
        <v>1165.2</v>
      </c>
      <c r="R551" s="38"/>
      <c r="S551" s="38"/>
      <c r="U551" s="38"/>
      <c r="V551" s="38"/>
      <c r="W551" s="38"/>
      <c r="X551" s="38"/>
    </row>
    <row r="552" spans="1:24" x14ac:dyDescent="0.25">
      <c r="A552" s="5"/>
      <c r="B552" s="1" t="s">
        <v>384</v>
      </c>
      <c r="C552" s="53">
        <v>4</v>
      </c>
      <c r="D552" s="75">
        <v>45.811300000000003</v>
      </c>
      <c r="E552" s="179">
        <v>2519</v>
      </c>
      <c r="F552" s="140">
        <v>407467.8</v>
      </c>
      <c r="G552" s="61">
        <v>75</v>
      </c>
      <c r="H552" s="70">
        <f t="shared" si="102"/>
        <v>305600.84999999998</v>
      </c>
      <c r="I552" s="15">
        <f t="shared" si="103"/>
        <v>101866.95000000001</v>
      </c>
      <c r="J552" s="15">
        <f t="shared" si="106"/>
        <v>161.75776101627631</v>
      </c>
      <c r="K552" s="15">
        <f t="shared" si="104"/>
        <v>529.70059915366744</v>
      </c>
      <c r="L552" s="15">
        <f t="shared" si="105"/>
        <v>1076530.7652161079</v>
      </c>
      <c r="M552" s="15"/>
      <c r="N552" s="15">
        <f t="shared" si="101"/>
        <v>1076530.7652161079</v>
      </c>
      <c r="O552" s="38">
        <f t="shared" si="107"/>
        <v>1076.530765216108</v>
      </c>
      <c r="P552" s="38">
        <v>1016.3625028240418</v>
      </c>
      <c r="Q552" s="38">
        <f t="shared" si="108"/>
        <v>1016.4</v>
      </c>
      <c r="R552" s="38"/>
      <c r="S552" s="38"/>
      <c r="U552" s="38"/>
      <c r="V552" s="38"/>
      <c r="W552" s="38"/>
      <c r="X552" s="38"/>
    </row>
    <row r="553" spans="1:24" x14ac:dyDescent="0.25">
      <c r="A553" s="5"/>
      <c r="B553" s="1" t="s">
        <v>385</v>
      </c>
      <c r="C553" s="53">
        <v>4</v>
      </c>
      <c r="D553" s="75">
        <v>76.026800000000009</v>
      </c>
      <c r="E553" s="179">
        <v>5014</v>
      </c>
      <c r="F553" s="140">
        <v>812428</v>
      </c>
      <c r="G553" s="61">
        <v>75</v>
      </c>
      <c r="H553" s="70">
        <f t="shared" si="102"/>
        <v>609321</v>
      </c>
      <c r="I553" s="15">
        <f t="shared" si="103"/>
        <v>203107</v>
      </c>
      <c r="J553" s="15">
        <f t="shared" si="106"/>
        <v>162.0319106501795</v>
      </c>
      <c r="K553" s="15">
        <f t="shared" si="104"/>
        <v>529.42644951976422</v>
      </c>
      <c r="L553" s="15">
        <f t="shared" si="105"/>
        <v>1422131.6800753796</v>
      </c>
      <c r="M553" s="15"/>
      <c r="N553" s="15">
        <f t="shared" si="101"/>
        <v>1422131.6800753796</v>
      </c>
      <c r="O553" s="38">
        <f t="shared" si="107"/>
        <v>1422.1316800753796</v>
      </c>
      <c r="P553" s="38">
        <v>1291.9300536456183</v>
      </c>
      <c r="Q553" s="38">
        <f t="shared" si="108"/>
        <v>1291.9000000000001</v>
      </c>
      <c r="R553" s="38"/>
      <c r="S553" s="38"/>
      <c r="U553" s="38"/>
      <c r="V553" s="38"/>
      <c r="W553" s="38"/>
      <c r="X553" s="38"/>
    </row>
    <row r="554" spans="1:24" x14ac:dyDescent="0.25">
      <c r="A554" s="5"/>
      <c r="B554" s="1" t="s">
        <v>386</v>
      </c>
      <c r="C554" s="53">
        <v>4</v>
      </c>
      <c r="D554" s="75">
        <v>21.168299999999999</v>
      </c>
      <c r="E554" s="179">
        <v>1253</v>
      </c>
      <c r="F554" s="140">
        <v>260355.20000000001</v>
      </c>
      <c r="G554" s="61">
        <v>75</v>
      </c>
      <c r="H554" s="70">
        <f t="shared" si="102"/>
        <v>195266.4</v>
      </c>
      <c r="I554" s="15">
        <f t="shared" si="103"/>
        <v>65088.800000000017</v>
      </c>
      <c r="J554" s="15">
        <f t="shared" si="106"/>
        <v>207.7854748603352</v>
      </c>
      <c r="K554" s="15">
        <f t="shared" si="104"/>
        <v>483.67288530960855</v>
      </c>
      <c r="L554" s="15">
        <f t="shared" si="105"/>
        <v>814373.63485611568</v>
      </c>
      <c r="M554" s="15"/>
      <c r="N554" s="15">
        <f t="shared" si="101"/>
        <v>814373.63485611568</v>
      </c>
      <c r="O554" s="38">
        <f t="shared" si="107"/>
        <v>814.3736348561157</v>
      </c>
      <c r="P554" s="38">
        <v>804.21197057309507</v>
      </c>
      <c r="Q554" s="38">
        <f t="shared" si="108"/>
        <v>804.2</v>
      </c>
      <c r="R554" s="38"/>
      <c r="S554" s="38"/>
      <c r="U554" s="38"/>
      <c r="V554" s="38"/>
      <c r="W554" s="38"/>
      <c r="X554" s="38"/>
    </row>
    <row r="555" spans="1:24" x14ac:dyDescent="0.25">
      <c r="A555" s="5"/>
      <c r="B555" s="1" t="s">
        <v>387</v>
      </c>
      <c r="C555" s="53">
        <v>4</v>
      </c>
      <c r="D555" s="75">
        <v>27.250599999999999</v>
      </c>
      <c r="E555" s="179">
        <v>1834</v>
      </c>
      <c r="F555" s="140">
        <v>316354</v>
      </c>
      <c r="G555" s="61">
        <v>75</v>
      </c>
      <c r="H555" s="70">
        <f t="shared" si="102"/>
        <v>237265.5</v>
      </c>
      <c r="I555" s="15">
        <f t="shared" si="103"/>
        <v>79088.5</v>
      </c>
      <c r="J555" s="15">
        <f t="shared" si="106"/>
        <v>172.49400218102508</v>
      </c>
      <c r="K555" s="15">
        <f t="shared" si="104"/>
        <v>518.96435798891866</v>
      </c>
      <c r="L555" s="15">
        <f t="shared" si="105"/>
        <v>937596.14847396489</v>
      </c>
      <c r="M555" s="15"/>
      <c r="N555" s="15">
        <f t="shared" si="101"/>
        <v>937596.14847396489</v>
      </c>
      <c r="O555" s="38">
        <f t="shared" si="107"/>
        <v>937.59614847396483</v>
      </c>
      <c r="P555" s="38">
        <v>900.09735728707744</v>
      </c>
      <c r="Q555" s="38">
        <f t="shared" si="108"/>
        <v>900.1</v>
      </c>
      <c r="R555" s="38"/>
      <c r="S555" s="38"/>
      <c r="U555" s="38"/>
      <c r="V555" s="38"/>
      <c r="W555" s="38"/>
      <c r="X555" s="38"/>
    </row>
    <row r="556" spans="1:24" x14ac:dyDescent="0.25">
      <c r="A556" s="5"/>
      <c r="B556" s="1" t="s">
        <v>388</v>
      </c>
      <c r="C556" s="53">
        <v>4</v>
      </c>
      <c r="D556" s="75">
        <v>21.5503</v>
      </c>
      <c r="E556" s="179">
        <v>1734</v>
      </c>
      <c r="F556" s="140">
        <v>720363.5</v>
      </c>
      <c r="G556" s="61">
        <v>75</v>
      </c>
      <c r="H556" s="70">
        <f t="shared" si="102"/>
        <v>540272.625</v>
      </c>
      <c r="I556" s="15">
        <f t="shared" si="103"/>
        <v>180090.875</v>
      </c>
      <c r="J556" s="15">
        <f t="shared" si="106"/>
        <v>415.43454440599771</v>
      </c>
      <c r="K556" s="15">
        <f t="shared" si="104"/>
        <v>276.023815763946</v>
      </c>
      <c r="L556" s="15">
        <f t="shared" si="105"/>
        <v>597611.8277735142</v>
      </c>
      <c r="M556" s="15"/>
      <c r="N556" s="15">
        <f t="shared" si="101"/>
        <v>597611.8277735142</v>
      </c>
      <c r="O556" s="38">
        <f t="shared" si="107"/>
        <v>597.61182777351416</v>
      </c>
      <c r="P556" s="38">
        <v>487.31951755938775</v>
      </c>
      <c r="Q556" s="38">
        <f t="shared" si="108"/>
        <v>487.3</v>
      </c>
      <c r="R556" s="38"/>
      <c r="S556" s="38"/>
      <c r="U556" s="38"/>
      <c r="V556" s="38"/>
      <c r="W556" s="38"/>
      <c r="X556" s="38"/>
    </row>
    <row r="557" spans="1:24" x14ac:dyDescent="0.25">
      <c r="A557" s="5"/>
      <c r="B557" s="1" t="s">
        <v>389</v>
      </c>
      <c r="C557" s="53">
        <v>4</v>
      </c>
      <c r="D557" s="75">
        <v>14.727999999999998</v>
      </c>
      <c r="E557" s="179">
        <v>1507</v>
      </c>
      <c r="F557" s="140">
        <v>736123.6</v>
      </c>
      <c r="G557" s="61">
        <v>75</v>
      </c>
      <c r="H557" s="70">
        <f t="shared" si="102"/>
        <v>552092.69999999995</v>
      </c>
      <c r="I557" s="15">
        <f t="shared" si="103"/>
        <v>184030.90000000002</v>
      </c>
      <c r="J557" s="15">
        <f t="shared" si="106"/>
        <v>488.4695421366954</v>
      </c>
      <c r="K557" s="15">
        <f t="shared" si="104"/>
        <v>202.98881803324832</v>
      </c>
      <c r="L557" s="15">
        <f t="shared" si="105"/>
        <v>460102.92359699373</v>
      </c>
      <c r="M557" s="15"/>
      <c r="N557" s="15">
        <f t="shared" si="101"/>
        <v>460102.92359699373</v>
      </c>
      <c r="O557" s="38">
        <f t="shared" si="107"/>
        <v>460.10292359699372</v>
      </c>
      <c r="P557" s="38">
        <v>701.10484498441019</v>
      </c>
      <c r="Q557" s="38">
        <f t="shared" si="108"/>
        <v>701.1</v>
      </c>
      <c r="R557" s="38"/>
      <c r="S557" s="38"/>
      <c r="U557" s="38"/>
      <c r="V557" s="38"/>
      <c r="W557" s="38"/>
      <c r="X557" s="38"/>
    </row>
    <row r="558" spans="1:24" x14ac:dyDescent="0.25">
      <c r="A558" s="5"/>
      <c r="B558" s="1" t="s">
        <v>390</v>
      </c>
      <c r="C558" s="53">
        <v>4</v>
      </c>
      <c r="D558" s="75">
        <v>18.566800000000001</v>
      </c>
      <c r="E558" s="179">
        <v>1505</v>
      </c>
      <c r="F558" s="140">
        <v>337641.9</v>
      </c>
      <c r="G558" s="61">
        <v>75</v>
      </c>
      <c r="H558" s="70">
        <f t="shared" si="102"/>
        <v>253231.42499999999</v>
      </c>
      <c r="I558" s="15">
        <f t="shared" si="103"/>
        <v>84410.475000000035</v>
      </c>
      <c r="J558" s="15">
        <f t="shared" si="106"/>
        <v>224.34677740863788</v>
      </c>
      <c r="K558" s="15">
        <f t="shared" si="104"/>
        <v>467.11158276130584</v>
      </c>
      <c r="L558" s="15">
        <f t="shared" si="105"/>
        <v>811392.24292536965</v>
      </c>
      <c r="M558" s="15"/>
      <c r="N558" s="15">
        <f t="shared" si="101"/>
        <v>811392.24292536965</v>
      </c>
      <c r="O558" s="38">
        <f t="shared" si="107"/>
        <v>811.3922429253696</v>
      </c>
      <c r="P558" s="38">
        <v>832.51530439395378</v>
      </c>
      <c r="Q558" s="38">
        <f t="shared" si="108"/>
        <v>832.5</v>
      </c>
      <c r="R558" s="38"/>
      <c r="S558" s="38"/>
      <c r="U558" s="38"/>
      <c r="V558" s="38"/>
      <c r="W558" s="38"/>
      <c r="X558" s="38"/>
    </row>
    <row r="559" spans="1:24" x14ac:dyDescent="0.25">
      <c r="A559" s="5"/>
      <c r="B559" s="1" t="s">
        <v>209</v>
      </c>
      <c r="C559" s="53">
        <v>4</v>
      </c>
      <c r="D559" s="75">
        <v>27.703899999999997</v>
      </c>
      <c r="E559" s="179">
        <v>2513</v>
      </c>
      <c r="F559" s="140">
        <v>348370.5</v>
      </c>
      <c r="G559" s="61">
        <v>75</v>
      </c>
      <c r="H559" s="70">
        <f t="shared" si="102"/>
        <v>261277.875</v>
      </c>
      <c r="I559" s="15">
        <f t="shared" si="103"/>
        <v>87092.625</v>
      </c>
      <c r="J559" s="15">
        <f t="shared" si="106"/>
        <v>138.62733784321529</v>
      </c>
      <c r="K559" s="15">
        <f t="shared" si="104"/>
        <v>552.83102232672843</v>
      </c>
      <c r="L559" s="15">
        <f t="shared" si="105"/>
        <v>1052570.5078171915</v>
      </c>
      <c r="M559" s="15"/>
      <c r="N559" s="15">
        <f t="shared" si="101"/>
        <v>1052570.5078171915</v>
      </c>
      <c r="O559" s="38">
        <f t="shared" si="107"/>
        <v>1052.5705078171916</v>
      </c>
      <c r="P559" s="38">
        <v>990.12423856773751</v>
      </c>
      <c r="Q559" s="38">
        <f t="shared" si="108"/>
        <v>990.1</v>
      </c>
      <c r="R559" s="38"/>
      <c r="S559" s="38"/>
      <c r="U559" s="38"/>
      <c r="V559" s="38"/>
      <c r="W559" s="38"/>
      <c r="X559" s="38"/>
    </row>
    <row r="560" spans="1:24" x14ac:dyDescent="0.25">
      <c r="A560" s="5"/>
      <c r="B560" s="1" t="s">
        <v>246</v>
      </c>
      <c r="C560" s="53">
        <v>4</v>
      </c>
      <c r="D560" s="75">
        <v>15.173299999999998</v>
      </c>
      <c r="E560" s="179">
        <v>692</v>
      </c>
      <c r="F560" s="140">
        <v>176294.5</v>
      </c>
      <c r="G560" s="61">
        <v>75</v>
      </c>
      <c r="H560" s="70">
        <f t="shared" si="102"/>
        <v>132220.875</v>
      </c>
      <c r="I560" s="15">
        <f t="shared" si="103"/>
        <v>44073.625</v>
      </c>
      <c r="J560" s="15">
        <f t="shared" si="106"/>
        <v>254.760838150289</v>
      </c>
      <c r="K560" s="15">
        <f t="shared" si="104"/>
        <v>436.69752201965468</v>
      </c>
      <c r="L560" s="15">
        <f t="shared" si="105"/>
        <v>678419.08024424047</v>
      </c>
      <c r="M560" s="15"/>
      <c r="N560" s="15">
        <f t="shared" si="101"/>
        <v>678419.08024424047</v>
      </c>
      <c r="O560" s="38">
        <f t="shared" si="107"/>
        <v>678.41908024424049</v>
      </c>
      <c r="P560" s="38">
        <v>622.0312761992451</v>
      </c>
      <c r="Q560" s="38">
        <f t="shared" si="108"/>
        <v>622</v>
      </c>
      <c r="R560" s="38"/>
      <c r="S560" s="38"/>
      <c r="U560" s="38"/>
      <c r="V560" s="38"/>
      <c r="W560" s="38"/>
      <c r="X560" s="38"/>
    </row>
    <row r="561" spans="1:24" x14ac:dyDescent="0.25">
      <c r="A561" s="5"/>
      <c r="B561" s="1" t="s">
        <v>391</v>
      </c>
      <c r="C561" s="53">
        <v>4</v>
      </c>
      <c r="D561" s="75">
        <v>20.418799999999997</v>
      </c>
      <c r="E561" s="179">
        <v>1506</v>
      </c>
      <c r="F561" s="140">
        <v>253970.1</v>
      </c>
      <c r="G561" s="61">
        <v>75</v>
      </c>
      <c r="H561" s="70">
        <f t="shared" si="102"/>
        <v>190477.57500000001</v>
      </c>
      <c r="I561" s="15">
        <f t="shared" si="103"/>
        <v>63492.524999999994</v>
      </c>
      <c r="J561" s="15">
        <f t="shared" si="106"/>
        <v>168.63884462151395</v>
      </c>
      <c r="K561" s="15">
        <f t="shared" si="104"/>
        <v>522.81951554842976</v>
      </c>
      <c r="L561" s="15">
        <f t="shared" si="105"/>
        <v>888690.46355233574</v>
      </c>
      <c r="M561" s="15"/>
      <c r="N561" s="15">
        <f t="shared" si="101"/>
        <v>888690.46355233574</v>
      </c>
      <c r="O561" s="38">
        <f t="shared" si="107"/>
        <v>888.6904635523357</v>
      </c>
      <c r="P561" s="38">
        <v>851.83891753078376</v>
      </c>
      <c r="Q561" s="38">
        <f t="shared" si="108"/>
        <v>851.8</v>
      </c>
      <c r="R561" s="38"/>
      <c r="S561" s="38"/>
      <c r="U561" s="38"/>
      <c r="V561" s="38"/>
      <c r="W561" s="38"/>
      <c r="X561" s="38"/>
    </row>
    <row r="562" spans="1:24" x14ac:dyDescent="0.25">
      <c r="A562" s="5"/>
      <c r="B562" s="1" t="s">
        <v>392</v>
      </c>
      <c r="C562" s="53">
        <v>4</v>
      </c>
      <c r="D562" s="75">
        <v>99.448100000000011</v>
      </c>
      <c r="E562" s="179">
        <v>5447</v>
      </c>
      <c r="F562" s="140">
        <v>1326100.3999999999</v>
      </c>
      <c r="G562" s="61">
        <v>75</v>
      </c>
      <c r="H562" s="70">
        <f t="shared" si="102"/>
        <v>994575.3</v>
      </c>
      <c r="I562" s="15">
        <f t="shared" si="103"/>
        <v>331525.09999999986</v>
      </c>
      <c r="J562" s="15">
        <f t="shared" si="106"/>
        <v>243.45518634110519</v>
      </c>
      <c r="K562" s="15">
        <f t="shared" si="104"/>
        <v>448.0031738288385</v>
      </c>
      <c r="L562" s="15">
        <f t="shared" si="105"/>
        <v>1430628.1267660183</v>
      </c>
      <c r="M562" s="15"/>
      <c r="N562" s="15">
        <f t="shared" si="101"/>
        <v>1430628.1267660183</v>
      </c>
      <c r="O562" s="38">
        <f t="shared" si="107"/>
        <v>1430.6281267660183</v>
      </c>
      <c r="P562" s="38">
        <v>1283.3341092632311</v>
      </c>
      <c r="Q562" s="38">
        <f t="shared" si="108"/>
        <v>1283.3</v>
      </c>
      <c r="R562" s="38"/>
      <c r="S562" s="38"/>
      <c r="U562" s="38"/>
      <c r="V562" s="38"/>
      <c r="W562" s="38"/>
      <c r="X562" s="38"/>
    </row>
    <row r="563" spans="1:24" x14ac:dyDescent="0.25">
      <c r="A563" s="5"/>
      <c r="B563" s="1" t="s">
        <v>393</v>
      </c>
      <c r="C563" s="53">
        <v>4</v>
      </c>
      <c r="D563" s="75">
        <v>22.054699999999997</v>
      </c>
      <c r="E563" s="179">
        <v>1690</v>
      </c>
      <c r="F563" s="140">
        <v>129313.3</v>
      </c>
      <c r="G563" s="61">
        <v>75</v>
      </c>
      <c r="H563" s="70">
        <f t="shared" si="102"/>
        <v>96984.975000000006</v>
      </c>
      <c r="I563" s="15">
        <f t="shared" si="103"/>
        <v>32328.324999999997</v>
      </c>
      <c r="J563" s="15">
        <f t="shared" si="106"/>
        <v>76.516745562130183</v>
      </c>
      <c r="K563" s="15">
        <f t="shared" si="104"/>
        <v>614.94161460781356</v>
      </c>
      <c r="L563" s="15">
        <f t="shared" si="105"/>
        <v>1031132.5482794341</v>
      </c>
      <c r="M563" s="15"/>
      <c r="N563" s="15">
        <f t="shared" si="101"/>
        <v>1031132.5482794341</v>
      </c>
      <c r="O563" s="38">
        <f t="shared" si="107"/>
        <v>1031.1325482794341</v>
      </c>
      <c r="P563" s="38">
        <v>944.8092578901676</v>
      </c>
      <c r="Q563" s="38">
        <f t="shared" si="108"/>
        <v>944.8</v>
      </c>
      <c r="R563" s="38"/>
      <c r="S563" s="38"/>
      <c r="U563" s="38"/>
      <c r="V563" s="38"/>
      <c r="W563" s="38"/>
      <c r="X563" s="38"/>
    </row>
    <row r="564" spans="1:24" x14ac:dyDescent="0.25">
      <c r="A564" s="5"/>
      <c r="B564" s="1" t="s">
        <v>250</v>
      </c>
      <c r="C564" s="53">
        <v>4</v>
      </c>
      <c r="D564" s="75">
        <v>13.465299999999999</v>
      </c>
      <c r="E564" s="179">
        <v>1504</v>
      </c>
      <c r="F564" s="140">
        <v>118880.2</v>
      </c>
      <c r="G564" s="61">
        <v>75</v>
      </c>
      <c r="H564" s="70">
        <f t="shared" si="102"/>
        <v>89160.15</v>
      </c>
      <c r="I564" s="15">
        <f t="shared" si="103"/>
        <v>29720.050000000003</v>
      </c>
      <c r="J564" s="15">
        <f t="shared" si="106"/>
        <v>79.042686170212761</v>
      </c>
      <c r="K564" s="15">
        <f t="shared" si="104"/>
        <v>612.41567399973098</v>
      </c>
      <c r="L564" s="15">
        <f t="shared" si="105"/>
        <v>983492.35809525312</v>
      </c>
      <c r="M564" s="15"/>
      <c r="N564" s="15">
        <f t="shared" si="101"/>
        <v>983492.35809525312</v>
      </c>
      <c r="O564" s="38">
        <f t="shared" si="107"/>
        <v>983.49235809525317</v>
      </c>
      <c r="P564" s="38">
        <v>928.13219026866409</v>
      </c>
      <c r="Q564" s="38">
        <f t="shared" si="108"/>
        <v>928.1</v>
      </c>
      <c r="R564" s="38"/>
      <c r="S564" s="38"/>
      <c r="U564" s="38"/>
      <c r="V564" s="38"/>
      <c r="W564" s="38"/>
      <c r="X564" s="38"/>
    </row>
    <row r="565" spans="1:24" x14ac:dyDescent="0.25">
      <c r="A565" s="5"/>
      <c r="B565" s="1" t="s">
        <v>282</v>
      </c>
      <c r="C565" s="53">
        <v>4</v>
      </c>
      <c r="D565" s="75">
        <v>32.471600000000002</v>
      </c>
      <c r="E565" s="179">
        <v>1744</v>
      </c>
      <c r="F565" s="140">
        <v>219742.7</v>
      </c>
      <c r="G565" s="61">
        <v>75</v>
      </c>
      <c r="H565" s="70">
        <f t="shared" si="102"/>
        <v>164807.02499999999</v>
      </c>
      <c r="I565" s="15">
        <f t="shared" si="103"/>
        <v>54935.675000000017</v>
      </c>
      <c r="J565" s="15">
        <f t="shared" si="106"/>
        <v>125.99925458715597</v>
      </c>
      <c r="K565" s="15">
        <f t="shared" si="104"/>
        <v>565.45910558278774</v>
      </c>
      <c r="L565" s="15">
        <f t="shared" si="105"/>
        <v>1003528.9267670388</v>
      </c>
      <c r="M565" s="15"/>
      <c r="N565" s="15">
        <f t="shared" si="101"/>
        <v>1003528.9267670388</v>
      </c>
      <c r="O565" s="38">
        <f t="shared" si="107"/>
        <v>1003.5289267670388</v>
      </c>
      <c r="P565" s="38">
        <v>911.59030125454331</v>
      </c>
      <c r="Q565" s="38">
        <f t="shared" si="108"/>
        <v>911.6</v>
      </c>
      <c r="R565" s="38"/>
      <c r="S565" s="38"/>
      <c r="U565" s="38"/>
      <c r="V565" s="38"/>
      <c r="W565" s="38"/>
      <c r="X565" s="38"/>
    </row>
    <row r="566" spans="1:24" x14ac:dyDescent="0.25">
      <c r="A566" s="5"/>
      <c r="B566" s="1" t="s">
        <v>142</v>
      </c>
      <c r="C566" s="53">
        <v>4</v>
      </c>
      <c r="D566" s="75">
        <v>10.603699999999998</v>
      </c>
      <c r="E566" s="179">
        <v>831</v>
      </c>
      <c r="F566" s="140">
        <v>60950.8</v>
      </c>
      <c r="G566" s="61">
        <v>75</v>
      </c>
      <c r="H566" s="70">
        <f t="shared" si="102"/>
        <v>45713.1</v>
      </c>
      <c r="I566" s="15">
        <f t="shared" si="103"/>
        <v>15237.700000000004</v>
      </c>
      <c r="J566" s="15">
        <f t="shared" si="106"/>
        <v>73.34632972322504</v>
      </c>
      <c r="K566" s="15">
        <f t="shared" si="104"/>
        <v>618.11203044671868</v>
      </c>
      <c r="L566" s="15">
        <f t="shared" si="105"/>
        <v>913032.65304955014</v>
      </c>
      <c r="M566" s="15"/>
      <c r="N566" s="15">
        <f t="shared" si="101"/>
        <v>913032.65304955014</v>
      </c>
      <c r="O566" s="38">
        <f t="shared" si="107"/>
        <v>913.03265304955016</v>
      </c>
      <c r="P566" s="38">
        <v>830.24540500452986</v>
      </c>
      <c r="Q566" s="38">
        <f t="shared" si="108"/>
        <v>830.2</v>
      </c>
      <c r="R566" s="38"/>
      <c r="S566" s="38"/>
      <c r="U566" s="38"/>
      <c r="V566" s="38"/>
      <c r="W566" s="38"/>
      <c r="X566" s="38"/>
    </row>
    <row r="567" spans="1:24" x14ac:dyDescent="0.25">
      <c r="A567" s="5"/>
      <c r="B567" s="1" t="s">
        <v>394</v>
      </c>
      <c r="C567" s="53">
        <v>4</v>
      </c>
      <c r="D567" s="75">
        <v>27.763299999999997</v>
      </c>
      <c r="E567" s="179">
        <v>2550</v>
      </c>
      <c r="F567" s="140">
        <v>227699.8</v>
      </c>
      <c r="G567" s="61">
        <v>75</v>
      </c>
      <c r="H567" s="70">
        <f t="shared" si="102"/>
        <v>170774.85</v>
      </c>
      <c r="I567" s="15">
        <f t="shared" si="103"/>
        <v>56924.949999999983</v>
      </c>
      <c r="J567" s="15">
        <f t="shared" si="106"/>
        <v>89.294039215686269</v>
      </c>
      <c r="K567" s="15">
        <f t="shared" si="104"/>
        <v>602.16432095425739</v>
      </c>
      <c r="L567" s="15">
        <f t="shared" si="105"/>
        <v>1120109.086538018</v>
      </c>
      <c r="M567" s="15"/>
      <c r="N567" s="15">
        <f t="shared" si="101"/>
        <v>1120109.086538018</v>
      </c>
      <c r="O567" s="38">
        <f t="shared" si="107"/>
        <v>1120.1090865380179</v>
      </c>
      <c r="P567" s="38">
        <v>993.58832078649607</v>
      </c>
      <c r="Q567" s="38">
        <f t="shared" si="108"/>
        <v>993.6</v>
      </c>
      <c r="R567" s="38"/>
      <c r="S567" s="38"/>
      <c r="U567" s="38"/>
      <c r="V567" s="38"/>
      <c r="W567" s="38"/>
      <c r="X567" s="38"/>
    </row>
    <row r="568" spans="1:24" x14ac:dyDescent="0.25">
      <c r="A568" s="5"/>
      <c r="B568" s="8"/>
      <c r="C568" s="8"/>
      <c r="D568" s="75">
        <v>0</v>
      </c>
      <c r="E568" s="181"/>
      <c r="F568" s="62"/>
      <c r="G568" s="61"/>
      <c r="H568" s="62">
        <f>H569+H570</f>
        <v>32207566.295000002</v>
      </c>
      <c r="K568" s="15"/>
      <c r="L568" s="15"/>
      <c r="M568" s="15"/>
      <c r="N568" s="15"/>
      <c r="O568" s="38">
        <f t="shared" si="107"/>
        <v>0</v>
      </c>
      <c r="P568" s="38">
        <v>0</v>
      </c>
      <c r="Q568" s="38">
        <f t="shared" si="108"/>
        <v>0</v>
      </c>
      <c r="R568" s="38"/>
      <c r="S568" s="38"/>
      <c r="U568" s="38"/>
      <c r="V568" s="38"/>
      <c r="W568" s="38"/>
      <c r="X568" s="38"/>
    </row>
    <row r="569" spans="1:24" x14ac:dyDescent="0.25">
      <c r="A569" s="32" t="s">
        <v>395</v>
      </c>
      <c r="B569" s="2" t="s">
        <v>2</v>
      </c>
      <c r="C569" s="64"/>
      <c r="D569" s="7">
        <v>783.48569999999995</v>
      </c>
      <c r="E569" s="182">
        <f>E570</f>
        <v>99400</v>
      </c>
      <c r="F569" s="120"/>
      <c r="G569" s="61"/>
      <c r="H569" s="55">
        <f>H571</f>
        <v>11604852.4</v>
      </c>
      <c r="I569" s="12">
        <f>I571</f>
        <v>-11604852.4</v>
      </c>
      <c r="J569" s="12"/>
      <c r="K569" s="15"/>
      <c r="L569" s="15"/>
      <c r="M569" s="14">
        <f>M571</f>
        <v>38091726.615761243</v>
      </c>
      <c r="N569" s="12">
        <f t="shared" si="101"/>
        <v>38091726.615761243</v>
      </c>
      <c r="O569" s="38"/>
      <c r="P569" s="38"/>
      <c r="Q569" s="38">
        <f t="shared" si="108"/>
        <v>0</v>
      </c>
      <c r="R569" s="38"/>
      <c r="S569" s="38"/>
      <c r="U569" s="38"/>
      <c r="V569" s="38"/>
      <c r="W569" s="38"/>
      <c r="X569" s="38"/>
    </row>
    <row r="570" spans="1:24" x14ac:dyDescent="0.25">
      <c r="A570" s="32" t="s">
        <v>395</v>
      </c>
      <c r="B570" s="2" t="s">
        <v>3</v>
      </c>
      <c r="C570" s="64"/>
      <c r="D570" s="7">
        <v>783.48569999999995</v>
      </c>
      <c r="E570" s="182">
        <f>SUM(E572:E596)</f>
        <v>99400</v>
      </c>
      <c r="F570" s="120">
        <f>SUM(F572:F596)</f>
        <v>46419409.600000001</v>
      </c>
      <c r="G570" s="61"/>
      <c r="H570" s="55">
        <f>SUM(H572:H596)</f>
        <v>20602713.895000003</v>
      </c>
      <c r="I570" s="12">
        <f>SUM(I572:I596)</f>
        <v>25816695.705000002</v>
      </c>
      <c r="J570" s="12"/>
      <c r="K570" s="15"/>
      <c r="L570" s="12">
        <f>SUM(L572:L596)</f>
        <v>26918731.254413504</v>
      </c>
      <c r="M570" s="15"/>
      <c r="N570" s="12">
        <f t="shared" si="101"/>
        <v>26918731.254413504</v>
      </c>
      <c r="O570" s="38"/>
      <c r="P570" s="38"/>
      <c r="Q570" s="38">
        <f t="shared" si="108"/>
        <v>0</v>
      </c>
      <c r="R570" s="38"/>
      <c r="S570" s="38"/>
      <c r="U570" s="38"/>
      <c r="V570" s="38"/>
      <c r="W570" s="38"/>
      <c r="X570" s="38"/>
    </row>
    <row r="571" spans="1:24" x14ac:dyDescent="0.25">
      <c r="A571" s="5"/>
      <c r="B571" s="1" t="s">
        <v>26</v>
      </c>
      <c r="C571" s="53">
        <v>2</v>
      </c>
      <c r="D571" s="75">
        <v>0</v>
      </c>
      <c r="E571" s="185"/>
      <c r="F571" s="70"/>
      <c r="G571" s="61">
        <v>25</v>
      </c>
      <c r="H571" s="70">
        <f>F570*G571/100</f>
        <v>11604852.4</v>
      </c>
      <c r="I571" s="15">
        <f t="shared" ref="I571:I596" si="109">F571-H571</f>
        <v>-11604852.4</v>
      </c>
      <c r="J571" s="15"/>
      <c r="K571" s="15"/>
      <c r="L571" s="15"/>
      <c r="M571" s="15">
        <f>($L$7*$L$8*E569/$L$10)+($L$7*$L$9*D569/$L$11)</f>
        <v>38091726.615761243</v>
      </c>
      <c r="N571" s="15">
        <f t="shared" si="101"/>
        <v>38091726.615761243</v>
      </c>
      <c r="O571" s="38">
        <f t="shared" si="107"/>
        <v>38091.726615761239</v>
      </c>
      <c r="P571" s="38">
        <v>35291.712707050989</v>
      </c>
      <c r="Q571" s="38">
        <f t="shared" si="108"/>
        <v>35291.699999999997</v>
      </c>
      <c r="R571" s="38"/>
      <c r="S571" s="38"/>
      <c r="U571" s="38"/>
      <c r="V571" s="38"/>
      <c r="W571" s="38"/>
      <c r="X571" s="38"/>
    </row>
    <row r="572" spans="1:24" x14ac:dyDescent="0.25">
      <c r="A572" s="5"/>
      <c r="B572" s="1" t="s">
        <v>396</v>
      </c>
      <c r="C572" s="53">
        <v>4</v>
      </c>
      <c r="D572" s="75">
        <v>26.569000000000003</v>
      </c>
      <c r="E572" s="179">
        <v>4948</v>
      </c>
      <c r="F572" s="141">
        <v>2429296.6</v>
      </c>
      <c r="G572" s="61">
        <v>75</v>
      </c>
      <c r="H572" s="70">
        <f t="shared" ref="H572:H596" si="110">F572*G572/100</f>
        <v>1821972.45</v>
      </c>
      <c r="I572" s="15">
        <f t="shared" si="109"/>
        <v>607324.15000000014</v>
      </c>
      <c r="J572" s="15">
        <f t="shared" si="106"/>
        <v>490.96535974130961</v>
      </c>
      <c r="K572" s="15">
        <f t="shared" ref="K572:K596" si="111">$J$11*$J$19-J572</f>
        <v>200.4930004286341</v>
      </c>
      <c r="L572" s="15">
        <f t="shared" ref="L572:L596" si="112">IF(K572&gt;0,$J$7*$J$8*(K572/$K$19),0)+$J$7*$J$9*(E572/$E$19)+$J$7*$J$10*(D572/$D$19)</f>
        <v>846472.94803947478</v>
      </c>
      <c r="M572" s="15"/>
      <c r="N572" s="15">
        <f t="shared" si="101"/>
        <v>846472.94803947478</v>
      </c>
      <c r="O572" s="38">
        <f t="shared" si="107"/>
        <v>846.47294803947477</v>
      </c>
      <c r="P572" s="38">
        <v>544.0409124483283</v>
      </c>
      <c r="Q572" s="38">
        <f t="shared" si="108"/>
        <v>544</v>
      </c>
      <c r="R572" s="38"/>
      <c r="S572" s="38"/>
      <c r="U572" s="38"/>
      <c r="V572" s="38"/>
      <c r="W572" s="38"/>
      <c r="X572" s="38"/>
    </row>
    <row r="573" spans="1:24" x14ac:dyDescent="0.25">
      <c r="A573" s="5"/>
      <c r="B573" s="1" t="s">
        <v>397</v>
      </c>
      <c r="C573" s="53">
        <v>4</v>
      </c>
      <c r="D573" s="75">
        <v>51.770800000000001</v>
      </c>
      <c r="E573" s="179">
        <v>1861</v>
      </c>
      <c r="F573" s="141">
        <v>300968.8</v>
      </c>
      <c r="G573" s="61">
        <v>75</v>
      </c>
      <c r="H573" s="70">
        <f t="shared" si="110"/>
        <v>225726.6</v>
      </c>
      <c r="I573" s="15">
        <f t="shared" si="109"/>
        <v>75242.199999999983</v>
      </c>
      <c r="J573" s="15">
        <f t="shared" si="106"/>
        <v>161.72423428264372</v>
      </c>
      <c r="K573" s="15">
        <f t="shared" si="111"/>
        <v>529.73412588730002</v>
      </c>
      <c r="L573" s="15">
        <f t="shared" si="112"/>
        <v>1026209.2249578806</v>
      </c>
      <c r="M573" s="15"/>
      <c r="N573" s="15">
        <f t="shared" si="101"/>
        <v>1026209.2249578806</v>
      </c>
      <c r="O573" s="38">
        <f t="shared" si="107"/>
        <v>1026.2092249578805</v>
      </c>
      <c r="P573" s="38">
        <v>962.97383328116041</v>
      </c>
      <c r="Q573" s="38">
        <f t="shared" si="108"/>
        <v>963</v>
      </c>
      <c r="R573" s="38"/>
      <c r="S573" s="38"/>
      <c r="U573" s="38"/>
      <c r="V573" s="38"/>
      <c r="W573" s="38"/>
      <c r="X573" s="38"/>
    </row>
    <row r="574" spans="1:24" x14ac:dyDescent="0.25">
      <c r="A574" s="5"/>
      <c r="B574" s="1" t="s">
        <v>795</v>
      </c>
      <c r="C574" s="53">
        <v>4</v>
      </c>
      <c r="D574" s="75">
        <v>58.449799999999996</v>
      </c>
      <c r="E574" s="179">
        <v>2428</v>
      </c>
      <c r="F574" s="141">
        <v>375139.4</v>
      </c>
      <c r="G574" s="61">
        <v>75</v>
      </c>
      <c r="H574" s="70">
        <f t="shared" si="110"/>
        <v>281354.55</v>
      </c>
      <c r="I574" s="15">
        <f t="shared" si="109"/>
        <v>93784.850000000035</v>
      </c>
      <c r="J574" s="15">
        <f t="shared" si="106"/>
        <v>154.50551894563426</v>
      </c>
      <c r="K574" s="15">
        <f t="shared" si="111"/>
        <v>536.9528412243094</v>
      </c>
      <c r="L574" s="15">
        <f t="shared" si="112"/>
        <v>1113577.1052806471</v>
      </c>
      <c r="M574" s="15"/>
      <c r="N574" s="15">
        <f t="shared" si="101"/>
        <v>1113577.1052806471</v>
      </c>
      <c r="O574" s="38">
        <f t="shared" si="107"/>
        <v>1113.5771052806469</v>
      </c>
      <c r="P574" s="38">
        <v>1044.1215392587626</v>
      </c>
      <c r="Q574" s="38">
        <f t="shared" si="108"/>
        <v>1044.0999999999999</v>
      </c>
      <c r="R574" s="38"/>
      <c r="S574" s="38"/>
      <c r="U574" s="38"/>
      <c r="V574" s="38"/>
      <c r="W574" s="38"/>
      <c r="X574" s="38"/>
    </row>
    <row r="575" spans="1:24" x14ac:dyDescent="0.25">
      <c r="A575" s="5"/>
      <c r="B575" s="1" t="s">
        <v>398</v>
      </c>
      <c r="C575" s="53">
        <v>4</v>
      </c>
      <c r="D575" s="75">
        <v>69.130799999999994</v>
      </c>
      <c r="E575" s="179">
        <v>11104</v>
      </c>
      <c r="F575" s="141">
        <v>2812596.3</v>
      </c>
      <c r="G575" s="61">
        <v>75</v>
      </c>
      <c r="H575" s="70">
        <f t="shared" si="110"/>
        <v>2109447.2250000001</v>
      </c>
      <c r="I575" s="15">
        <f t="shared" si="109"/>
        <v>703149.07499999972</v>
      </c>
      <c r="J575" s="15">
        <f t="shared" si="106"/>
        <v>253.29577629682996</v>
      </c>
      <c r="K575" s="15">
        <f t="shared" si="111"/>
        <v>438.16258387311376</v>
      </c>
      <c r="L575" s="15">
        <f t="shared" si="112"/>
        <v>1912336.0068828738</v>
      </c>
      <c r="M575" s="15"/>
      <c r="N575" s="15">
        <f t="shared" si="101"/>
        <v>1912336.0068828738</v>
      </c>
      <c r="O575" s="38">
        <f t="shared" si="107"/>
        <v>1912.3360068828738</v>
      </c>
      <c r="P575" s="38">
        <v>1758.3059378208511</v>
      </c>
      <c r="Q575" s="38">
        <f t="shared" si="108"/>
        <v>1758.3</v>
      </c>
      <c r="R575" s="38"/>
      <c r="S575" s="38"/>
      <c r="U575" s="38"/>
      <c r="V575" s="38"/>
      <c r="W575" s="38"/>
      <c r="X575" s="38"/>
    </row>
    <row r="576" spans="1:24" x14ac:dyDescent="0.25">
      <c r="A576" s="5"/>
      <c r="B576" s="1" t="s">
        <v>399</v>
      </c>
      <c r="C576" s="53">
        <v>4</v>
      </c>
      <c r="D576" s="75">
        <v>13.638200000000001</v>
      </c>
      <c r="E576" s="179">
        <v>2633</v>
      </c>
      <c r="F576" s="141">
        <v>496262.1</v>
      </c>
      <c r="G576" s="61">
        <v>75</v>
      </c>
      <c r="H576" s="70">
        <f t="shared" si="110"/>
        <v>372196.57500000001</v>
      </c>
      <c r="I576" s="15">
        <f t="shared" si="109"/>
        <v>124065.52499999997</v>
      </c>
      <c r="J576" s="15">
        <f t="shared" si="106"/>
        <v>188.47781997721231</v>
      </c>
      <c r="K576" s="15">
        <f t="shared" si="111"/>
        <v>502.98054019273138</v>
      </c>
      <c r="L576" s="15">
        <f t="shared" si="112"/>
        <v>959453.43726781802</v>
      </c>
      <c r="M576" s="15"/>
      <c r="N576" s="15">
        <f t="shared" si="101"/>
        <v>959453.43726781802</v>
      </c>
      <c r="O576" s="38">
        <f t="shared" si="107"/>
        <v>959.453437267818</v>
      </c>
      <c r="P576" s="38">
        <v>928.59226894772189</v>
      </c>
      <c r="Q576" s="38">
        <f t="shared" si="108"/>
        <v>928.6</v>
      </c>
      <c r="R576" s="38"/>
      <c r="S576" s="38"/>
      <c r="U576" s="38"/>
      <c r="V576" s="38"/>
      <c r="W576" s="38"/>
      <c r="X576" s="38"/>
    </row>
    <row r="577" spans="1:24" x14ac:dyDescent="0.25">
      <c r="A577" s="5"/>
      <c r="B577" s="1" t="s">
        <v>400</v>
      </c>
      <c r="C577" s="53">
        <v>4</v>
      </c>
      <c r="D577" s="75">
        <v>52.592100000000002</v>
      </c>
      <c r="E577" s="179">
        <v>2205</v>
      </c>
      <c r="F577" s="141">
        <v>469476.7</v>
      </c>
      <c r="G577" s="61">
        <v>75</v>
      </c>
      <c r="H577" s="70">
        <f t="shared" si="110"/>
        <v>352107.52500000002</v>
      </c>
      <c r="I577" s="15">
        <f t="shared" si="109"/>
        <v>117369.17499999999</v>
      </c>
      <c r="J577" s="15">
        <f t="shared" si="106"/>
        <v>212.91460317460317</v>
      </c>
      <c r="K577" s="15">
        <f t="shared" si="111"/>
        <v>478.54375699534057</v>
      </c>
      <c r="L577" s="15">
        <f t="shared" si="112"/>
        <v>998151.75600756356</v>
      </c>
      <c r="M577" s="15"/>
      <c r="N577" s="15">
        <f t="shared" si="101"/>
        <v>998151.75600756356</v>
      </c>
      <c r="O577" s="38">
        <f t="shared" si="107"/>
        <v>998.15175600756356</v>
      </c>
      <c r="P577" s="38">
        <v>937.32196160324918</v>
      </c>
      <c r="Q577" s="38">
        <f t="shared" si="108"/>
        <v>937.3</v>
      </c>
      <c r="R577" s="38"/>
      <c r="S577" s="38"/>
      <c r="U577" s="38"/>
      <c r="V577" s="38"/>
      <c r="W577" s="38"/>
      <c r="X577" s="38"/>
    </row>
    <row r="578" spans="1:24" x14ac:dyDescent="0.25">
      <c r="A578" s="5"/>
      <c r="B578" s="1" t="s">
        <v>401</v>
      </c>
      <c r="C578" s="53">
        <v>4</v>
      </c>
      <c r="D578" s="75">
        <v>7.2299999999999995</v>
      </c>
      <c r="E578" s="179">
        <v>1113</v>
      </c>
      <c r="F578" s="141">
        <v>145072.20000000001</v>
      </c>
      <c r="G578" s="61">
        <v>75</v>
      </c>
      <c r="H578" s="70">
        <f t="shared" si="110"/>
        <v>108804.15</v>
      </c>
      <c r="I578" s="15">
        <f t="shared" si="109"/>
        <v>36268.050000000017</v>
      </c>
      <c r="J578" s="15">
        <f t="shared" si="106"/>
        <v>130.34339622641511</v>
      </c>
      <c r="K578" s="15">
        <f t="shared" si="111"/>
        <v>561.11496394352866</v>
      </c>
      <c r="L578" s="15">
        <f t="shared" si="112"/>
        <v>858791.37954961741</v>
      </c>
      <c r="M578" s="15"/>
      <c r="N578" s="15">
        <f t="shared" ref="N578:N641" si="113">L578+M578</f>
        <v>858791.37954961741</v>
      </c>
      <c r="O578" s="38">
        <f t="shared" si="107"/>
        <v>858.79137954961743</v>
      </c>
      <c r="P578" s="38">
        <v>797.27116158327203</v>
      </c>
      <c r="Q578" s="38">
        <f t="shared" si="108"/>
        <v>797.3</v>
      </c>
      <c r="R578" s="38"/>
      <c r="S578" s="38"/>
      <c r="U578" s="38"/>
      <c r="V578" s="38"/>
      <c r="W578" s="38"/>
      <c r="X578" s="38"/>
    </row>
    <row r="579" spans="1:24" x14ac:dyDescent="0.25">
      <c r="A579" s="5"/>
      <c r="B579" s="1" t="s">
        <v>299</v>
      </c>
      <c r="C579" s="53">
        <v>4</v>
      </c>
      <c r="D579" s="75">
        <v>40.322299999999998</v>
      </c>
      <c r="E579" s="179">
        <v>3643</v>
      </c>
      <c r="F579" s="141">
        <v>810046.6</v>
      </c>
      <c r="G579" s="61">
        <v>75</v>
      </c>
      <c r="H579" s="70">
        <f t="shared" si="110"/>
        <v>607534.94999999995</v>
      </c>
      <c r="I579" s="15">
        <f t="shared" si="109"/>
        <v>202511.65000000002</v>
      </c>
      <c r="J579" s="15">
        <f t="shared" si="106"/>
        <v>222.35701345045291</v>
      </c>
      <c r="K579" s="15">
        <f t="shared" si="111"/>
        <v>469.10134671949083</v>
      </c>
      <c r="L579" s="15">
        <f t="shared" si="112"/>
        <v>1098269.1861870328</v>
      </c>
      <c r="M579" s="15"/>
      <c r="N579" s="15">
        <f t="shared" si="113"/>
        <v>1098269.1861870328</v>
      </c>
      <c r="O579" s="38">
        <f t="shared" si="107"/>
        <v>1098.2691861870328</v>
      </c>
      <c r="P579" s="38">
        <v>1025.7065989935675</v>
      </c>
      <c r="Q579" s="38">
        <f t="shared" si="108"/>
        <v>1025.7</v>
      </c>
      <c r="R579" s="38"/>
      <c r="S579" s="38"/>
      <c r="U579" s="38"/>
      <c r="V579" s="38"/>
      <c r="W579" s="38"/>
      <c r="X579" s="38"/>
    </row>
    <row r="580" spans="1:24" x14ac:dyDescent="0.25">
      <c r="A580" s="5"/>
      <c r="B580" s="1" t="s">
        <v>402</v>
      </c>
      <c r="C580" s="53">
        <v>4</v>
      </c>
      <c r="D580" s="75">
        <v>5.835</v>
      </c>
      <c r="E580" s="179">
        <v>1175</v>
      </c>
      <c r="F580" s="141">
        <v>168073.5</v>
      </c>
      <c r="G580" s="61">
        <v>75</v>
      </c>
      <c r="H580" s="70">
        <f t="shared" si="110"/>
        <v>126055.125</v>
      </c>
      <c r="I580" s="15">
        <f t="shared" si="109"/>
        <v>42018.375</v>
      </c>
      <c r="J580" s="15">
        <f t="shared" si="106"/>
        <v>143.04127659574468</v>
      </c>
      <c r="K580" s="15">
        <f t="shared" si="111"/>
        <v>548.41708357419907</v>
      </c>
      <c r="L580" s="15">
        <f t="shared" si="112"/>
        <v>844734.33685083652</v>
      </c>
      <c r="M580" s="15"/>
      <c r="N580" s="15">
        <f t="shared" si="113"/>
        <v>844734.33685083652</v>
      </c>
      <c r="O580" s="38">
        <f t="shared" si="107"/>
        <v>844.73433685083648</v>
      </c>
      <c r="P580" s="38">
        <v>826.65495437751508</v>
      </c>
      <c r="Q580" s="38">
        <f t="shared" si="108"/>
        <v>826.7</v>
      </c>
      <c r="R580" s="38"/>
      <c r="S580" s="38"/>
      <c r="U580" s="38"/>
      <c r="V580" s="38"/>
      <c r="W580" s="38"/>
      <c r="X580" s="38"/>
    </row>
    <row r="581" spans="1:24" x14ac:dyDescent="0.25">
      <c r="A581" s="5"/>
      <c r="B581" s="1" t="s">
        <v>869</v>
      </c>
      <c r="C581" s="53">
        <v>3</v>
      </c>
      <c r="D581" s="75">
        <v>31.644399999999997</v>
      </c>
      <c r="E581" s="179">
        <v>15786</v>
      </c>
      <c r="F581" s="141">
        <v>25839715.100000001</v>
      </c>
      <c r="G581" s="61">
        <v>20</v>
      </c>
      <c r="H581" s="70">
        <f t="shared" si="110"/>
        <v>5167943.0199999996</v>
      </c>
      <c r="I581" s="15">
        <f t="shared" si="109"/>
        <v>20671772.080000002</v>
      </c>
      <c r="J581" s="15">
        <f t="shared" si="106"/>
        <v>1636.875402255163</v>
      </c>
      <c r="K581" s="15">
        <f t="shared" si="111"/>
        <v>-945.41704208521924</v>
      </c>
      <c r="L581" s="15">
        <f t="shared" si="112"/>
        <v>1720719.4293308868</v>
      </c>
      <c r="M581" s="15"/>
      <c r="N581" s="15">
        <f t="shared" si="113"/>
        <v>1720719.4293308868</v>
      </c>
      <c r="O581" s="38">
        <f t="shared" si="107"/>
        <v>1720.7194293308869</v>
      </c>
      <c r="P581" s="38">
        <v>1584.6149898435594</v>
      </c>
      <c r="Q581" s="38">
        <f t="shared" si="108"/>
        <v>1584.6</v>
      </c>
      <c r="R581" s="38"/>
      <c r="S581" s="38"/>
      <c r="U581" s="38"/>
      <c r="V581" s="38"/>
      <c r="W581" s="38"/>
      <c r="X581" s="38"/>
    </row>
    <row r="582" spans="1:24" x14ac:dyDescent="0.25">
      <c r="A582" s="5"/>
      <c r="B582" s="1" t="s">
        <v>403</v>
      </c>
      <c r="C582" s="53">
        <v>4</v>
      </c>
      <c r="D582" s="75">
        <v>12.1113</v>
      </c>
      <c r="E582" s="179">
        <v>2516</v>
      </c>
      <c r="F582" s="141">
        <v>286127.90000000002</v>
      </c>
      <c r="G582" s="61">
        <v>75</v>
      </c>
      <c r="H582" s="70">
        <f t="shared" si="110"/>
        <v>214595.92499999999</v>
      </c>
      <c r="I582" s="15">
        <f t="shared" si="109"/>
        <v>71531.975000000035</v>
      </c>
      <c r="J582" s="15">
        <f t="shared" si="106"/>
        <v>113.72333068362481</v>
      </c>
      <c r="K582" s="15">
        <f t="shared" si="111"/>
        <v>577.73502948631892</v>
      </c>
      <c r="L582" s="15">
        <f t="shared" si="112"/>
        <v>1039202.783405273</v>
      </c>
      <c r="M582" s="15"/>
      <c r="N582" s="15">
        <f t="shared" si="113"/>
        <v>1039202.783405273</v>
      </c>
      <c r="O582" s="38">
        <f t="shared" si="107"/>
        <v>1039.2027834052731</v>
      </c>
      <c r="P582" s="38">
        <v>965.45989666388721</v>
      </c>
      <c r="Q582" s="38">
        <f t="shared" si="108"/>
        <v>965.5</v>
      </c>
      <c r="R582" s="38"/>
      <c r="S582" s="38"/>
      <c r="U582" s="38"/>
      <c r="V582" s="38"/>
      <c r="W582" s="38"/>
      <c r="X582" s="38"/>
    </row>
    <row r="583" spans="1:24" x14ac:dyDescent="0.25">
      <c r="A583" s="5"/>
      <c r="B583" s="1" t="s">
        <v>404</v>
      </c>
      <c r="C583" s="53">
        <v>4</v>
      </c>
      <c r="D583" s="75">
        <v>21.832999999999998</v>
      </c>
      <c r="E583" s="179">
        <v>5003</v>
      </c>
      <c r="F583" s="141">
        <v>1680342.1</v>
      </c>
      <c r="G583" s="61">
        <v>75</v>
      </c>
      <c r="H583" s="70">
        <f t="shared" si="110"/>
        <v>1260256.575</v>
      </c>
      <c r="I583" s="15">
        <f t="shared" si="109"/>
        <v>420085.52500000014</v>
      </c>
      <c r="J583" s="15">
        <f t="shared" si="106"/>
        <v>335.86689986008395</v>
      </c>
      <c r="K583" s="15">
        <f t="shared" si="111"/>
        <v>355.59146030985977</v>
      </c>
      <c r="L583" s="15">
        <f t="shared" si="112"/>
        <v>1038037.0197794463</v>
      </c>
      <c r="M583" s="15"/>
      <c r="N583" s="15">
        <f t="shared" si="113"/>
        <v>1038037.0197794463</v>
      </c>
      <c r="O583" s="38">
        <f t="shared" si="107"/>
        <v>1038.0370197794464</v>
      </c>
      <c r="P583" s="38">
        <v>946.86706193868622</v>
      </c>
      <c r="Q583" s="38">
        <f t="shared" si="108"/>
        <v>946.9</v>
      </c>
      <c r="R583" s="38"/>
      <c r="S583" s="38"/>
      <c r="U583" s="38"/>
      <c r="V583" s="38"/>
      <c r="W583" s="38"/>
      <c r="X583" s="38"/>
    </row>
    <row r="584" spans="1:24" x14ac:dyDescent="0.25">
      <c r="A584" s="5"/>
      <c r="B584" s="1" t="s">
        <v>405</v>
      </c>
      <c r="C584" s="53">
        <v>4</v>
      </c>
      <c r="D584" s="75">
        <v>25.650599999999997</v>
      </c>
      <c r="E584" s="179">
        <v>3024</v>
      </c>
      <c r="F584" s="141">
        <v>385214</v>
      </c>
      <c r="G584" s="61">
        <v>75</v>
      </c>
      <c r="H584" s="70">
        <f t="shared" si="110"/>
        <v>288910.5</v>
      </c>
      <c r="I584" s="15">
        <f t="shared" si="109"/>
        <v>96303.5</v>
      </c>
      <c r="J584" s="15">
        <f t="shared" si="106"/>
        <v>127.38558201058201</v>
      </c>
      <c r="K584" s="15">
        <f t="shared" si="111"/>
        <v>564.07277815936175</v>
      </c>
      <c r="L584" s="15">
        <f t="shared" si="112"/>
        <v>1113720.5794423847</v>
      </c>
      <c r="M584" s="15"/>
      <c r="N584" s="15">
        <f t="shared" si="113"/>
        <v>1113720.5794423847</v>
      </c>
      <c r="O584" s="38">
        <f t="shared" si="107"/>
        <v>1113.7205794423846</v>
      </c>
      <c r="P584" s="38">
        <v>1045.3242614651033</v>
      </c>
      <c r="Q584" s="38">
        <f t="shared" si="108"/>
        <v>1045.3</v>
      </c>
      <c r="R584" s="38"/>
      <c r="S584" s="38"/>
      <c r="U584" s="38"/>
      <c r="V584" s="38"/>
      <c r="W584" s="38"/>
      <c r="X584" s="38"/>
    </row>
    <row r="585" spans="1:24" x14ac:dyDescent="0.25">
      <c r="A585" s="5"/>
      <c r="B585" s="1" t="s">
        <v>406</v>
      </c>
      <c r="C585" s="53">
        <v>4</v>
      </c>
      <c r="D585" s="75">
        <v>13.840599999999998</v>
      </c>
      <c r="E585" s="179">
        <v>2286</v>
      </c>
      <c r="F585" s="141">
        <v>502786.1</v>
      </c>
      <c r="G585" s="61">
        <v>75</v>
      </c>
      <c r="H585" s="70">
        <f t="shared" si="110"/>
        <v>377089.57500000001</v>
      </c>
      <c r="I585" s="15">
        <f t="shared" si="109"/>
        <v>125696.52499999997</v>
      </c>
      <c r="J585" s="15">
        <f t="shared" si="106"/>
        <v>219.94142607174103</v>
      </c>
      <c r="K585" s="15">
        <f t="shared" si="111"/>
        <v>471.51693409820268</v>
      </c>
      <c r="L585" s="15">
        <f t="shared" si="112"/>
        <v>883734.71388419438</v>
      </c>
      <c r="M585" s="15"/>
      <c r="N585" s="15">
        <f t="shared" si="113"/>
        <v>883734.71388419438</v>
      </c>
      <c r="O585" s="38">
        <f t="shared" si="107"/>
        <v>883.73471388419443</v>
      </c>
      <c r="P585" s="38">
        <v>841.033060444993</v>
      </c>
      <c r="Q585" s="38">
        <f t="shared" si="108"/>
        <v>841</v>
      </c>
      <c r="R585" s="38"/>
      <c r="S585" s="38"/>
      <c r="U585" s="38"/>
      <c r="V585" s="38"/>
      <c r="W585" s="38"/>
      <c r="X585" s="38"/>
    </row>
    <row r="586" spans="1:24" x14ac:dyDescent="0.25">
      <c r="A586" s="5"/>
      <c r="B586" s="1" t="s">
        <v>407</v>
      </c>
      <c r="C586" s="53">
        <v>4</v>
      </c>
      <c r="D586" s="75">
        <v>7.8751000000000007</v>
      </c>
      <c r="E586" s="179">
        <v>1008</v>
      </c>
      <c r="F586" s="141">
        <v>80245</v>
      </c>
      <c r="G586" s="61">
        <v>75</v>
      </c>
      <c r="H586" s="70">
        <f t="shared" si="110"/>
        <v>60183.75</v>
      </c>
      <c r="I586" s="15">
        <f t="shared" si="109"/>
        <v>20061.25</v>
      </c>
      <c r="J586" s="15">
        <f t="shared" si="106"/>
        <v>79.608134920634924</v>
      </c>
      <c r="K586" s="15">
        <f t="shared" si="111"/>
        <v>611.85022524930878</v>
      </c>
      <c r="L586" s="15">
        <f t="shared" si="112"/>
        <v>915211.57968212711</v>
      </c>
      <c r="M586" s="15"/>
      <c r="N586" s="15">
        <f t="shared" si="113"/>
        <v>915211.57968212711</v>
      </c>
      <c r="O586" s="38">
        <f t="shared" si="107"/>
        <v>915.21157968212708</v>
      </c>
      <c r="P586" s="38">
        <v>826.95087899140469</v>
      </c>
      <c r="Q586" s="38">
        <f t="shared" si="108"/>
        <v>827</v>
      </c>
      <c r="R586" s="38"/>
      <c r="S586" s="38"/>
      <c r="U586" s="38"/>
      <c r="V586" s="38"/>
      <c r="W586" s="38"/>
      <c r="X586" s="38"/>
    </row>
    <row r="587" spans="1:24" x14ac:dyDescent="0.25">
      <c r="A587" s="5"/>
      <c r="B587" s="1" t="s">
        <v>408</v>
      </c>
      <c r="C587" s="53">
        <v>4</v>
      </c>
      <c r="D587" s="75">
        <v>45.59</v>
      </c>
      <c r="E587" s="179">
        <v>5607</v>
      </c>
      <c r="F587" s="141">
        <v>1514946.7</v>
      </c>
      <c r="G587" s="61">
        <v>75</v>
      </c>
      <c r="H587" s="70">
        <f t="shared" si="110"/>
        <v>1136210.0249999999</v>
      </c>
      <c r="I587" s="15">
        <f t="shared" si="109"/>
        <v>378736.67500000005</v>
      </c>
      <c r="J587" s="15">
        <f t="shared" si="106"/>
        <v>270.18846085250578</v>
      </c>
      <c r="K587" s="15">
        <f t="shared" si="111"/>
        <v>421.26989931743793</v>
      </c>
      <c r="L587" s="15">
        <f t="shared" si="112"/>
        <v>1254641.6189653771</v>
      </c>
      <c r="M587" s="15"/>
      <c r="N587" s="15">
        <f t="shared" si="113"/>
        <v>1254641.6189653771</v>
      </c>
      <c r="O587" s="38">
        <f t="shared" si="107"/>
        <v>1254.6416189653771</v>
      </c>
      <c r="P587" s="38">
        <v>1041.9974522315295</v>
      </c>
      <c r="Q587" s="38">
        <f t="shared" si="108"/>
        <v>1042</v>
      </c>
      <c r="R587" s="38"/>
      <c r="S587" s="38"/>
      <c r="U587" s="38"/>
      <c r="V587" s="38"/>
      <c r="W587" s="38"/>
      <c r="X587" s="38"/>
    </row>
    <row r="588" spans="1:24" x14ac:dyDescent="0.25">
      <c r="A588" s="5"/>
      <c r="B588" s="1" t="s">
        <v>409</v>
      </c>
      <c r="C588" s="53">
        <v>4</v>
      </c>
      <c r="D588" s="75">
        <v>77.631799999999998</v>
      </c>
      <c r="E588" s="179">
        <v>7521</v>
      </c>
      <c r="F588" s="141">
        <v>2417446.7000000002</v>
      </c>
      <c r="G588" s="61">
        <v>75</v>
      </c>
      <c r="H588" s="70">
        <f t="shared" si="110"/>
        <v>1813085.0249999999</v>
      </c>
      <c r="I588" s="15">
        <f t="shared" si="109"/>
        <v>604361.67500000028</v>
      </c>
      <c r="J588" s="15">
        <f t="shared" si="106"/>
        <v>321.42623321366841</v>
      </c>
      <c r="K588" s="15">
        <f t="shared" si="111"/>
        <v>370.03212695627531</v>
      </c>
      <c r="L588" s="15">
        <f t="shared" si="112"/>
        <v>1480040.0728287234</v>
      </c>
      <c r="M588" s="15"/>
      <c r="N588" s="15">
        <f t="shared" si="113"/>
        <v>1480040.0728287234</v>
      </c>
      <c r="O588" s="38">
        <f t="shared" si="107"/>
        <v>1480.0400728287234</v>
      </c>
      <c r="P588" s="38">
        <v>1403.972539136709</v>
      </c>
      <c r="Q588" s="38">
        <f t="shared" si="108"/>
        <v>1404</v>
      </c>
      <c r="R588" s="38"/>
      <c r="S588" s="38"/>
      <c r="U588" s="38"/>
      <c r="V588" s="38"/>
      <c r="W588" s="38"/>
      <c r="X588" s="38"/>
    </row>
    <row r="589" spans="1:24" x14ac:dyDescent="0.25">
      <c r="A589" s="5"/>
      <c r="B589" s="1" t="s">
        <v>410</v>
      </c>
      <c r="C589" s="53">
        <v>4</v>
      </c>
      <c r="D589" s="75">
        <v>34.059899999999999</v>
      </c>
      <c r="E589" s="179">
        <v>5589</v>
      </c>
      <c r="F589" s="141">
        <v>665190.5</v>
      </c>
      <c r="G589" s="61">
        <v>75</v>
      </c>
      <c r="H589" s="70">
        <f t="shared" si="110"/>
        <v>498892.875</v>
      </c>
      <c r="I589" s="15">
        <f t="shared" si="109"/>
        <v>166297.625</v>
      </c>
      <c r="J589" s="15">
        <f t="shared" si="106"/>
        <v>119.01780282698157</v>
      </c>
      <c r="K589" s="15">
        <f t="shared" si="111"/>
        <v>572.44055734296217</v>
      </c>
      <c r="L589" s="15">
        <f t="shared" si="112"/>
        <v>1413680.6811698519</v>
      </c>
      <c r="M589" s="15"/>
      <c r="N589" s="15">
        <f t="shared" si="113"/>
        <v>1413680.6811698519</v>
      </c>
      <c r="O589" s="38">
        <f t="shared" si="107"/>
        <v>1413.6806811698518</v>
      </c>
      <c r="P589" s="38">
        <v>1315.9712810186313</v>
      </c>
      <c r="Q589" s="38">
        <f t="shared" si="108"/>
        <v>1316</v>
      </c>
      <c r="R589" s="38"/>
      <c r="S589" s="38"/>
      <c r="U589" s="38"/>
      <c r="V589" s="38"/>
      <c r="W589" s="38"/>
      <c r="X589" s="38"/>
    </row>
    <row r="590" spans="1:24" x14ac:dyDescent="0.25">
      <c r="A590" s="5"/>
      <c r="B590" s="1" t="s">
        <v>411</v>
      </c>
      <c r="C590" s="53">
        <v>4</v>
      </c>
      <c r="D590" s="75">
        <v>8.8218999999999994</v>
      </c>
      <c r="E590" s="179">
        <v>1765</v>
      </c>
      <c r="F590" s="141">
        <v>1389090.5</v>
      </c>
      <c r="G590" s="61">
        <v>75</v>
      </c>
      <c r="H590" s="70">
        <f t="shared" si="110"/>
        <v>1041817.875</v>
      </c>
      <c r="I590" s="15">
        <f t="shared" si="109"/>
        <v>347272.625</v>
      </c>
      <c r="J590" s="15">
        <f t="shared" si="106"/>
        <v>787.0201133144476</v>
      </c>
      <c r="K590" s="15">
        <f t="shared" si="111"/>
        <v>-95.561753144503882</v>
      </c>
      <c r="L590" s="15">
        <f t="shared" si="112"/>
        <v>207895.66335586205</v>
      </c>
      <c r="M590" s="15"/>
      <c r="N590" s="15">
        <f t="shared" si="113"/>
        <v>207895.66335586205</v>
      </c>
      <c r="O590" s="38">
        <f t="shared" si="107"/>
        <v>207.89566335586204</v>
      </c>
      <c r="P590" s="38">
        <v>250.09440004725226</v>
      </c>
      <c r="Q590" s="38">
        <f t="shared" si="108"/>
        <v>250.1</v>
      </c>
      <c r="R590" s="38"/>
      <c r="S590" s="38"/>
      <c r="U590" s="38"/>
      <c r="V590" s="38"/>
      <c r="W590" s="38"/>
      <c r="X590" s="38"/>
    </row>
    <row r="591" spans="1:24" x14ac:dyDescent="0.25">
      <c r="A591" s="5"/>
      <c r="B591" s="1" t="s">
        <v>412</v>
      </c>
      <c r="C591" s="53">
        <v>4</v>
      </c>
      <c r="D591" s="75">
        <v>23.27</v>
      </c>
      <c r="E591" s="179">
        <v>3057</v>
      </c>
      <c r="F591" s="141">
        <v>864549.3</v>
      </c>
      <c r="G591" s="61">
        <v>75</v>
      </c>
      <c r="H591" s="70">
        <f t="shared" si="110"/>
        <v>648411.97499999998</v>
      </c>
      <c r="I591" s="15">
        <f t="shared" si="109"/>
        <v>216137.32500000007</v>
      </c>
      <c r="J591" s="15">
        <f t="shared" si="106"/>
        <v>282.80971540726205</v>
      </c>
      <c r="K591" s="15">
        <f t="shared" si="111"/>
        <v>408.64864476268167</v>
      </c>
      <c r="L591" s="15">
        <f t="shared" si="112"/>
        <v>909927.56873493816</v>
      </c>
      <c r="M591" s="15"/>
      <c r="N591" s="15">
        <f t="shared" si="113"/>
        <v>909927.56873493816</v>
      </c>
      <c r="O591" s="38">
        <f t="shared" si="107"/>
        <v>909.92756873493818</v>
      </c>
      <c r="P591" s="38">
        <v>905.73075224750949</v>
      </c>
      <c r="Q591" s="38">
        <f t="shared" si="108"/>
        <v>905.7</v>
      </c>
      <c r="R591" s="38"/>
      <c r="S591" s="38"/>
      <c r="U591" s="38"/>
      <c r="V591" s="38"/>
      <c r="W591" s="38"/>
      <c r="X591" s="38"/>
    </row>
    <row r="592" spans="1:24" x14ac:dyDescent="0.25">
      <c r="A592" s="5"/>
      <c r="B592" s="1" t="s">
        <v>796</v>
      </c>
      <c r="C592" s="53">
        <v>4</v>
      </c>
      <c r="D592" s="75">
        <v>41.862299999999991</v>
      </c>
      <c r="E592" s="179">
        <v>4329</v>
      </c>
      <c r="F592" s="141">
        <v>749701.9</v>
      </c>
      <c r="G592" s="61">
        <v>75</v>
      </c>
      <c r="H592" s="70">
        <f t="shared" si="110"/>
        <v>562276.42500000005</v>
      </c>
      <c r="I592" s="15">
        <f t="shared" si="109"/>
        <v>187425.47499999998</v>
      </c>
      <c r="J592" s="15">
        <f t="shared" si="106"/>
        <v>173.18131208131209</v>
      </c>
      <c r="K592" s="15">
        <f t="shared" si="111"/>
        <v>518.27704808863166</v>
      </c>
      <c r="L592" s="15">
        <f t="shared" si="112"/>
        <v>1236874.7371271644</v>
      </c>
      <c r="M592" s="15"/>
      <c r="N592" s="15">
        <f t="shared" si="113"/>
        <v>1236874.7371271644</v>
      </c>
      <c r="O592" s="38">
        <f t="shared" si="107"/>
        <v>1236.8747371271643</v>
      </c>
      <c r="P592" s="38">
        <v>1161.8759619335453</v>
      </c>
      <c r="Q592" s="38">
        <f t="shared" si="108"/>
        <v>1161.9000000000001</v>
      </c>
      <c r="R592" s="38"/>
      <c r="S592" s="38"/>
      <c r="U592" s="38"/>
      <c r="V592" s="38"/>
      <c r="W592" s="38"/>
      <c r="X592" s="38"/>
    </row>
    <row r="593" spans="1:24" x14ac:dyDescent="0.25">
      <c r="A593" s="5"/>
      <c r="B593" s="1" t="s">
        <v>413</v>
      </c>
      <c r="C593" s="53">
        <v>4</v>
      </c>
      <c r="D593" s="75">
        <v>27.890700000000002</v>
      </c>
      <c r="E593" s="179">
        <v>3014</v>
      </c>
      <c r="F593" s="141">
        <v>457471.6</v>
      </c>
      <c r="G593" s="61">
        <v>75</v>
      </c>
      <c r="H593" s="70">
        <f t="shared" si="110"/>
        <v>343103.7</v>
      </c>
      <c r="I593" s="15">
        <f t="shared" si="109"/>
        <v>114367.89999999997</v>
      </c>
      <c r="J593" s="15">
        <f t="shared" si="106"/>
        <v>151.78221632382215</v>
      </c>
      <c r="K593" s="15">
        <f t="shared" si="111"/>
        <v>539.67614384612159</v>
      </c>
      <c r="L593" s="15">
        <f t="shared" si="112"/>
        <v>1087836.472219686</v>
      </c>
      <c r="M593" s="15"/>
      <c r="N593" s="15">
        <f t="shared" si="113"/>
        <v>1087836.472219686</v>
      </c>
      <c r="O593" s="38">
        <f t="shared" si="107"/>
        <v>1087.8364722196861</v>
      </c>
      <c r="P593" s="38">
        <v>1070.1794993494993</v>
      </c>
      <c r="Q593" s="38">
        <f t="shared" si="108"/>
        <v>1070.2</v>
      </c>
      <c r="R593" s="38"/>
      <c r="S593" s="38"/>
      <c r="U593" s="38"/>
      <c r="V593" s="38"/>
      <c r="W593" s="38"/>
      <c r="X593" s="38"/>
    </row>
    <row r="594" spans="1:24" x14ac:dyDescent="0.25">
      <c r="A594" s="5"/>
      <c r="B594" s="1" t="s">
        <v>797</v>
      </c>
      <c r="C594" s="53">
        <v>4</v>
      </c>
      <c r="D594" s="75">
        <v>36.872</v>
      </c>
      <c r="E594" s="179">
        <v>4004</v>
      </c>
      <c r="F594" s="141">
        <v>855034.1</v>
      </c>
      <c r="G594" s="61">
        <v>75</v>
      </c>
      <c r="H594" s="70">
        <f t="shared" si="110"/>
        <v>641275.57499999995</v>
      </c>
      <c r="I594" s="15">
        <f t="shared" si="109"/>
        <v>213758.52500000002</v>
      </c>
      <c r="J594" s="15">
        <f t="shared" si="106"/>
        <v>213.54498001998002</v>
      </c>
      <c r="K594" s="15">
        <f t="shared" si="111"/>
        <v>477.9133801499637</v>
      </c>
      <c r="L594" s="15">
        <f t="shared" si="112"/>
        <v>1136721.7918003991</v>
      </c>
      <c r="M594" s="15"/>
      <c r="N594" s="15">
        <f t="shared" si="113"/>
        <v>1136721.7918003991</v>
      </c>
      <c r="O594" s="38">
        <f t="shared" si="107"/>
        <v>1136.7217918003992</v>
      </c>
      <c r="P594" s="38">
        <v>1039.5017284199064</v>
      </c>
      <c r="Q594" s="38">
        <f t="shared" si="108"/>
        <v>1039.5</v>
      </c>
      <c r="R594" s="38"/>
      <c r="S594" s="38"/>
      <c r="U594" s="38"/>
      <c r="V594" s="38"/>
      <c r="W594" s="38"/>
      <c r="X594" s="38"/>
    </row>
    <row r="595" spans="1:24" x14ac:dyDescent="0.25">
      <c r="A595" s="5"/>
      <c r="B595" s="1" t="s">
        <v>414</v>
      </c>
      <c r="C595" s="53">
        <v>4</v>
      </c>
      <c r="D595" s="75">
        <v>19.46</v>
      </c>
      <c r="E595" s="179">
        <v>1165</v>
      </c>
      <c r="F595" s="141">
        <v>221393</v>
      </c>
      <c r="G595" s="61">
        <v>75</v>
      </c>
      <c r="H595" s="70">
        <f t="shared" si="110"/>
        <v>166044.75</v>
      </c>
      <c r="I595" s="15">
        <f t="shared" si="109"/>
        <v>55348.25</v>
      </c>
      <c r="J595" s="15">
        <f t="shared" si="106"/>
        <v>190.03690987124463</v>
      </c>
      <c r="K595" s="15">
        <f t="shared" si="111"/>
        <v>501.42145029869909</v>
      </c>
      <c r="L595" s="15">
        <f t="shared" si="112"/>
        <v>823148.81616431358</v>
      </c>
      <c r="M595" s="15"/>
      <c r="N595" s="15">
        <f t="shared" si="113"/>
        <v>823148.81616431358</v>
      </c>
      <c r="O595" s="38">
        <f t="shared" si="107"/>
        <v>823.14881616431353</v>
      </c>
      <c r="P595" s="38">
        <v>728.41675315069756</v>
      </c>
      <c r="Q595" s="38">
        <f t="shared" si="108"/>
        <v>728.4</v>
      </c>
      <c r="R595" s="38"/>
      <c r="S595" s="38"/>
      <c r="U595" s="38"/>
      <c r="V595" s="38"/>
      <c r="W595" s="38"/>
      <c r="X595" s="38"/>
    </row>
    <row r="596" spans="1:24" x14ac:dyDescent="0.25">
      <c r="A596" s="5"/>
      <c r="B596" s="1" t="s">
        <v>798</v>
      </c>
      <c r="C596" s="53">
        <v>4</v>
      </c>
      <c r="D596" s="75">
        <v>29.534099999999999</v>
      </c>
      <c r="E596" s="179">
        <v>2616</v>
      </c>
      <c r="F596" s="141">
        <v>503222.9</v>
      </c>
      <c r="G596" s="61">
        <v>75</v>
      </c>
      <c r="H596" s="70">
        <f t="shared" si="110"/>
        <v>377417.17499999999</v>
      </c>
      <c r="I596" s="15">
        <f t="shared" si="109"/>
        <v>125805.72500000003</v>
      </c>
      <c r="J596" s="15">
        <f t="shared" si="106"/>
        <v>192.36349388379205</v>
      </c>
      <c r="K596" s="15">
        <f t="shared" si="111"/>
        <v>499.09486628615167</v>
      </c>
      <c r="L596" s="15">
        <f t="shared" si="112"/>
        <v>999342.34549913334</v>
      </c>
      <c r="M596" s="15"/>
      <c r="N596" s="15">
        <f t="shared" si="113"/>
        <v>999342.34549913334</v>
      </c>
      <c r="O596" s="38">
        <f t="shared" si="107"/>
        <v>999.34234549913333</v>
      </c>
      <c r="P596" s="38">
        <v>895.03630301835835</v>
      </c>
      <c r="Q596" s="38">
        <f t="shared" si="108"/>
        <v>895</v>
      </c>
      <c r="R596" s="38"/>
      <c r="S596" s="38"/>
      <c r="U596" s="38"/>
      <c r="V596" s="38"/>
      <c r="W596" s="38"/>
      <c r="X596" s="38"/>
    </row>
    <row r="597" spans="1:24" x14ac:dyDescent="0.25">
      <c r="A597" s="5"/>
      <c r="B597" s="8"/>
      <c r="C597" s="8"/>
      <c r="D597" s="75">
        <v>0</v>
      </c>
      <c r="E597" s="181"/>
      <c r="F597" s="62"/>
      <c r="G597" s="61"/>
      <c r="H597" s="62">
        <f>H598+H599</f>
        <v>12029418.264999997</v>
      </c>
      <c r="K597" s="15"/>
      <c r="L597" s="15"/>
      <c r="M597" s="15"/>
      <c r="N597" s="15"/>
      <c r="O597" s="38">
        <f t="shared" si="107"/>
        <v>0</v>
      </c>
      <c r="P597" s="38">
        <v>0</v>
      </c>
      <c r="Q597" s="38">
        <f t="shared" si="108"/>
        <v>0</v>
      </c>
      <c r="R597" s="38"/>
      <c r="S597" s="38"/>
      <c r="U597" s="38"/>
      <c r="V597" s="38"/>
      <c r="W597" s="38"/>
      <c r="X597" s="38"/>
    </row>
    <row r="598" spans="1:24" x14ac:dyDescent="0.25">
      <c r="A598" s="32" t="s">
        <v>415</v>
      </c>
      <c r="B598" s="2" t="s">
        <v>2</v>
      </c>
      <c r="C598" s="64"/>
      <c r="D598" s="7">
        <v>764.73369999999989</v>
      </c>
      <c r="E598" s="182">
        <f>E599</f>
        <v>49818</v>
      </c>
      <c r="F598" s="120"/>
      <c r="G598" s="61"/>
      <c r="H598" s="55">
        <f>H600</f>
        <v>4517025.8749999991</v>
      </c>
      <c r="I598" s="12">
        <f>I600</f>
        <v>-4517025.8749999991</v>
      </c>
      <c r="J598" s="12"/>
      <c r="K598" s="15"/>
      <c r="L598" s="15"/>
      <c r="M598" s="14">
        <f>M600</f>
        <v>24521949.723239757</v>
      </c>
      <c r="N598" s="12">
        <f t="shared" si="113"/>
        <v>24521949.723239757</v>
      </c>
      <c r="O598" s="38"/>
      <c r="P598" s="38"/>
      <c r="Q598" s="38">
        <f t="shared" si="108"/>
        <v>0</v>
      </c>
      <c r="R598" s="38"/>
      <c r="S598" s="38"/>
      <c r="U598" s="38"/>
      <c r="V598" s="38"/>
      <c r="W598" s="38"/>
      <c r="X598" s="38"/>
    </row>
    <row r="599" spans="1:24" x14ac:dyDescent="0.25">
      <c r="A599" s="32" t="s">
        <v>415</v>
      </c>
      <c r="B599" s="2" t="s">
        <v>3</v>
      </c>
      <c r="C599" s="64"/>
      <c r="D599" s="7">
        <v>764.73369999999989</v>
      </c>
      <c r="E599" s="182">
        <f>SUM(E601:E625)</f>
        <v>49818</v>
      </c>
      <c r="F599" s="120">
        <f>SUM(F601:F625)</f>
        <v>18068103.499999996</v>
      </c>
      <c r="G599" s="61"/>
      <c r="H599" s="55">
        <f>SUM(H601:H625)</f>
        <v>7512392.3899999987</v>
      </c>
      <c r="I599" s="12">
        <f>SUM(I601:I625)</f>
        <v>10555711.109999998</v>
      </c>
      <c r="J599" s="12"/>
      <c r="K599" s="15"/>
      <c r="L599" s="12">
        <f>SUM(L601:L625)</f>
        <v>23419995.154175255</v>
      </c>
      <c r="M599" s="15"/>
      <c r="N599" s="12">
        <f t="shared" si="113"/>
        <v>23419995.154175255</v>
      </c>
      <c r="O599" s="38"/>
      <c r="P599" s="38"/>
      <c r="Q599" s="38">
        <f t="shared" si="108"/>
        <v>0</v>
      </c>
      <c r="R599" s="38"/>
      <c r="S599" s="38"/>
      <c r="U599" s="38"/>
      <c r="V599" s="38"/>
      <c r="W599" s="38"/>
      <c r="X599" s="38"/>
    </row>
    <row r="600" spans="1:24" x14ac:dyDescent="0.25">
      <c r="A600" s="5"/>
      <c r="B600" s="1" t="s">
        <v>26</v>
      </c>
      <c r="C600" s="53">
        <v>2</v>
      </c>
      <c r="D600" s="75">
        <v>0</v>
      </c>
      <c r="E600" s="185"/>
      <c r="F600" s="70"/>
      <c r="G600" s="61">
        <v>25</v>
      </c>
      <c r="H600" s="70">
        <f>F599*G600/100</f>
        <v>4517025.8749999991</v>
      </c>
      <c r="I600" s="15">
        <f t="shared" ref="I600:I625" si="114">F600-H600</f>
        <v>-4517025.8749999991</v>
      </c>
      <c r="J600" s="15"/>
      <c r="K600" s="15"/>
      <c r="L600" s="15"/>
      <c r="M600" s="15">
        <f>($L$7*$L$8*E598/$L$10)+($L$7*$L$9*D598/$L$11)</f>
        <v>24521949.723239757</v>
      </c>
      <c r="N600" s="15">
        <f t="shared" si="113"/>
        <v>24521949.723239757</v>
      </c>
      <c r="O600" s="38">
        <f t="shared" ref="O600:O662" si="115">N600/1000</f>
        <v>24521.949723239759</v>
      </c>
      <c r="P600" s="38">
        <v>22715.239161666628</v>
      </c>
      <c r="Q600" s="38">
        <f t="shared" si="108"/>
        <v>22715.200000000001</v>
      </c>
      <c r="R600" s="38"/>
      <c r="S600" s="38"/>
      <c r="U600" s="38"/>
      <c r="V600" s="38"/>
      <c r="W600" s="38"/>
      <c r="X600" s="38"/>
    </row>
    <row r="601" spans="1:24" x14ac:dyDescent="0.25">
      <c r="A601" s="5"/>
      <c r="B601" s="1" t="s">
        <v>416</v>
      </c>
      <c r="C601" s="53">
        <v>4</v>
      </c>
      <c r="D601" s="75">
        <v>35.596600000000002</v>
      </c>
      <c r="E601" s="179">
        <v>1150</v>
      </c>
      <c r="F601" s="142">
        <v>292511.8</v>
      </c>
      <c r="G601" s="61">
        <v>75</v>
      </c>
      <c r="H601" s="70">
        <f t="shared" ref="H601:H625" si="116">F601*G601/100</f>
        <v>219383.85</v>
      </c>
      <c r="I601" s="15">
        <f t="shared" si="114"/>
        <v>73127.949999999983</v>
      </c>
      <c r="J601" s="15">
        <f t="shared" ref="J601:J664" si="117">F601/E601</f>
        <v>254.35808695652173</v>
      </c>
      <c r="K601" s="15">
        <f t="shared" ref="K601:K625" si="118">$J$11*$J$19-J601</f>
        <v>437.10027321342199</v>
      </c>
      <c r="L601" s="15">
        <f t="shared" ref="L601:L625" si="119">IF(K601&gt;0,$J$7*$J$8*(K601/$K$19),0)+$J$7*$J$9*(E601/$E$19)+$J$7*$J$10*(D601/$D$19)</f>
        <v>786100.1631569406</v>
      </c>
      <c r="M601" s="15"/>
      <c r="N601" s="15">
        <f t="shared" si="113"/>
        <v>786100.1631569406</v>
      </c>
      <c r="O601" s="38">
        <f t="shared" si="115"/>
        <v>786.10016315694065</v>
      </c>
      <c r="P601" s="38">
        <v>696.59339061006119</v>
      </c>
      <c r="Q601" s="38">
        <f t="shared" ref="Q601:Q664" si="120">(ROUND(P601,1))</f>
        <v>696.6</v>
      </c>
      <c r="R601" s="38"/>
      <c r="S601" s="38"/>
      <c r="U601" s="38"/>
      <c r="V601" s="38"/>
      <c r="W601" s="38"/>
      <c r="X601" s="38"/>
    </row>
    <row r="602" spans="1:24" x14ac:dyDescent="0.25">
      <c r="A602" s="5"/>
      <c r="B602" s="1" t="s">
        <v>799</v>
      </c>
      <c r="C602" s="53">
        <v>4</v>
      </c>
      <c r="D602" s="75">
        <v>33.409199999999998</v>
      </c>
      <c r="E602" s="179">
        <v>961</v>
      </c>
      <c r="F602" s="142">
        <v>186915.7</v>
      </c>
      <c r="G602" s="61">
        <v>75</v>
      </c>
      <c r="H602" s="70">
        <f t="shared" si="116"/>
        <v>140186.77499999999</v>
      </c>
      <c r="I602" s="15">
        <f t="shared" si="114"/>
        <v>46728.925000000017</v>
      </c>
      <c r="J602" s="15">
        <f t="shared" si="117"/>
        <v>194.5012486992716</v>
      </c>
      <c r="K602" s="15">
        <f t="shared" si="118"/>
        <v>496.95711147067209</v>
      </c>
      <c r="L602" s="15">
        <f t="shared" si="119"/>
        <v>837296.12943333725</v>
      </c>
      <c r="M602" s="15"/>
      <c r="N602" s="15">
        <f t="shared" si="113"/>
        <v>837296.12943333725</v>
      </c>
      <c r="O602" s="38">
        <f t="shared" si="115"/>
        <v>837.29612943333723</v>
      </c>
      <c r="P602" s="38">
        <v>786.86220431765571</v>
      </c>
      <c r="Q602" s="38">
        <f t="shared" si="120"/>
        <v>786.9</v>
      </c>
      <c r="R602" s="38"/>
      <c r="S602" s="38"/>
      <c r="U602" s="38"/>
      <c r="V602" s="38"/>
      <c r="W602" s="38"/>
      <c r="X602" s="38"/>
    </row>
    <row r="603" spans="1:24" x14ac:dyDescent="0.25">
      <c r="A603" s="5"/>
      <c r="B603" s="1" t="s">
        <v>417</v>
      </c>
      <c r="C603" s="53">
        <v>4</v>
      </c>
      <c r="D603" s="75">
        <v>65.508599999999987</v>
      </c>
      <c r="E603" s="179">
        <v>4052</v>
      </c>
      <c r="F603" s="142">
        <v>524806.30000000005</v>
      </c>
      <c r="G603" s="61">
        <v>75</v>
      </c>
      <c r="H603" s="70">
        <f t="shared" si="116"/>
        <v>393604.72499999998</v>
      </c>
      <c r="I603" s="15">
        <f t="shared" si="114"/>
        <v>131201.57500000007</v>
      </c>
      <c r="J603" s="15">
        <f t="shared" si="117"/>
        <v>129.51784304047385</v>
      </c>
      <c r="K603" s="15">
        <f t="shared" si="118"/>
        <v>561.94051712946987</v>
      </c>
      <c r="L603" s="15">
        <f t="shared" si="119"/>
        <v>1333946.8388542649</v>
      </c>
      <c r="M603" s="15"/>
      <c r="N603" s="15">
        <f t="shared" si="113"/>
        <v>1333946.8388542649</v>
      </c>
      <c r="O603" s="38">
        <f t="shared" si="115"/>
        <v>1333.946838854265</v>
      </c>
      <c r="P603" s="38">
        <v>1256.9236650076227</v>
      </c>
      <c r="Q603" s="38">
        <f t="shared" si="120"/>
        <v>1256.9000000000001</v>
      </c>
      <c r="R603" s="38"/>
      <c r="S603" s="38"/>
      <c r="U603" s="38"/>
      <c r="V603" s="38"/>
      <c r="W603" s="38"/>
      <c r="X603" s="38"/>
    </row>
    <row r="604" spans="1:24" x14ac:dyDescent="0.25">
      <c r="A604" s="5"/>
      <c r="B604" s="1" t="s">
        <v>418</v>
      </c>
      <c r="C604" s="53">
        <v>4</v>
      </c>
      <c r="D604" s="75">
        <v>41.834899999999998</v>
      </c>
      <c r="E604" s="179">
        <v>1685</v>
      </c>
      <c r="F604" s="142">
        <v>292092.5</v>
      </c>
      <c r="G604" s="61">
        <v>75</v>
      </c>
      <c r="H604" s="70">
        <f t="shared" si="116"/>
        <v>219069.375</v>
      </c>
      <c r="I604" s="15">
        <f t="shared" si="114"/>
        <v>73023.125</v>
      </c>
      <c r="J604" s="15">
        <f t="shared" si="117"/>
        <v>173.34866468842731</v>
      </c>
      <c r="K604" s="15">
        <f t="shared" si="118"/>
        <v>518.10969548151638</v>
      </c>
      <c r="L604" s="15">
        <f t="shared" si="119"/>
        <v>963928.6251400644</v>
      </c>
      <c r="M604" s="15"/>
      <c r="N604" s="15">
        <f t="shared" si="113"/>
        <v>963928.6251400644</v>
      </c>
      <c r="O604" s="38">
        <f t="shared" si="115"/>
        <v>963.92862514006436</v>
      </c>
      <c r="P604" s="38">
        <v>878.25612639606004</v>
      </c>
      <c r="Q604" s="38">
        <f t="shared" si="120"/>
        <v>878.3</v>
      </c>
      <c r="R604" s="38"/>
      <c r="S604" s="38"/>
      <c r="U604" s="38"/>
      <c r="V604" s="38"/>
      <c r="W604" s="38"/>
      <c r="X604" s="38"/>
    </row>
    <row r="605" spans="1:24" x14ac:dyDescent="0.25">
      <c r="A605" s="5"/>
      <c r="B605" s="1" t="s">
        <v>800</v>
      </c>
      <c r="C605" s="53">
        <v>4</v>
      </c>
      <c r="D605" s="75">
        <v>17.8841</v>
      </c>
      <c r="E605" s="179">
        <v>1181</v>
      </c>
      <c r="F605" s="142">
        <v>128519.1</v>
      </c>
      <c r="G605" s="61">
        <v>75</v>
      </c>
      <c r="H605" s="70">
        <f t="shared" si="116"/>
        <v>96389.324999999997</v>
      </c>
      <c r="I605" s="15">
        <f t="shared" si="114"/>
        <v>32129.775000000009</v>
      </c>
      <c r="J605" s="15">
        <f t="shared" si="117"/>
        <v>108.82226926333617</v>
      </c>
      <c r="K605" s="15">
        <f t="shared" si="118"/>
        <v>582.63609090660759</v>
      </c>
      <c r="L605" s="15">
        <f t="shared" si="119"/>
        <v>924791.0325658113</v>
      </c>
      <c r="M605" s="15"/>
      <c r="N605" s="15">
        <f t="shared" si="113"/>
        <v>924791.0325658113</v>
      </c>
      <c r="O605" s="38">
        <f t="shared" si="115"/>
        <v>924.79103256581129</v>
      </c>
      <c r="P605" s="38">
        <v>842.17039341343002</v>
      </c>
      <c r="Q605" s="38">
        <f t="shared" si="120"/>
        <v>842.2</v>
      </c>
      <c r="R605" s="38"/>
      <c r="S605" s="38"/>
      <c r="U605" s="38"/>
      <c r="V605" s="38"/>
      <c r="W605" s="38"/>
      <c r="X605" s="38"/>
    </row>
    <row r="606" spans="1:24" x14ac:dyDescent="0.25">
      <c r="A606" s="5"/>
      <c r="B606" s="1" t="s">
        <v>419</v>
      </c>
      <c r="C606" s="53">
        <v>4</v>
      </c>
      <c r="D606" s="75">
        <v>32.975500000000004</v>
      </c>
      <c r="E606" s="179">
        <v>990</v>
      </c>
      <c r="F606" s="142">
        <v>237619.1</v>
      </c>
      <c r="G606" s="61">
        <v>75</v>
      </c>
      <c r="H606" s="70">
        <f t="shared" si="116"/>
        <v>178214.32500000001</v>
      </c>
      <c r="I606" s="15">
        <f t="shared" si="114"/>
        <v>59404.774999999994</v>
      </c>
      <c r="J606" s="15">
        <f t="shared" si="117"/>
        <v>240.01929292929293</v>
      </c>
      <c r="K606" s="15">
        <f t="shared" si="118"/>
        <v>451.43906724065079</v>
      </c>
      <c r="L606" s="15">
        <f t="shared" si="119"/>
        <v>780379.7199984031</v>
      </c>
      <c r="M606" s="15"/>
      <c r="N606" s="15">
        <f t="shared" si="113"/>
        <v>780379.7199984031</v>
      </c>
      <c r="O606" s="38">
        <f t="shared" si="115"/>
        <v>780.37971999840306</v>
      </c>
      <c r="P606" s="38">
        <v>749.14233584607223</v>
      </c>
      <c r="Q606" s="38">
        <f t="shared" si="120"/>
        <v>749.1</v>
      </c>
      <c r="R606" s="38"/>
      <c r="S606" s="38"/>
      <c r="U606" s="38"/>
      <c r="V606" s="38"/>
      <c r="W606" s="38"/>
      <c r="X606" s="38"/>
    </row>
    <row r="607" spans="1:24" x14ac:dyDescent="0.25">
      <c r="A607" s="5"/>
      <c r="B607" s="1" t="s">
        <v>420</v>
      </c>
      <c r="C607" s="53">
        <v>4</v>
      </c>
      <c r="D607" s="75">
        <v>20.041899999999998</v>
      </c>
      <c r="E607" s="179">
        <v>1002</v>
      </c>
      <c r="F607" s="142">
        <v>179799.5</v>
      </c>
      <c r="G607" s="61">
        <v>75</v>
      </c>
      <c r="H607" s="70">
        <f t="shared" si="116"/>
        <v>134849.625</v>
      </c>
      <c r="I607" s="15">
        <f t="shared" si="114"/>
        <v>44949.875</v>
      </c>
      <c r="J607" s="15">
        <f t="shared" si="117"/>
        <v>179.44061876247505</v>
      </c>
      <c r="K607" s="15">
        <f t="shared" si="118"/>
        <v>512.01774140746863</v>
      </c>
      <c r="L607" s="15">
        <f t="shared" si="119"/>
        <v>821697.45719345345</v>
      </c>
      <c r="M607" s="15"/>
      <c r="N607" s="15">
        <f t="shared" si="113"/>
        <v>821697.45719345345</v>
      </c>
      <c r="O607" s="38">
        <f t="shared" si="115"/>
        <v>821.69745719345349</v>
      </c>
      <c r="P607" s="38">
        <v>755.31626358810934</v>
      </c>
      <c r="Q607" s="38">
        <f t="shared" si="120"/>
        <v>755.3</v>
      </c>
      <c r="R607" s="38"/>
      <c r="S607" s="38"/>
      <c r="U607" s="38"/>
      <c r="V607" s="38"/>
      <c r="W607" s="38"/>
      <c r="X607" s="38"/>
    </row>
    <row r="608" spans="1:24" x14ac:dyDescent="0.25">
      <c r="A608" s="5"/>
      <c r="B608" s="1" t="s">
        <v>421</v>
      </c>
      <c r="C608" s="53">
        <v>4</v>
      </c>
      <c r="D608" s="75">
        <v>27.4086</v>
      </c>
      <c r="E608" s="179">
        <v>1623</v>
      </c>
      <c r="F608" s="142">
        <v>169350</v>
      </c>
      <c r="G608" s="61">
        <v>75</v>
      </c>
      <c r="H608" s="70">
        <f t="shared" si="116"/>
        <v>127012.5</v>
      </c>
      <c r="I608" s="15">
        <f t="shared" si="114"/>
        <v>42337.5</v>
      </c>
      <c r="J608" s="15">
        <f t="shared" si="117"/>
        <v>104.3438077634011</v>
      </c>
      <c r="K608" s="15">
        <f t="shared" si="118"/>
        <v>587.11455240654266</v>
      </c>
      <c r="L608" s="15">
        <f t="shared" si="119"/>
        <v>1004089.2663847634</v>
      </c>
      <c r="M608" s="15"/>
      <c r="N608" s="15">
        <f t="shared" si="113"/>
        <v>1004089.2663847634</v>
      </c>
      <c r="O608" s="38">
        <f t="shared" si="115"/>
        <v>1004.0892663847634</v>
      </c>
      <c r="P608" s="38">
        <v>906.11355428240518</v>
      </c>
      <c r="Q608" s="38">
        <f t="shared" si="120"/>
        <v>906.1</v>
      </c>
      <c r="R608" s="38"/>
      <c r="S608" s="38"/>
      <c r="U608" s="38"/>
      <c r="V608" s="38"/>
      <c r="W608" s="38"/>
      <c r="X608" s="38"/>
    </row>
    <row r="609" spans="1:24" x14ac:dyDescent="0.25">
      <c r="A609" s="5"/>
      <c r="B609" s="1" t="s">
        <v>422</v>
      </c>
      <c r="C609" s="53">
        <v>4</v>
      </c>
      <c r="D609" s="75">
        <v>26.490100000000002</v>
      </c>
      <c r="E609" s="179">
        <v>1548</v>
      </c>
      <c r="F609" s="142">
        <v>229475.1</v>
      </c>
      <c r="G609" s="61">
        <v>75</v>
      </c>
      <c r="H609" s="70">
        <f t="shared" si="116"/>
        <v>172106.32500000001</v>
      </c>
      <c r="I609" s="15">
        <f t="shared" si="114"/>
        <v>57368.774999999994</v>
      </c>
      <c r="J609" s="15">
        <f t="shared" si="117"/>
        <v>148.23972868217055</v>
      </c>
      <c r="K609" s="15">
        <f t="shared" si="118"/>
        <v>543.21863148777311</v>
      </c>
      <c r="L609" s="15">
        <f t="shared" si="119"/>
        <v>937115.21655139222</v>
      </c>
      <c r="M609" s="15"/>
      <c r="N609" s="15">
        <f t="shared" si="113"/>
        <v>937115.21655139222</v>
      </c>
      <c r="O609" s="38">
        <f t="shared" si="115"/>
        <v>937.11521655139222</v>
      </c>
      <c r="P609" s="38">
        <v>824.3176861680945</v>
      </c>
      <c r="Q609" s="38">
        <f t="shared" si="120"/>
        <v>824.3</v>
      </c>
      <c r="R609" s="38"/>
      <c r="S609" s="38"/>
      <c r="U609" s="38"/>
      <c r="V609" s="38"/>
      <c r="W609" s="38"/>
      <c r="X609" s="38"/>
    </row>
    <row r="610" spans="1:24" x14ac:dyDescent="0.25">
      <c r="A610" s="5"/>
      <c r="B610" s="1" t="s">
        <v>423</v>
      </c>
      <c r="C610" s="53">
        <v>4</v>
      </c>
      <c r="D610" s="75">
        <v>44.840200000000003</v>
      </c>
      <c r="E610" s="179">
        <v>3411</v>
      </c>
      <c r="F610" s="142">
        <v>351033.4</v>
      </c>
      <c r="G610" s="61">
        <v>75</v>
      </c>
      <c r="H610" s="70">
        <f t="shared" si="116"/>
        <v>263275.05</v>
      </c>
      <c r="I610" s="15">
        <f t="shared" si="114"/>
        <v>87758.350000000035</v>
      </c>
      <c r="J610" s="15">
        <f t="shared" si="117"/>
        <v>102.9121665200821</v>
      </c>
      <c r="K610" s="15">
        <f t="shared" si="118"/>
        <v>588.54619364986161</v>
      </c>
      <c r="L610" s="15">
        <f t="shared" si="119"/>
        <v>1241466.4543631889</v>
      </c>
      <c r="M610" s="15"/>
      <c r="N610" s="15">
        <f t="shared" si="113"/>
        <v>1241466.4543631889</v>
      </c>
      <c r="O610" s="38">
        <f t="shared" si="115"/>
        <v>1241.4664543631889</v>
      </c>
      <c r="P610" s="38">
        <v>1157.6243332403133</v>
      </c>
      <c r="Q610" s="38">
        <f t="shared" si="120"/>
        <v>1157.5999999999999</v>
      </c>
      <c r="R610" s="38"/>
      <c r="S610" s="38"/>
      <c r="U610" s="38"/>
      <c r="V610" s="38"/>
      <c r="W610" s="38"/>
      <c r="X610" s="38"/>
    </row>
    <row r="611" spans="1:24" x14ac:dyDescent="0.25">
      <c r="A611" s="5"/>
      <c r="B611" s="1" t="s">
        <v>801</v>
      </c>
      <c r="C611" s="53">
        <v>4</v>
      </c>
      <c r="D611" s="75">
        <v>19.890900000000002</v>
      </c>
      <c r="E611" s="179">
        <v>1036</v>
      </c>
      <c r="F611" s="142">
        <v>187569.7</v>
      </c>
      <c r="G611" s="61">
        <v>75</v>
      </c>
      <c r="H611" s="70">
        <f t="shared" si="116"/>
        <v>140677.27499999999</v>
      </c>
      <c r="I611" s="15">
        <f t="shared" si="114"/>
        <v>46892.425000000017</v>
      </c>
      <c r="J611" s="15">
        <f t="shared" si="117"/>
        <v>181.05183397683399</v>
      </c>
      <c r="K611" s="15">
        <f t="shared" si="118"/>
        <v>510.4065261931097</v>
      </c>
      <c r="L611" s="15">
        <f t="shared" si="119"/>
        <v>822684.94025523763</v>
      </c>
      <c r="M611" s="15"/>
      <c r="N611" s="15">
        <f t="shared" si="113"/>
        <v>822684.94025523763</v>
      </c>
      <c r="O611" s="38">
        <f t="shared" si="115"/>
        <v>822.68494025523762</v>
      </c>
      <c r="P611" s="38">
        <v>814.86247888931575</v>
      </c>
      <c r="Q611" s="38">
        <f t="shared" si="120"/>
        <v>814.9</v>
      </c>
      <c r="R611" s="38"/>
      <c r="S611" s="38"/>
      <c r="U611" s="38"/>
      <c r="V611" s="38"/>
      <c r="W611" s="38"/>
      <c r="X611" s="38"/>
    </row>
    <row r="612" spans="1:24" x14ac:dyDescent="0.25">
      <c r="A612" s="5"/>
      <c r="B612" s="1" t="s">
        <v>424</v>
      </c>
      <c r="C612" s="53">
        <v>4</v>
      </c>
      <c r="D612" s="75">
        <v>27.044200000000004</v>
      </c>
      <c r="E612" s="179">
        <v>4410</v>
      </c>
      <c r="F612" s="142">
        <v>1388264.7</v>
      </c>
      <c r="G612" s="61">
        <v>75</v>
      </c>
      <c r="H612" s="70">
        <f t="shared" si="116"/>
        <v>1041198.525</v>
      </c>
      <c r="I612" s="15">
        <f t="shared" si="114"/>
        <v>347066.17499999993</v>
      </c>
      <c r="J612" s="15">
        <f t="shared" si="117"/>
        <v>314.79925170068026</v>
      </c>
      <c r="K612" s="15">
        <f t="shared" si="118"/>
        <v>376.65910846926346</v>
      </c>
      <c r="L612" s="15">
        <f t="shared" si="119"/>
        <v>1019317.534771924</v>
      </c>
      <c r="M612" s="15"/>
      <c r="N612" s="15">
        <f t="shared" si="113"/>
        <v>1019317.534771924</v>
      </c>
      <c r="O612" s="38">
        <f t="shared" si="115"/>
        <v>1019.317534771924</v>
      </c>
      <c r="P612" s="38">
        <v>908.49309563488214</v>
      </c>
      <c r="Q612" s="38">
        <f t="shared" si="120"/>
        <v>908.5</v>
      </c>
      <c r="R612" s="38"/>
      <c r="S612" s="38"/>
      <c r="U612" s="38"/>
      <c r="V612" s="38"/>
      <c r="W612" s="38"/>
      <c r="X612" s="38"/>
    </row>
    <row r="613" spans="1:24" x14ac:dyDescent="0.25">
      <c r="A613" s="5"/>
      <c r="B613" s="1" t="s">
        <v>861</v>
      </c>
      <c r="C613" s="53">
        <v>3</v>
      </c>
      <c r="D613" s="75">
        <v>34.136299999999999</v>
      </c>
      <c r="E613" s="179">
        <v>9927</v>
      </c>
      <c r="F613" s="142">
        <v>10979427.699999999</v>
      </c>
      <c r="G613" s="61">
        <v>20</v>
      </c>
      <c r="H613" s="70">
        <f t="shared" si="116"/>
        <v>2195885.54</v>
      </c>
      <c r="I613" s="15">
        <f t="shared" si="114"/>
        <v>8783542.1600000001</v>
      </c>
      <c r="J613" s="15">
        <f t="shared" si="117"/>
        <v>1106.0166918505086</v>
      </c>
      <c r="K613" s="15">
        <f t="shared" si="118"/>
        <v>-414.55833168056483</v>
      </c>
      <c r="L613" s="15">
        <f t="shared" si="119"/>
        <v>1123850.0686995303</v>
      </c>
      <c r="M613" s="15"/>
      <c r="N613" s="15">
        <f t="shared" si="113"/>
        <v>1123850.0686995303</v>
      </c>
      <c r="O613" s="38">
        <f t="shared" si="115"/>
        <v>1123.8500686995303</v>
      </c>
      <c r="P613" s="38">
        <v>1036.8785912418111</v>
      </c>
      <c r="Q613" s="38">
        <f t="shared" si="120"/>
        <v>1036.9000000000001</v>
      </c>
      <c r="R613" s="38"/>
      <c r="S613" s="38"/>
      <c r="U613" s="38"/>
      <c r="V613" s="38"/>
      <c r="W613" s="38"/>
      <c r="X613" s="38"/>
    </row>
    <row r="614" spans="1:24" x14ac:dyDescent="0.25">
      <c r="A614" s="5"/>
      <c r="B614" s="1" t="s">
        <v>425</v>
      </c>
      <c r="C614" s="53">
        <v>4</v>
      </c>
      <c r="D614" s="75">
        <v>18.03</v>
      </c>
      <c r="E614" s="179">
        <v>1205</v>
      </c>
      <c r="F614" s="142">
        <v>155351.20000000001</v>
      </c>
      <c r="G614" s="61">
        <v>75</v>
      </c>
      <c r="H614" s="70">
        <f t="shared" si="116"/>
        <v>116513.4</v>
      </c>
      <c r="I614" s="15">
        <f t="shared" si="114"/>
        <v>38837.800000000017</v>
      </c>
      <c r="J614" s="15">
        <f t="shared" si="117"/>
        <v>128.92215767634855</v>
      </c>
      <c r="K614" s="15">
        <f t="shared" si="118"/>
        <v>562.53620249359517</v>
      </c>
      <c r="L614" s="15">
        <f t="shared" si="119"/>
        <v>901802.34835282015</v>
      </c>
      <c r="M614" s="15"/>
      <c r="N614" s="15">
        <f t="shared" si="113"/>
        <v>901802.34835282015</v>
      </c>
      <c r="O614" s="38">
        <f t="shared" si="115"/>
        <v>901.8023483528201</v>
      </c>
      <c r="P614" s="38">
        <v>865.68042974689524</v>
      </c>
      <c r="Q614" s="38">
        <f t="shared" si="120"/>
        <v>865.7</v>
      </c>
      <c r="R614" s="38"/>
      <c r="S614" s="38"/>
      <c r="U614" s="38"/>
      <c r="V614" s="38"/>
      <c r="W614" s="38"/>
      <c r="X614" s="38"/>
    </row>
    <row r="615" spans="1:24" x14ac:dyDescent="0.25">
      <c r="A615" s="5"/>
      <c r="B615" s="1" t="s">
        <v>426</v>
      </c>
      <c r="C615" s="53">
        <v>4</v>
      </c>
      <c r="D615" s="75">
        <v>19.073699999999999</v>
      </c>
      <c r="E615" s="179">
        <v>542</v>
      </c>
      <c r="F615" s="142">
        <v>65155.4</v>
      </c>
      <c r="G615" s="61">
        <v>75</v>
      </c>
      <c r="H615" s="70">
        <f t="shared" si="116"/>
        <v>48866.55</v>
      </c>
      <c r="I615" s="15">
        <f t="shared" si="114"/>
        <v>16288.849999999999</v>
      </c>
      <c r="J615" s="15">
        <f t="shared" si="117"/>
        <v>120.2129151291513</v>
      </c>
      <c r="K615" s="15">
        <f t="shared" si="118"/>
        <v>571.24544504079245</v>
      </c>
      <c r="L615" s="15">
        <f t="shared" si="119"/>
        <v>847715.19692173204</v>
      </c>
      <c r="M615" s="15"/>
      <c r="N615" s="15">
        <f t="shared" si="113"/>
        <v>847715.19692173204</v>
      </c>
      <c r="O615" s="38">
        <f t="shared" si="115"/>
        <v>847.71519692173206</v>
      </c>
      <c r="P615" s="38">
        <v>747.42986138708727</v>
      </c>
      <c r="Q615" s="38">
        <f t="shared" si="120"/>
        <v>747.4</v>
      </c>
      <c r="R615" s="38"/>
      <c r="S615" s="38"/>
      <c r="U615" s="38"/>
      <c r="V615" s="38"/>
      <c r="W615" s="38"/>
      <c r="X615" s="38"/>
    </row>
    <row r="616" spans="1:24" x14ac:dyDescent="0.25">
      <c r="A616" s="5"/>
      <c r="B616" s="1" t="s">
        <v>427</v>
      </c>
      <c r="C616" s="53">
        <v>4</v>
      </c>
      <c r="D616" s="75">
        <v>33.413400000000003</v>
      </c>
      <c r="E616" s="179">
        <v>1633</v>
      </c>
      <c r="F616" s="142">
        <v>586753.4</v>
      </c>
      <c r="G616" s="61">
        <v>75</v>
      </c>
      <c r="H616" s="70">
        <f t="shared" si="116"/>
        <v>440065.05</v>
      </c>
      <c r="I616" s="15">
        <f t="shared" si="114"/>
        <v>146688.35000000003</v>
      </c>
      <c r="J616" s="15">
        <f t="shared" si="117"/>
        <v>359.31010410287814</v>
      </c>
      <c r="K616" s="15">
        <f t="shared" si="118"/>
        <v>332.14825606706557</v>
      </c>
      <c r="L616" s="15">
        <f t="shared" si="119"/>
        <v>694306.36245530657</v>
      </c>
      <c r="M616" s="15"/>
      <c r="N616" s="15">
        <f t="shared" si="113"/>
        <v>694306.36245530657</v>
      </c>
      <c r="O616" s="38">
        <f t="shared" si="115"/>
        <v>694.30636245530661</v>
      </c>
      <c r="P616" s="38">
        <v>675.72660771885126</v>
      </c>
      <c r="Q616" s="38">
        <f t="shared" si="120"/>
        <v>675.7</v>
      </c>
      <c r="R616" s="38"/>
      <c r="S616" s="38"/>
      <c r="U616" s="38"/>
      <c r="V616" s="38"/>
      <c r="W616" s="38"/>
      <c r="X616" s="38"/>
    </row>
    <row r="617" spans="1:24" x14ac:dyDescent="0.25">
      <c r="A617" s="5"/>
      <c r="B617" s="1" t="s">
        <v>428</v>
      </c>
      <c r="C617" s="53">
        <v>4</v>
      </c>
      <c r="D617" s="75">
        <v>21.531500000000001</v>
      </c>
      <c r="E617" s="179">
        <v>1192</v>
      </c>
      <c r="F617" s="142">
        <v>92298.1</v>
      </c>
      <c r="G617" s="61">
        <v>75</v>
      </c>
      <c r="H617" s="70">
        <f t="shared" si="116"/>
        <v>69223.574999999997</v>
      </c>
      <c r="I617" s="15">
        <f t="shared" si="114"/>
        <v>23074.525000000009</v>
      </c>
      <c r="J617" s="15">
        <f t="shared" si="117"/>
        <v>77.431291946308733</v>
      </c>
      <c r="K617" s="15">
        <f t="shared" si="118"/>
        <v>614.02706822363496</v>
      </c>
      <c r="L617" s="15">
        <f t="shared" si="119"/>
        <v>977065.1970457515</v>
      </c>
      <c r="M617" s="15"/>
      <c r="N617" s="15">
        <f t="shared" si="113"/>
        <v>977065.1970457515</v>
      </c>
      <c r="O617" s="38">
        <f t="shared" si="115"/>
        <v>977.06519704575146</v>
      </c>
      <c r="P617" s="38">
        <v>891.23077646237005</v>
      </c>
      <c r="Q617" s="38">
        <f t="shared" si="120"/>
        <v>891.2</v>
      </c>
      <c r="R617" s="38"/>
      <c r="S617" s="38"/>
      <c r="U617" s="38"/>
      <c r="V617" s="38"/>
      <c r="W617" s="38"/>
      <c r="X617" s="38"/>
    </row>
    <row r="618" spans="1:24" x14ac:dyDescent="0.25">
      <c r="A618" s="5"/>
      <c r="B618" s="1" t="s">
        <v>802</v>
      </c>
      <c r="C618" s="53">
        <v>4</v>
      </c>
      <c r="D618" s="75">
        <v>15.958699999999999</v>
      </c>
      <c r="E618" s="179">
        <v>989</v>
      </c>
      <c r="F618" s="142">
        <v>259234</v>
      </c>
      <c r="G618" s="61">
        <v>75</v>
      </c>
      <c r="H618" s="70">
        <f t="shared" si="116"/>
        <v>194425.5</v>
      </c>
      <c r="I618" s="15">
        <f t="shared" si="114"/>
        <v>64808.5</v>
      </c>
      <c r="J618" s="15">
        <f t="shared" si="117"/>
        <v>262.11729019211327</v>
      </c>
      <c r="K618" s="15">
        <f t="shared" si="118"/>
        <v>429.34106997783044</v>
      </c>
      <c r="L618" s="15">
        <f t="shared" si="119"/>
        <v>701874.37783643219</v>
      </c>
      <c r="M618" s="15"/>
      <c r="N618" s="15">
        <f t="shared" si="113"/>
        <v>701874.37783643219</v>
      </c>
      <c r="O618" s="38">
        <f t="shared" si="115"/>
        <v>701.87437783643225</v>
      </c>
      <c r="P618" s="38">
        <v>578.03057959320199</v>
      </c>
      <c r="Q618" s="38">
        <f t="shared" si="120"/>
        <v>578</v>
      </c>
      <c r="R618" s="38"/>
      <c r="S618" s="38"/>
      <c r="U618" s="38"/>
      <c r="V618" s="38"/>
      <c r="W618" s="38"/>
      <c r="X618" s="38"/>
    </row>
    <row r="619" spans="1:24" x14ac:dyDescent="0.25">
      <c r="A619" s="5"/>
      <c r="B619" s="1" t="s">
        <v>429</v>
      </c>
      <c r="C619" s="53">
        <v>4</v>
      </c>
      <c r="D619" s="75">
        <v>26.119699999999998</v>
      </c>
      <c r="E619" s="179">
        <v>1001</v>
      </c>
      <c r="F619" s="142">
        <v>123286.8</v>
      </c>
      <c r="G619" s="61">
        <v>75</v>
      </c>
      <c r="H619" s="70">
        <f t="shared" si="116"/>
        <v>92465.1</v>
      </c>
      <c r="I619" s="15">
        <f t="shared" si="114"/>
        <v>30821.699999999997</v>
      </c>
      <c r="J619" s="15">
        <f t="shared" si="117"/>
        <v>123.16363636363637</v>
      </c>
      <c r="K619" s="15">
        <f t="shared" si="118"/>
        <v>568.29472380630739</v>
      </c>
      <c r="L619" s="15">
        <f t="shared" si="119"/>
        <v>911923.2762584876</v>
      </c>
      <c r="M619" s="15"/>
      <c r="N619" s="15">
        <f t="shared" si="113"/>
        <v>911923.2762584876</v>
      </c>
      <c r="O619" s="38">
        <f t="shared" si="115"/>
        <v>911.92327625848759</v>
      </c>
      <c r="P619" s="38">
        <v>835.45000391281337</v>
      </c>
      <c r="Q619" s="38">
        <f t="shared" si="120"/>
        <v>835.5</v>
      </c>
      <c r="R619" s="38"/>
      <c r="S619" s="38"/>
      <c r="U619" s="38"/>
      <c r="V619" s="38"/>
      <c r="W619" s="38"/>
      <c r="X619" s="38"/>
    </row>
    <row r="620" spans="1:24" x14ac:dyDescent="0.25">
      <c r="A620" s="5"/>
      <c r="B620" s="1" t="s">
        <v>430</v>
      </c>
      <c r="C620" s="53">
        <v>4</v>
      </c>
      <c r="D620" s="75">
        <v>18.863699999999998</v>
      </c>
      <c r="E620" s="179">
        <v>1072</v>
      </c>
      <c r="F620" s="142">
        <v>139326</v>
      </c>
      <c r="G620" s="61">
        <v>75</v>
      </c>
      <c r="H620" s="70">
        <f t="shared" si="116"/>
        <v>104494.5</v>
      </c>
      <c r="I620" s="15">
        <f t="shared" si="114"/>
        <v>34831.5</v>
      </c>
      <c r="J620" s="15">
        <f t="shared" si="117"/>
        <v>129.96828358208955</v>
      </c>
      <c r="K620" s="15">
        <f t="shared" si="118"/>
        <v>561.49007658785422</v>
      </c>
      <c r="L620" s="15">
        <f t="shared" si="119"/>
        <v>889186.3091998517</v>
      </c>
      <c r="M620" s="15"/>
      <c r="N620" s="15">
        <f t="shared" si="113"/>
        <v>889186.3091998517</v>
      </c>
      <c r="O620" s="38">
        <f t="shared" si="115"/>
        <v>889.18630919985173</v>
      </c>
      <c r="P620" s="38">
        <v>812.46720402913525</v>
      </c>
      <c r="Q620" s="38">
        <f t="shared" si="120"/>
        <v>812.5</v>
      </c>
      <c r="R620" s="38"/>
      <c r="S620" s="38"/>
      <c r="U620" s="38"/>
      <c r="V620" s="38"/>
      <c r="W620" s="38"/>
      <c r="X620" s="38"/>
    </row>
    <row r="621" spans="1:24" x14ac:dyDescent="0.25">
      <c r="A621" s="5"/>
      <c r="B621" s="1" t="s">
        <v>431</v>
      </c>
      <c r="C621" s="53">
        <v>4</v>
      </c>
      <c r="D621" s="75">
        <v>38.705500000000001</v>
      </c>
      <c r="E621" s="179">
        <v>2413</v>
      </c>
      <c r="F621" s="142">
        <v>577082.9</v>
      </c>
      <c r="G621" s="61">
        <v>75</v>
      </c>
      <c r="H621" s="70">
        <f t="shared" si="116"/>
        <v>432812.17499999999</v>
      </c>
      <c r="I621" s="15">
        <f t="shared" si="114"/>
        <v>144270.72500000003</v>
      </c>
      <c r="J621" s="15">
        <f t="shared" si="117"/>
        <v>239.15578118524658</v>
      </c>
      <c r="K621" s="15">
        <f t="shared" si="118"/>
        <v>452.30257898469711</v>
      </c>
      <c r="L621" s="15">
        <f t="shared" si="119"/>
        <v>945047.2368376276</v>
      </c>
      <c r="M621" s="15"/>
      <c r="N621" s="15">
        <f t="shared" si="113"/>
        <v>945047.2368376276</v>
      </c>
      <c r="O621" s="38">
        <f t="shared" si="115"/>
        <v>945.04723683762757</v>
      </c>
      <c r="P621" s="38">
        <v>945.92945480064282</v>
      </c>
      <c r="Q621" s="38">
        <f t="shared" si="120"/>
        <v>945.9</v>
      </c>
      <c r="R621" s="38"/>
      <c r="S621" s="38"/>
      <c r="U621" s="38"/>
      <c r="V621" s="38"/>
      <c r="W621" s="38"/>
      <c r="X621" s="38"/>
    </row>
    <row r="622" spans="1:24" x14ac:dyDescent="0.25">
      <c r="A622" s="5"/>
      <c r="B622" s="1" t="s">
        <v>432</v>
      </c>
      <c r="C622" s="53">
        <v>4</v>
      </c>
      <c r="D622" s="75">
        <v>28.945799999999998</v>
      </c>
      <c r="E622" s="179">
        <v>1501</v>
      </c>
      <c r="F622" s="142">
        <v>258191</v>
      </c>
      <c r="G622" s="61">
        <v>75</v>
      </c>
      <c r="H622" s="70">
        <f t="shared" si="116"/>
        <v>193643.25</v>
      </c>
      <c r="I622" s="15">
        <f t="shared" si="114"/>
        <v>64547.75</v>
      </c>
      <c r="J622" s="15">
        <f t="shared" si="117"/>
        <v>172.01265822784811</v>
      </c>
      <c r="K622" s="15">
        <f t="shared" si="118"/>
        <v>519.44570194209564</v>
      </c>
      <c r="L622" s="15">
        <f t="shared" si="119"/>
        <v>908851.77305182326</v>
      </c>
      <c r="M622" s="15"/>
      <c r="N622" s="15">
        <f t="shared" si="113"/>
        <v>908851.77305182326</v>
      </c>
      <c r="O622" s="38">
        <f t="shared" si="115"/>
        <v>908.85177305182322</v>
      </c>
      <c r="P622" s="38">
        <v>854.69566883027142</v>
      </c>
      <c r="Q622" s="38">
        <f t="shared" si="120"/>
        <v>854.7</v>
      </c>
      <c r="R622" s="38"/>
      <c r="S622" s="38"/>
      <c r="U622" s="38"/>
      <c r="V622" s="38"/>
      <c r="W622" s="38"/>
      <c r="X622" s="38"/>
    </row>
    <row r="623" spans="1:24" x14ac:dyDescent="0.25">
      <c r="A623" s="5"/>
      <c r="B623" s="1" t="s">
        <v>172</v>
      </c>
      <c r="C623" s="53">
        <v>4</v>
      </c>
      <c r="D623" s="75">
        <v>53.652200000000001</v>
      </c>
      <c r="E623" s="179">
        <v>3309</v>
      </c>
      <c r="F623" s="142">
        <v>398607.9</v>
      </c>
      <c r="G623" s="61">
        <v>75</v>
      </c>
      <c r="H623" s="70">
        <f t="shared" si="116"/>
        <v>298955.92499999999</v>
      </c>
      <c r="I623" s="15">
        <f t="shared" si="114"/>
        <v>99651.975000000035</v>
      </c>
      <c r="J623" s="15">
        <f t="shared" si="117"/>
        <v>120.46174070716229</v>
      </c>
      <c r="K623" s="15">
        <f t="shared" si="118"/>
        <v>570.99661946278138</v>
      </c>
      <c r="L623" s="15">
        <f t="shared" si="119"/>
        <v>1234200.8969037405</v>
      </c>
      <c r="M623" s="15"/>
      <c r="N623" s="15">
        <f t="shared" si="113"/>
        <v>1234200.8969037405</v>
      </c>
      <c r="O623" s="38">
        <f t="shared" si="115"/>
        <v>1234.2008969037404</v>
      </c>
      <c r="P623" s="38">
        <v>1112.3453374832679</v>
      </c>
      <c r="Q623" s="38">
        <f t="shared" si="120"/>
        <v>1112.3</v>
      </c>
      <c r="R623" s="38"/>
      <c r="S623" s="38"/>
      <c r="U623" s="38"/>
      <c r="V623" s="38"/>
      <c r="W623" s="38"/>
      <c r="X623" s="38"/>
    </row>
    <row r="624" spans="1:24" x14ac:dyDescent="0.25">
      <c r="A624" s="5"/>
      <c r="B624" s="1" t="s">
        <v>433</v>
      </c>
      <c r="C624" s="53">
        <v>4</v>
      </c>
      <c r="D624" s="75">
        <v>29.088600000000003</v>
      </c>
      <c r="E624" s="179">
        <v>767</v>
      </c>
      <c r="F624" s="142">
        <v>128659.3</v>
      </c>
      <c r="G624" s="61">
        <v>75</v>
      </c>
      <c r="H624" s="70">
        <f t="shared" si="116"/>
        <v>96494.475000000006</v>
      </c>
      <c r="I624" s="15">
        <f t="shared" si="114"/>
        <v>32164.824999999997</v>
      </c>
      <c r="J624" s="15">
        <f t="shared" si="117"/>
        <v>167.74354628422427</v>
      </c>
      <c r="K624" s="15">
        <f t="shared" si="118"/>
        <v>523.71481388571942</v>
      </c>
      <c r="L624" s="15">
        <f t="shared" si="119"/>
        <v>839079.77820206247</v>
      </c>
      <c r="M624" s="15"/>
      <c r="N624" s="15">
        <f t="shared" si="113"/>
        <v>839079.77820206247</v>
      </c>
      <c r="O624" s="38">
        <f t="shared" si="115"/>
        <v>839.07977820206247</v>
      </c>
      <c r="P624" s="38">
        <v>818.51727519373583</v>
      </c>
      <c r="Q624" s="38">
        <f t="shared" si="120"/>
        <v>818.5</v>
      </c>
      <c r="R624" s="38"/>
      <c r="S624" s="38"/>
      <c r="U624" s="38"/>
      <c r="V624" s="38"/>
      <c r="W624" s="38"/>
      <c r="X624" s="38"/>
    </row>
    <row r="625" spans="1:24" x14ac:dyDescent="0.25">
      <c r="A625" s="5"/>
      <c r="B625" s="1" t="s">
        <v>803</v>
      </c>
      <c r="C625" s="53">
        <v>4</v>
      </c>
      <c r="D625" s="75">
        <v>34.2898</v>
      </c>
      <c r="E625" s="179">
        <v>1218</v>
      </c>
      <c r="F625" s="142">
        <v>136772.9</v>
      </c>
      <c r="G625" s="61">
        <v>75</v>
      </c>
      <c r="H625" s="70">
        <f t="shared" si="116"/>
        <v>102579.675</v>
      </c>
      <c r="I625" s="15">
        <f t="shared" si="114"/>
        <v>34193.224999999991</v>
      </c>
      <c r="J625" s="15">
        <f t="shared" si="117"/>
        <v>112.29302134646962</v>
      </c>
      <c r="K625" s="15">
        <f t="shared" si="118"/>
        <v>579.16533882347414</v>
      </c>
      <c r="L625" s="15">
        <f t="shared" si="119"/>
        <v>972278.95374130132</v>
      </c>
      <c r="M625" s="15"/>
      <c r="N625" s="15">
        <f t="shared" si="113"/>
        <v>972278.95374130132</v>
      </c>
      <c r="O625" s="38">
        <f t="shared" si="115"/>
        <v>972.27895374130128</v>
      </c>
      <c r="P625" s="38">
        <v>897.46272520443597</v>
      </c>
      <c r="Q625" s="38">
        <f t="shared" si="120"/>
        <v>897.5</v>
      </c>
      <c r="R625" s="38"/>
      <c r="S625" s="38"/>
      <c r="U625" s="38"/>
      <c r="V625" s="38"/>
      <c r="W625" s="38"/>
      <c r="X625" s="38"/>
    </row>
    <row r="626" spans="1:24" x14ac:dyDescent="0.25">
      <c r="A626" s="5"/>
      <c r="B626" s="8"/>
      <c r="C626" s="8"/>
      <c r="D626" s="75">
        <v>0</v>
      </c>
      <c r="E626" s="181"/>
      <c r="F626" s="62"/>
      <c r="G626" s="61"/>
      <c r="H626" s="62">
        <f>H627+H628</f>
        <v>12466054.445</v>
      </c>
      <c r="K626" s="15"/>
      <c r="L626" s="15"/>
      <c r="M626" s="15"/>
      <c r="N626" s="15"/>
      <c r="O626" s="38">
        <f t="shared" si="115"/>
        <v>0</v>
      </c>
      <c r="P626" s="38">
        <v>0</v>
      </c>
      <c r="Q626" s="38">
        <f t="shared" si="120"/>
        <v>0</v>
      </c>
      <c r="R626" s="38"/>
      <c r="S626" s="38"/>
      <c r="U626" s="38"/>
      <c r="V626" s="38"/>
      <c r="W626" s="38"/>
      <c r="X626" s="38"/>
    </row>
    <row r="627" spans="1:24" x14ac:dyDescent="0.25">
      <c r="A627" s="32" t="s">
        <v>434</v>
      </c>
      <c r="B627" s="2" t="s">
        <v>2</v>
      </c>
      <c r="C627" s="64"/>
      <c r="D627" s="7">
        <v>629.01580000000001</v>
      </c>
      <c r="E627" s="182">
        <f>E628</f>
        <v>58899</v>
      </c>
      <c r="F627" s="120"/>
      <c r="G627" s="61"/>
      <c r="H627" s="55">
        <f>H629</f>
        <v>5026705.7</v>
      </c>
      <c r="I627" s="12">
        <f>I629</f>
        <v>-5026705.7</v>
      </c>
      <c r="J627" s="12"/>
      <c r="K627" s="15"/>
      <c r="L627" s="15"/>
      <c r="M627" s="14">
        <f>M629</f>
        <v>24976101.918627314</v>
      </c>
      <c r="N627" s="12">
        <f t="shared" si="113"/>
        <v>24976101.918627314</v>
      </c>
      <c r="O627" s="38"/>
      <c r="P627" s="38"/>
      <c r="Q627" s="38">
        <f t="shared" si="120"/>
        <v>0</v>
      </c>
      <c r="R627" s="38"/>
      <c r="S627" s="38"/>
      <c r="U627" s="38"/>
      <c r="V627" s="38"/>
      <c r="W627" s="38"/>
      <c r="X627" s="38"/>
    </row>
    <row r="628" spans="1:24" x14ac:dyDescent="0.25">
      <c r="A628" s="32" t="s">
        <v>434</v>
      </c>
      <c r="B628" s="2" t="s">
        <v>3</v>
      </c>
      <c r="C628" s="64"/>
      <c r="D628" s="7">
        <v>629.01580000000001</v>
      </c>
      <c r="E628" s="182">
        <f>SUM(E630:E652)</f>
        <v>58899</v>
      </c>
      <c r="F628" s="120">
        <f>SUM(F630:F652)</f>
        <v>20106822.800000001</v>
      </c>
      <c r="G628" s="61"/>
      <c r="H628" s="55">
        <f>SUM(H630:H652)</f>
        <v>7439348.7450000001</v>
      </c>
      <c r="I628" s="12">
        <f>SUM(I630:I652)</f>
        <v>12667474.054999998</v>
      </c>
      <c r="J628" s="12"/>
      <c r="K628" s="15"/>
      <c r="L628" s="12">
        <f>SUM(L630:L652)</f>
        <v>23523334.793608978</v>
      </c>
      <c r="M628" s="15"/>
      <c r="N628" s="12">
        <f t="shared" si="113"/>
        <v>23523334.793608978</v>
      </c>
      <c r="O628" s="38"/>
      <c r="P628" s="38"/>
      <c r="Q628" s="38">
        <f t="shared" si="120"/>
        <v>0</v>
      </c>
      <c r="R628" s="38"/>
      <c r="S628" s="38"/>
      <c r="U628" s="38"/>
      <c r="V628" s="38"/>
      <c r="W628" s="38"/>
      <c r="X628" s="38"/>
    </row>
    <row r="629" spans="1:24" x14ac:dyDescent="0.25">
      <c r="A629" s="5"/>
      <c r="B629" s="1" t="s">
        <v>26</v>
      </c>
      <c r="C629" s="53">
        <v>2</v>
      </c>
      <c r="D629" s="75">
        <v>0</v>
      </c>
      <c r="E629" s="185"/>
      <c r="F629" s="70"/>
      <c r="G629" s="61">
        <v>25</v>
      </c>
      <c r="H629" s="70">
        <f>F628*G629/100</f>
        <v>5026705.7</v>
      </c>
      <c r="I629" s="15">
        <f t="shared" ref="I629:I652" si="121">F629-H629</f>
        <v>-5026705.7</v>
      </c>
      <c r="J629" s="15"/>
      <c r="K629" s="15"/>
      <c r="L629" s="15"/>
      <c r="M629" s="15">
        <f>($L$7*$L$8*E627/$L$10)+($L$7*$L$9*D627/$L$11)</f>
        <v>24976101.918627314</v>
      </c>
      <c r="N629" s="15">
        <f t="shared" si="113"/>
        <v>24976101.918627314</v>
      </c>
      <c r="O629" s="38">
        <f t="shared" si="115"/>
        <v>24976.101918627315</v>
      </c>
      <c r="P629" s="38">
        <v>23286.752299057385</v>
      </c>
      <c r="Q629" s="38">
        <f t="shared" si="120"/>
        <v>23286.799999999999</v>
      </c>
      <c r="R629" s="38"/>
      <c r="S629" s="38"/>
      <c r="U629" s="38"/>
      <c r="V629" s="38"/>
      <c r="W629" s="38"/>
      <c r="X629" s="38"/>
    </row>
    <row r="630" spans="1:24" x14ac:dyDescent="0.25">
      <c r="A630" s="5"/>
      <c r="B630" s="1" t="s">
        <v>804</v>
      </c>
      <c r="C630" s="53">
        <v>4</v>
      </c>
      <c r="D630" s="75">
        <v>16.8704</v>
      </c>
      <c r="E630" s="179">
        <v>2280</v>
      </c>
      <c r="F630" s="143">
        <v>202255.3</v>
      </c>
      <c r="G630" s="61">
        <v>75</v>
      </c>
      <c r="H630" s="70">
        <f t="shared" ref="H630:H652" si="122">F630*G630/100</f>
        <v>151691.47500000001</v>
      </c>
      <c r="I630" s="15">
        <f t="shared" si="121"/>
        <v>50563.824999999983</v>
      </c>
      <c r="J630" s="15">
        <f t="shared" si="117"/>
        <v>88.708464912280704</v>
      </c>
      <c r="K630" s="15">
        <f t="shared" ref="K630:K652" si="123">$J$11*$J$19-J630</f>
        <v>602.74989525766296</v>
      </c>
      <c r="L630" s="15">
        <f t="shared" ref="L630:L652" si="124">IF(K630&gt;0,$J$7*$J$8*(K630/$K$19),0)+$J$7*$J$9*(E630/$E$19)+$J$7*$J$10*(D630/$D$19)</f>
        <v>1061055.1620519541</v>
      </c>
      <c r="M630" s="15"/>
      <c r="N630" s="15">
        <f t="shared" si="113"/>
        <v>1061055.1620519541</v>
      </c>
      <c r="O630" s="38">
        <f t="shared" si="115"/>
        <v>1061.0551620519541</v>
      </c>
      <c r="P630" s="38">
        <v>949.50215199389197</v>
      </c>
      <c r="Q630" s="38">
        <f t="shared" si="120"/>
        <v>949.5</v>
      </c>
      <c r="R630" s="38"/>
      <c r="S630" s="38"/>
      <c r="U630" s="38"/>
      <c r="V630" s="38"/>
      <c r="W630" s="38"/>
      <c r="X630" s="38"/>
    </row>
    <row r="631" spans="1:24" x14ac:dyDescent="0.25">
      <c r="A631" s="5"/>
      <c r="B631" s="1" t="s">
        <v>435</v>
      </c>
      <c r="C631" s="53">
        <v>4</v>
      </c>
      <c r="D631" s="75">
        <v>26.722299999999997</v>
      </c>
      <c r="E631" s="179">
        <v>2514</v>
      </c>
      <c r="F631" s="143">
        <v>213015.4</v>
      </c>
      <c r="G631" s="61">
        <v>75</v>
      </c>
      <c r="H631" s="70">
        <f t="shared" si="122"/>
        <v>159761.54999999999</v>
      </c>
      <c r="I631" s="15">
        <f t="shared" si="121"/>
        <v>53253.850000000006</v>
      </c>
      <c r="J631" s="15">
        <f t="shared" si="117"/>
        <v>84.731662688941924</v>
      </c>
      <c r="K631" s="15">
        <f t="shared" si="123"/>
        <v>606.72669748100179</v>
      </c>
      <c r="L631" s="15">
        <f t="shared" si="124"/>
        <v>1119218.9266317789</v>
      </c>
      <c r="M631" s="15"/>
      <c r="N631" s="15">
        <f t="shared" si="113"/>
        <v>1119218.9266317789</v>
      </c>
      <c r="O631" s="38">
        <f t="shared" si="115"/>
        <v>1119.2189266317789</v>
      </c>
      <c r="P631" s="38">
        <v>1032.5741503298177</v>
      </c>
      <c r="Q631" s="38">
        <f t="shared" si="120"/>
        <v>1032.5999999999999</v>
      </c>
      <c r="R631" s="38"/>
      <c r="S631" s="38"/>
      <c r="U631" s="38"/>
      <c r="V631" s="38"/>
      <c r="W631" s="38"/>
      <c r="X631" s="38"/>
    </row>
    <row r="632" spans="1:24" x14ac:dyDescent="0.25">
      <c r="A632" s="5"/>
      <c r="B632" s="1" t="s">
        <v>436</v>
      </c>
      <c r="C632" s="53">
        <v>4</v>
      </c>
      <c r="D632" s="75">
        <v>13.170299999999999</v>
      </c>
      <c r="E632" s="179">
        <v>861</v>
      </c>
      <c r="F632" s="143">
        <v>127584.8</v>
      </c>
      <c r="G632" s="61">
        <v>75</v>
      </c>
      <c r="H632" s="70">
        <f t="shared" si="122"/>
        <v>95688.6</v>
      </c>
      <c r="I632" s="15">
        <f t="shared" si="121"/>
        <v>31896.199999999997</v>
      </c>
      <c r="J632" s="15">
        <f t="shared" si="117"/>
        <v>148.18211382113822</v>
      </c>
      <c r="K632" s="15">
        <f t="shared" si="123"/>
        <v>543.27624634880544</v>
      </c>
      <c r="L632" s="15">
        <f t="shared" si="124"/>
        <v>827258.16924432281</v>
      </c>
      <c r="M632" s="15"/>
      <c r="N632" s="15">
        <f t="shared" si="113"/>
        <v>827258.16924432281</v>
      </c>
      <c r="O632" s="38">
        <f t="shared" si="115"/>
        <v>827.25816924432286</v>
      </c>
      <c r="P632" s="38">
        <v>759.6500074770031</v>
      </c>
      <c r="Q632" s="38">
        <f t="shared" si="120"/>
        <v>759.7</v>
      </c>
      <c r="R632" s="38"/>
      <c r="S632" s="38"/>
      <c r="U632" s="38"/>
      <c r="V632" s="38"/>
      <c r="W632" s="38"/>
      <c r="X632" s="38"/>
    </row>
    <row r="633" spans="1:24" x14ac:dyDescent="0.25">
      <c r="A633" s="5"/>
      <c r="B633" s="1" t="s">
        <v>437</v>
      </c>
      <c r="C633" s="53">
        <v>4</v>
      </c>
      <c r="D633" s="75">
        <v>49.860100000000003</v>
      </c>
      <c r="E633" s="179">
        <v>3678</v>
      </c>
      <c r="F633" s="143">
        <v>323921</v>
      </c>
      <c r="G633" s="61">
        <v>75</v>
      </c>
      <c r="H633" s="70">
        <f t="shared" si="122"/>
        <v>242940.75</v>
      </c>
      <c r="I633" s="15">
        <f t="shared" si="121"/>
        <v>80980.25</v>
      </c>
      <c r="J633" s="15">
        <f t="shared" si="117"/>
        <v>88.06987493202827</v>
      </c>
      <c r="K633" s="15">
        <f t="shared" si="123"/>
        <v>603.38848523791546</v>
      </c>
      <c r="L633" s="15">
        <f t="shared" si="124"/>
        <v>1302849.8575649813</v>
      </c>
      <c r="M633" s="15"/>
      <c r="N633" s="15">
        <f t="shared" si="113"/>
        <v>1302849.8575649813</v>
      </c>
      <c r="O633" s="38">
        <f t="shared" si="115"/>
        <v>1302.8498575649812</v>
      </c>
      <c r="P633" s="38">
        <v>1202.9886951098094</v>
      </c>
      <c r="Q633" s="38">
        <f t="shared" si="120"/>
        <v>1203</v>
      </c>
      <c r="R633" s="38"/>
      <c r="S633" s="38"/>
      <c r="U633" s="38"/>
      <c r="V633" s="38"/>
      <c r="W633" s="38"/>
      <c r="X633" s="38"/>
    </row>
    <row r="634" spans="1:24" x14ac:dyDescent="0.25">
      <c r="A634" s="5"/>
      <c r="B634" s="1" t="s">
        <v>438</v>
      </c>
      <c r="C634" s="53">
        <v>4</v>
      </c>
      <c r="D634" s="75">
        <v>15.717600000000001</v>
      </c>
      <c r="E634" s="179">
        <v>1003</v>
      </c>
      <c r="F634" s="143">
        <v>93529.1</v>
      </c>
      <c r="G634" s="61">
        <v>75</v>
      </c>
      <c r="H634" s="70">
        <f t="shared" si="122"/>
        <v>70146.824999999997</v>
      </c>
      <c r="I634" s="15">
        <f t="shared" si="121"/>
        <v>23382.275000000009</v>
      </c>
      <c r="J634" s="15">
        <f t="shared" si="117"/>
        <v>93.249351944167501</v>
      </c>
      <c r="K634" s="15">
        <f t="shared" si="123"/>
        <v>598.20900822577619</v>
      </c>
      <c r="L634" s="15">
        <f t="shared" si="124"/>
        <v>920138.20858349348</v>
      </c>
      <c r="M634" s="15"/>
      <c r="N634" s="15">
        <f t="shared" si="113"/>
        <v>920138.20858349348</v>
      </c>
      <c r="O634" s="38">
        <f t="shared" si="115"/>
        <v>920.13820858349345</v>
      </c>
      <c r="P634" s="38">
        <v>848.41640061848523</v>
      </c>
      <c r="Q634" s="38">
        <f t="shared" si="120"/>
        <v>848.4</v>
      </c>
      <c r="R634" s="38"/>
      <c r="S634" s="38"/>
      <c r="U634" s="38"/>
      <c r="V634" s="38"/>
      <c r="W634" s="38"/>
      <c r="X634" s="38"/>
    </row>
    <row r="635" spans="1:24" x14ac:dyDescent="0.25">
      <c r="A635" s="5"/>
      <c r="B635" s="1" t="s">
        <v>439</v>
      </c>
      <c r="C635" s="53">
        <v>4</v>
      </c>
      <c r="D635" s="75">
        <v>28.387500000000003</v>
      </c>
      <c r="E635" s="179">
        <v>1870</v>
      </c>
      <c r="F635" s="143">
        <v>259981.4</v>
      </c>
      <c r="G635" s="61">
        <v>75</v>
      </c>
      <c r="H635" s="70">
        <f t="shared" si="122"/>
        <v>194986.05</v>
      </c>
      <c r="I635" s="15">
        <f t="shared" si="121"/>
        <v>64995.350000000006</v>
      </c>
      <c r="J635" s="15">
        <f t="shared" si="117"/>
        <v>139.02748663101605</v>
      </c>
      <c r="K635" s="15">
        <f t="shared" si="123"/>
        <v>552.4308735389277</v>
      </c>
      <c r="L635" s="15">
        <f t="shared" si="124"/>
        <v>987754.74607111886</v>
      </c>
      <c r="M635" s="15"/>
      <c r="N635" s="15">
        <f t="shared" si="113"/>
        <v>987754.74607111886</v>
      </c>
      <c r="O635" s="38">
        <f t="shared" si="115"/>
        <v>987.75474607111892</v>
      </c>
      <c r="P635" s="38">
        <v>930.96965246078457</v>
      </c>
      <c r="Q635" s="38">
        <f t="shared" si="120"/>
        <v>931</v>
      </c>
      <c r="R635" s="38"/>
      <c r="S635" s="38"/>
      <c r="U635" s="38"/>
      <c r="V635" s="38"/>
      <c r="W635" s="38"/>
      <c r="X635" s="38"/>
    </row>
    <row r="636" spans="1:24" x14ac:dyDescent="0.25">
      <c r="A636" s="5"/>
      <c r="B636" s="1" t="s">
        <v>440</v>
      </c>
      <c r="C636" s="53">
        <v>4</v>
      </c>
      <c r="D636" s="75">
        <v>5.9548000000000005</v>
      </c>
      <c r="E636" s="179">
        <v>1251</v>
      </c>
      <c r="F636" s="143">
        <v>140089.79999999999</v>
      </c>
      <c r="G636" s="61">
        <v>75</v>
      </c>
      <c r="H636" s="70">
        <f t="shared" si="122"/>
        <v>105067.35</v>
      </c>
      <c r="I636" s="15">
        <f t="shared" si="121"/>
        <v>35022.449999999983</v>
      </c>
      <c r="J636" s="15">
        <f t="shared" si="117"/>
        <v>111.98225419664267</v>
      </c>
      <c r="K636" s="15">
        <f t="shared" si="123"/>
        <v>579.47610597330106</v>
      </c>
      <c r="L636" s="15">
        <f t="shared" si="124"/>
        <v>892931.7992540038</v>
      </c>
      <c r="M636" s="15"/>
      <c r="N636" s="15">
        <f t="shared" si="113"/>
        <v>892931.7992540038</v>
      </c>
      <c r="O636" s="38">
        <f t="shared" si="115"/>
        <v>892.93179925400375</v>
      </c>
      <c r="P636" s="38">
        <v>824.52902055013431</v>
      </c>
      <c r="Q636" s="38">
        <f t="shared" si="120"/>
        <v>824.5</v>
      </c>
      <c r="R636" s="38"/>
      <c r="S636" s="38"/>
      <c r="U636" s="38"/>
      <c r="V636" s="38"/>
      <c r="W636" s="38"/>
      <c r="X636" s="38"/>
    </row>
    <row r="637" spans="1:24" x14ac:dyDescent="0.25">
      <c r="A637" s="5"/>
      <c r="B637" s="1" t="s">
        <v>441</v>
      </c>
      <c r="C637" s="53">
        <v>4</v>
      </c>
      <c r="D637" s="75">
        <v>8.7255999999999982</v>
      </c>
      <c r="E637" s="179">
        <v>918</v>
      </c>
      <c r="F637" s="143">
        <v>95413</v>
      </c>
      <c r="G637" s="61">
        <v>75</v>
      </c>
      <c r="H637" s="70">
        <f t="shared" si="122"/>
        <v>71559.75</v>
      </c>
      <c r="I637" s="15">
        <f t="shared" si="121"/>
        <v>23853.25</v>
      </c>
      <c r="J637" s="15">
        <f t="shared" si="117"/>
        <v>103.93572984749456</v>
      </c>
      <c r="K637" s="15">
        <f t="shared" si="123"/>
        <v>587.52263032244912</v>
      </c>
      <c r="L637" s="15">
        <f t="shared" si="124"/>
        <v>877088.93098372745</v>
      </c>
      <c r="M637" s="15"/>
      <c r="N637" s="15">
        <f t="shared" si="113"/>
        <v>877088.93098372745</v>
      </c>
      <c r="O637" s="38">
        <f t="shared" si="115"/>
        <v>877.08893098372744</v>
      </c>
      <c r="P637" s="38">
        <v>782.34895334916382</v>
      </c>
      <c r="Q637" s="38">
        <f t="shared" si="120"/>
        <v>782.3</v>
      </c>
      <c r="R637" s="38"/>
      <c r="S637" s="38"/>
      <c r="U637" s="38"/>
      <c r="V637" s="38"/>
      <c r="W637" s="38"/>
      <c r="X637" s="38"/>
    </row>
    <row r="638" spans="1:24" x14ac:dyDescent="0.25">
      <c r="A638" s="5"/>
      <c r="B638" s="1" t="s">
        <v>442</v>
      </c>
      <c r="C638" s="53">
        <v>4</v>
      </c>
      <c r="D638" s="75">
        <v>37.560200000000002</v>
      </c>
      <c r="E638" s="179">
        <v>3951</v>
      </c>
      <c r="F638" s="143">
        <v>514356.8</v>
      </c>
      <c r="G638" s="61">
        <v>75</v>
      </c>
      <c r="H638" s="70">
        <f t="shared" si="122"/>
        <v>385767.6</v>
      </c>
      <c r="I638" s="15">
        <f t="shared" si="121"/>
        <v>128589.20000000001</v>
      </c>
      <c r="J638" s="15">
        <f t="shared" si="117"/>
        <v>130.18395342951152</v>
      </c>
      <c r="K638" s="15">
        <f t="shared" si="123"/>
        <v>561.27440674043214</v>
      </c>
      <c r="L638" s="15">
        <f t="shared" si="124"/>
        <v>1240657.6905794332</v>
      </c>
      <c r="M638" s="15"/>
      <c r="N638" s="15">
        <f t="shared" si="113"/>
        <v>1240657.6905794332</v>
      </c>
      <c r="O638" s="38">
        <f t="shared" si="115"/>
        <v>1240.6576905794332</v>
      </c>
      <c r="P638" s="38">
        <v>1158.3682280205257</v>
      </c>
      <c r="Q638" s="38">
        <f t="shared" si="120"/>
        <v>1158.4000000000001</v>
      </c>
      <c r="R638" s="38"/>
      <c r="S638" s="38"/>
      <c r="U638" s="38"/>
      <c r="V638" s="38"/>
      <c r="W638" s="38"/>
      <c r="X638" s="38"/>
    </row>
    <row r="639" spans="1:24" x14ac:dyDescent="0.25">
      <c r="A639" s="5"/>
      <c r="B639" s="1" t="s">
        <v>443</v>
      </c>
      <c r="C639" s="53">
        <v>4</v>
      </c>
      <c r="D639" s="75">
        <v>16.395299999999999</v>
      </c>
      <c r="E639" s="179">
        <v>1665</v>
      </c>
      <c r="F639" s="143">
        <v>142550.70000000001</v>
      </c>
      <c r="G639" s="61">
        <v>75</v>
      </c>
      <c r="H639" s="70">
        <f t="shared" si="122"/>
        <v>106913.02499999999</v>
      </c>
      <c r="I639" s="15">
        <f t="shared" si="121"/>
        <v>35637.675000000017</v>
      </c>
      <c r="J639" s="15">
        <f t="shared" si="117"/>
        <v>85.61603603603605</v>
      </c>
      <c r="K639" s="15">
        <f t="shared" si="123"/>
        <v>605.84232413390771</v>
      </c>
      <c r="L639" s="15">
        <f t="shared" si="124"/>
        <v>1000225.4804337485</v>
      </c>
      <c r="M639" s="15"/>
      <c r="N639" s="15">
        <f t="shared" si="113"/>
        <v>1000225.4804337485</v>
      </c>
      <c r="O639" s="38">
        <f t="shared" si="115"/>
        <v>1000.2254804337484</v>
      </c>
      <c r="P639" s="38">
        <v>933.02000916956888</v>
      </c>
      <c r="Q639" s="38">
        <f t="shared" si="120"/>
        <v>933</v>
      </c>
      <c r="R639" s="38"/>
      <c r="S639" s="38"/>
      <c r="U639" s="38"/>
      <c r="V639" s="38"/>
      <c r="W639" s="38"/>
      <c r="X639" s="38"/>
    </row>
    <row r="640" spans="1:24" x14ac:dyDescent="0.25">
      <c r="A640" s="5"/>
      <c r="B640" s="1" t="s">
        <v>444</v>
      </c>
      <c r="C640" s="53">
        <v>4</v>
      </c>
      <c r="D640" s="75">
        <v>13.850899999999999</v>
      </c>
      <c r="E640" s="179">
        <v>1060</v>
      </c>
      <c r="F640" s="143">
        <v>448625.7</v>
      </c>
      <c r="G640" s="61">
        <v>75</v>
      </c>
      <c r="H640" s="70">
        <f t="shared" si="122"/>
        <v>336469.27500000002</v>
      </c>
      <c r="I640" s="15">
        <f t="shared" si="121"/>
        <v>112156.42499999999</v>
      </c>
      <c r="J640" s="15">
        <f t="shared" si="117"/>
        <v>423.23179245283018</v>
      </c>
      <c r="K640" s="15">
        <f t="shared" si="123"/>
        <v>268.22656771711354</v>
      </c>
      <c r="L640" s="15">
        <f t="shared" si="124"/>
        <v>495470.42107017245</v>
      </c>
      <c r="M640" s="15"/>
      <c r="N640" s="15">
        <f t="shared" si="113"/>
        <v>495470.42107017245</v>
      </c>
      <c r="O640" s="38">
        <f t="shared" si="115"/>
        <v>495.47042107017245</v>
      </c>
      <c r="P640" s="38">
        <v>407.00496219295644</v>
      </c>
      <c r="Q640" s="38">
        <f t="shared" si="120"/>
        <v>407</v>
      </c>
      <c r="R640" s="38"/>
      <c r="S640" s="38"/>
      <c r="U640" s="38"/>
      <c r="V640" s="38"/>
      <c r="W640" s="38"/>
      <c r="X640" s="38"/>
    </row>
    <row r="641" spans="1:24" x14ac:dyDescent="0.25">
      <c r="A641" s="5"/>
      <c r="B641" s="1" t="s">
        <v>445</v>
      </c>
      <c r="C641" s="53">
        <v>4</v>
      </c>
      <c r="D641" s="75">
        <v>23.948</v>
      </c>
      <c r="E641" s="179">
        <v>1972</v>
      </c>
      <c r="F641" s="143">
        <v>414304.8</v>
      </c>
      <c r="G641" s="61">
        <v>75</v>
      </c>
      <c r="H641" s="70">
        <f t="shared" si="122"/>
        <v>310728.59999999998</v>
      </c>
      <c r="I641" s="15">
        <f t="shared" si="121"/>
        <v>103576.20000000001</v>
      </c>
      <c r="J641" s="15">
        <f t="shared" si="117"/>
        <v>210.09371196754563</v>
      </c>
      <c r="K641" s="15">
        <f t="shared" si="123"/>
        <v>481.36464820239809</v>
      </c>
      <c r="L641" s="15">
        <f t="shared" si="124"/>
        <v>893700.94971768872</v>
      </c>
      <c r="M641" s="15"/>
      <c r="N641" s="15">
        <f t="shared" si="113"/>
        <v>893700.94971768872</v>
      </c>
      <c r="O641" s="38">
        <f t="shared" si="115"/>
        <v>893.70094971768867</v>
      </c>
      <c r="P641" s="38">
        <v>850.30794196996681</v>
      </c>
      <c r="Q641" s="38">
        <f t="shared" si="120"/>
        <v>850.3</v>
      </c>
      <c r="R641" s="38"/>
      <c r="S641" s="38"/>
      <c r="U641" s="38"/>
      <c r="V641" s="38"/>
      <c r="W641" s="38"/>
      <c r="X641" s="38"/>
    </row>
    <row r="642" spans="1:24" x14ac:dyDescent="0.25">
      <c r="A642" s="5"/>
      <c r="B642" s="1" t="s">
        <v>446</v>
      </c>
      <c r="C642" s="53">
        <v>4</v>
      </c>
      <c r="D642" s="75">
        <v>21.0716</v>
      </c>
      <c r="E642" s="179">
        <v>1874</v>
      </c>
      <c r="F642" s="143">
        <v>235408.2</v>
      </c>
      <c r="G642" s="61">
        <v>75</v>
      </c>
      <c r="H642" s="70">
        <f t="shared" si="122"/>
        <v>176556.15</v>
      </c>
      <c r="I642" s="15">
        <f t="shared" si="121"/>
        <v>58852.050000000017</v>
      </c>
      <c r="J642" s="15">
        <f t="shared" si="117"/>
        <v>125.61803628601922</v>
      </c>
      <c r="K642" s="15">
        <f t="shared" si="123"/>
        <v>565.8403238839245</v>
      </c>
      <c r="L642" s="15">
        <f t="shared" si="124"/>
        <v>983971.7794139093</v>
      </c>
      <c r="M642" s="15"/>
      <c r="N642" s="15">
        <f t="shared" ref="N642:N705" si="125">L642+M642</f>
        <v>983971.7794139093</v>
      </c>
      <c r="O642" s="38">
        <f t="shared" si="115"/>
        <v>983.9717794139093</v>
      </c>
      <c r="P642" s="38">
        <v>887.53237996811345</v>
      </c>
      <c r="Q642" s="38">
        <f t="shared" si="120"/>
        <v>887.5</v>
      </c>
      <c r="R642" s="38"/>
      <c r="S642" s="38"/>
      <c r="U642" s="38"/>
      <c r="V642" s="38"/>
      <c r="W642" s="38"/>
      <c r="X642" s="38"/>
    </row>
    <row r="643" spans="1:24" x14ac:dyDescent="0.25">
      <c r="A643" s="5"/>
      <c r="B643" s="1" t="s">
        <v>447</v>
      </c>
      <c r="C643" s="53">
        <v>4</v>
      </c>
      <c r="D643" s="75">
        <v>22.115600000000001</v>
      </c>
      <c r="E643" s="179">
        <v>2404</v>
      </c>
      <c r="F643" s="143">
        <v>231872.9</v>
      </c>
      <c r="G643" s="61">
        <v>75</v>
      </c>
      <c r="H643" s="70">
        <f t="shared" si="122"/>
        <v>173904.67499999999</v>
      </c>
      <c r="I643" s="15">
        <f t="shared" si="121"/>
        <v>57968.225000000006</v>
      </c>
      <c r="J643" s="15">
        <f t="shared" si="117"/>
        <v>96.452953410981692</v>
      </c>
      <c r="K643" s="15">
        <f t="shared" si="123"/>
        <v>595.00540675896207</v>
      </c>
      <c r="L643" s="15">
        <f t="shared" si="124"/>
        <v>1079258.2946888241</v>
      </c>
      <c r="M643" s="15"/>
      <c r="N643" s="15">
        <f t="shared" si="125"/>
        <v>1079258.2946888241</v>
      </c>
      <c r="O643" s="38">
        <f t="shared" si="115"/>
        <v>1079.2582946888242</v>
      </c>
      <c r="P643" s="38">
        <v>974.3961808476547</v>
      </c>
      <c r="Q643" s="38">
        <f t="shared" si="120"/>
        <v>974.4</v>
      </c>
      <c r="R643" s="38"/>
      <c r="S643" s="38"/>
      <c r="U643" s="38"/>
      <c r="V643" s="38"/>
      <c r="W643" s="38"/>
      <c r="X643" s="38"/>
    </row>
    <row r="644" spans="1:24" x14ac:dyDescent="0.25">
      <c r="A644" s="5"/>
      <c r="B644" s="1" t="s">
        <v>448</v>
      </c>
      <c r="C644" s="53">
        <v>4</v>
      </c>
      <c r="D644" s="75">
        <v>43.943700000000007</v>
      </c>
      <c r="E644" s="179">
        <v>2710</v>
      </c>
      <c r="F644" s="143">
        <v>269792.09999999998</v>
      </c>
      <c r="G644" s="61">
        <v>75</v>
      </c>
      <c r="H644" s="70">
        <f t="shared" si="122"/>
        <v>202344.07500000001</v>
      </c>
      <c r="I644" s="15">
        <f t="shared" si="121"/>
        <v>67448.024999999965</v>
      </c>
      <c r="J644" s="15">
        <f t="shared" si="117"/>
        <v>99.554280442804426</v>
      </c>
      <c r="K644" s="15">
        <f t="shared" si="123"/>
        <v>591.90407972713933</v>
      </c>
      <c r="L644" s="15">
        <f t="shared" si="124"/>
        <v>1170873.7556106173</v>
      </c>
      <c r="M644" s="15"/>
      <c r="N644" s="15">
        <f t="shared" si="125"/>
        <v>1170873.7556106173</v>
      </c>
      <c r="O644" s="38">
        <f t="shared" si="115"/>
        <v>1170.8737556106173</v>
      </c>
      <c r="P644" s="38">
        <v>1094.8081203712975</v>
      </c>
      <c r="Q644" s="38">
        <f t="shared" si="120"/>
        <v>1094.8</v>
      </c>
      <c r="R644" s="38"/>
      <c r="S644" s="38"/>
      <c r="U644" s="38"/>
      <c r="V644" s="38"/>
      <c r="W644" s="38"/>
      <c r="X644" s="38"/>
    </row>
    <row r="645" spans="1:24" x14ac:dyDescent="0.25">
      <c r="A645" s="5"/>
      <c r="B645" s="1" t="s">
        <v>862</v>
      </c>
      <c r="C645" s="53">
        <v>3</v>
      </c>
      <c r="D645" s="75">
        <v>92.032000000000011</v>
      </c>
      <c r="E645" s="179">
        <v>11442</v>
      </c>
      <c r="F645" s="143">
        <v>13892306.1</v>
      </c>
      <c r="G645" s="61">
        <v>20</v>
      </c>
      <c r="H645" s="70">
        <f t="shared" si="122"/>
        <v>2778461.22</v>
      </c>
      <c r="I645" s="15">
        <f t="shared" si="121"/>
        <v>11113844.879999999</v>
      </c>
      <c r="J645" s="15">
        <f t="shared" si="117"/>
        <v>1214.1501573151547</v>
      </c>
      <c r="K645" s="15">
        <f t="shared" si="123"/>
        <v>-522.69179714521101</v>
      </c>
      <c r="L645" s="15">
        <f t="shared" si="124"/>
        <v>1449975.1132101524</v>
      </c>
      <c r="M645" s="15"/>
      <c r="N645" s="15">
        <f t="shared" si="125"/>
        <v>1449975.1132101524</v>
      </c>
      <c r="O645" s="38">
        <f t="shared" si="115"/>
        <v>1449.9751132101524</v>
      </c>
      <c r="P645" s="38">
        <v>1338.5114054158205</v>
      </c>
      <c r="Q645" s="38">
        <f t="shared" si="120"/>
        <v>1338.5</v>
      </c>
      <c r="R645" s="38"/>
      <c r="S645" s="38"/>
      <c r="U645" s="38"/>
      <c r="V645" s="38"/>
      <c r="W645" s="38"/>
      <c r="X645" s="38"/>
    </row>
    <row r="646" spans="1:24" x14ac:dyDescent="0.25">
      <c r="A646" s="5"/>
      <c r="B646" s="1" t="s">
        <v>449</v>
      </c>
      <c r="C646" s="53">
        <v>4</v>
      </c>
      <c r="D646" s="75">
        <v>38.2607</v>
      </c>
      <c r="E646" s="179">
        <v>2992</v>
      </c>
      <c r="F646" s="143">
        <v>515166.2</v>
      </c>
      <c r="G646" s="61">
        <v>75</v>
      </c>
      <c r="H646" s="70">
        <f t="shared" si="122"/>
        <v>386374.65</v>
      </c>
      <c r="I646" s="15">
        <f t="shared" si="121"/>
        <v>128791.54999999999</v>
      </c>
      <c r="J646" s="15">
        <f t="shared" si="117"/>
        <v>172.18121657754011</v>
      </c>
      <c r="K646" s="15">
        <f t="shared" si="123"/>
        <v>519.2771435924036</v>
      </c>
      <c r="L646" s="15">
        <f t="shared" si="124"/>
        <v>1089722.0720522157</v>
      </c>
      <c r="M646" s="15"/>
      <c r="N646" s="15">
        <f t="shared" si="125"/>
        <v>1089722.0720522157</v>
      </c>
      <c r="O646" s="38">
        <f t="shared" si="115"/>
        <v>1089.7220720522157</v>
      </c>
      <c r="P646" s="38">
        <v>1030.6540336398741</v>
      </c>
      <c r="Q646" s="38">
        <f t="shared" si="120"/>
        <v>1030.7</v>
      </c>
      <c r="R646" s="38"/>
      <c r="S646" s="38"/>
      <c r="U646" s="38"/>
      <c r="V646" s="38"/>
      <c r="W646" s="38"/>
      <c r="X646" s="38"/>
    </row>
    <row r="647" spans="1:24" x14ac:dyDescent="0.25">
      <c r="A647" s="5"/>
      <c r="B647" s="1" t="s">
        <v>450</v>
      </c>
      <c r="C647" s="53">
        <v>4</v>
      </c>
      <c r="D647" s="75">
        <v>12.4343</v>
      </c>
      <c r="E647" s="179">
        <v>1534</v>
      </c>
      <c r="F647" s="143">
        <v>588418.80000000005</v>
      </c>
      <c r="G647" s="61">
        <v>75</v>
      </c>
      <c r="H647" s="70">
        <f t="shared" si="122"/>
        <v>441314.1</v>
      </c>
      <c r="I647" s="15">
        <f t="shared" si="121"/>
        <v>147104.70000000007</v>
      </c>
      <c r="J647" s="15">
        <f t="shared" si="117"/>
        <v>383.5846153846154</v>
      </c>
      <c r="K647" s="15">
        <f t="shared" si="123"/>
        <v>307.87374478532831</v>
      </c>
      <c r="L647" s="15">
        <f t="shared" si="124"/>
        <v>591263.98394996522</v>
      </c>
      <c r="M647" s="15"/>
      <c r="N647" s="15">
        <f t="shared" si="125"/>
        <v>591263.98394996522</v>
      </c>
      <c r="O647" s="38">
        <f t="shared" si="115"/>
        <v>591.26398394996522</v>
      </c>
      <c r="P647" s="38">
        <v>568.03947272970652</v>
      </c>
      <c r="Q647" s="38">
        <f t="shared" si="120"/>
        <v>568</v>
      </c>
      <c r="R647" s="38"/>
      <c r="S647" s="38"/>
      <c r="U647" s="38"/>
      <c r="V647" s="38"/>
      <c r="W647" s="38"/>
      <c r="X647" s="38"/>
    </row>
    <row r="648" spans="1:24" x14ac:dyDescent="0.25">
      <c r="A648" s="5"/>
      <c r="B648" s="1" t="s">
        <v>451</v>
      </c>
      <c r="C648" s="53">
        <v>4</v>
      </c>
      <c r="D648" s="75">
        <v>31.216500000000003</v>
      </c>
      <c r="E648" s="179">
        <v>2503</v>
      </c>
      <c r="F648" s="143">
        <v>206412</v>
      </c>
      <c r="G648" s="61">
        <v>75</v>
      </c>
      <c r="H648" s="70">
        <f t="shared" si="122"/>
        <v>154809</v>
      </c>
      <c r="I648" s="15">
        <f t="shared" si="121"/>
        <v>51603</v>
      </c>
      <c r="J648" s="15">
        <f t="shared" si="117"/>
        <v>82.465840990811031</v>
      </c>
      <c r="K648" s="15">
        <f t="shared" si="123"/>
        <v>608.99251917913273</v>
      </c>
      <c r="L648" s="15">
        <f t="shared" si="124"/>
        <v>1134191.7763757268</v>
      </c>
      <c r="M648" s="15"/>
      <c r="N648" s="15">
        <f t="shared" si="125"/>
        <v>1134191.7763757268</v>
      </c>
      <c r="O648" s="38">
        <f t="shared" si="115"/>
        <v>1134.1917763757267</v>
      </c>
      <c r="P648" s="38">
        <v>1036.0889157457968</v>
      </c>
      <c r="Q648" s="38">
        <f t="shared" si="120"/>
        <v>1036.0999999999999</v>
      </c>
      <c r="R648" s="38"/>
      <c r="S648" s="38"/>
      <c r="U648" s="38"/>
      <c r="V648" s="38"/>
      <c r="W648" s="38"/>
      <c r="X648" s="38"/>
    </row>
    <row r="649" spans="1:24" x14ac:dyDescent="0.25">
      <c r="A649" s="5"/>
      <c r="B649" s="1" t="s">
        <v>452</v>
      </c>
      <c r="C649" s="53">
        <v>4</v>
      </c>
      <c r="D649" s="75">
        <v>21.7347</v>
      </c>
      <c r="E649" s="179">
        <v>1801</v>
      </c>
      <c r="F649" s="143">
        <v>174831.1</v>
      </c>
      <c r="G649" s="61">
        <v>75</v>
      </c>
      <c r="H649" s="70">
        <f t="shared" si="122"/>
        <v>131123.32500000001</v>
      </c>
      <c r="I649" s="15">
        <f t="shared" si="121"/>
        <v>43707.774999999994</v>
      </c>
      <c r="J649" s="15">
        <f t="shared" si="117"/>
        <v>97.074458634092181</v>
      </c>
      <c r="K649" s="15">
        <f t="shared" si="123"/>
        <v>594.38390153585158</v>
      </c>
      <c r="L649" s="15">
        <f t="shared" si="124"/>
        <v>1015158.3777289717</v>
      </c>
      <c r="M649" s="15"/>
      <c r="N649" s="15">
        <f t="shared" si="125"/>
        <v>1015158.3777289717</v>
      </c>
      <c r="O649" s="38">
        <f t="shared" si="115"/>
        <v>1015.1583777289717</v>
      </c>
      <c r="P649" s="38">
        <v>925.0512950773649</v>
      </c>
      <c r="Q649" s="38">
        <f t="shared" si="120"/>
        <v>925.1</v>
      </c>
      <c r="R649" s="38"/>
      <c r="S649" s="38"/>
      <c r="U649" s="38"/>
      <c r="V649" s="38"/>
      <c r="W649" s="38"/>
      <c r="X649" s="38"/>
    </row>
    <row r="650" spans="1:24" x14ac:dyDescent="0.25">
      <c r="A650" s="5"/>
      <c r="B650" s="1" t="s">
        <v>805</v>
      </c>
      <c r="C650" s="53">
        <v>4</v>
      </c>
      <c r="D650" s="75">
        <v>56.6937</v>
      </c>
      <c r="E650" s="179">
        <v>6019</v>
      </c>
      <c r="F650" s="143">
        <v>742850.9</v>
      </c>
      <c r="G650" s="61">
        <v>75</v>
      </c>
      <c r="H650" s="70">
        <f t="shared" si="122"/>
        <v>557138.17500000005</v>
      </c>
      <c r="I650" s="15">
        <f t="shared" si="121"/>
        <v>185712.72499999998</v>
      </c>
      <c r="J650" s="15">
        <f t="shared" si="117"/>
        <v>123.41766074098688</v>
      </c>
      <c r="K650" s="15">
        <f t="shared" si="123"/>
        <v>568.04069942895683</v>
      </c>
      <c r="L650" s="15">
        <f t="shared" si="124"/>
        <v>1518774.7220449697</v>
      </c>
      <c r="M650" s="15"/>
      <c r="N650" s="15">
        <f t="shared" si="125"/>
        <v>1518774.7220449697</v>
      </c>
      <c r="O650" s="38">
        <f t="shared" si="115"/>
        <v>1518.7747220449696</v>
      </c>
      <c r="P650" s="38">
        <v>1385.8667106000489</v>
      </c>
      <c r="Q650" s="38">
        <f t="shared" si="120"/>
        <v>1385.9</v>
      </c>
      <c r="R650" s="38"/>
      <c r="S650" s="38"/>
      <c r="U650" s="38"/>
      <c r="V650" s="38"/>
      <c r="W650" s="38"/>
      <c r="X650" s="38"/>
    </row>
    <row r="651" spans="1:24" x14ac:dyDescent="0.25">
      <c r="A651" s="5"/>
      <c r="B651" s="1" t="s">
        <v>453</v>
      </c>
      <c r="C651" s="53">
        <v>4</v>
      </c>
      <c r="D651" s="75">
        <v>13.955799999999998</v>
      </c>
      <c r="E651" s="179">
        <v>951</v>
      </c>
      <c r="F651" s="143">
        <v>101080.9</v>
      </c>
      <c r="G651" s="61">
        <v>75</v>
      </c>
      <c r="H651" s="70">
        <f t="shared" si="122"/>
        <v>75810.675000000003</v>
      </c>
      <c r="I651" s="15">
        <f t="shared" si="121"/>
        <v>25270.224999999991</v>
      </c>
      <c r="J651" s="15">
        <f t="shared" si="117"/>
        <v>106.28906414300735</v>
      </c>
      <c r="K651" s="15">
        <f t="shared" si="123"/>
        <v>585.16929602693631</v>
      </c>
      <c r="L651" s="15">
        <f t="shared" si="124"/>
        <v>892808.72520176216</v>
      </c>
      <c r="M651" s="15"/>
      <c r="N651" s="15">
        <f t="shared" si="125"/>
        <v>892808.72520176216</v>
      </c>
      <c r="O651" s="38">
        <f t="shared" si="115"/>
        <v>892.80872520176217</v>
      </c>
      <c r="P651" s="38">
        <v>848.71492690129264</v>
      </c>
      <c r="Q651" s="38">
        <f t="shared" si="120"/>
        <v>848.7</v>
      </c>
      <c r="R651" s="38"/>
      <c r="S651" s="38"/>
      <c r="U651" s="38"/>
      <c r="V651" s="38"/>
      <c r="W651" s="38"/>
      <c r="X651" s="38"/>
    </row>
    <row r="652" spans="1:24" x14ac:dyDescent="0.25">
      <c r="A652" s="5"/>
      <c r="B652" s="1" t="s">
        <v>454</v>
      </c>
      <c r="C652" s="53">
        <v>4</v>
      </c>
      <c r="D652" s="75">
        <v>18.394200000000001</v>
      </c>
      <c r="E652" s="179">
        <v>1646</v>
      </c>
      <c r="F652" s="143">
        <v>173055.8</v>
      </c>
      <c r="G652" s="61">
        <v>75</v>
      </c>
      <c r="H652" s="70">
        <f t="shared" si="122"/>
        <v>129791.85</v>
      </c>
      <c r="I652" s="15">
        <f t="shared" si="121"/>
        <v>43263.949999999983</v>
      </c>
      <c r="J652" s="15">
        <f t="shared" si="117"/>
        <v>105.13718104495747</v>
      </c>
      <c r="K652" s="15">
        <f t="shared" si="123"/>
        <v>586.3211791249862</v>
      </c>
      <c r="L652" s="15">
        <f t="shared" si="124"/>
        <v>978985.85114543699</v>
      </c>
      <c r="M652" s="15"/>
      <c r="N652" s="15">
        <f t="shared" si="125"/>
        <v>978985.85114543699</v>
      </c>
      <c r="O652" s="38">
        <f t="shared" si="115"/>
        <v>978.98585114543698</v>
      </c>
      <c r="P652" s="38">
        <v>894.72255580768854</v>
      </c>
      <c r="Q652" s="38">
        <f t="shared" si="120"/>
        <v>894.7</v>
      </c>
      <c r="R652" s="38"/>
      <c r="S652" s="38"/>
      <c r="U652" s="38"/>
      <c r="V652" s="38"/>
      <c r="W652" s="38"/>
      <c r="X652" s="38"/>
    </row>
    <row r="653" spans="1:24" x14ac:dyDescent="0.25">
      <c r="A653" s="5"/>
      <c r="B653" s="8"/>
      <c r="C653" s="8"/>
      <c r="D653" s="75">
        <v>0</v>
      </c>
      <c r="E653" s="181"/>
      <c r="F653" s="62"/>
      <c r="G653" s="61"/>
      <c r="H653" s="62">
        <f>H654+H655</f>
        <v>17176074.039999999</v>
      </c>
      <c r="K653" s="15"/>
      <c r="L653" s="15"/>
      <c r="M653" s="15"/>
      <c r="N653" s="15"/>
      <c r="O653" s="38">
        <f t="shared" si="115"/>
        <v>0</v>
      </c>
      <c r="P653" s="38">
        <v>0</v>
      </c>
      <c r="Q653" s="38">
        <f t="shared" si="120"/>
        <v>0</v>
      </c>
      <c r="R653" s="38"/>
      <c r="S653" s="38"/>
      <c r="U653" s="38"/>
      <c r="V653" s="38"/>
      <c r="W653" s="38"/>
      <c r="X653" s="38"/>
    </row>
    <row r="654" spans="1:24" x14ac:dyDescent="0.25">
      <c r="A654" s="32" t="s">
        <v>455</v>
      </c>
      <c r="B654" s="2" t="s">
        <v>2</v>
      </c>
      <c r="C654" s="64"/>
      <c r="D654" s="7">
        <v>597.46979999999985</v>
      </c>
      <c r="E654" s="182">
        <f>E655</f>
        <v>52168</v>
      </c>
      <c r="F654" s="120"/>
      <c r="G654" s="61"/>
      <c r="H654" s="55">
        <f>H656</f>
        <v>5987493.7000000002</v>
      </c>
      <c r="I654" s="12">
        <f>I656</f>
        <v>-5987493.7000000002</v>
      </c>
      <c r="J654" s="12"/>
      <c r="K654" s="15"/>
      <c r="L654" s="15"/>
      <c r="M654" s="14">
        <f>M656</f>
        <v>22710628.441680089</v>
      </c>
      <c r="N654" s="12">
        <f t="shared" si="125"/>
        <v>22710628.441680089</v>
      </c>
      <c r="O654" s="38"/>
      <c r="P654" s="38"/>
      <c r="Q654" s="38">
        <f t="shared" si="120"/>
        <v>0</v>
      </c>
      <c r="R654" s="38"/>
      <c r="S654" s="38"/>
      <c r="U654" s="38"/>
      <c r="V654" s="38"/>
      <c r="W654" s="38"/>
      <c r="X654" s="38"/>
    </row>
    <row r="655" spans="1:24" x14ac:dyDescent="0.25">
      <c r="A655" s="32" t="s">
        <v>455</v>
      </c>
      <c r="B655" s="2" t="s">
        <v>3</v>
      </c>
      <c r="C655" s="64"/>
      <c r="D655" s="7">
        <v>597.46979999999985</v>
      </c>
      <c r="E655" s="182">
        <f>SUM(E657:E677)</f>
        <v>52168</v>
      </c>
      <c r="F655" s="120">
        <f>SUM(F657:F677)</f>
        <v>23949974.800000001</v>
      </c>
      <c r="G655" s="61"/>
      <c r="H655" s="55">
        <f>SUM(H657:H677)</f>
        <v>11188580.34</v>
      </c>
      <c r="I655" s="12">
        <f>SUM(I657:I677)</f>
        <v>12761394.459999999</v>
      </c>
      <c r="J655" s="12"/>
      <c r="K655" s="15"/>
      <c r="L655" s="12">
        <f>SUM(L657:L677)</f>
        <v>18724191.513762709</v>
      </c>
      <c r="M655" s="15"/>
      <c r="N655" s="12">
        <f t="shared" si="125"/>
        <v>18724191.513762709</v>
      </c>
      <c r="O655" s="38"/>
      <c r="P655" s="38"/>
      <c r="Q655" s="38">
        <f t="shared" si="120"/>
        <v>0</v>
      </c>
      <c r="R655" s="38"/>
      <c r="S655" s="38"/>
      <c r="U655" s="38"/>
      <c r="V655" s="38"/>
      <c r="W655" s="38"/>
      <c r="X655" s="38"/>
    </row>
    <row r="656" spans="1:24" x14ac:dyDescent="0.25">
      <c r="A656" s="5"/>
      <c r="B656" s="1" t="s">
        <v>26</v>
      </c>
      <c r="C656" s="53">
        <v>2</v>
      </c>
      <c r="D656" s="75">
        <v>0</v>
      </c>
      <c r="E656" s="185"/>
      <c r="F656" s="70"/>
      <c r="G656" s="61">
        <v>25</v>
      </c>
      <c r="H656" s="70">
        <f>F655*G656/100</f>
        <v>5987493.7000000002</v>
      </c>
      <c r="I656" s="15">
        <f t="shared" ref="I656:I677" si="126">F656-H656</f>
        <v>-5987493.7000000002</v>
      </c>
      <c r="J656" s="15"/>
      <c r="K656" s="15"/>
      <c r="L656" s="15"/>
      <c r="M656" s="15">
        <f>($L$7*$L$8*E654/$L$10)+($L$7*$L$9*D654/$L$11)</f>
        <v>22710628.441680089</v>
      </c>
      <c r="N656" s="15">
        <f t="shared" si="125"/>
        <v>22710628.441680089</v>
      </c>
      <c r="O656" s="38">
        <f t="shared" si="115"/>
        <v>22710.628441680088</v>
      </c>
      <c r="P656" s="38">
        <v>21037.450251183087</v>
      </c>
      <c r="Q656" s="38">
        <f t="shared" si="120"/>
        <v>21037.5</v>
      </c>
      <c r="R656" s="38"/>
      <c r="S656" s="38"/>
      <c r="U656" s="38"/>
      <c r="V656" s="38"/>
      <c r="W656" s="38"/>
      <c r="X656" s="38"/>
    </row>
    <row r="657" spans="1:24" x14ac:dyDescent="0.25">
      <c r="A657" s="5"/>
      <c r="B657" s="1" t="s">
        <v>456</v>
      </c>
      <c r="C657" s="53">
        <v>4</v>
      </c>
      <c r="D657" s="75">
        <v>54.386200000000002</v>
      </c>
      <c r="E657" s="179">
        <v>2575</v>
      </c>
      <c r="F657" s="144">
        <v>1389853.1</v>
      </c>
      <c r="G657" s="61">
        <v>75</v>
      </c>
      <c r="H657" s="70">
        <f t="shared" ref="H657:H677" si="127">F657*G657/100</f>
        <v>1042389.825</v>
      </c>
      <c r="I657" s="15">
        <f t="shared" si="126"/>
        <v>347463.27500000014</v>
      </c>
      <c r="J657" s="15">
        <f t="shared" si="117"/>
        <v>539.74877669902912</v>
      </c>
      <c r="K657" s="15">
        <f t="shared" ref="K657:K677" si="128">$J$11*$J$19-J657</f>
        <v>151.70958347091459</v>
      </c>
      <c r="L657" s="15">
        <f t="shared" ref="L657:L677" si="129">IF(K657&gt;0,$J$7*$J$8*(K657/$K$19),0)+$J$7*$J$9*(E657/$E$19)+$J$7*$J$10*(D657/$D$19)</f>
        <v>620558.87352626934</v>
      </c>
      <c r="M657" s="15"/>
      <c r="N657" s="15">
        <f t="shared" si="125"/>
        <v>620558.87352626934</v>
      </c>
      <c r="O657" s="38">
        <f t="shared" si="115"/>
        <v>620.55887352626928</v>
      </c>
      <c r="P657" s="38">
        <v>603.4168525816882</v>
      </c>
      <c r="Q657" s="38">
        <f t="shared" si="120"/>
        <v>603.4</v>
      </c>
      <c r="R657" s="38"/>
      <c r="S657" s="38"/>
      <c r="U657" s="38"/>
      <c r="V657" s="38"/>
      <c r="W657" s="38"/>
      <c r="X657" s="38"/>
    </row>
    <row r="658" spans="1:24" x14ac:dyDescent="0.25">
      <c r="A658" s="5"/>
      <c r="B658" s="1" t="s">
        <v>457</v>
      </c>
      <c r="C658" s="53">
        <v>4</v>
      </c>
      <c r="D658" s="75">
        <v>33.314799999999998</v>
      </c>
      <c r="E658" s="179">
        <v>2347</v>
      </c>
      <c r="F658" s="144">
        <v>373177.3</v>
      </c>
      <c r="G658" s="61">
        <v>75</v>
      </c>
      <c r="H658" s="70">
        <f t="shared" si="127"/>
        <v>279882.97499999998</v>
      </c>
      <c r="I658" s="15">
        <f t="shared" si="126"/>
        <v>93294.325000000012</v>
      </c>
      <c r="J658" s="15">
        <f t="shared" si="117"/>
        <v>159.00183212611844</v>
      </c>
      <c r="K658" s="15">
        <f t="shared" si="128"/>
        <v>532.4565280438253</v>
      </c>
      <c r="L658" s="15">
        <f t="shared" si="129"/>
        <v>1025672.5375520813</v>
      </c>
      <c r="M658" s="15"/>
      <c r="N658" s="15">
        <f t="shared" si="125"/>
        <v>1025672.5375520813</v>
      </c>
      <c r="O658" s="38">
        <f t="shared" si="115"/>
        <v>1025.6725375520814</v>
      </c>
      <c r="P658" s="38">
        <v>942.26409853647488</v>
      </c>
      <c r="Q658" s="38">
        <f t="shared" si="120"/>
        <v>942.3</v>
      </c>
      <c r="R658" s="38"/>
      <c r="S658" s="38"/>
      <c r="U658" s="38"/>
      <c r="V658" s="38"/>
      <c r="W658" s="38"/>
      <c r="X658" s="38"/>
    </row>
    <row r="659" spans="1:24" x14ac:dyDescent="0.25">
      <c r="A659" s="5"/>
      <c r="B659" s="1" t="s">
        <v>806</v>
      </c>
      <c r="C659" s="53">
        <v>4</v>
      </c>
      <c r="D659" s="75">
        <v>25.285499999999999</v>
      </c>
      <c r="E659" s="179">
        <v>2116</v>
      </c>
      <c r="F659" s="144">
        <v>465380.8</v>
      </c>
      <c r="G659" s="61">
        <v>75</v>
      </c>
      <c r="H659" s="70">
        <f t="shared" si="127"/>
        <v>349035.6</v>
      </c>
      <c r="I659" s="15">
        <f t="shared" si="126"/>
        <v>116345.20000000001</v>
      </c>
      <c r="J659" s="15">
        <f t="shared" si="117"/>
        <v>219.93421550094519</v>
      </c>
      <c r="K659" s="15">
        <f t="shared" si="128"/>
        <v>471.52414466899853</v>
      </c>
      <c r="L659" s="15">
        <f t="shared" si="129"/>
        <v>899799.16526828706</v>
      </c>
      <c r="M659" s="15"/>
      <c r="N659" s="15">
        <f t="shared" si="125"/>
        <v>899799.16526828706</v>
      </c>
      <c r="O659" s="38">
        <f t="shared" si="115"/>
        <v>899.79916526828708</v>
      </c>
      <c r="P659" s="38">
        <v>809.28826641808951</v>
      </c>
      <c r="Q659" s="38">
        <f t="shared" si="120"/>
        <v>809.3</v>
      </c>
      <c r="R659" s="38"/>
      <c r="S659" s="38"/>
      <c r="U659" s="38"/>
      <c r="V659" s="38"/>
      <c r="W659" s="38"/>
      <c r="X659" s="38"/>
    </row>
    <row r="660" spans="1:24" x14ac:dyDescent="0.25">
      <c r="A660" s="5"/>
      <c r="B660" s="1" t="s">
        <v>458</v>
      </c>
      <c r="C660" s="53">
        <v>4</v>
      </c>
      <c r="D660" s="75">
        <v>31.523400000000002</v>
      </c>
      <c r="E660" s="179">
        <v>2208</v>
      </c>
      <c r="F660" s="144">
        <v>228135.5</v>
      </c>
      <c r="G660" s="61">
        <v>75</v>
      </c>
      <c r="H660" s="70">
        <f t="shared" si="127"/>
        <v>171101.625</v>
      </c>
      <c r="I660" s="15">
        <f t="shared" si="126"/>
        <v>57033.875</v>
      </c>
      <c r="J660" s="15">
        <f t="shared" si="117"/>
        <v>103.32223731884058</v>
      </c>
      <c r="K660" s="15">
        <f t="shared" si="128"/>
        <v>588.1361228511031</v>
      </c>
      <c r="L660" s="15">
        <f t="shared" si="129"/>
        <v>1077805.6744064281</v>
      </c>
      <c r="M660" s="15"/>
      <c r="N660" s="15">
        <f t="shared" si="125"/>
        <v>1077805.6744064281</v>
      </c>
      <c r="O660" s="38">
        <f t="shared" si="115"/>
        <v>1077.8056744064281</v>
      </c>
      <c r="P660" s="38">
        <v>989.25083676246254</v>
      </c>
      <c r="Q660" s="38">
        <f t="shared" si="120"/>
        <v>989.3</v>
      </c>
      <c r="R660" s="38"/>
      <c r="S660" s="38"/>
      <c r="U660" s="38"/>
      <c r="V660" s="38"/>
      <c r="W660" s="38"/>
      <c r="X660" s="38"/>
    </row>
    <row r="661" spans="1:24" x14ac:dyDescent="0.25">
      <c r="A661" s="5"/>
      <c r="B661" s="1" t="s">
        <v>459</v>
      </c>
      <c r="C661" s="53">
        <v>4</v>
      </c>
      <c r="D661" s="75">
        <v>26.426500000000001</v>
      </c>
      <c r="E661" s="179">
        <v>1002</v>
      </c>
      <c r="F661" s="144">
        <v>163588.6</v>
      </c>
      <c r="G661" s="61">
        <v>75</v>
      </c>
      <c r="H661" s="70">
        <f t="shared" si="127"/>
        <v>122691.45</v>
      </c>
      <c r="I661" s="15">
        <f t="shared" si="126"/>
        <v>40897.150000000009</v>
      </c>
      <c r="J661" s="15">
        <f t="shared" si="117"/>
        <v>163.2620758483034</v>
      </c>
      <c r="K661" s="15">
        <f t="shared" si="128"/>
        <v>528.19628432164029</v>
      </c>
      <c r="L661" s="15">
        <f t="shared" si="129"/>
        <v>861273.80891612405</v>
      </c>
      <c r="M661" s="15"/>
      <c r="N661" s="15">
        <f t="shared" si="125"/>
        <v>861273.80891612405</v>
      </c>
      <c r="O661" s="38">
        <f t="shared" si="115"/>
        <v>861.27380891612404</v>
      </c>
      <c r="P661" s="38">
        <v>802.98428721340019</v>
      </c>
      <c r="Q661" s="38">
        <f t="shared" si="120"/>
        <v>803</v>
      </c>
      <c r="R661" s="38"/>
      <c r="S661" s="38"/>
      <c r="U661" s="38"/>
      <c r="V661" s="38"/>
      <c r="W661" s="38"/>
      <c r="X661" s="38"/>
    </row>
    <row r="662" spans="1:24" x14ac:dyDescent="0.25">
      <c r="A662" s="5"/>
      <c r="B662" s="1" t="s">
        <v>807</v>
      </c>
      <c r="C662" s="53">
        <v>4</v>
      </c>
      <c r="D662" s="75">
        <v>34.857799999999997</v>
      </c>
      <c r="E662" s="179">
        <v>1596</v>
      </c>
      <c r="F662" s="144">
        <v>458000.7</v>
      </c>
      <c r="G662" s="61">
        <v>75</v>
      </c>
      <c r="H662" s="70">
        <f t="shared" si="127"/>
        <v>343500.52500000002</v>
      </c>
      <c r="I662" s="15">
        <f t="shared" si="126"/>
        <v>114500.17499999999</v>
      </c>
      <c r="J662" s="15">
        <f t="shared" si="117"/>
        <v>286.96785714285716</v>
      </c>
      <c r="K662" s="15">
        <f t="shared" si="128"/>
        <v>404.49050302708656</v>
      </c>
      <c r="L662" s="15">
        <f t="shared" si="129"/>
        <v>787917.42306321231</v>
      </c>
      <c r="M662" s="15"/>
      <c r="N662" s="15">
        <f t="shared" si="125"/>
        <v>787917.42306321231</v>
      </c>
      <c r="O662" s="38">
        <f t="shared" si="115"/>
        <v>787.91742306321225</v>
      </c>
      <c r="P662" s="38">
        <v>803.85857776587363</v>
      </c>
      <c r="Q662" s="38">
        <f t="shared" si="120"/>
        <v>803.9</v>
      </c>
      <c r="R662" s="38"/>
      <c r="S662" s="38"/>
      <c r="U662" s="38"/>
      <c r="V662" s="38"/>
      <c r="W662" s="38"/>
      <c r="X662" s="38"/>
    </row>
    <row r="663" spans="1:24" x14ac:dyDescent="0.25">
      <c r="A663" s="5"/>
      <c r="B663" s="1" t="s">
        <v>808</v>
      </c>
      <c r="C663" s="53">
        <v>4</v>
      </c>
      <c r="D663" s="75">
        <v>3.2065000000000001</v>
      </c>
      <c r="E663" s="179">
        <v>1155</v>
      </c>
      <c r="F663" s="144">
        <v>229304.6</v>
      </c>
      <c r="G663" s="61">
        <v>75</v>
      </c>
      <c r="H663" s="70">
        <f t="shared" si="127"/>
        <v>171978.45</v>
      </c>
      <c r="I663" s="15">
        <f t="shared" si="126"/>
        <v>57326.149999999994</v>
      </c>
      <c r="J663" s="15">
        <f t="shared" si="117"/>
        <v>198.53212121212121</v>
      </c>
      <c r="K663" s="15">
        <f t="shared" si="128"/>
        <v>492.92623895782253</v>
      </c>
      <c r="L663" s="15">
        <f t="shared" si="129"/>
        <v>763477.79564719019</v>
      </c>
      <c r="M663" s="15"/>
      <c r="N663" s="15">
        <f t="shared" si="125"/>
        <v>763477.79564719019</v>
      </c>
      <c r="O663" s="38">
        <f t="shared" ref="O663:O726" si="130">N663/1000</f>
        <v>763.47779564719019</v>
      </c>
      <c r="P663" s="38">
        <v>691.65911348865188</v>
      </c>
      <c r="Q663" s="38">
        <f t="shared" si="120"/>
        <v>691.7</v>
      </c>
      <c r="R663" s="38"/>
      <c r="S663" s="38"/>
      <c r="U663" s="38"/>
      <c r="V663" s="38"/>
      <c r="W663" s="38"/>
      <c r="X663" s="38"/>
    </row>
    <row r="664" spans="1:24" x14ac:dyDescent="0.25">
      <c r="A664" s="5"/>
      <c r="B664" s="1" t="s">
        <v>809</v>
      </c>
      <c r="C664" s="53">
        <v>4</v>
      </c>
      <c r="D664" s="75">
        <v>27.879099999999998</v>
      </c>
      <c r="E664" s="179">
        <v>1270</v>
      </c>
      <c r="F664" s="144">
        <v>363179.8</v>
      </c>
      <c r="G664" s="61">
        <v>75</v>
      </c>
      <c r="H664" s="70">
        <f t="shared" si="127"/>
        <v>272384.84999999998</v>
      </c>
      <c r="I664" s="15">
        <f t="shared" si="126"/>
        <v>90794.950000000012</v>
      </c>
      <c r="J664" s="15">
        <f t="shared" si="117"/>
        <v>285.96834645669293</v>
      </c>
      <c r="K664" s="15">
        <f t="shared" si="128"/>
        <v>405.49001371325079</v>
      </c>
      <c r="L664" s="15">
        <f t="shared" si="129"/>
        <v>735108.38475017261</v>
      </c>
      <c r="M664" s="15"/>
      <c r="N664" s="15">
        <f t="shared" si="125"/>
        <v>735108.38475017261</v>
      </c>
      <c r="O664" s="38">
        <f t="shared" si="130"/>
        <v>735.1083847501726</v>
      </c>
      <c r="P664" s="38">
        <v>751.44635027908635</v>
      </c>
      <c r="Q664" s="38">
        <f t="shared" si="120"/>
        <v>751.4</v>
      </c>
      <c r="R664" s="38"/>
      <c r="S664" s="38"/>
      <c r="U664" s="38"/>
      <c r="V664" s="38"/>
      <c r="W664" s="38"/>
      <c r="X664" s="38"/>
    </row>
    <row r="665" spans="1:24" x14ac:dyDescent="0.25">
      <c r="A665" s="5"/>
      <c r="B665" s="1" t="s">
        <v>810</v>
      </c>
      <c r="C665" s="53">
        <v>4</v>
      </c>
      <c r="D665" s="75">
        <v>37.349699999999999</v>
      </c>
      <c r="E665" s="179">
        <v>2123</v>
      </c>
      <c r="F665" s="144">
        <v>519013.4</v>
      </c>
      <c r="G665" s="61">
        <v>75</v>
      </c>
      <c r="H665" s="70">
        <f t="shared" si="127"/>
        <v>389260.05</v>
      </c>
      <c r="I665" s="15">
        <f t="shared" si="126"/>
        <v>129753.35000000003</v>
      </c>
      <c r="J665" s="15">
        <f t="shared" ref="J665:J719" si="131">F665/E665</f>
        <v>244.47169100329722</v>
      </c>
      <c r="K665" s="15">
        <f t="shared" si="128"/>
        <v>446.98666916664649</v>
      </c>
      <c r="L665" s="15">
        <f t="shared" si="129"/>
        <v>904315.97955571511</v>
      </c>
      <c r="M665" s="15"/>
      <c r="N665" s="15">
        <f t="shared" si="125"/>
        <v>904315.97955571511</v>
      </c>
      <c r="O665" s="38">
        <f t="shared" si="130"/>
        <v>904.3159795557151</v>
      </c>
      <c r="P665" s="38">
        <v>845.65052039213015</v>
      </c>
      <c r="Q665" s="38">
        <f t="shared" ref="Q665:Q728" si="132">(ROUND(P665,1))</f>
        <v>845.7</v>
      </c>
      <c r="R665" s="38"/>
      <c r="S665" s="38"/>
      <c r="U665" s="38"/>
      <c r="V665" s="38"/>
      <c r="W665" s="38"/>
      <c r="X665" s="38"/>
    </row>
    <row r="666" spans="1:24" x14ac:dyDescent="0.25">
      <c r="A666" s="5"/>
      <c r="B666" s="1" t="s">
        <v>460</v>
      </c>
      <c r="C666" s="53">
        <v>4</v>
      </c>
      <c r="D666" s="75">
        <v>31.619699999999998</v>
      </c>
      <c r="E666" s="179">
        <v>1848</v>
      </c>
      <c r="F666" s="144">
        <v>411360.5</v>
      </c>
      <c r="G666" s="61">
        <v>75</v>
      </c>
      <c r="H666" s="70">
        <f t="shared" si="127"/>
        <v>308520.375</v>
      </c>
      <c r="I666" s="15">
        <f t="shared" si="126"/>
        <v>102840.125</v>
      </c>
      <c r="J666" s="15">
        <f t="shared" si="131"/>
        <v>222.59767316017317</v>
      </c>
      <c r="K666" s="15">
        <f t="shared" si="128"/>
        <v>468.86068700977057</v>
      </c>
      <c r="L666" s="15">
        <f t="shared" si="129"/>
        <v>887319.9984440594</v>
      </c>
      <c r="M666" s="15"/>
      <c r="N666" s="15">
        <f t="shared" si="125"/>
        <v>887319.9984440594</v>
      </c>
      <c r="O666" s="38">
        <f t="shared" si="130"/>
        <v>887.31999844405937</v>
      </c>
      <c r="P666" s="38">
        <v>867.12223207172588</v>
      </c>
      <c r="Q666" s="38">
        <f t="shared" si="132"/>
        <v>867.1</v>
      </c>
      <c r="R666" s="38"/>
      <c r="S666" s="38"/>
      <c r="U666" s="38"/>
      <c r="V666" s="38"/>
      <c r="W666" s="38"/>
      <c r="X666" s="38"/>
    </row>
    <row r="667" spans="1:24" x14ac:dyDescent="0.25">
      <c r="A667" s="5"/>
      <c r="B667" s="1" t="s">
        <v>461</v>
      </c>
      <c r="C667" s="53">
        <v>4</v>
      </c>
      <c r="D667" s="75">
        <v>31.804299999999998</v>
      </c>
      <c r="E667" s="179">
        <v>1740</v>
      </c>
      <c r="F667" s="144">
        <v>289304.7</v>
      </c>
      <c r="G667" s="61">
        <v>75</v>
      </c>
      <c r="H667" s="70">
        <f t="shared" si="127"/>
        <v>216978.52499999999</v>
      </c>
      <c r="I667" s="15">
        <f t="shared" si="126"/>
        <v>72326.175000000017</v>
      </c>
      <c r="J667" s="15">
        <f t="shared" si="131"/>
        <v>166.26706896551724</v>
      </c>
      <c r="K667" s="15">
        <f t="shared" si="128"/>
        <v>525.19129120442653</v>
      </c>
      <c r="L667" s="15">
        <f t="shared" si="129"/>
        <v>949287.13311815308</v>
      </c>
      <c r="M667" s="15"/>
      <c r="N667" s="15">
        <f t="shared" si="125"/>
        <v>949287.13311815308</v>
      </c>
      <c r="O667" s="38">
        <f t="shared" si="130"/>
        <v>949.28713311815306</v>
      </c>
      <c r="P667" s="38">
        <v>904.12873998175803</v>
      </c>
      <c r="Q667" s="38">
        <f t="shared" si="132"/>
        <v>904.1</v>
      </c>
      <c r="R667" s="38"/>
      <c r="S667" s="38"/>
      <c r="U667" s="38"/>
      <c r="V667" s="38"/>
      <c r="W667" s="38"/>
      <c r="X667" s="38"/>
    </row>
    <row r="668" spans="1:24" x14ac:dyDescent="0.25">
      <c r="A668" s="5"/>
      <c r="B668" s="1" t="s">
        <v>462</v>
      </c>
      <c r="C668" s="53">
        <v>4</v>
      </c>
      <c r="D668" s="75">
        <v>35.480600000000003</v>
      </c>
      <c r="E668" s="179">
        <v>3332</v>
      </c>
      <c r="F668" s="144">
        <v>323330</v>
      </c>
      <c r="G668" s="61">
        <v>75</v>
      </c>
      <c r="H668" s="70">
        <f t="shared" si="127"/>
        <v>242497.5</v>
      </c>
      <c r="I668" s="15">
        <f t="shared" si="126"/>
        <v>80832.5</v>
      </c>
      <c r="J668" s="15">
        <f t="shared" si="131"/>
        <v>97.037815126050418</v>
      </c>
      <c r="K668" s="15">
        <f t="shared" si="128"/>
        <v>594.4205450438933</v>
      </c>
      <c r="L668" s="15">
        <f t="shared" si="129"/>
        <v>1213420.8066669484</v>
      </c>
      <c r="M668" s="15"/>
      <c r="N668" s="15">
        <f t="shared" si="125"/>
        <v>1213420.8066669484</v>
      </c>
      <c r="O668" s="38">
        <f t="shared" si="130"/>
        <v>1213.4208066669485</v>
      </c>
      <c r="P668" s="38">
        <v>1109.8179242024162</v>
      </c>
      <c r="Q668" s="38">
        <f t="shared" si="132"/>
        <v>1109.8</v>
      </c>
      <c r="R668" s="38"/>
      <c r="S668" s="38"/>
      <c r="U668" s="38"/>
      <c r="V668" s="38"/>
      <c r="W668" s="38"/>
      <c r="X668" s="38"/>
    </row>
    <row r="669" spans="1:24" x14ac:dyDescent="0.25">
      <c r="A669" s="5"/>
      <c r="B669" s="1" t="s">
        <v>463</v>
      </c>
      <c r="C669" s="53">
        <v>4</v>
      </c>
      <c r="D669" s="75">
        <v>20.279299999999999</v>
      </c>
      <c r="E669" s="179">
        <v>1083</v>
      </c>
      <c r="F669" s="144">
        <v>378035.9</v>
      </c>
      <c r="G669" s="61">
        <v>75</v>
      </c>
      <c r="H669" s="70">
        <f t="shared" si="127"/>
        <v>283526.92499999999</v>
      </c>
      <c r="I669" s="15">
        <f t="shared" si="126"/>
        <v>94508.975000000035</v>
      </c>
      <c r="J669" s="15">
        <f t="shared" si="131"/>
        <v>349.06361957525394</v>
      </c>
      <c r="K669" s="15">
        <f t="shared" si="128"/>
        <v>342.39474059468978</v>
      </c>
      <c r="L669" s="15">
        <f t="shared" si="129"/>
        <v>612246.56337304064</v>
      </c>
      <c r="M669" s="15"/>
      <c r="N669" s="15">
        <f t="shared" si="125"/>
        <v>612246.56337304064</v>
      </c>
      <c r="O669" s="38">
        <f t="shared" si="130"/>
        <v>612.24656337304066</v>
      </c>
      <c r="P669" s="38">
        <v>783.85672324744712</v>
      </c>
      <c r="Q669" s="38">
        <f t="shared" si="132"/>
        <v>783.9</v>
      </c>
      <c r="R669" s="38"/>
      <c r="S669" s="38"/>
      <c r="U669" s="38"/>
      <c r="V669" s="38"/>
      <c r="W669" s="38"/>
      <c r="X669" s="38"/>
    </row>
    <row r="670" spans="1:24" x14ac:dyDescent="0.25">
      <c r="A670" s="5"/>
      <c r="B670" s="1" t="s">
        <v>464</v>
      </c>
      <c r="C670" s="53">
        <v>4</v>
      </c>
      <c r="D670" s="75">
        <v>29.5458</v>
      </c>
      <c r="E670" s="179">
        <v>1470</v>
      </c>
      <c r="F670" s="144">
        <v>596360.80000000005</v>
      </c>
      <c r="G670" s="61">
        <v>75</v>
      </c>
      <c r="H670" s="70">
        <f t="shared" si="127"/>
        <v>447270.6</v>
      </c>
      <c r="I670" s="15">
        <f t="shared" si="126"/>
        <v>149090.20000000007</v>
      </c>
      <c r="J670" s="15">
        <f t="shared" si="131"/>
        <v>405.68761904761908</v>
      </c>
      <c r="K670" s="15">
        <f t="shared" si="128"/>
        <v>285.77074112232464</v>
      </c>
      <c r="L670" s="15">
        <f t="shared" si="129"/>
        <v>606406.77475818736</v>
      </c>
      <c r="M670" s="15"/>
      <c r="N670" s="15">
        <f t="shared" si="125"/>
        <v>606406.77475818736</v>
      </c>
      <c r="O670" s="38">
        <f t="shared" si="130"/>
        <v>606.40677475818734</v>
      </c>
      <c r="P670" s="38">
        <v>560.80300199877775</v>
      </c>
      <c r="Q670" s="38">
        <f t="shared" si="132"/>
        <v>560.79999999999995</v>
      </c>
      <c r="R670" s="38"/>
      <c r="S670" s="38"/>
      <c r="U670" s="38"/>
      <c r="V670" s="38"/>
      <c r="W670" s="38"/>
      <c r="X670" s="38"/>
    </row>
    <row r="671" spans="1:24" x14ac:dyDescent="0.25">
      <c r="A671" s="5"/>
      <c r="B671" s="1" t="s">
        <v>465</v>
      </c>
      <c r="C671" s="53">
        <v>4</v>
      </c>
      <c r="D671" s="75">
        <v>29.537800000000001</v>
      </c>
      <c r="E671" s="179">
        <v>755</v>
      </c>
      <c r="F671" s="144">
        <v>185685.9</v>
      </c>
      <c r="G671" s="61">
        <v>75</v>
      </c>
      <c r="H671" s="70">
        <f t="shared" si="127"/>
        <v>139264.42499999999</v>
      </c>
      <c r="I671" s="15">
        <f t="shared" si="126"/>
        <v>46421.475000000006</v>
      </c>
      <c r="J671" s="15">
        <f t="shared" si="131"/>
        <v>245.9415894039735</v>
      </c>
      <c r="K671" s="15">
        <f t="shared" si="128"/>
        <v>445.51677076597025</v>
      </c>
      <c r="L671" s="15">
        <f t="shared" si="129"/>
        <v>738429.52469862136</v>
      </c>
      <c r="M671" s="15"/>
      <c r="N671" s="15">
        <f t="shared" si="125"/>
        <v>738429.52469862136</v>
      </c>
      <c r="O671" s="38">
        <f t="shared" si="130"/>
        <v>738.42952469862132</v>
      </c>
      <c r="P671" s="38">
        <v>654.08484793650905</v>
      </c>
      <c r="Q671" s="38">
        <f t="shared" si="132"/>
        <v>654.1</v>
      </c>
      <c r="R671" s="38"/>
      <c r="S671" s="38"/>
      <c r="U671" s="38"/>
      <c r="V671" s="38"/>
      <c r="W671" s="38"/>
      <c r="X671" s="38"/>
    </row>
    <row r="672" spans="1:24" x14ac:dyDescent="0.25">
      <c r="A672" s="5"/>
      <c r="B672" s="1" t="s">
        <v>455</v>
      </c>
      <c r="C672" s="53">
        <v>4</v>
      </c>
      <c r="D672" s="75">
        <v>47.218299999999999</v>
      </c>
      <c r="E672" s="179">
        <v>3134</v>
      </c>
      <c r="F672" s="144">
        <v>451709</v>
      </c>
      <c r="G672" s="61">
        <v>75</v>
      </c>
      <c r="H672" s="70">
        <f t="shared" si="127"/>
        <v>338781.75</v>
      </c>
      <c r="I672" s="15">
        <f t="shared" si="126"/>
        <v>112927.25</v>
      </c>
      <c r="J672" s="15">
        <f t="shared" si="131"/>
        <v>144.13178047223994</v>
      </c>
      <c r="K672" s="15">
        <f t="shared" si="128"/>
        <v>547.32657969770378</v>
      </c>
      <c r="L672" s="15">
        <f t="shared" si="129"/>
        <v>1166783.6248847572</v>
      </c>
      <c r="M672" s="15"/>
      <c r="N672" s="15">
        <f t="shared" si="125"/>
        <v>1166783.6248847572</v>
      </c>
      <c r="O672" s="38">
        <f t="shared" si="130"/>
        <v>1166.7836248847573</v>
      </c>
      <c r="P672" s="38">
        <v>1080.9678620122527</v>
      </c>
      <c r="Q672" s="38">
        <f t="shared" si="132"/>
        <v>1081</v>
      </c>
      <c r="R672" s="38"/>
      <c r="S672" s="38"/>
      <c r="U672" s="38"/>
      <c r="V672" s="38"/>
      <c r="W672" s="38"/>
      <c r="X672" s="38"/>
    </row>
    <row r="673" spans="1:24" x14ac:dyDescent="0.25">
      <c r="A673" s="5"/>
      <c r="B673" s="1" t="s">
        <v>466</v>
      </c>
      <c r="C673" s="53">
        <v>3</v>
      </c>
      <c r="D673" s="75">
        <v>6.2233000000000001</v>
      </c>
      <c r="E673" s="179">
        <v>8901</v>
      </c>
      <c r="F673" s="144">
        <v>12316183.199999999</v>
      </c>
      <c r="G673" s="61">
        <v>20</v>
      </c>
      <c r="H673" s="70">
        <f t="shared" si="127"/>
        <v>2463236.64</v>
      </c>
      <c r="I673" s="15">
        <f t="shared" si="126"/>
        <v>9852946.5599999987</v>
      </c>
      <c r="J673" s="15">
        <f t="shared" si="131"/>
        <v>1383.6853387259857</v>
      </c>
      <c r="K673" s="15">
        <f t="shared" si="128"/>
        <v>-692.22697855604201</v>
      </c>
      <c r="L673" s="15">
        <f t="shared" si="129"/>
        <v>936136.55799869378</v>
      </c>
      <c r="M673" s="15"/>
      <c r="N673" s="15">
        <f t="shared" si="125"/>
        <v>936136.55799869378</v>
      </c>
      <c r="O673" s="38">
        <f t="shared" si="130"/>
        <v>936.13655799869377</v>
      </c>
      <c r="P673" s="38">
        <v>864.62541439525944</v>
      </c>
      <c r="Q673" s="38">
        <f t="shared" si="132"/>
        <v>864.6</v>
      </c>
      <c r="R673" s="38"/>
      <c r="S673" s="38"/>
      <c r="U673" s="38"/>
      <c r="V673" s="38"/>
      <c r="W673" s="38"/>
      <c r="X673" s="38"/>
    </row>
    <row r="674" spans="1:24" x14ac:dyDescent="0.25">
      <c r="A674" s="5"/>
      <c r="B674" s="1" t="s">
        <v>467</v>
      </c>
      <c r="C674" s="53">
        <v>4</v>
      </c>
      <c r="D674" s="75">
        <v>6.9349000000000007</v>
      </c>
      <c r="E674" s="179">
        <v>8094</v>
      </c>
      <c r="F674" s="144">
        <v>3753885.7</v>
      </c>
      <c r="G674" s="61">
        <v>75</v>
      </c>
      <c r="H674" s="70">
        <f t="shared" si="127"/>
        <v>2815414.2749999999</v>
      </c>
      <c r="I674" s="15">
        <f t="shared" si="126"/>
        <v>938471.42500000028</v>
      </c>
      <c r="J674" s="15">
        <f t="shared" si="131"/>
        <v>463.78622436372626</v>
      </c>
      <c r="K674" s="15">
        <f t="shared" si="128"/>
        <v>227.67213580621745</v>
      </c>
      <c r="L674" s="15">
        <f t="shared" si="129"/>
        <v>1148283.1268458697</v>
      </c>
      <c r="M674" s="15"/>
      <c r="N674" s="15">
        <f t="shared" si="125"/>
        <v>1148283.1268458697</v>
      </c>
      <c r="O674" s="38">
        <f t="shared" si="130"/>
        <v>1148.2831268458697</v>
      </c>
      <c r="P674" s="38">
        <v>1191.9326384505091</v>
      </c>
      <c r="Q674" s="38">
        <f t="shared" si="132"/>
        <v>1191.9000000000001</v>
      </c>
      <c r="R674" s="38"/>
      <c r="S674" s="38"/>
      <c r="U674" s="38"/>
      <c r="V674" s="38"/>
      <c r="W674" s="38"/>
      <c r="X674" s="38"/>
    </row>
    <row r="675" spans="1:24" x14ac:dyDescent="0.25">
      <c r="A675" s="5"/>
      <c r="B675" s="1" t="s">
        <v>811</v>
      </c>
      <c r="C675" s="53">
        <v>4</v>
      </c>
      <c r="D675" s="75">
        <v>33.140799999999999</v>
      </c>
      <c r="E675" s="179">
        <v>1661</v>
      </c>
      <c r="F675" s="144">
        <v>193704.9</v>
      </c>
      <c r="G675" s="61">
        <v>75</v>
      </c>
      <c r="H675" s="70">
        <f t="shared" si="127"/>
        <v>145278.67499999999</v>
      </c>
      <c r="I675" s="15">
        <f t="shared" si="126"/>
        <v>48426.225000000006</v>
      </c>
      <c r="J675" s="15">
        <f t="shared" si="131"/>
        <v>116.61944611679711</v>
      </c>
      <c r="K675" s="15">
        <f t="shared" si="128"/>
        <v>574.8389140531466</v>
      </c>
      <c r="L675" s="15">
        <f t="shared" si="129"/>
        <v>1009016.3643980959</v>
      </c>
      <c r="M675" s="15"/>
      <c r="N675" s="15">
        <f t="shared" si="125"/>
        <v>1009016.3643980959</v>
      </c>
      <c r="O675" s="38">
        <f t="shared" si="130"/>
        <v>1009.0163643980959</v>
      </c>
      <c r="P675" s="38">
        <v>936.43842424900674</v>
      </c>
      <c r="Q675" s="38">
        <f t="shared" si="132"/>
        <v>936.4</v>
      </c>
      <c r="R675" s="38"/>
      <c r="S675" s="38"/>
      <c r="U675" s="38"/>
      <c r="V675" s="38"/>
      <c r="W675" s="38"/>
      <c r="X675" s="38"/>
    </row>
    <row r="676" spans="1:24" x14ac:dyDescent="0.25">
      <c r="A676" s="5"/>
      <c r="B676" s="1" t="s">
        <v>468</v>
      </c>
      <c r="C676" s="53">
        <v>4</v>
      </c>
      <c r="D676" s="75">
        <v>20.0916</v>
      </c>
      <c r="E676" s="179">
        <v>1363</v>
      </c>
      <c r="F676" s="144">
        <v>186697.3</v>
      </c>
      <c r="G676" s="61">
        <v>75</v>
      </c>
      <c r="H676" s="70">
        <f t="shared" si="127"/>
        <v>140022.97500000001</v>
      </c>
      <c r="I676" s="15">
        <f t="shared" si="126"/>
        <v>46674.324999999983</v>
      </c>
      <c r="J676" s="15">
        <f t="shared" si="131"/>
        <v>136.97527512839324</v>
      </c>
      <c r="K676" s="15">
        <f t="shared" si="128"/>
        <v>554.48308504155045</v>
      </c>
      <c r="L676" s="15">
        <f t="shared" si="129"/>
        <v>913771.5811431302</v>
      </c>
      <c r="M676" s="15"/>
      <c r="N676" s="15">
        <f t="shared" si="125"/>
        <v>913771.5811431302</v>
      </c>
      <c r="O676" s="38">
        <f t="shared" si="130"/>
        <v>913.77158114313022</v>
      </c>
      <c r="P676" s="38">
        <v>820.118310427398</v>
      </c>
      <c r="Q676" s="38">
        <f t="shared" si="132"/>
        <v>820.1</v>
      </c>
      <c r="R676" s="38"/>
      <c r="S676" s="38"/>
      <c r="U676" s="38"/>
      <c r="V676" s="38"/>
      <c r="W676" s="38"/>
      <c r="X676" s="38"/>
    </row>
    <row r="677" spans="1:24" x14ac:dyDescent="0.25">
      <c r="A677" s="5"/>
      <c r="B677" s="1" t="s">
        <v>145</v>
      </c>
      <c r="C677" s="53">
        <v>4</v>
      </c>
      <c r="D677" s="75">
        <v>31.363900000000001</v>
      </c>
      <c r="E677" s="179">
        <v>2395</v>
      </c>
      <c r="F677" s="144">
        <v>674083.1</v>
      </c>
      <c r="G677" s="61">
        <v>75</v>
      </c>
      <c r="H677" s="70">
        <f t="shared" si="127"/>
        <v>505562.32500000001</v>
      </c>
      <c r="I677" s="15">
        <f t="shared" si="126"/>
        <v>168520.77499999997</v>
      </c>
      <c r="J677" s="15">
        <f t="shared" si="131"/>
        <v>281.4543215031315</v>
      </c>
      <c r="K677" s="15">
        <f t="shared" si="128"/>
        <v>410.00403866681222</v>
      </c>
      <c r="L677" s="15">
        <f t="shared" si="129"/>
        <v>867159.81474767148</v>
      </c>
      <c r="M677" s="15"/>
      <c r="N677" s="15">
        <f t="shared" si="125"/>
        <v>867159.81474767148</v>
      </c>
      <c r="O677" s="38">
        <f t="shared" si="130"/>
        <v>867.15981474767148</v>
      </c>
      <c r="P677" s="38">
        <v>710.01623112661025</v>
      </c>
      <c r="Q677" s="38">
        <f t="shared" si="132"/>
        <v>710</v>
      </c>
      <c r="R677" s="38"/>
      <c r="S677" s="38"/>
      <c r="U677" s="38"/>
      <c r="V677" s="38"/>
      <c r="W677" s="38"/>
      <c r="X677" s="38"/>
    </row>
    <row r="678" spans="1:24" x14ac:dyDescent="0.25">
      <c r="A678" s="5"/>
      <c r="B678" s="8"/>
      <c r="C678" s="8"/>
      <c r="D678" s="75"/>
      <c r="E678" s="181"/>
      <c r="F678" s="62"/>
      <c r="G678" s="61"/>
      <c r="H678" s="62">
        <f>H679+H680</f>
        <v>51061151.840000004</v>
      </c>
      <c r="K678" s="15"/>
      <c r="L678" s="15"/>
      <c r="M678" s="15"/>
      <c r="N678" s="15"/>
      <c r="O678" s="38">
        <f t="shared" si="130"/>
        <v>0</v>
      </c>
      <c r="P678" s="38">
        <v>0</v>
      </c>
      <c r="Q678" s="38">
        <f t="shared" si="132"/>
        <v>0</v>
      </c>
      <c r="R678" s="38"/>
      <c r="S678" s="38"/>
      <c r="U678" s="38"/>
      <c r="V678" s="38"/>
      <c r="W678" s="38"/>
      <c r="X678" s="38"/>
    </row>
    <row r="679" spans="1:24" x14ac:dyDescent="0.25">
      <c r="A679" s="32" t="s">
        <v>469</v>
      </c>
      <c r="B679" s="2" t="s">
        <v>2</v>
      </c>
      <c r="C679" s="64"/>
      <c r="D679" s="7">
        <v>1228.3134999999997</v>
      </c>
      <c r="E679" s="182">
        <f>E680</f>
        <v>110519</v>
      </c>
      <c r="F679" s="120"/>
      <c r="G679" s="61"/>
      <c r="H679" s="55">
        <f>H681</f>
        <v>17998132.900000002</v>
      </c>
      <c r="I679" s="12">
        <f>I681</f>
        <v>-17998132.900000002</v>
      </c>
      <c r="J679" s="12"/>
      <c r="K679" s="15"/>
      <c r="L679" s="15"/>
      <c r="M679" s="14">
        <f>M681</f>
        <v>47566458.367033958</v>
      </c>
      <c r="N679" s="12">
        <f t="shared" si="125"/>
        <v>47566458.367033958</v>
      </c>
      <c r="O679" s="38"/>
      <c r="P679" s="38"/>
      <c r="Q679" s="38">
        <f t="shared" si="132"/>
        <v>0</v>
      </c>
      <c r="R679" s="38"/>
      <c r="S679" s="38"/>
      <c r="U679" s="38"/>
      <c r="V679" s="38"/>
      <c r="W679" s="38"/>
      <c r="X679" s="38"/>
    </row>
    <row r="680" spans="1:24" x14ac:dyDescent="0.25">
      <c r="A680" s="32" t="s">
        <v>469</v>
      </c>
      <c r="B680" s="2" t="s">
        <v>3</v>
      </c>
      <c r="C680" s="64"/>
      <c r="D680" s="7">
        <v>1228.3134999999997</v>
      </c>
      <c r="E680" s="182">
        <f>SUM(E682:E719)</f>
        <v>110519</v>
      </c>
      <c r="F680" s="120">
        <f>SUM(F682:F719)</f>
        <v>71992531.600000009</v>
      </c>
      <c r="G680" s="61"/>
      <c r="H680" s="55">
        <f>SUM(H682:H719)</f>
        <v>33063018.940000001</v>
      </c>
      <c r="I680" s="12">
        <f>SUM(I682:I719)</f>
        <v>38929512.660000004</v>
      </c>
      <c r="J680" s="12"/>
      <c r="K680" s="15"/>
      <c r="L680" s="12">
        <f>SUM(L682:L719)</f>
        <v>38398632.680860706</v>
      </c>
      <c r="M680" s="15"/>
      <c r="N680" s="12">
        <f t="shared" si="125"/>
        <v>38398632.680860706</v>
      </c>
      <c r="O680" s="38"/>
      <c r="P680" s="38"/>
      <c r="Q680" s="38">
        <f t="shared" si="132"/>
        <v>0</v>
      </c>
      <c r="R680" s="38"/>
      <c r="S680" s="38"/>
      <c r="U680" s="38"/>
      <c r="V680" s="38"/>
      <c r="W680" s="38"/>
      <c r="X680" s="38"/>
    </row>
    <row r="681" spans="1:24" x14ac:dyDescent="0.25">
      <c r="A681" s="5"/>
      <c r="B681" s="1" t="s">
        <v>26</v>
      </c>
      <c r="C681" s="53">
        <v>2</v>
      </c>
      <c r="D681" s="75">
        <v>0</v>
      </c>
      <c r="E681" s="185"/>
      <c r="F681" s="70"/>
      <c r="G681" s="61">
        <v>25</v>
      </c>
      <c r="H681" s="70">
        <f>F680*G681/100</f>
        <v>17998132.900000002</v>
      </c>
      <c r="I681" s="15">
        <f t="shared" ref="I681:I719" si="133">F681-H681</f>
        <v>-17998132.900000002</v>
      </c>
      <c r="J681" s="15"/>
      <c r="K681" s="15"/>
      <c r="L681" s="15"/>
      <c r="M681" s="15">
        <f>($L$7*$L$8*E679/$L$10)+($L$7*$L$9*D679/$L$11)</f>
        <v>47566458.367033958</v>
      </c>
      <c r="N681" s="15">
        <f t="shared" si="125"/>
        <v>47566458.367033958</v>
      </c>
      <c r="O681" s="38">
        <f t="shared" si="130"/>
        <v>47566.458367033956</v>
      </c>
      <c r="P681" s="38">
        <v>44150.871592338117</v>
      </c>
      <c r="Q681" s="38">
        <f t="shared" si="132"/>
        <v>44150.9</v>
      </c>
      <c r="R681" s="38"/>
      <c r="S681" s="38"/>
      <c r="U681" s="38"/>
      <c r="V681" s="38"/>
      <c r="W681" s="38"/>
      <c r="X681" s="38"/>
    </row>
    <row r="682" spans="1:24" x14ac:dyDescent="0.25">
      <c r="A682" s="5"/>
      <c r="B682" s="1" t="s">
        <v>470</v>
      </c>
      <c r="C682" s="53">
        <v>4</v>
      </c>
      <c r="D682" s="75">
        <v>28.536100000000001</v>
      </c>
      <c r="E682" s="179">
        <v>1945</v>
      </c>
      <c r="F682" s="145">
        <v>255107.7</v>
      </c>
      <c r="G682" s="61">
        <v>75</v>
      </c>
      <c r="H682" s="70">
        <f t="shared" ref="H682:H719" si="134">F682*G682/100</f>
        <v>191330.77499999999</v>
      </c>
      <c r="I682" s="15">
        <f t="shared" si="133"/>
        <v>63776.925000000017</v>
      </c>
      <c r="J682" s="15">
        <f t="shared" si="131"/>
        <v>131.16077120822624</v>
      </c>
      <c r="K682" s="15">
        <f t="shared" ref="K682:K719" si="135">$J$11*$J$19-J682</f>
        <v>560.29758896171745</v>
      </c>
      <c r="L682" s="15">
        <f t="shared" ref="L682:L719" si="136">IF(K682&gt;0,$J$7*$J$8*(K682/$K$19),0)+$J$7*$J$9*(E682/$E$19)+$J$7*$J$10*(D682/$D$19)</f>
        <v>1006058.3736907507</v>
      </c>
      <c r="M682" s="15"/>
      <c r="N682" s="15">
        <f t="shared" si="125"/>
        <v>1006058.3736907507</v>
      </c>
      <c r="O682" s="38">
        <f t="shared" si="130"/>
        <v>1006.0583736907507</v>
      </c>
      <c r="P682" s="38">
        <v>954.69776946933098</v>
      </c>
      <c r="Q682" s="38">
        <f t="shared" si="132"/>
        <v>954.7</v>
      </c>
      <c r="R682" s="38"/>
      <c r="S682" s="38"/>
      <c r="U682" s="38"/>
      <c r="V682" s="38"/>
      <c r="W682" s="38"/>
      <c r="X682" s="38"/>
    </row>
    <row r="683" spans="1:24" x14ac:dyDescent="0.25">
      <c r="A683" s="5"/>
      <c r="B683" s="1" t="s">
        <v>471</v>
      </c>
      <c r="C683" s="53">
        <v>4</v>
      </c>
      <c r="D683" s="75">
        <v>47.4878</v>
      </c>
      <c r="E683" s="179">
        <v>2628</v>
      </c>
      <c r="F683" s="145">
        <v>306558.5</v>
      </c>
      <c r="G683" s="61">
        <v>75</v>
      </c>
      <c r="H683" s="70">
        <f t="shared" si="134"/>
        <v>229918.875</v>
      </c>
      <c r="I683" s="15">
        <f t="shared" si="133"/>
        <v>76639.625</v>
      </c>
      <c r="J683" s="15">
        <f t="shared" si="131"/>
        <v>116.65087519025874</v>
      </c>
      <c r="K683" s="15">
        <f t="shared" si="135"/>
        <v>574.807484979685</v>
      </c>
      <c r="L683" s="15">
        <f t="shared" si="136"/>
        <v>1150795.2015133232</v>
      </c>
      <c r="M683" s="15"/>
      <c r="N683" s="15">
        <f t="shared" si="125"/>
        <v>1150795.2015133232</v>
      </c>
      <c r="O683" s="38">
        <f t="shared" si="130"/>
        <v>1150.7952015133233</v>
      </c>
      <c r="P683" s="38">
        <v>1078.326843773468</v>
      </c>
      <c r="Q683" s="38">
        <f t="shared" si="132"/>
        <v>1078.3</v>
      </c>
      <c r="R683" s="38"/>
      <c r="S683" s="38"/>
      <c r="U683" s="38"/>
      <c r="V683" s="38"/>
      <c r="W683" s="38"/>
      <c r="X683" s="38"/>
    </row>
    <row r="684" spans="1:24" x14ac:dyDescent="0.25">
      <c r="A684" s="5"/>
      <c r="B684" s="1" t="s">
        <v>472</v>
      </c>
      <c r="C684" s="53">
        <v>4</v>
      </c>
      <c r="D684" s="75">
        <v>24.181699999999999</v>
      </c>
      <c r="E684" s="179">
        <v>1466</v>
      </c>
      <c r="F684" s="145">
        <v>345832.6</v>
      </c>
      <c r="G684" s="61">
        <v>75</v>
      </c>
      <c r="H684" s="70">
        <f t="shared" si="134"/>
        <v>259374.45</v>
      </c>
      <c r="I684" s="15">
        <f t="shared" si="133"/>
        <v>86458.149999999965</v>
      </c>
      <c r="J684" s="15">
        <f t="shared" si="131"/>
        <v>235.90218281036834</v>
      </c>
      <c r="K684" s="15">
        <f t="shared" si="135"/>
        <v>455.55617735957537</v>
      </c>
      <c r="L684" s="15">
        <f t="shared" si="136"/>
        <v>808962.62353501411</v>
      </c>
      <c r="M684" s="15"/>
      <c r="N684" s="15">
        <f t="shared" si="125"/>
        <v>808962.62353501411</v>
      </c>
      <c r="O684" s="38">
        <f t="shared" si="130"/>
        <v>808.96262353501413</v>
      </c>
      <c r="P684" s="38">
        <v>716.90105302811696</v>
      </c>
      <c r="Q684" s="38">
        <f t="shared" si="132"/>
        <v>716.9</v>
      </c>
      <c r="R684" s="38"/>
      <c r="S684" s="38"/>
      <c r="U684" s="38"/>
      <c r="V684" s="38"/>
      <c r="W684" s="38"/>
      <c r="X684" s="38"/>
    </row>
    <row r="685" spans="1:24" x14ac:dyDescent="0.25">
      <c r="A685" s="5"/>
      <c r="B685" s="1" t="s">
        <v>812</v>
      </c>
      <c r="C685" s="53">
        <v>4</v>
      </c>
      <c r="D685" s="75">
        <v>30.626899999999999</v>
      </c>
      <c r="E685" s="179">
        <v>1940</v>
      </c>
      <c r="F685" s="145">
        <v>394573.8</v>
      </c>
      <c r="G685" s="61">
        <v>75</v>
      </c>
      <c r="H685" s="70">
        <f t="shared" si="134"/>
        <v>295930.34999999998</v>
      </c>
      <c r="I685" s="15">
        <f t="shared" si="133"/>
        <v>98643.450000000012</v>
      </c>
      <c r="J685" s="15">
        <f t="shared" si="131"/>
        <v>203.38855670103092</v>
      </c>
      <c r="K685" s="15">
        <f t="shared" si="135"/>
        <v>488.06980346891282</v>
      </c>
      <c r="L685" s="15">
        <f t="shared" si="136"/>
        <v>918637.92037770362</v>
      </c>
      <c r="M685" s="15"/>
      <c r="N685" s="15">
        <f t="shared" si="125"/>
        <v>918637.92037770362</v>
      </c>
      <c r="O685" s="38">
        <f t="shared" si="130"/>
        <v>918.63792037770361</v>
      </c>
      <c r="P685" s="38">
        <v>874.00676676522312</v>
      </c>
      <c r="Q685" s="38">
        <f t="shared" si="132"/>
        <v>874</v>
      </c>
      <c r="R685" s="38"/>
      <c r="S685" s="38"/>
      <c r="U685" s="38"/>
      <c r="V685" s="38"/>
      <c r="W685" s="38"/>
      <c r="X685" s="38"/>
    </row>
    <row r="686" spans="1:24" x14ac:dyDescent="0.25">
      <c r="A686" s="5"/>
      <c r="B686" s="1" t="s">
        <v>473</v>
      </c>
      <c r="C686" s="53">
        <v>4</v>
      </c>
      <c r="D686" s="75">
        <v>27.559699999999996</v>
      </c>
      <c r="E686" s="179">
        <v>1400</v>
      </c>
      <c r="F686" s="145">
        <v>257941.1</v>
      </c>
      <c r="G686" s="61">
        <v>75</v>
      </c>
      <c r="H686" s="70">
        <f t="shared" si="134"/>
        <v>193455.82500000001</v>
      </c>
      <c r="I686" s="15">
        <f t="shared" si="133"/>
        <v>64485.274999999994</v>
      </c>
      <c r="J686" s="15">
        <f t="shared" si="131"/>
        <v>184.24364285714287</v>
      </c>
      <c r="K686" s="15">
        <f t="shared" si="135"/>
        <v>507.21471731280087</v>
      </c>
      <c r="L686" s="15">
        <f t="shared" si="136"/>
        <v>878613.66839672637</v>
      </c>
      <c r="M686" s="15"/>
      <c r="N686" s="15">
        <f t="shared" si="125"/>
        <v>878613.66839672637</v>
      </c>
      <c r="O686" s="38">
        <f t="shared" si="130"/>
        <v>878.61366839672633</v>
      </c>
      <c r="P686" s="38">
        <v>802.67902239802038</v>
      </c>
      <c r="Q686" s="38">
        <f t="shared" si="132"/>
        <v>802.7</v>
      </c>
      <c r="R686" s="38"/>
      <c r="S686" s="38"/>
      <c r="U686" s="38"/>
      <c r="V686" s="38"/>
      <c r="W686" s="38"/>
      <c r="X686" s="38"/>
    </row>
    <row r="687" spans="1:24" x14ac:dyDescent="0.25">
      <c r="A687" s="5"/>
      <c r="B687" s="1" t="s">
        <v>474</v>
      </c>
      <c r="C687" s="53">
        <v>4</v>
      </c>
      <c r="D687" s="75">
        <v>52.490699999999997</v>
      </c>
      <c r="E687" s="179">
        <v>3262</v>
      </c>
      <c r="F687" s="145">
        <v>611404.9</v>
      </c>
      <c r="G687" s="61">
        <v>75</v>
      </c>
      <c r="H687" s="70">
        <f t="shared" si="134"/>
        <v>458553.67499999999</v>
      </c>
      <c r="I687" s="15">
        <f t="shared" si="133"/>
        <v>152851.22500000003</v>
      </c>
      <c r="J687" s="15">
        <f t="shared" si="131"/>
        <v>187.43252605763337</v>
      </c>
      <c r="K687" s="15">
        <f t="shared" si="135"/>
        <v>504.02583411231035</v>
      </c>
      <c r="L687" s="15">
        <f t="shared" si="136"/>
        <v>1139677.1751528014</v>
      </c>
      <c r="M687" s="15"/>
      <c r="N687" s="15">
        <f t="shared" si="125"/>
        <v>1139677.1751528014</v>
      </c>
      <c r="O687" s="38">
        <f t="shared" si="130"/>
        <v>1139.6771751528015</v>
      </c>
      <c r="P687" s="38">
        <v>1036.2459286215969</v>
      </c>
      <c r="Q687" s="38">
        <f t="shared" si="132"/>
        <v>1036.2</v>
      </c>
      <c r="R687" s="38"/>
      <c r="S687" s="38"/>
      <c r="U687" s="38"/>
      <c r="V687" s="38"/>
      <c r="W687" s="38"/>
      <c r="X687" s="38"/>
    </row>
    <row r="688" spans="1:24" x14ac:dyDescent="0.25">
      <c r="A688" s="5"/>
      <c r="B688" s="1" t="s">
        <v>475</v>
      </c>
      <c r="C688" s="53">
        <v>4</v>
      </c>
      <c r="D688" s="75">
        <v>42.161599999999993</v>
      </c>
      <c r="E688" s="179">
        <v>3001</v>
      </c>
      <c r="F688" s="145">
        <v>416577.6</v>
      </c>
      <c r="G688" s="61">
        <v>75</v>
      </c>
      <c r="H688" s="70">
        <f t="shared" si="134"/>
        <v>312433.2</v>
      </c>
      <c r="I688" s="15">
        <f t="shared" si="133"/>
        <v>104144.39999999997</v>
      </c>
      <c r="J688" s="15">
        <f t="shared" si="131"/>
        <v>138.81292902365877</v>
      </c>
      <c r="K688" s="15">
        <f t="shared" si="135"/>
        <v>552.64543114628498</v>
      </c>
      <c r="L688" s="15">
        <f t="shared" si="136"/>
        <v>1145080.9812452386</v>
      </c>
      <c r="M688" s="15"/>
      <c r="N688" s="15">
        <f t="shared" si="125"/>
        <v>1145080.9812452386</v>
      </c>
      <c r="O688" s="38">
        <f t="shared" si="130"/>
        <v>1145.0809812452385</v>
      </c>
      <c r="P688" s="38">
        <v>1006.4393796203533</v>
      </c>
      <c r="Q688" s="38">
        <f t="shared" si="132"/>
        <v>1006.4</v>
      </c>
      <c r="R688" s="38"/>
      <c r="S688" s="38"/>
      <c r="U688" s="38"/>
      <c r="V688" s="38"/>
      <c r="W688" s="38"/>
      <c r="X688" s="38"/>
    </row>
    <row r="689" spans="1:24" x14ac:dyDescent="0.25">
      <c r="A689" s="5"/>
      <c r="B689" s="1" t="s">
        <v>813</v>
      </c>
      <c r="C689" s="53">
        <v>4</v>
      </c>
      <c r="D689" s="75">
        <v>21.990200000000002</v>
      </c>
      <c r="E689" s="179">
        <v>1082</v>
      </c>
      <c r="F689" s="145">
        <v>127569.60000000001</v>
      </c>
      <c r="G689" s="61">
        <v>75</v>
      </c>
      <c r="H689" s="70">
        <f t="shared" si="134"/>
        <v>95677.2</v>
      </c>
      <c r="I689" s="15">
        <f t="shared" si="133"/>
        <v>31892.400000000009</v>
      </c>
      <c r="J689" s="15">
        <f t="shared" si="131"/>
        <v>117.90166358595195</v>
      </c>
      <c r="K689" s="15">
        <f t="shared" si="135"/>
        <v>573.55669658399177</v>
      </c>
      <c r="L689" s="15">
        <f t="shared" si="136"/>
        <v>914936.02664218866</v>
      </c>
      <c r="M689" s="15"/>
      <c r="N689" s="15">
        <f t="shared" si="125"/>
        <v>914936.02664218866</v>
      </c>
      <c r="O689" s="38">
        <f t="shared" si="130"/>
        <v>914.93602664218861</v>
      </c>
      <c r="P689" s="38">
        <v>814.9839096912001</v>
      </c>
      <c r="Q689" s="38">
        <f t="shared" si="132"/>
        <v>815</v>
      </c>
      <c r="R689" s="38"/>
      <c r="S689" s="38"/>
      <c r="U689" s="38"/>
      <c r="V689" s="38"/>
      <c r="W689" s="38"/>
      <c r="X689" s="38"/>
    </row>
    <row r="690" spans="1:24" x14ac:dyDescent="0.25">
      <c r="A690" s="5"/>
      <c r="B690" s="1" t="s">
        <v>476</v>
      </c>
      <c r="C690" s="53">
        <v>4</v>
      </c>
      <c r="D690" s="75">
        <v>24.766200000000001</v>
      </c>
      <c r="E690" s="179">
        <v>985</v>
      </c>
      <c r="F690" s="145">
        <v>174395.5</v>
      </c>
      <c r="G690" s="61">
        <v>75</v>
      </c>
      <c r="H690" s="70">
        <f t="shared" si="134"/>
        <v>130796.625</v>
      </c>
      <c r="I690" s="15">
        <f t="shared" si="133"/>
        <v>43598.875</v>
      </c>
      <c r="J690" s="15">
        <f t="shared" si="131"/>
        <v>177.05126903553298</v>
      </c>
      <c r="K690" s="15">
        <f t="shared" si="135"/>
        <v>514.40709113441073</v>
      </c>
      <c r="L690" s="15">
        <f t="shared" si="136"/>
        <v>836885.94763675064</v>
      </c>
      <c r="M690" s="15"/>
      <c r="N690" s="15">
        <f t="shared" si="125"/>
        <v>836885.94763675064</v>
      </c>
      <c r="O690" s="38">
        <f t="shared" si="130"/>
        <v>836.88594763675064</v>
      </c>
      <c r="P690" s="38">
        <v>805.30847023988179</v>
      </c>
      <c r="Q690" s="38">
        <f t="shared" si="132"/>
        <v>805.3</v>
      </c>
      <c r="R690" s="38"/>
      <c r="S690" s="38"/>
      <c r="U690" s="38"/>
      <c r="V690" s="38"/>
      <c r="W690" s="38"/>
      <c r="X690" s="38"/>
    </row>
    <row r="691" spans="1:24" x14ac:dyDescent="0.25">
      <c r="A691" s="5"/>
      <c r="B691" s="1" t="s">
        <v>477</v>
      </c>
      <c r="C691" s="53">
        <v>4</v>
      </c>
      <c r="D691" s="75">
        <v>37.430100000000003</v>
      </c>
      <c r="E691" s="179">
        <v>1840</v>
      </c>
      <c r="F691" s="145">
        <v>306293.40000000002</v>
      </c>
      <c r="G691" s="61">
        <v>75</v>
      </c>
      <c r="H691" s="70">
        <f t="shared" si="134"/>
        <v>229720.05</v>
      </c>
      <c r="I691" s="15">
        <f t="shared" si="133"/>
        <v>76573.350000000035</v>
      </c>
      <c r="J691" s="15">
        <f t="shared" si="131"/>
        <v>166.46380434782611</v>
      </c>
      <c r="K691" s="15">
        <f t="shared" si="135"/>
        <v>524.9945558221176</v>
      </c>
      <c r="L691" s="15">
        <f t="shared" si="136"/>
        <v>975854.92477529484</v>
      </c>
      <c r="M691" s="15"/>
      <c r="N691" s="15">
        <f t="shared" si="125"/>
        <v>975854.92477529484</v>
      </c>
      <c r="O691" s="38">
        <f t="shared" si="130"/>
        <v>975.85492477529488</v>
      </c>
      <c r="P691" s="38">
        <v>941.94327244036128</v>
      </c>
      <c r="Q691" s="38">
        <f t="shared" si="132"/>
        <v>941.9</v>
      </c>
      <c r="R691" s="38"/>
      <c r="S691" s="38"/>
      <c r="U691" s="38"/>
      <c r="V691" s="38"/>
      <c r="W691" s="38"/>
      <c r="X691" s="38"/>
    </row>
    <row r="692" spans="1:24" x14ac:dyDescent="0.25">
      <c r="A692" s="5"/>
      <c r="B692" s="1" t="s">
        <v>478</v>
      </c>
      <c r="C692" s="53">
        <v>4</v>
      </c>
      <c r="D692" s="75">
        <v>28.086300000000001</v>
      </c>
      <c r="E692" s="179">
        <v>1771</v>
      </c>
      <c r="F692" s="145">
        <v>188472.5</v>
      </c>
      <c r="G692" s="61">
        <v>75</v>
      </c>
      <c r="H692" s="70">
        <f t="shared" si="134"/>
        <v>141354.375</v>
      </c>
      <c r="I692" s="15">
        <f t="shared" si="133"/>
        <v>47118.125</v>
      </c>
      <c r="J692" s="15">
        <f t="shared" si="131"/>
        <v>106.42151326933936</v>
      </c>
      <c r="K692" s="15">
        <f t="shared" si="135"/>
        <v>585.03684690060436</v>
      </c>
      <c r="L692" s="15">
        <f t="shared" si="136"/>
        <v>1018663.4160209389</v>
      </c>
      <c r="M692" s="15"/>
      <c r="N692" s="15">
        <f t="shared" si="125"/>
        <v>1018663.4160209389</v>
      </c>
      <c r="O692" s="38">
        <f t="shared" si="130"/>
        <v>1018.6634160209389</v>
      </c>
      <c r="P692" s="38">
        <v>928.49145657471524</v>
      </c>
      <c r="Q692" s="38">
        <f t="shared" si="132"/>
        <v>928.5</v>
      </c>
      <c r="R692" s="38"/>
      <c r="S692" s="38"/>
      <c r="U692" s="38"/>
      <c r="V692" s="38"/>
      <c r="W692" s="38"/>
      <c r="X692" s="38"/>
    </row>
    <row r="693" spans="1:24" x14ac:dyDescent="0.25">
      <c r="A693" s="5"/>
      <c r="B693" s="1" t="s">
        <v>479</v>
      </c>
      <c r="C693" s="53">
        <v>4</v>
      </c>
      <c r="D693" s="75">
        <v>32.892899999999997</v>
      </c>
      <c r="E693" s="179">
        <v>2560</v>
      </c>
      <c r="F693" s="145">
        <v>295393.09999999998</v>
      </c>
      <c r="G693" s="61">
        <v>75</v>
      </c>
      <c r="H693" s="70">
        <f t="shared" si="134"/>
        <v>221544.82500000001</v>
      </c>
      <c r="I693" s="15">
        <f t="shared" si="133"/>
        <v>73848.274999999965</v>
      </c>
      <c r="J693" s="15">
        <f t="shared" si="131"/>
        <v>115.38792968749999</v>
      </c>
      <c r="K693" s="15">
        <f t="shared" si="135"/>
        <v>576.07043048244373</v>
      </c>
      <c r="L693" s="15">
        <f t="shared" si="136"/>
        <v>1102580.4396791656</v>
      </c>
      <c r="M693" s="15"/>
      <c r="N693" s="15">
        <f t="shared" si="125"/>
        <v>1102580.4396791656</v>
      </c>
      <c r="O693" s="38">
        <f t="shared" si="130"/>
        <v>1102.5804396791657</v>
      </c>
      <c r="P693" s="38">
        <v>1002.8664732904083</v>
      </c>
      <c r="Q693" s="38">
        <f t="shared" si="132"/>
        <v>1002.9</v>
      </c>
      <c r="R693" s="38"/>
      <c r="S693" s="38"/>
      <c r="U693" s="38"/>
      <c r="V693" s="38"/>
      <c r="W693" s="38"/>
      <c r="X693" s="38"/>
    </row>
    <row r="694" spans="1:24" x14ac:dyDescent="0.25">
      <c r="A694" s="5"/>
      <c r="B694" s="1" t="s">
        <v>480</v>
      </c>
      <c r="C694" s="53">
        <v>4</v>
      </c>
      <c r="D694" s="75">
        <v>24.770500000000002</v>
      </c>
      <c r="E694" s="179">
        <v>1712</v>
      </c>
      <c r="F694" s="145">
        <v>413587.7</v>
      </c>
      <c r="G694" s="61">
        <v>75</v>
      </c>
      <c r="H694" s="70">
        <f t="shared" si="134"/>
        <v>310190.77500000002</v>
      </c>
      <c r="I694" s="15">
        <f t="shared" si="133"/>
        <v>103396.92499999999</v>
      </c>
      <c r="J694" s="15">
        <f t="shared" si="131"/>
        <v>241.58160046728972</v>
      </c>
      <c r="K694" s="15">
        <f t="shared" si="135"/>
        <v>449.876759702654</v>
      </c>
      <c r="L694" s="15">
        <f t="shared" si="136"/>
        <v>828742.12856796931</v>
      </c>
      <c r="M694" s="15"/>
      <c r="N694" s="15">
        <f t="shared" si="125"/>
        <v>828742.12856796931</v>
      </c>
      <c r="O694" s="38">
        <f t="shared" si="130"/>
        <v>828.7421285679693</v>
      </c>
      <c r="P694" s="38">
        <v>816.58485590894043</v>
      </c>
      <c r="Q694" s="38">
        <f t="shared" si="132"/>
        <v>816.6</v>
      </c>
      <c r="R694" s="38"/>
      <c r="S694" s="38"/>
      <c r="U694" s="38"/>
      <c r="V694" s="38"/>
      <c r="W694" s="38"/>
      <c r="X694" s="38"/>
    </row>
    <row r="695" spans="1:24" x14ac:dyDescent="0.25">
      <c r="A695" s="5"/>
      <c r="B695" s="1" t="s">
        <v>481</v>
      </c>
      <c r="C695" s="53">
        <v>4</v>
      </c>
      <c r="D695" s="75">
        <v>72.553400000000011</v>
      </c>
      <c r="E695" s="179">
        <v>5371</v>
      </c>
      <c r="F695" s="145">
        <v>3111493.3</v>
      </c>
      <c r="G695" s="61">
        <v>75</v>
      </c>
      <c r="H695" s="70">
        <f t="shared" si="134"/>
        <v>2333619.9750000001</v>
      </c>
      <c r="I695" s="15">
        <f t="shared" si="133"/>
        <v>777873.32499999972</v>
      </c>
      <c r="J695" s="15">
        <f t="shared" si="131"/>
        <v>579.31359150996082</v>
      </c>
      <c r="K695" s="15">
        <f t="shared" si="135"/>
        <v>112.1447686599829</v>
      </c>
      <c r="L695" s="15">
        <f t="shared" si="136"/>
        <v>911230.3099591753</v>
      </c>
      <c r="M695" s="15"/>
      <c r="N695" s="15">
        <f t="shared" si="125"/>
        <v>911230.3099591753</v>
      </c>
      <c r="O695" s="38">
        <f t="shared" si="130"/>
        <v>911.23030995917532</v>
      </c>
      <c r="P695" s="38">
        <v>882.92239549516091</v>
      </c>
      <c r="Q695" s="38">
        <f t="shared" si="132"/>
        <v>882.9</v>
      </c>
      <c r="R695" s="38"/>
      <c r="S695" s="38"/>
      <c r="U695" s="38"/>
      <c r="V695" s="38"/>
      <c r="W695" s="38"/>
      <c r="X695" s="38"/>
    </row>
    <row r="696" spans="1:24" x14ac:dyDescent="0.25">
      <c r="A696" s="5"/>
      <c r="B696" s="1" t="s">
        <v>482</v>
      </c>
      <c r="C696" s="53">
        <v>4</v>
      </c>
      <c r="D696" s="75">
        <v>47.782899999999998</v>
      </c>
      <c r="E696" s="179">
        <v>3700</v>
      </c>
      <c r="F696" s="145">
        <v>529461.69999999995</v>
      </c>
      <c r="G696" s="61">
        <v>75</v>
      </c>
      <c r="H696" s="70">
        <f t="shared" si="134"/>
        <v>397096.27500000002</v>
      </c>
      <c r="I696" s="15">
        <f t="shared" si="133"/>
        <v>132365.42499999993</v>
      </c>
      <c r="J696" s="15">
        <f t="shared" si="131"/>
        <v>143.09775675675675</v>
      </c>
      <c r="K696" s="15">
        <f t="shared" si="135"/>
        <v>548.36060341318694</v>
      </c>
      <c r="L696" s="15">
        <f t="shared" si="136"/>
        <v>1228138.5533208486</v>
      </c>
      <c r="M696" s="15"/>
      <c r="N696" s="15">
        <f t="shared" si="125"/>
        <v>1228138.5533208486</v>
      </c>
      <c r="O696" s="38">
        <f t="shared" si="130"/>
        <v>1228.1385533208486</v>
      </c>
      <c r="P696" s="38">
        <v>1059.4005339778587</v>
      </c>
      <c r="Q696" s="38">
        <f t="shared" si="132"/>
        <v>1059.4000000000001</v>
      </c>
      <c r="R696" s="38"/>
      <c r="S696" s="38"/>
      <c r="U696" s="38"/>
      <c r="V696" s="38"/>
      <c r="W696" s="38"/>
      <c r="X696" s="38"/>
    </row>
    <row r="697" spans="1:24" x14ac:dyDescent="0.25">
      <c r="A697" s="5"/>
      <c r="B697" s="1" t="s">
        <v>483</v>
      </c>
      <c r="C697" s="53">
        <v>4</v>
      </c>
      <c r="D697" s="75">
        <v>27.6252</v>
      </c>
      <c r="E697" s="179">
        <v>1354</v>
      </c>
      <c r="F697" s="145">
        <v>479101.7</v>
      </c>
      <c r="G697" s="61">
        <v>75</v>
      </c>
      <c r="H697" s="70">
        <f t="shared" si="134"/>
        <v>359326.27500000002</v>
      </c>
      <c r="I697" s="15">
        <f t="shared" si="133"/>
        <v>119775.42499999999</v>
      </c>
      <c r="J697" s="15">
        <f t="shared" si="131"/>
        <v>353.84172821270312</v>
      </c>
      <c r="K697" s="15">
        <f t="shared" si="135"/>
        <v>337.6166319572406</v>
      </c>
      <c r="L697" s="15">
        <f t="shared" si="136"/>
        <v>655594.1397333499</v>
      </c>
      <c r="M697" s="15"/>
      <c r="N697" s="15">
        <f t="shared" si="125"/>
        <v>655594.1397333499</v>
      </c>
      <c r="O697" s="38">
        <f t="shared" si="130"/>
        <v>655.59413973334995</v>
      </c>
      <c r="P697" s="38">
        <v>713.14066765443943</v>
      </c>
      <c r="Q697" s="38">
        <f t="shared" si="132"/>
        <v>713.1</v>
      </c>
      <c r="R697" s="38"/>
      <c r="S697" s="38"/>
      <c r="U697" s="38"/>
      <c r="V697" s="38"/>
      <c r="W697" s="38"/>
      <c r="X697" s="38"/>
    </row>
    <row r="698" spans="1:24" x14ac:dyDescent="0.25">
      <c r="A698" s="5"/>
      <c r="B698" s="1" t="s">
        <v>484</v>
      </c>
      <c r="C698" s="53">
        <v>4</v>
      </c>
      <c r="D698" s="75">
        <v>17.765000000000001</v>
      </c>
      <c r="E698" s="179">
        <v>2754</v>
      </c>
      <c r="F698" s="145">
        <v>329371.7</v>
      </c>
      <c r="G698" s="61">
        <v>75</v>
      </c>
      <c r="H698" s="70">
        <f t="shared" si="134"/>
        <v>247028.77499999999</v>
      </c>
      <c r="I698" s="15">
        <f t="shared" si="133"/>
        <v>82342.925000000017</v>
      </c>
      <c r="J698" s="15">
        <f t="shared" si="131"/>
        <v>119.59756717501816</v>
      </c>
      <c r="K698" s="15">
        <f t="shared" si="135"/>
        <v>571.86079299492553</v>
      </c>
      <c r="L698" s="15">
        <f t="shared" si="136"/>
        <v>1072769.5657663872</v>
      </c>
      <c r="M698" s="15"/>
      <c r="N698" s="15">
        <f t="shared" si="125"/>
        <v>1072769.5657663872</v>
      </c>
      <c r="O698" s="38">
        <f t="shared" si="130"/>
        <v>1072.7695657663871</v>
      </c>
      <c r="P698" s="38">
        <v>992.91942651009379</v>
      </c>
      <c r="Q698" s="38">
        <f t="shared" si="132"/>
        <v>992.9</v>
      </c>
      <c r="R698" s="38"/>
      <c r="S698" s="38"/>
      <c r="U698" s="38"/>
      <c r="V698" s="38"/>
      <c r="W698" s="38"/>
      <c r="X698" s="38"/>
    </row>
    <row r="699" spans="1:24" x14ac:dyDescent="0.25">
      <c r="A699" s="5"/>
      <c r="B699" s="1" t="s">
        <v>485</v>
      </c>
      <c r="C699" s="53">
        <v>4</v>
      </c>
      <c r="D699" s="75">
        <v>21.602600000000002</v>
      </c>
      <c r="E699" s="179">
        <v>1240</v>
      </c>
      <c r="F699" s="145">
        <v>175843.7</v>
      </c>
      <c r="G699" s="61">
        <v>75</v>
      </c>
      <c r="H699" s="70">
        <f t="shared" si="134"/>
        <v>131882.77499999999</v>
      </c>
      <c r="I699" s="15">
        <f t="shared" si="133"/>
        <v>43960.925000000017</v>
      </c>
      <c r="J699" s="15">
        <f t="shared" si="131"/>
        <v>141.80943548387097</v>
      </c>
      <c r="K699" s="15">
        <f t="shared" si="135"/>
        <v>549.64892468607275</v>
      </c>
      <c r="L699" s="15">
        <f t="shared" si="136"/>
        <v>899294.74886251276</v>
      </c>
      <c r="M699" s="15"/>
      <c r="N699" s="15">
        <f t="shared" si="125"/>
        <v>899294.74886251276</v>
      </c>
      <c r="O699" s="38">
        <f t="shared" si="130"/>
        <v>899.29474886251273</v>
      </c>
      <c r="P699" s="38">
        <v>840.19911235828806</v>
      </c>
      <c r="Q699" s="38">
        <f t="shared" si="132"/>
        <v>840.2</v>
      </c>
      <c r="R699" s="38"/>
      <c r="S699" s="38"/>
      <c r="U699" s="38"/>
      <c r="V699" s="38"/>
      <c r="W699" s="38"/>
      <c r="X699" s="38"/>
    </row>
    <row r="700" spans="1:24" x14ac:dyDescent="0.25">
      <c r="A700" s="5"/>
      <c r="B700" s="1" t="s">
        <v>486</v>
      </c>
      <c r="C700" s="53">
        <v>4</v>
      </c>
      <c r="D700" s="75">
        <v>32.780200000000001</v>
      </c>
      <c r="E700" s="179">
        <v>1900</v>
      </c>
      <c r="F700" s="145">
        <v>333452.5</v>
      </c>
      <c r="G700" s="61">
        <v>75</v>
      </c>
      <c r="H700" s="70">
        <f t="shared" si="134"/>
        <v>250089.375</v>
      </c>
      <c r="I700" s="15">
        <f t="shared" si="133"/>
        <v>83363.125</v>
      </c>
      <c r="J700" s="15">
        <f t="shared" si="131"/>
        <v>175.50131578947369</v>
      </c>
      <c r="K700" s="15">
        <f t="shared" si="135"/>
        <v>515.95704438047005</v>
      </c>
      <c r="L700" s="15">
        <f t="shared" si="136"/>
        <v>956755.09208871634</v>
      </c>
      <c r="M700" s="15"/>
      <c r="N700" s="15">
        <f t="shared" si="125"/>
        <v>956755.09208871634</v>
      </c>
      <c r="O700" s="38">
        <f t="shared" si="130"/>
        <v>956.75509208871631</v>
      </c>
      <c r="P700" s="38">
        <v>848.27235866971967</v>
      </c>
      <c r="Q700" s="38">
        <f t="shared" si="132"/>
        <v>848.3</v>
      </c>
      <c r="R700" s="38"/>
      <c r="S700" s="38"/>
      <c r="U700" s="38"/>
      <c r="V700" s="38"/>
      <c r="W700" s="38"/>
      <c r="X700" s="38"/>
    </row>
    <row r="701" spans="1:24" x14ac:dyDescent="0.25">
      <c r="A701" s="5"/>
      <c r="B701" s="1" t="s">
        <v>814</v>
      </c>
      <c r="C701" s="53">
        <v>4</v>
      </c>
      <c r="D701" s="75">
        <v>14.616600000000002</v>
      </c>
      <c r="E701" s="179">
        <v>1327</v>
      </c>
      <c r="F701" s="145">
        <v>94228.7</v>
      </c>
      <c r="G701" s="61">
        <v>75</v>
      </c>
      <c r="H701" s="70">
        <f t="shared" si="134"/>
        <v>70671.524999999994</v>
      </c>
      <c r="I701" s="15">
        <f t="shared" si="133"/>
        <v>23557.175000000003</v>
      </c>
      <c r="J701" s="15">
        <f t="shared" si="131"/>
        <v>71.008816880180859</v>
      </c>
      <c r="K701" s="15">
        <f t="shared" si="135"/>
        <v>620.44954328976291</v>
      </c>
      <c r="L701" s="15">
        <f t="shared" si="136"/>
        <v>978967.45650842343</v>
      </c>
      <c r="M701" s="15"/>
      <c r="N701" s="15">
        <f t="shared" si="125"/>
        <v>978967.45650842343</v>
      </c>
      <c r="O701" s="38">
        <f t="shared" si="130"/>
        <v>978.96745650842342</v>
      </c>
      <c r="P701" s="38">
        <v>870.52923079965615</v>
      </c>
      <c r="Q701" s="38">
        <f t="shared" si="132"/>
        <v>870.5</v>
      </c>
      <c r="R701" s="38"/>
      <c r="S701" s="38"/>
      <c r="U701" s="38"/>
      <c r="V701" s="38"/>
      <c r="W701" s="38"/>
      <c r="X701" s="38"/>
    </row>
    <row r="702" spans="1:24" x14ac:dyDescent="0.25">
      <c r="A702" s="5"/>
      <c r="B702" s="1" t="s">
        <v>890</v>
      </c>
      <c r="C702" s="53">
        <v>3</v>
      </c>
      <c r="D702" s="75">
        <v>20.187100000000001</v>
      </c>
      <c r="E702" s="179">
        <v>25485</v>
      </c>
      <c r="F702" s="145">
        <v>52328449.399999999</v>
      </c>
      <c r="G702" s="61">
        <v>35</v>
      </c>
      <c r="H702" s="70">
        <f t="shared" si="134"/>
        <v>18314957.289999999</v>
      </c>
      <c r="I702" s="15">
        <f t="shared" si="133"/>
        <v>34013492.109999999</v>
      </c>
      <c r="J702" s="15">
        <f t="shared" si="131"/>
        <v>2053.3038807141456</v>
      </c>
      <c r="K702" s="15">
        <f t="shared" si="135"/>
        <v>-1361.8455205442019</v>
      </c>
      <c r="L702" s="15">
        <f t="shared" si="136"/>
        <v>2687261.4200439365</v>
      </c>
      <c r="M702" s="15"/>
      <c r="N702" s="15">
        <f t="shared" si="125"/>
        <v>2687261.4200439365</v>
      </c>
      <c r="O702" s="38">
        <f t="shared" si="130"/>
        <v>2687.2614200439366</v>
      </c>
      <c r="P702" s="38">
        <v>2472.8232193375834</v>
      </c>
      <c r="Q702" s="38">
        <f t="shared" si="132"/>
        <v>2472.8000000000002</v>
      </c>
      <c r="R702" s="38"/>
      <c r="S702" s="38"/>
      <c r="U702" s="38"/>
      <c r="V702" s="38"/>
      <c r="W702" s="38"/>
      <c r="X702" s="38"/>
    </row>
    <row r="703" spans="1:24" x14ac:dyDescent="0.25">
      <c r="A703" s="5"/>
      <c r="B703" s="1" t="s">
        <v>487</v>
      </c>
      <c r="C703" s="53">
        <v>4</v>
      </c>
      <c r="D703" s="75">
        <v>27.260100000000001</v>
      </c>
      <c r="E703" s="179">
        <v>3657</v>
      </c>
      <c r="F703" s="145">
        <v>1016223.8</v>
      </c>
      <c r="G703" s="61">
        <v>75</v>
      </c>
      <c r="H703" s="70">
        <f t="shared" si="134"/>
        <v>762167.85</v>
      </c>
      <c r="I703" s="15">
        <f t="shared" si="133"/>
        <v>254055.95000000007</v>
      </c>
      <c r="J703" s="15">
        <f t="shared" si="131"/>
        <v>277.88455017774135</v>
      </c>
      <c r="K703" s="15">
        <f t="shared" si="135"/>
        <v>413.57380999220237</v>
      </c>
      <c r="L703" s="15">
        <f t="shared" si="136"/>
        <v>989853.26893263636</v>
      </c>
      <c r="M703" s="15"/>
      <c r="N703" s="15">
        <f t="shared" si="125"/>
        <v>989853.26893263636</v>
      </c>
      <c r="O703" s="38">
        <f t="shared" si="130"/>
        <v>989.85326893263641</v>
      </c>
      <c r="P703" s="38">
        <v>696.11640713128259</v>
      </c>
      <c r="Q703" s="38">
        <f t="shared" si="132"/>
        <v>696.1</v>
      </c>
      <c r="R703" s="38"/>
      <c r="S703" s="38"/>
      <c r="U703" s="38"/>
      <c r="V703" s="38"/>
      <c r="W703" s="38"/>
      <c r="X703" s="38"/>
    </row>
    <row r="704" spans="1:24" x14ac:dyDescent="0.25">
      <c r="A704" s="5"/>
      <c r="B704" s="1" t="s">
        <v>488</v>
      </c>
      <c r="C704" s="53">
        <v>4</v>
      </c>
      <c r="D704" s="75">
        <v>52.570299999999996</v>
      </c>
      <c r="E704" s="179">
        <v>8065</v>
      </c>
      <c r="F704" s="145">
        <v>2771639.3</v>
      </c>
      <c r="G704" s="61">
        <v>75</v>
      </c>
      <c r="H704" s="70">
        <f t="shared" si="134"/>
        <v>2078729.4750000001</v>
      </c>
      <c r="I704" s="15">
        <f t="shared" si="133"/>
        <v>692909.82499999972</v>
      </c>
      <c r="J704" s="15">
        <f t="shared" si="131"/>
        <v>343.66265344079352</v>
      </c>
      <c r="K704" s="15">
        <f t="shared" si="135"/>
        <v>347.7957067291502</v>
      </c>
      <c r="L704" s="15">
        <f t="shared" si="136"/>
        <v>1433949.4310815465</v>
      </c>
      <c r="M704" s="15"/>
      <c r="N704" s="15">
        <f t="shared" si="125"/>
        <v>1433949.4310815465</v>
      </c>
      <c r="O704" s="38">
        <f t="shared" si="130"/>
        <v>1433.9494310815464</v>
      </c>
      <c r="P704" s="38">
        <v>1425.4042470290872</v>
      </c>
      <c r="Q704" s="38">
        <f t="shared" si="132"/>
        <v>1425.4</v>
      </c>
      <c r="R704" s="38"/>
      <c r="S704" s="38"/>
      <c r="U704" s="38"/>
      <c r="V704" s="38"/>
      <c r="W704" s="38"/>
      <c r="X704" s="38"/>
    </row>
    <row r="705" spans="1:24" x14ac:dyDescent="0.25">
      <c r="A705" s="5"/>
      <c r="B705" s="1" t="s">
        <v>489</v>
      </c>
      <c r="C705" s="53">
        <v>4</v>
      </c>
      <c r="D705" s="75">
        <v>29.513199999999998</v>
      </c>
      <c r="E705" s="179">
        <v>2563</v>
      </c>
      <c r="F705" s="145">
        <v>562365.80000000005</v>
      </c>
      <c r="G705" s="61">
        <v>75</v>
      </c>
      <c r="H705" s="70">
        <f t="shared" si="134"/>
        <v>421774.35</v>
      </c>
      <c r="I705" s="15">
        <f t="shared" si="133"/>
        <v>140591.45000000007</v>
      </c>
      <c r="J705" s="15">
        <f t="shared" si="131"/>
        <v>219.41701131486542</v>
      </c>
      <c r="K705" s="15">
        <f t="shared" si="135"/>
        <v>472.0413488550783</v>
      </c>
      <c r="L705" s="15">
        <f t="shared" si="136"/>
        <v>958966.57881982508</v>
      </c>
      <c r="M705" s="15"/>
      <c r="N705" s="15">
        <f t="shared" si="125"/>
        <v>958966.57881982508</v>
      </c>
      <c r="O705" s="38">
        <f t="shared" si="130"/>
        <v>958.96657881982503</v>
      </c>
      <c r="P705" s="38">
        <v>912.53648338190533</v>
      </c>
      <c r="Q705" s="38">
        <f t="shared" si="132"/>
        <v>912.5</v>
      </c>
      <c r="R705" s="38"/>
      <c r="S705" s="38"/>
      <c r="U705" s="38"/>
      <c r="V705" s="38"/>
      <c r="W705" s="38"/>
      <c r="X705" s="38"/>
    </row>
    <row r="706" spans="1:24" x14ac:dyDescent="0.25">
      <c r="A706" s="5"/>
      <c r="B706" s="1" t="s">
        <v>490</v>
      </c>
      <c r="C706" s="53">
        <v>4</v>
      </c>
      <c r="D706" s="75">
        <v>20.736699999999999</v>
      </c>
      <c r="E706" s="179">
        <v>1057</v>
      </c>
      <c r="F706" s="145">
        <v>101034.2</v>
      </c>
      <c r="G706" s="61">
        <v>75</v>
      </c>
      <c r="H706" s="70">
        <f t="shared" si="134"/>
        <v>75775.649999999994</v>
      </c>
      <c r="I706" s="15">
        <f t="shared" si="133"/>
        <v>25258.550000000003</v>
      </c>
      <c r="J706" s="15">
        <f t="shared" si="131"/>
        <v>95.585808893093656</v>
      </c>
      <c r="K706" s="15">
        <f t="shared" si="135"/>
        <v>595.87255127685012</v>
      </c>
      <c r="L706" s="15">
        <f t="shared" si="136"/>
        <v>937425.78689285961</v>
      </c>
      <c r="M706" s="15"/>
      <c r="N706" s="15">
        <f t="shared" ref="N706:N769" si="137">L706+M706</f>
        <v>937425.78689285961</v>
      </c>
      <c r="O706" s="38">
        <f t="shared" si="130"/>
        <v>937.42578689285961</v>
      </c>
      <c r="P706" s="38">
        <v>833.82538598471444</v>
      </c>
      <c r="Q706" s="38">
        <f t="shared" si="132"/>
        <v>833.8</v>
      </c>
      <c r="R706" s="38"/>
      <c r="S706" s="38"/>
      <c r="U706" s="38"/>
      <c r="V706" s="38"/>
      <c r="W706" s="38"/>
      <c r="X706" s="38"/>
    </row>
    <row r="707" spans="1:24" x14ac:dyDescent="0.25">
      <c r="A707" s="5"/>
      <c r="B707" s="1" t="s">
        <v>491</v>
      </c>
      <c r="C707" s="53">
        <v>4</v>
      </c>
      <c r="D707" s="75">
        <v>31.492699999999999</v>
      </c>
      <c r="E707" s="179">
        <v>900</v>
      </c>
      <c r="F707" s="145">
        <v>234427.1</v>
      </c>
      <c r="G707" s="61">
        <v>75</v>
      </c>
      <c r="H707" s="70">
        <f t="shared" si="134"/>
        <v>175820.32500000001</v>
      </c>
      <c r="I707" s="15">
        <f t="shared" si="133"/>
        <v>58606.774999999994</v>
      </c>
      <c r="J707" s="15">
        <f t="shared" si="131"/>
        <v>260.47455555555558</v>
      </c>
      <c r="K707" s="15">
        <f t="shared" si="135"/>
        <v>430.98380461438813</v>
      </c>
      <c r="L707" s="15">
        <f t="shared" si="136"/>
        <v>740398.0433003162</v>
      </c>
      <c r="M707" s="15"/>
      <c r="N707" s="15">
        <f t="shared" si="137"/>
        <v>740398.0433003162</v>
      </c>
      <c r="O707" s="38">
        <f t="shared" si="130"/>
        <v>740.3980433003162</v>
      </c>
      <c r="P707" s="38">
        <v>715.76112559030526</v>
      </c>
      <c r="Q707" s="38">
        <f t="shared" si="132"/>
        <v>715.8</v>
      </c>
      <c r="R707" s="38"/>
      <c r="S707" s="38"/>
      <c r="U707" s="38"/>
      <c r="V707" s="38"/>
      <c r="W707" s="38"/>
      <c r="X707" s="38"/>
    </row>
    <row r="708" spans="1:24" x14ac:dyDescent="0.25">
      <c r="A708" s="5"/>
      <c r="B708" s="1" t="s">
        <v>492</v>
      </c>
      <c r="C708" s="53">
        <v>4</v>
      </c>
      <c r="D708" s="75">
        <v>46.429200000000002</v>
      </c>
      <c r="E708" s="179">
        <v>2732</v>
      </c>
      <c r="F708" s="145">
        <v>689251</v>
      </c>
      <c r="G708" s="61">
        <v>75</v>
      </c>
      <c r="H708" s="70">
        <f t="shared" si="134"/>
        <v>516938.25</v>
      </c>
      <c r="I708" s="15">
        <f t="shared" si="133"/>
        <v>172312.75</v>
      </c>
      <c r="J708" s="15">
        <f t="shared" si="131"/>
        <v>252.28806734992679</v>
      </c>
      <c r="K708" s="15">
        <f t="shared" si="135"/>
        <v>439.17029282001693</v>
      </c>
      <c r="L708" s="15">
        <f t="shared" si="136"/>
        <v>983691.80604469753</v>
      </c>
      <c r="M708" s="15"/>
      <c r="N708" s="15">
        <f t="shared" si="137"/>
        <v>983691.80604469753</v>
      </c>
      <c r="O708" s="38">
        <f t="shared" si="130"/>
        <v>983.6918060446975</v>
      </c>
      <c r="P708" s="38">
        <v>908.40609590185875</v>
      </c>
      <c r="Q708" s="38">
        <f t="shared" si="132"/>
        <v>908.4</v>
      </c>
      <c r="R708" s="38"/>
      <c r="S708" s="38"/>
      <c r="U708" s="38"/>
      <c r="V708" s="38"/>
      <c r="W708" s="38"/>
      <c r="X708" s="38"/>
    </row>
    <row r="709" spans="1:24" x14ac:dyDescent="0.25">
      <c r="A709" s="5"/>
      <c r="B709" s="1" t="s">
        <v>493</v>
      </c>
      <c r="C709" s="53">
        <v>4</v>
      </c>
      <c r="D709" s="75">
        <v>39.315799999999996</v>
      </c>
      <c r="E709" s="179">
        <v>2300</v>
      </c>
      <c r="F709" s="145">
        <v>318908.2</v>
      </c>
      <c r="G709" s="61">
        <v>75</v>
      </c>
      <c r="H709" s="70">
        <f t="shared" si="134"/>
        <v>239181.15</v>
      </c>
      <c r="I709" s="15">
        <f t="shared" si="133"/>
        <v>79727.050000000017</v>
      </c>
      <c r="J709" s="15">
        <f t="shared" si="131"/>
        <v>138.6557391304348</v>
      </c>
      <c r="K709" s="15">
        <f t="shared" si="135"/>
        <v>552.80262103950895</v>
      </c>
      <c r="L709" s="15">
        <f t="shared" si="136"/>
        <v>1064644.9815287939</v>
      </c>
      <c r="M709" s="15"/>
      <c r="N709" s="15">
        <f t="shared" si="137"/>
        <v>1064644.9815287939</v>
      </c>
      <c r="O709" s="38">
        <f t="shared" si="130"/>
        <v>1064.644981528794</v>
      </c>
      <c r="P709" s="38">
        <v>987.43920178748135</v>
      </c>
      <c r="Q709" s="38">
        <f t="shared" si="132"/>
        <v>987.4</v>
      </c>
      <c r="R709" s="38"/>
      <c r="S709" s="38"/>
      <c r="U709" s="38"/>
      <c r="V709" s="38"/>
      <c r="W709" s="38"/>
      <c r="X709" s="38"/>
    </row>
    <row r="710" spans="1:24" x14ac:dyDescent="0.25">
      <c r="A710" s="5"/>
      <c r="B710" s="1" t="s">
        <v>815</v>
      </c>
      <c r="C710" s="53">
        <v>4</v>
      </c>
      <c r="D710" s="75">
        <v>6.89</v>
      </c>
      <c r="E710" s="179">
        <v>774</v>
      </c>
      <c r="F710" s="145">
        <v>149168.20000000001</v>
      </c>
      <c r="G710" s="61">
        <v>75</v>
      </c>
      <c r="H710" s="70">
        <f t="shared" si="134"/>
        <v>111876.15</v>
      </c>
      <c r="I710" s="15">
        <f t="shared" si="133"/>
        <v>37292.050000000017</v>
      </c>
      <c r="J710" s="15">
        <f t="shared" si="131"/>
        <v>192.72377260981915</v>
      </c>
      <c r="K710" s="15">
        <f t="shared" si="135"/>
        <v>498.73458756012457</v>
      </c>
      <c r="L710" s="15">
        <f t="shared" si="136"/>
        <v>742480.40284774906</v>
      </c>
      <c r="M710" s="15"/>
      <c r="N710" s="15">
        <f t="shared" si="137"/>
        <v>742480.40284774906</v>
      </c>
      <c r="O710" s="38">
        <f t="shared" si="130"/>
        <v>742.48040284774902</v>
      </c>
      <c r="P710" s="38">
        <v>688.47329443630656</v>
      </c>
      <c r="Q710" s="38">
        <f t="shared" si="132"/>
        <v>688.5</v>
      </c>
      <c r="R710" s="38"/>
      <c r="S710" s="38"/>
      <c r="U710" s="38"/>
      <c r="V710" s="38"/>
      <c r="W710" s="38"/>
      <c r="X710" s="38"/>
    </row>
    <row r="711" spans="1:24" x14ac:dyDescent="0.25">
      <c r="A711" s="5"/>
      <c r="B711" s="1" t="s">
        <v>449</v>
      </c>
      <c r="C711" s="53">
        <v>4</v>
      </c>
      <c r="D711" s="75">
        <v>48.782800000000002</v>
      </c>
      <c r="E711" s="179">
        <v>4259</v>
      </c>
      <c r="F711" s="145">
        <v>1499716.9</v>
      </c>
      <c r="G711" s="61">
        <v>75</v>
      </c>
      <c r="H711" s="70">
        <f t="shared" si="134"/>
        <v>1124787.675</v>
      </c>
      <c r="I711" s="15">
        <f t="shared" si="133"/>
        <v>374929.22499999986</v>
      </c>
      <c r="J711" s="15">
        <f t="shared" si="131"/>
        <v>352.12888001878372</v>
      </c>
      <c r="K711" s="15">
        <f t="shared" si="135"/>
        <v>339.32948015116</v>
      </c>
      <c r="L711" s="15">
        <f t="shared" si="136"/>
        <v>1019453.0929901776</v>
      </c>
      <c r="M711" s="15"/>
      <c r="N711" s="15">
        <f t="shared" si="137"/>
        <v>1019453.0929901776</v>
      </c>
      <c r="O711" s="38">
        <f t="shared" si="130"/>
        <v>1019.4530929901775</v>
      </c>
      <c r="P711" s="38">
        <v>937.2762196042878</v>
      </c>
      <c r="Q711" s="38">
        <f t="shared" si="132"/>
        <v>937.3</v>
      </c>
      <c r="R711" s="38"/>
      <c r="S711" s="38"/>
      <c r="U711" s="38"/>
      <c r="V711" s="38"/>
      <c r="W711" s="38"/>
      <c r="X711" s="38"/>
    </row>
    <row r="712" spans="1:24" x14ac:dyDescent="0.25">
      <c r="A712" s="5"/>
      <c r="B712" s="1" t="s">
        <v>494</v>
      </c>
      <c r="C712" s="53">
        <v>4</v>
      </c>
      <c r="D712" s="75">
        <v>49.431499999999993</v>
      </c>
      <c r="E712" s="179">
        <v>4423</v>
      </c>
      <c r="F712" s="145">
        <v>1077938.3999999999</v>
      </c>
      <c r="G712" s="61">
        <v>75</v>
      </c>
      <c r="H712" s="70">
        <f t="shared" si="134"/>
        <v>808453.8</v>
      </c>
      <c r="I712" s="15">
        <f t="shared" si="133"/>
        <v>269484.59999999986</v>
      </c>
      <c r="J712" s="15">
        <f t="shared" si="131"/>
        <v>243.71205064435901</v>
      </c>
      <c r="K712" s="15">
        <f t="shared" si="135"/>
        <v>447.74630952558471</v>
      </c>
      <c r="L712" s="15">
        <f t="shared" si="136"/>
        <v>1177925.883177283</v>
      </c>
      <c r="M712" s="15"/>
      <c r="N712" s="15">
        <f t="shared" si="137"/>
        <v>1177925.883177283</v>
      </c>
      <c r="O712" s="38">
        <f t="shared" si="130"/>
        <v>1177.9258831772829</v>
      </c>
      <c r="P712" s="38">
        <v>1093.745388943197</v>
      </c>
      <c r="Q712" s="38">
        <f t="shared" si="132"/>
        <v>1093.7</v>
      </c>
      <c r="R712" s="38"/>
      <c r="S712" s="38"/>
      <c r="U712" s="38"/>
      <c r="V712" s="38"/>
      <c r="W712" s="38"/>
      <c r="X712" s="38"/>
    </row>
    <row r="713" spans="1:24" x14ac:dyDescent="0.25">
      <c r="A713" s="5"/>
      <c r="B713" s="1" t="s">
        <v>495</v>
      </c>
      <c r="C713" s="53">
        <v>4</v>
      </c>
      <c r="D713" s="75">
        <v>25.671500000000002</v>
      </c>
      <c r="E713" s="179">
        <v>2237</v>
      </c>
      <c r="F713" s="145">
        <v>289163.40000000002</v>
      </c>
      <c r="G713" s="61">
        <v>75</v>
      </c>
      <c r="H713" s="70">
        <f t="shared" si="134"/>
        <v>216872.55</v>
      </c>
      <c r="I713" s="15">
        <f t="shared" si="133"/>
        <v>72290.850000000035</v>
      </c>
      <c r="J713" s="15">
        <f t="shared" si="131"/>
        <v>129.26392489941887</v>
      </c>
      <c r="K713" s="15">
        <f t="shared" si="135"/>
        <v>562.19443527052488</v>
      </c>
      <c r="L713" s="15">
        <f t="shared" si="136"/>
        <v>1030206.6264167406</v>
      </c>
      <c r="M713" s="15"/>
      <c r="N713" s="15">
        <f t="shared" si="137"/>
        <v>1030206.6264167406</v>
      </c>
      <c r="O713" s="38">
        <f t="shared" si="130"/>
        <v>1030.2066264167406</v>
      </c>
      <c r="P713" s="38">
        <v>952.42628171520641</v>
      </c>
      <c r="Q713" s="38">
        <f t="shared" si="132"/>
        <v>952.4</v>
      </c>
      <c r="R713" s="38"/>
      <c r="S713" s="38"/>
      <c r="U713" s="38"/>
      <c r="V713" s="38"/>
      <c r="W713" s="38"/>
      <c r="X713" s="38"/>
    </row>
    <row r="714" spans="1:24" x14ac:dyDescent="0.25">
      <c r="A714" s="5"/>
      <c r="B714" s="1" t="s">
        <v>496</v>
      </c>
      <c r="C714" s="53">
        <v>4</v>
      </c>
      <c r="D714" s="75">
        <v>30.351900000000001</v>
      </c>
      <c r="E714" s="179">
        <v>1211</v>
      </c>
      <c r="F714" s="145">
        <v>390073.8</v>
      </c>
      <c r="G714" s="61">
        <v>75</v>
      </c>
      <c r="H714" s="70">
        <f t="shared" si="134"/>
        <v>292555.34999999998</v>
      </c>
      <c r="I714" s="15">
        <f t="shared" si="133"/>
        <v>97518.450000000012</v>
      </c>
      <c r="J714" s="15">
        <f t="shared" si="131"/>
        <v>322.10883567299749</v>
      </c>
      <c r="K714" s="15">
        <f t="shared" si="135"/>
        <v>369.34952449694623</v>
      </c>
      <c r="L714" s="15">
        <f t="shared" si="136"/>
        <v>689726.37460082094</v>
      </c>
      <c r="M714" s="15"/>
      <c r="N714" s="15">
        <f t="shared" si="137"/>
        <v>689726.37460082094</v>
      </c>
      <c r="O714" s="38">
        <f t="shared" si="130"/>
        <v>689.72637460082092</v>
      </c>
      <c r="P714" s="38">
        <v>619.72623914109738</v>
      </c>
      <c r="Q714" s="38">
        <f t="shared" si="132"/>
        <v>619.70000000000005</v>
      </c>
      <c r="R714" s="38"/>
      <c r="S714" s="38"/>
      <c r="U714" s="38"/>
      <c r="V714" s="38"/>
      <c r="W714" s="38"/>
      <c r="X714" s="38"/>
    </row>
    <row r="715" spans="1:24" x14ac:dyDescent="0.25">
      <c r="A715" s="5"/>
      <c r="B715" s="1" t="s">
        <v>497</v>
      </c>
      <c r="C715" s="53">
        <v>4</v>
      </c>
      <c r="D715" s="75">
        <v>40.031199999999998</v>
      </c>
      <c r="E715" s="179">
        <v>1666</v>
      </c>
      <c r="F715" s="145">
        <v>336395.7</v>
      </c>
      <c r="G715" s="61">
        <v>75</v>
      </c>
      <c r="H715" s="70">
        <f t="shared" si="134"/>
        <v>252296.77499999999</v>
      </c>
      <c r="I715" s="15">
        <f t="shared" si="133"/>
        <v>84098.925000000017</v>
      </c>
      <c r="J715" s="15">
        <f t="shared" si="131"/>
        <v>201.91818727490997</v>
      </c>
      <c r="K715" s="15">
        <f t="shared" si="135"/>
        <v>489.54017289503372</v>
      </c>
      <c r="L715" s="15">
        <f t="shared" si="136"/>
        <v>919874.38985163299</v>
      </c>
      <c r="M715" s="15"/>
      <c r="N715" s="15">
        <f t="shared" si="137"/>
        <v>919874.38985163299</v>
      </c>
      <c r="O715" s="38">
        <f t="shared" si="130"/>
        <v>919.87438985163294</v>
      </c>
      <c r="P715" s="38">
        <v>889.40549456689155</v>
      </c>
      <c r="Q715" s="38">
        <f t="shared" si="132"/>
        <v>889.4</v>
      </c>
      <c r="R715" s="38"/>
      <c r="S715" s="38"/>
      <c r="U715" s="38"/>
      <c r="V715" s="38"/>
      <c r="W715" s="38"/>
      <c r="X715" s="38"/>
    </row>
    <row r="716" spans="1:24" x14ac:dyDescent="0.25">
      <c r="A716" s="5"/>
      <c r="B716" s="1" t="s">
        <v>498</v>
      </c>
      <c r="C716" s="53">
        <v>4</v>
      </c>
      <c r="D716" s="75">
        <v>33.610399999999998</v>
      </c>
      <c r="E716" s="179">
        <v>2106</v>
      </c>
      <c r="F716" s="145">
        <v>548133.4</v>
      </c>
      <c r="G716" s="61">
        <v>75</v>
      </c>
      <c r="H716" s="70">
        <f t="shared" si="134"/>
        <v>411100.05</v>
      </c>
      <c r="I716" s="15">
        <f t="shared" si="133"/>
        <v>137033.35000000003</v>
      </c>
      <c r="J716" s="15">
        <f t="shared" si="131"/>
        <v>260.27226970560304</v>
      </c>
      <c r="K716" s="15">
        <f t="shared" si="135"/>
        <v>431.18609046434068</v>
      </c>
      <c r="L716" s="15">
        <f t="shared" si="136"/>
        <v>871236.21990745538</v>
      </c>
      <c r="M716" s="15"/>
      <c r="N716" s="15">
        <f t="shared" si="137"/>
        <v>871236.21990745538</v>
      </c>
      <c r="O716" s="38">
        <f t="shared" si="130"/>
        <v>871.23621990745539</v>
      </c>
      <c r="P716" s="38">
        <v>831.27947687671781</v>
      </c>
      <c r="Q716" s="38">
        <f t="shared" si="132"/>
        <v>831.3</v>
      </c>
      <c r="R716" s="38"/>
      <c r="S716" s="38"/>
      <c r="U716" s="38"/>
      <c r="V716" s="38"/>
      <c r="W716" s="38"/>
      <c r="X716" s="38"/>
    </row>
    <row r="717" spans="1:24" x14ac:dyDescent="0.25">
      <c r="A717" s="5"/>
      <c r="B717" s="1" t="s">
        <v>816</v>
      </c>
      <c r="C717" s="53">
        <v>4</v>
      </c>
      <c r="D717" s="75">
        <v>26.089300000000001</v>
      </c>
      <c r="E717" s="179">
        <v>1435</v>
      </c>
      <c r="F717" s="145">
        <v>151769.1</v>
      </c>
      <c r="G717" s="61">
        <v>75</v>
      </c>
      <c r="H717" s="70">
        <f t="shared" si="134"/>
        <v>113826.825</v>
      </c>
      <c r="I717" s="15">
        <f t="shared" si="133"/>
        <v>37942.275000000009</v>
      </c>
      <c r="J717" s="15">
        <f t="shared" si="131"/>
        <v>105.76243902439025</v>
      </c>
      <c r="K717" s="15">
        <f t="shared" si="135"/>
        <v>585.69592114555348</v>
      </c>
      <c r="L717" s="15">
        <f t="shared" si="136"/>
        <v>979003.68224013143</v>
      </c>
      <c r="M717" s="15"/>
      <c r="N717" s="15">
        <f t="shared" si="137"/>
        <v>979003.68224013143</v>
      </c>
      <c r="O717" s="38">
        <f t="shared" si="130"/>
        <v>979.00368224013141</v>
      </c>
      <c r="P717" s="38">
        <v>875.77242406667051</v>
      </c>
      <c r="Q717" s="38">
        <f t="shared" si="132"/>
        <v>875.8</v>
      </c>
      <c r="R717" s="38"/>
      <c r="S717" s="38"/>
      <c r="U717" s="38"/>
      <c r="V717" s="38"/>
      <c r="W717" s="38"/>
      <c r="X717" s="38"/>
    </row>
    <row r="718" spans="1:24" x14ac:dyDescent="0.25">
      <c r="A718" s="5"/>
      <c r="B718" s="1" t="s">
        <v>499</v>
      </c>
      <c r="C718" s="53">
        <v>4</v>
      </c>
      <c r="D718" s="75">
        <v>25.745800000000003</v>
      </c>
      <c r="E718" s="179">
        <v>1461</v>
      </c>
      <c r="F718" s="145">
        <v>226049.5</v>
      </c>
      <c r="G718" s="61">
        <v>75</v>
      </c>
      <c r="H718" s="70">
        <f t="shared" si="134"/>
        <v>169537.125</v>
      </c>
      <c r="I718" s="15">
        <f t="shared" si="133"/>
        <v>56512.375</v>
      </c>
      <c r="J718" s="15">
        <f t="shared" si="131"/>
        <v>154.72245037645447</v>
      </c>
      <c r="K718" s="15">
        <f t="shared" si="135"/>
        <v>536.73590979348921</v>
      </c>
      <c r="L718" s="15">
        <f t="shared" si="136"/>
        <v>917608.82940445119</v>
      </c>
      <c r="M718" s="15"/>
      <c r="N718" s="15">
        <f t="shared" si="137"/>
        <v>917608.82940445119</v>
      </c>
      <c r="O718" s="38">
        <f t="shared" si="130"/>
        <v>917.60882940445117</v>
      </c>
      <c r="P718" s="38">
        <v>890.16646381951887</v>
      </c>
      <c r="Q718" s="38">
        <f t="shared" si="132"/>
        <v>890.2</v>
      </c>
      <c r="R718" s="38"/>
      <c r="S718" s="38"/>
      <c r="U718" s="38"/>
      <c r="V718" s="38"/>
      <c r="W718" s="38"/>
      <c r="X718" s="38"/>
    </row>
    <row r="719" spans="1:24" x14ac:dyDescent="0.25">
      <c r="A719" s="5"/>
      <c r="B719" s="1" t="s">
        <v>500</v>
      </c>
      <c r="C719" s="53">
        <v>4</v>
      </c>
      <c r="D719" s="75">
        <v>16.497399999999999</v>
      </c>
      <c r="E719" s="179">
        <v>950</v>
      </c>
      <c r="F719" s="145">
        <v>155163.1</v>
      </c>
      <c r="G719" s="61">
        <v>75</v>
      </c>
      <c r="H719" s="70">
        <f t="shared" si="134"/>
        <v>116372.325</v>
      </c>
      <c r="I719" s="15">
        <f t="shared" si="133"/>
        <v>38790.775000000009</v>
      </c>
      <c r="J719" s="15">
        <f t="shared" si="131"/>
        <v>163.32957894736842</v>
      </c>
      <c r="K719" s="15">
        <f t="shared" si="135"/>
        <v>528.1287812225753</v>
      </c>
      <c r="L719" s="15">
        <f t="shared" si="136"/>
        <v>826687.16930636659</v>
      </c>
      <c r="M719" s="15"/>
      <c r="N719" s="15">
        <f t="shared" si="137"/>
        <v>826687.16930636659</v>
      </c>
      <c r="O719" s="38">
        <f t="shared" si="130"/>
        <v>826.68716930636663</v>
      </c>
      <c r="P719" s="38">
        <v>757.37856387758734</v>
      </c>
      <c r="Q719" s="38">
        <f t="shared" si="132"/>
        <v>757.4</v>
      </c>
      <c r="R719" s="38"/>
      <c r="S719" s="38"/>
      <c r="U719" s="38"/>
      <c r="V719" s="38"/>
      <c r="W719" s="38"/>
      <c r="X719" s="38"/>
    </row>
    <row r="720" spans="1:24" x14ac:dyDescent="0.25">
      <c r="A720" s="5"/>
      <c r="B720" s="8"/>
      <c r="C720" s="8"/>
      <c r="D720" s="75">
        <v>0</v>
      </c>
      <c r="E720" s="181"/>
      <c r="F720" s="62"/>
      <c r="G720" s="61"/>
      <c r="H720" s="62">
        <f>H721+H722</f>
        <v>18001844.020000003</v>
      </c>
      <c r="K720" s="15"/>
      <c r="L720" s="15"/>
      <c r="M720" s="15"/>
      <c r="N720" s="15"/>
      <c r="O720" s="38">
        <f t="shared" si="130"/>
        <v>0</v>
      </c>
      <c r="P720" s="38">
        <v>0</v>
      </c>
      <c r="Q720" s="38">
        <f t="shared" si="132"/>
        <v>0</v>
      </c>
      <c r="R720" s="38"/>
      <c r="S720" s="38"/>
      <c r="U720" s="38"/>
      <c r="V720" s="38"/>
      <c r="W720" s="38"/>
      <c r="X720" s="38"/>
    </row>
    <row r="721" spans="1:24" x14ac:dyDescent="0.25">
      <c r="A721" s="32" t="s">
        <v>501</v>
      </c>
      <c r="B721" s="2" t="s">
        <v>2</v>
      </c>
      <c r="C721" s="64"/>
      <c r="D721" s="7">
        <v>621.79470000000015</v>
      </c>
      <c r="E721" s="182">
        <f>E722</f>
        <v>47135</v>
      </c>
      <c r="F721" s="120"/>
      <c r="G721" s="61"/>
      <c r="H721" s="55">
        <f>H723</f>
        <v>7934817.6999999993</v>
      </c>
      <c r="I721" s="12">
        <f>I723</f>
        <v>-7934817.6999999993</v>
      </c>
      <c r="J721" s="12"/>
      <c r="K721" s="15"/>
      <c r="L721" s="15"/>
      <c r="M721" s="14">
        <f>M723</f>
        <v>21716027.694219422</v>
      </c>
      <c r="N721" s="12">
        <f t="shared" si="137"/>
        <v>21716027.694219422</v>
      </c>
      <c r="O721" s="38"/>
      <c r="P721" s="38"/>
      <c r="Q721" s="38">
        <f t="shared" si="132"/>
        <v>0</v>
      </c>
      <c r="R721" s="38"/>
      <c r="S721" s="38"/>
      <c r="U721" s="38"/>
      <c r="V721" s="38"/>
      <c r="W721" s="38"/>
      <c r="X721" s="38"/>
    </row>
    <row r="722" spans="1:24" x14ac:dyDescent="0.25">
      <c r="A722" s="32" t="s">
        <v>501</v>
      </c>
      <c r="B722" s="2" t="s">
        <v>3</v>
      </c>
      <c r="C722" s="64"/>
      <c r="D722" s="7">
        <v>621.79470000000015</v>
      </c>
      <c r="E722" s="182">
        <f>SUM(E724:E748)</f>
        <v>47135</v>
      </c>
      <c r="F722" s="120">
        <f>SUM(F724:F748)</f>
        <v>31739270.799999997</v>
      </c>
      <c r="G722" s="61"/>
      <c r="H722" s="55">
        <f>SUM(H724:H748)</f>
        <v>10067026.320000002</v>
      </c>
      <c r="I722" s="12">
        <f>SUM(I724:I748)</f>
        <v>21672244.480000004</v>
      </c>
      <c r="J722" s="12"/>
      <c r="K722" s="15"/>
      <c r="L722" s="12">
        <f>SUM(L724:L748)</f>
        <v>21961640.445294779</v>
      </c>
      <c r="M722" s="15"/>
      <c r="N722" s="12">
        <f t="shared" si="137"/>
        <v>21961640.445294779</v>
      </c>
      <c r="O722" s="38"/>
      <c r="P722" s="38"/>
      <c r="Q722" s="38">
        <f t="shared" si="132"/>
        <v>0</v>
      </c>
      <c r="R722" s="38"/>
      <c r="S722" s="38"/>
      <c r="U722" s="38"/>
      <c r="V722" s="38"/>
      <c r="W722" s="38"/>
      <c r="X722" s="38"/>
    </row>
    <row r="723" spans="1:24" x14ac:dyDescent="0.25">
      <c r="A723" s="5"/>
      <c r="B723" s="1" t="s">
        <v>26</v>
      </c>
      <c r="C723" s="53">
        <v>2</v>
      </c>
      <c r="D723" s="75">
        <v>0</v>
      </c>
      <c r="E723" s="185"/>
      <c r="F723" s="70"/>
      <c r="G723" s="61">
        <v>25</v>
      </c>
      <c r="H723" s="70">
        <f>F722*G723/100</f>
        <v>7934817.6999999993</v>
      </c>
      <c r="I723" s="15">
        <f t="shared" ref="I723:I748" si="138">F723-H723</f>
        <v>-7934817.6999999993</v>
      </c>
      <c r="J723" s="15"/>
      <c r="K723" s="15"/>
      <c r="L723" s="15"/>
      <c r="M723" s="15">
        <f>($L$7*$L$8*E721/$L$10)+($L$7*$L$9*D721/$L$11)</f>
        <v>21716027.694219422</v>
      </c>
      <c r="N723" s="15">
        <f t="shared" si="137"/>
        <v>21716027.694219422</v>
      </c>
      <c r="O723" s="38">
        <f t="shared" si="130"/>
        <v>21716.027694219421</v>
      </c>
      <c r="P723" s="38">
        <v>20150.879081213214</v>
      </c>
      <c r="Q723" s="38">
        <f t="shared" si="132"/>
        <v>20150.900000000001</v>
      </c>
      <c r="R723" s="38"/>
      <c r="S723" s="38"/>
      <c r="U723" s="38"/>
      <c r="V723" s="38"/>
      <c r="W723" s="38"/>
      <c r="X723" s="38"/>
    </row>
    <row r="724" spans="1:24" x14ac:dyDescent="0.25">
      <c r="A724" s="5"/>
      <c r="B724" s="1" t="s">
        <v>817</v>
      </c>
      <c r="C724" s="53">
        <v>4</v>
      </c>
      <c r="D724" s="75">
        <v>22.4053</v>
      </c>
      <c r="E724" s="179">
        <v>1004</v>
      </c>
      <c r="F724" s="146">
        <v>140665.60000000001</v>
      </c>
      <c r="G724" s="61">
        <v>75</v>
      </c>
      <c r="H724" s="70">
        <f t="shared" ref="H724:H748" si="139">F724*G724/100</f>
        <v>105499.2</v>
      </c>
      <c r="I724" s="15">
        <f t="shared" si="138"/>
        <v>35166.400000000009</v>
      </c>
      <c r="J724" s="15">
        <f t="shared" ref="J724:J787" si="140">F724/E724</f>
        <v>140.10517928286853</v>
      </c>
      <c r="K724" s="15">
        <f t="shared" ref="K724:K748" si="141">$J$11*$J$19-J724</f>
        <v>551.35318088707515</v>
      </c>
      <c r="L724" s="15">
        <f t="shared" ref="L724:L748" si="142">IF(K724&gt;0,$J$7*$J$8*(K724/$K$19),0)+$J$7*$J$9*(E724/$E$19)+$J$7*$J$10*(D724/$D$19)</f>
        <v>879509.25733252103</v>
      </c>
      <c r="M724" s="15"/>
      <c r="N724" s="15">
        <f t="shared" si="137"/>
        <v>879509.25733252103</v>
      </c>
      <c r="O724" s="38">
        <f t="shared" si="130"/>
        <v>879.50925733252097</v>
      </c>
      <c r="P724" s="38">
        <v>837.60597551529156</v>
      </c>
      <c r="Q724" s="38">
        <f t="shared" si="132"/>
        <v>837.6</v>
      </c>
      <c r="R724" s="38"/>
      <c r="S724" s="38"/>
      <c r="U724" s="38"/>
      <c r="V724" s="38"/>
      <c r="W724" s="38"/>
      <c r="X724" s="38"/>
    </row>
    <row r="725" spans="1:24" x14ac:dyDescent="0.25">
      <c r="A725" s="5"/>
      <c r="B725" s="1" t="s">
        <v>502</v>
      </c>
      <c r="C725" s="53">
        <v>4</v>
      </c>
      <c r="D725" s="75">
        <v>36.141799999999996</v>
      </c>
      <c r="E725" s="179">
        <v>2631</v>
      </c>
      <c r="F725" s="146">
        <v>1244827.6000000001</v>
      </c>
      <c r="G725" s="61">
        <v>75</v>
      </c>
      <c r="H725" s="70">
        <f t="shared" si="139"/>
        <v>933620.7</v>
      </c>
      <c r="I725" s="15">
        <f t="shared" si="138"/>
        <v>311206.90000000014</v>
      </c>
      <c r="J725" s="15">
        <f t="shared" si="140"/>
        <v>473.13857848726724</v>
      </c>
      <c r="K725" s="15">
        <f t="shared" si="141"/>
        <v>218.31978168267648</v>
      </c>
      <c r="L725" s="15">
        <f t="shared" si="142"/>
        <v>658598.62613367743</v>
      </c>
      <c r="M725" s="15"/>
      <c r="N725" s="15">
        <f t="shared" si="137"/>
        <v>658598.62613367743</v>
      </c>
      <c r="O725" s="38">
        <f t="shared" si="130"/>
        <v>658.59862613367739</v>
      </c>
      <c r="P725" s="38">
        <v>664.31882053441529</v>
      </c>
      <c r="Q725" s="38">
        <f t="shared" si="132"/>
        <v>664.3</v>
      </c>
      <c r="R725" s="38"/>
      <c r="S725" s="38"/>
      <c r="U725" s="38"/>
      <c r="V725" s="38"/>
      <c r="W725" s="38"/>
      <c r="X725" s="38"/>
    </row>
    <row r="726" spans="1:24" x14ac:dyDescent="0.25">
      <c r="A726" s="5"/>
      <c r="B726" s="1" t="s">
        <v>503</v>
      </c>
      <c r="C726" s="53">
        <v>4</v>
      </c>
      <c r="D726" s="75">
        <v>14.616099999999999</v>
      </c>
      <c r="E726" s="179">
        <v>509</v>
      </c>
      <c r="F726" s="146">
        <v>49458.400000000001</v>
      </c>
      <c r="G726" s="61">
        <v>75</v>
      </c>
      <c r="H726" s="70">
        <f t="shared" si="139"/>
        <v>37093.800000000003</v>
      </c>
      <c r="I726" s="15">
        <f t="shared" si="138"/>
        <v>12364.599999999999</v>
      </c>
      <c r="J726" s="15">
        <f t="shared" si="140"/>
        <v>97.167779960707279</v>
      </c>
      <c r="K726" s="15">
        <f t="shared" si="141"/>
        <v>594.2905802092364</v>
      </c>
      <c r="L726" s="15">
        <f t="shared" si="142"/>
        <v>860916.83126014855</v>
      </c>
      <c r="M726" s="15"/>
      <c r="N726" s="15">
        <f t="shared" si="137"/>
        <v>860916.83126014855</v>
      </c>
      <c r="O726" s="38">
        <f t="shared" si="130"/>
        <v>860.91683126014857</v>
      </c>
      <c r="P726" s="38">
        <v>767.28885405116773</v>
      </c>
      <c r="Q726" s="38">
        <f t="shared" si="132"/>
        <v>767.3</v>
      </c>
      <c r="R726" s="38"/>
      <c r="S726" s="38"/>
      <c r="U726" s="38"/>
      <c r="V726" s="38"/>
      <c r="W726" s="38"/>
      <c r="X726" s="38"/>
    </row>
    <row r="727" spans="1:24" x14ac:dyDescent="0.25">
      <c r="A727" s="5"/>
      <c r="B727" s="1" t="s">
        <v>818</v>
      </c>
      <c r="C727" s="53">
        <v>4</v>
      </c>
      <c r="D727" s="75">
        <v>24.534499999999998</v>
      </c>
      <c r="E727" s="179">
        <v>1419</v>
      </c>
      <c r="F727" s="146">
        <v>422900.8</v>
      </c>
      <c r="G727" s="61">
        <v>75</v>
      </c>
      <c r="H727" s="70">
        <f t="shared" si="139"/>
        <v>317175.59999999998</v>
      </c>
      <c r="I727" s="15">
        <f t="shared" si="138"/>
        <v>105725.20000000001</v>
      </c>
      <c r="J727" s="15">
        <f t="shared" si="140"/>
        <v>298.02734319943619</v>
      </c>
      <c r="K727" s="15">
        <f t="shared" si="141"/>
        <v>393.43101697050753</v>
      </c>
      <c r="L727" s="15">
        <f t="shared" si="142"/>
        <v>725124.59322062437</v>
      </c>
      <c r="M727" s="15"/>
      <c r="N727" s="15">
        <f t="shared" si="137"/>
        <v>725124.59322062437</v>
      </c>
      <c r="O727" s="38">
        <f t="shared" ref="O727:O790" si="143">N727/1000</f>
        <v>725.12459322062432</v>
      </c>
      <c r="P727" s="38">
        <v>678.81741908847528</v>
      </c>
      <c r="Q727" s="38">
        <f t="shared" si="132"/>
        <v>678.8</v>
      </c>
      <c r="R727" s="38"/>
      <c r="S727" s="38"/>
      <c r="U727" s="38"/>
      <c r="V727" s="38"/>
      <c r="W727" s="38"/>
      <c r="X727" s="38"/>
    </row>
    <row r="728" spans="1:24" x14ac:dyDescent="0.25">
      <c r="A728" s="5"/>
      <c r="B728" s="1" t="s">
        <v>504</v>
      </c>
      <c r="C728" s="53">
        <v>4</v>
      </c>
      <c r="D728" s="75">
        <v>26.725200000000001</v>
      </c>
      <c r="E728" s="179">
        <v>1958</v>
      </c>
      <c r="F728" s="146">
        <v>314765.59999999998</v>
      </c>
      <c r="G728" s="61">
        <v>75</v>
      </c>
      <c r="H728" s="70">
        <f t="shared" si="139"/>
        <v>236074.2</v>
      </c>
      <c r="I728" s="15">
        <f t="shared" si="138"/>
        <v>78691.399999999965</v>
      </c>
      <c r="J728" s="15">
        <f t="shared" si="140"/>
        <v>160.75873340143002</v>
      </c>
      <c r="K728" s="15">
        <f t="shared" si="141"/>
        <v>530.69962676851367</v>
      </c>
      <c r="L728" s="15">
        <f t="shared" si="142"/>
        <v>963958.07282803906</v>
      </c>
      <c r="M728" s="15"/>
      <c r="N728" s="15">
        <f t="shared" si="137"/>
        <v>963958.07282803906</v>
      </c>
      <c r="O728" s="38">
        <f t="shared" si="143"/>
        <v>963.95807282803901</v>
      </c>
      <c r="P728" s="38">
        <v>887.58308120849802</v>
      </c>
      <c r="Q728" s="38">
        <f t="shared" si="132"/>
        <v>887.6</v>
      </c>
      <c r="R728" s="38"/>
      <c r="S728" s="38"/>
      <c r="U728" s="38"/>
      <c r="V728" s="38"/>
      <c r="W728" s="38"/>
      <c r="X728" s="38"/>
    </row>
    <row r="729" spans="1:24" x14ac:dyDescent="0.25">
      <c r="A729" s="5"/>
      <c r="B729" s="1" t="s">
        <v>505</v>
      </c>
      <c r="C729" s="53">
        <v>4</v>
      </c>
      <c r="D729" s="75">
        <v>26.397100000000002</v>
      </c>
      <c r="E729" s="179">
        <v>1048</v>
      </c>
      <c r="F729" s="146">
        <v>95723.6</v>
      </c>
      <c r="G729" s="61">
        <v>75</v>
      </c>
      <c r="H729" s="70">
        <f t="shared" si="139"/>
        <v>71792.7</v>
      </c>
      <c r="I729" s="15">
        <f t="shared" si="138"/>
        <v>23930.900000000009</v>
      </c>
      <c r="J729" s="15">
        <f t="shared" si="140"/>
        <v>91.33931297709924</v>
      </c>
      <c r="K729" s="15">
        <f t="shared" si="141"/>
        <v>600.1190471928445</v>
      </c>
      <c r="L729" s="15">
        <f t="shared" si="142"/>
        <v>958578.55865680636</v>
      </c>
      <c r="M729" s="15"/>
      <c r="N729" s="15">
        <f t="shared" si="137"/>
        <v>958578.55865680636</v>
      </c>
      <c r="O729" s="38">
        <f t="shared" si="143"/>
        <v>958.57855865680631</v>
      </c>
      <c r="P729" s="38">
        <v>832.35559225990141</v>
      </c>
      <c r="Q729" s="38">
        <f t="shared" ref="Q729:Q792" si="144">(ROUND(P729,1))</f>
        <v>832.4</v>
      </c>
      <c r="R729" s="38"/>
      <c r="S729" s="38"/>
      <c r="U729" s="38"/>
      <c r="V729" s="38"/>
      <c r="W729" s="38"/>
      <c r="X729" s="38"/>
    </row>
    <row r="730" spans="1:24" x14ac:dyDescent="0.25">
      <c r="A730" s="5"/>
      <c r="B730" s="1" t="s">
        <v>277</v>
      </c>
      <c r="C730" s="53">
        <v>4</v>
      </c>
      <c r="D730" s="75">
        <v>16.529200000000003</v>
      </c>
      <c r="E730" s="179">
        <v>1001</v>
      </c>
      <c r="F730" s="146">
        <v>284725.2</v>
      </c>
      <c r="G730" s="61">
        <v>75</v>
      </c>
      <c r="H730" s="70">
        <f t="shared" si="139"/>
        <v>213543.9</v>
      </c>
      <c r="I730" s="15">
        <f t="shared" si="138"/>
        <v>71181.300000000017</v>
      </c>
      <c r="J730" s="15">
        <f t="shared" si="140"/>
        <v>284.44075924075923</v>
      </c>
      <c r="K730" s="15">
        <f t="shared" si="141"/>
        <v>407.01760092918448</v>
      </c>
      <c r="L730" s="15">
        <f t="shared" si="142"/>
        <v>676029.94811765791</v>
      </c>
      <c r="M730" s="15"/>
      <c r="N730" s="15">
        <f t="shared" si="137"/>
        <v>676029.94811765791</v>
      </c>
      <c r="O730" s="38">
        <f t="shared" si="143"/>
        <v>676.02994811765791</v>
      </c>
      <c r="P730" s="38">
        <v>782.11061877356656</v>
      </c>
      <c r="Q730" s="38">
        <f t="shared" si="144"/>
        <v>782.1</v>
      </c>
      <c r="R730" s="38"/>
      <c r="S730" s="38"/>
      <c r="U730" s="38"/>
      <c r="V730" s="38"/>
      <c r="W730" s="38"/>
      <c r="X730" s="38"/>
    </row>
    <row r="731" spans="1:24" x14ac:dyDescent="0.25">
      <c r="A731" s="5"/>
      <c r="B731" s="1" t="s">
        <v>132</v>
      </c>
      <c r="C731" s="53">
        <v>4</v>
      </c>
      <c r="D731" s="75">
        <v>30.114800000000002</v>
      </c>
      <c r="E731" s="179">
        <v>1545</v>
      </c>
      <c r="F731" s="146">
        <v>289133</v>
      </c>
      <c r="G731" s="61">
        <v>75</v>
      </c>
      <c r="H731" s="70">
        <f t="shared" si="139"/>
        <v>216849.75</v>
      </c>
      <c r="I731" s="15">
        <f t="shared" si="138"/>
        <v>72283.25</v>
      </c>
      <c r="J731" s="15">
        <f t="shared" si="140"/>
        <v>187.14110032362458</v>
      </c>
      <c r="K731" s="15">
        <f t="shared" si="141"/>
        <v>504.31725984631913</v>
      </c>
      <c r="L731" s="15">
        <f t="shared" si="142"/>
        <v>897331.81342686806</v>
      </c>
      <c r="M731" s="15"/>
      <c r="N731" s="15">
        <f t="shared" si="137"/>
        <v>897331.81342686806</v>
      </c>
      <c r="O731" s="38">
        <f t="shared" si="143"/>
        <v>897.33181342686805</v>
      </c>
      <c r="P731" s="38">
        <v>849.2282283934519</v>
      </c>
      <c r="Q731" s="38">
        <f t="shared" si="144"/>
        <v>849.2</v>
      </c>
      <c r="R731" s="38"/>
      <c r="S731" s="38"/>
      <c r="U731" s="38"/>
      <c r="V731" s="38"/>
      <c r="W731" s="38"/>
      <c r="X731" s="38"/>
    </row>
    <row r="732" spans="1:24" x14ac:dyDescent="0.25">
      <c r="A732" s="5"/>
      <c r="B732" s="1" t="s">
        <v>819</v>
      </c>
      <c r="C732" s="53">
        <v>4</v>
      </c>
      <c r="D732" s="75">
        <v>35.5075</v>
      </c>
      <c r="E732" s="179">
        <v>2264</v>
      </c>
      <c r="F732" s="146">
        <v>552883.4</v>
      </c>
      <c r="G732" s="61">
        <v>75</v>
      </c>
      <c r="H732" s="70">
        <f t="shared" si="139"/>
        <v>414662.55</v>
      </c>
      <c r="I732" s="15">
        <f t="shared" si="138"/>
        <v>138220.85000000003</v>
      </c>
      <c r="J732" s="15">
        <f t="shared" si="140"/>
        <v>244.2064487632509</v>
      </c>
      <c r="K732" s="15">
        <f t="shared" si="141"/>
        <v>447.25191140669278</v>
      </c>
      <c r="L732" s="15">
        <f t="shared" si="142"/>
        <v>913791.59151410277</v>
      </c>
      <c r="M732" s="15"/>
      <c r="N732" s="15">
        <f t="shared" si="137"/>
        <v>913791.59151410277</v>
      </c>
      <c r="O732" s="38">
        <f t="shared" si="143"/>
        <v>913.79159151410272</v>
      </c>
      <c r="P732" s="38">
        <v>848.73718065729133</v>
      </c>
      <c r="Q732" s="38">
        <f t="shared" si="144"/>
        <v>848.7</v>
      </c>
      <c r="R732" s="38"/>
      <c r="S732" s="38"/>
      <c r="U732" s="38"/>
      <c r="V732" s="38"/>
      <c r="W732" s="38"/>
      <c r="X732" s="38"/>
    </row>
    <row r="733" spans="1:24" x14ac:dyDescent="0.25">
      <c r="A733" s="5"/>
      <c r="B733" s="1" t="s">
        <v>506</v>
      </c>
      <c r="C733" s="53">
        <v>4</v>
      </c>
      <c r="D733" s="75">
        <v>39.1021</v>
      </c>
      <c r="E733" s="179">
        <v>1482</v>
      </c>
      <c r="F733" s="146">
        <v>232526.9</v>
      </c>
      <c r="G733" s="61">
        <v>75</v>
      </c>
      <c r="H733" s="70">
        <f t="shared" si="139"/>
        <v>174395.17499999999</v>
      </c>
      <c r="I733" s="15">
        <f t="shared" si="138"/>
        <v>58131.725000000006</v>
      </c>
      <c r="J733" s="15">
        <f t="shared" si="140"/>
        <v>156.90074224021592</v>
      </c>
      <c r="K733" s="15">
        <f t="shared" si="141"/>
        <v>534.55761792972783</v>
      </c>
      <c r="L733" s="15">
        <f t="shared" si="142"/>
        <v>956163.09822347609</v>
      </c>
      <c r="M733" s="15"/>
      <c r="N733" s="15">
        <f t="shared" si="137"/>
        <v>956163.09822347609</v>
      </c>
      <c r="O733" s="38">
        <f t="shared" si="143"/>
        <v>956.16309822347614</v>
      </c>
      <c r="P733" s="38">
        <v>906.27027462087301</v>
      </c>
      <c r="Q733" s="38">
        <f t="shared" si="144"/>
        <v>906.3</v>
      </c>
      <c r="R733" s="38"/>
      <c r="S733" s="38"/>
      <c r="U733" s="38"/>
      <c r="V733" s="38"/>
      <c r="W733" s="38"/>
      <c r="X733" s="38"/>
    </row>
    <row r="734" spans="1:24" x14ac:dyDescent="0.25">
      <c r="A734" s="5"/>
      <c r="B734" s="1" t="s">
        <v>507</v>
      </c>
      <c r="C734" s="53">
        <v>4</v>
      </c>
      <c r="D734" s="75">
        <v>10.784200000000002</v>
      </c>
      <c r="E734" s="179">
        <v>510</v>
      </c>
      <c r="F734" s="146">
        <v>33122.5</v>
      </c>
      <c r="G734" s="61">
        <v>75</v>
      </c>
      <c r="H734" s="70">
        <f t="shared" si="139"/>
        <v>24841.875</v>
      </c>
      <c r="I734" s="15">
        <f t="shared" si="138"/>
        <v>8280.625</v>
      </c>
      <c r="J734" s="15">
        <f t="shared" si="140"/>
        <v>64.946078431372555</v>
      </c>
      <c r="K734" s="15">
        <f t="shared" si="141"/>
        <v>626.51228173857112</v>
      </c>
      <c r="L734" s="15">
        <f t="shared" si="142"/>
        <v>891281.52111235587</v>
      </c>
      <c r="M734" s="15"/>
      <c r="N734" s="15">
        <f t="shared" si="137"/>
        <v>891281.52111235587</v>
      </c>
      <c r="O734" s="38">
        <f t="shared" si="143"/>
        <v>891.2815211123559</v>
      </c>
      <c r="P734" s="38">
        <v>744.67514980315229</v>
      </c>
      <c r="Q734" s="38">
        <f t="shared" si="144"/>
        <v>744.7</v>
      </c>
      <c r="R734" s="38"/>
      <c r="S734" s="38"/>
      <c r="U734" s="38"/>
      <c r="V734" s="38"/>
      <c r="W734" s="38"/>
      <c r="X734" s="38"/>
    </row>
    <row r="735" spans="1:24" x14ac:dyDescent="0.25">
      <c r="A735" s="5"/>
      <c r="B735" s="1" t="s">
        <v>508</v>
      </c>
      <c r="C735" s="53">
        <v>4</v>
      </c>
      <c r="D735" s="75">
        <v>25.337800000000001</v>
      </c>
      <c r="E735" s="179">
        <v>2017</v>
      </c>
      <c r="F735" s="146">
        <v>440341.5</v>
      </c>
      <c r="G735" s="61">
        <v>75</v>
      </c>
      <c r="H735" s="70">
        <f t="shared" si="139"/>
        <v>330256.125</v>
      </c>
      <c r="I735" s="15">
        <f t="shared" si="138"/>
        <v>110085.375</v>
      </c>
      <c r="J735" s="15">
        <f t="shared" si="140"/>
        <v>218.31507188894398</v>
      </c>
      <c r="K735" s="15">
        <f t="shared" si="141"/>
        <v>473.14328828099974</v>
      </c>
      <c r="L735" s="15">
        <f t="shared" si="142"/>
        <v>891829.43433638138</v>
      </c>
      <c r="M735" s="15"/>
      <c r="N735" s="15">
        <f t="shared" si="137"/>
        <v>891829.43433638138</v>
      </c>
      <c r="O735" s="38">
        <f t="shared" si="143"/>
        <v>891.82943433638138</v>
      </c>
      <c r="P735" s="38">
        <v>858.36215648239352</v>
      </c>
      <c r="Q735" s="38">
        <f t="shared" si="144"/>
        <v>858.4</v>
      </c>
      <c r="R735" s="38"/>
      <c r="S735" s="38"/>
      <c r="U735" s="38"/>
      <c r="V735" s="38"/>
      <c r="W735" s="38"/>
      <c r="X735" s="38"/>
    </row>
    <row r="736" spans="1:24" x14ac:dyDescent="0.25">
      <c r="A736" s="5"/>
      <c r="B736" s="1" t="s">
        <v>820</v>
      </c>
      <c r="C736" s="53">
        <v>4</v>
      </c>
      <c r="D736" s="75">
        <v>10.443499999999998</v>
      </c>
      <c r="E736" s="179">
        <v>853</v>
      </c>
      <c r="F736" s="146">
        <v>86410.5</v>
      </c>
      <c r="G736" s="61">
        <v>75</v>
      </c>
      <c r="H736" s="70">
        <f t="shared" si="139"/>
        <v>64807.875</v>
      </c>
      <c r="I736" s="15">
        <f t="shared" si="138"/>
        <v>21602.625</v>
      </c>
      <c r="J736" s="15">
        <f t="shared" si="140"/>
        <v>101.30187573270808</v>
      </c>
      <c r="K736" s="15">
        <f t="shared" si="141"/>
        <v>590.15648443723558</v>
      </c>
      <c r="L736" s="15">
        <f t="shared" si="142"/>
        <v>878820.1774051236</v>
      </c>
      <c r="M736" s="15"/>
      <c r="N736" s="15">
        <f t="shared" si="137"/>
        <v>878820.1774051236</v>
      </c>
      <c r="O736" s="38">
        <f t="shared" si="143"/>
        <v>878.82017740512356</v>
      </c>
      <c r="P736" s="38">
        <v>759.05918552172716</v>
      </c>
      <c r="Q736" s="38">
        <f t="shared" si="144"/>
        <v>759.1</v>
      </c>
      <c r="R736" s="38"/>
      <c r="S736" s="38"/>
      <c r="U736" s="38"/>
      <c r="V736" s="38"/>
      <c r="W736" s="38"/>
      <c r="X736" s="38"/>
    </row>
    <row r="737" spans="1:24" x14ac:dyDescent="0.25">
      <c r="A737" s="5"/>
      <c r="B737" s="1" t="s">
        <v>509</v>
      </c>
      <c r="C737" s="53">
        <v>4</v>
      </c>
      <c r="D737" s="75">
        <v>12.3179</v>
      </c>
      <c r="E737" s="179">
        <v>650</v>
      </c>
      <c r="F737" s="146">
        <v>220241.4</v>
      </c>
      <c r="G737" s="61">
        <v>75</v>
      </c>
      <c r="H737" s="70">
        <f t="shared" si="139"/>
        <v>165181.04999999999</v>
      </c>
      <c r="I737" s="15">
        <f t="shared" si="138"/>
        <v>55060.350000000006</v>
      </c>
      <c r="J737" s="15">
        <f t="shared" si="140"/>
        <v>338.83292307692307</v>
      </c>
      <c r="K737" s="15">
        <f t="shared" si="141"/>
        <v>352.62543709302065</v>
      </c>
      <c r="L737" s="15">
        <f t="shared" si="142"/>
        <v>557411.04513914988</v>
      </c>
      <c r="M737" s="15"/>
      <c r="N737" s="15">
        <f t="shared" si="137"/>
        <v>557411.04513914988</v>
      </c>
      <c r="O737" s="38">
        <f t="shared" si="143"/>
        <v>557.41104513914991</v>
      </c>
      <c r="P737" s="38">
        <v>516.94826945071475</v>
      </c>
      <c r="Q737" s="38">
        <f t="shared" si="144"/>
        <v>516.9</v>
      </c>
      <c r="R737" s="38"/>
      <c r="S737" s="38"/>
      <c r="U737" s="38"/>
      <c r="V737" s="38"/>
      <c r="W737" s="38"/>
      <c r="X737" s="38"/>
    </row>
    <row r="738" spans="1:24" x14ac:dyDescent="0.25">
      <c r="A738" s="5"/>
      <c r="B738" s="1" t="s">
        <v>510</v>
      </c>
      <c r="C738" s="53">
        <v>4</v>
      </c>
      <c r="D738" s="75">
        <v>13.093299999999999</v>
      </c>
      <c r="E738" s="179">
        <v>558</v>
      </c>
      <c r="F738" s="146">
        <v>35115</v>
      </c>
      <c r="G738" s="61">
        <v>75</v>
      </c>
      <c r="H738" s="70">
        <f t="shared" si="139"/>
        <v>26336.25</v>
      </c>
      <c r="I738" s="15">
        <f t="shared" si="138"/>
        <v>8778.75</v>
      </c>
      <c r="J738" s="15">
        <f t="shared" si="140"/>
        <v>62.93010752688172</v>
      </c>
      <c r="K738" s="15">
        <f t="shared" si="141"/>
        <v>628.52825264306205</v>
      </c>
      <c r="L738" s="15">
        <f t="shared" si="142"/>
        <v>905604.34126900102</v>
      </c>
      <c r="M738" s="15"/>
      <c r="N738" s="15">
        <f t="shared" si="137"/>
        <v>905604.34126900102</v>
      </c>
      <c r="O738" s="38">
        <f t="shared" si="143"/>
        <v>905.604341269001</v>
      </c>
      <c r="P738" s="38">
        <v>847.66714698098622</v>
      </c>
      <c r="Q738" s="38">
        <f t="shared" si="144"/>
        <v>847.7</v>
      </c>
      <c r="R738" s="38"/>
      <c r="S738" s="38"/>
      <c r="U738" s="38"/>
      <c r="V738" s="38"/>
      <c r="W738" s="38"/>
      <c r="X738" s="38"/>
    </row>
    <row r="739" spans="1:24" x14ac:dyDescent="0.25">
      <c r="A739" s="5"/>
      <c r="B739" s="1" t="s">
        <v>511</v>
      </c>
      <c r="C739" s="53">
        <v>4</v>
      </c>
      <c r="D739" s="75">
        <v>22.278000000000002</v>
      </c>
      <c r="E739" s="179">
        <v>1386</v>
      </c>
      <c r="F739" s="146">
        <v>186899.3</v>
      </c>
      <c r="G739" s="61">
        <v>75</v>
      </c>
      <c r="H739" s="70">
        <f t="shared" si="139"/>
        <v>140174.47500000001</v>
      </c>
      <c r="I739" s="15">
        <f t="shared" si="138"/>
        <v>46724.824999999983</v>
      </c>
      <c r="J739" s="15">
        <f t="shared" si="140"/>
        <v>134.8479797979798</v>
      </c>
      <c r="K739" s="15">
        <f t="shared" si="141"/>
        <v>556.61038037196386</v>
      </c>
      <c r="L739" s="15">
        <f t="shared" si="142"/>
        <v>925299.72697026271</v>
      </c>
      <c r="M739" s="15"/>
      <c r="N739" s="15">
        <f t="shared" si="137"/>
        <v>925299.72697026271</v>
      </c>
      <c r="O739" s="38">
        <f t="shared" si="143"/>
        <v>925.29972697026267</v>
      </c>
      <c r="P739" s="38">
        <v>850.33236982325548</v>
      </c>
      <c r="Q739" s="38">
        <f t="shared" si="144"/>
        <v>850.3</v>
      </c>
      <c r="R739" s="38"/>
      <c r="S739" s="38"/>
      <c r="U739" s="38"/>
      <c r="V739" s="38"/>
      <c r="W739" s="38"/>
      <c r="X739" s="38"/>
    </row>
    <row r="740" spans="1:24" x14ac:dyDescent="0.25">
      <c r="A740" s="5"/>
      <c r="B740" s="1" t="s">
        <v>512</v>
      </c>
      <c r="C740" s="53">
        <v>4</v>
      </c>
      <c r="D740" s="75">
        <v>27.158000000000001</v>
      </c>
      <c r="E740" s="179">
        <v>1739</v>
      </c>
      <c r="F740" s="146">
        <v>164007.9</v>
      </c>
      <c r="G740" s="61">
        <v>75</v>
      </c>
      <c r="H740" s="70">
        <f t="shared" si="139"/>
        <v>123005.925</v>
      </c>
      <c r="I740" s="15">
        <f t="shared" si="138"/>
        <v>41001.974999999991</v>
      </c>
      <c r="J740" s="15">
        <f t="shared" si="140"/>
        <v>94.311615871190341</v>
      </c>
      <c r="K740" s="15">
        <f t="shared" si="141"/>
        <v>597.14674429875333</v>
      </c>
      <c r="L740" s="15">
        <f t="shared" si="142"/>
        <v>1028238.8193391727</v>
      </c>
      <c r="M740" s="15"/>
      <c r="N740" s="15">
        <f t="shared" si="137"/>
        <v>1028238.8193391727</v>
      </c>
      <c r="O740" s="38">
        <f t="shared" si="143"/>
        <v>1028.2388193391728</v>
      </c>
      <c r="P740" s="38">
        <v>940.22910096794067</v>
      </c>
      <c r="Q740" s="38">
        <f t="shared" si="144"/>
        <v>940.2</v>
      </c>
      <c r="R740" s="38"/>
      <c r="S740" s="38"/>
      <c r="U740" s="38"/>
      <c r="V740" s="38"/>
      <c r="W740" s="38"/>
      <c r="X740" s="38"/>
    </row>
    <row r="741" spans="1:24" x14ac:dyDescent="0.25">
      <c r="A741" s="5"/>
      <c r="B741" s="1" t="s">
        <v>513</v>
      </c>
      <c r="C741" s="53">
        <v>4</v>
      </c>
      <c r="D741" s="75">
        <v>12.5047</v>
      </c>
      <c r="E741" s="179">
        <v>582</v>
      </c>
      <c r="F741" s="146">
        <v>131197.20000000001</v>
      </c>
      <c r="G741" s="61">
        <v>75</v>
      </c>
      <c r="H741" s="70">
        <f t="shared" si="139"/>
        <v>98397.9</v>
      </c>
      <c r="I741" s="15">
        <f t="shared" si="138"/>
        <v>32799.300000000017</v>
      </c>
      <c r="J741" s="15">
        <f t="shared" si="140"/>
        <v>225.42474226804126</v>
      </c>
      <c r="K741" s="15">
        <f t="shared" si="141"/>
        <v>466.03361790190246</v>
      </c>
      <c r="L741" s="15">
        <f t="shared" si="142"/>
        <v>697034.07477462839</v>
      </c>
      <c r="M741" s="15"/>
      <c r="N741" s="15">
        <f t="shared" si="137"/>
        <v>697034.07477462839</v>
      </c>
      <c r="O741" s="38">
        <f t="shared" si="143"/>
        <v>697.03407477462838</v>
      </c>
      <c r="P741" s="38">
        <v>707.44048560578995</v>
      </c>
      <c r="Q741" s="38">
        <f t="shared" si="144"/>
        <v>707.4</v>
      </c>
      <c r="R741" s="38"/>
      <c r="S741" s="38"/>
      <c r="U741" s="38"/>
      <c r="V741" s="38"/>
      <c r="W741" s="38"/>
      <c r="X741" s="38"/>
    </row>
    <row r="742" spans="1:24" x14ac:dyDescent="0.25">
      <c r="A742" s="5"/>
      <c r="B742" s="1" t="s">
        <v>514</v>
      </c>
      <c r="C742" s="53">
        <v>4</v>
      </c>
      <c r="D742" s="75">
        <v>20.348699999999997</v>
      </c>
      <c r="E742" s="179">
        <v>1133</v>
      </c>
      <c r="F742" s="146">
        <v>302991.7</v>
      </c>
      <c r="G742" s="61">
        <v>75</v>
      </c>
      <c r="H742" s="70">
        <f t="shared" si="139"/>
        <v>227243.77499999999</v>
      </c>
      <c r="I742" s="15">
        <f t="shared" si="138"/>
        <v>75747.925000000017</v>
      </c>
      <c r="J742" s="15">
        <f t="shared" si="140"/>
        <v>267.42427184466021</v>
      </c>
      <c r="K742" s="15">
        <f t="shared" si="141"/>
        <v>424.03408832528351</v>
      </c>
      <c r="L742" s="15">
        <f t="shared" si="142"/>
        <v>722770.1714259272</v>
      </c>
      <c r="M742" s="15"/>
      <c r="N742" s="15">
        <f t="shared" si="137"/>
        <v>722770.1714259272</v>
      </c>
      <c r="O742" s="38">
        <f t="shared" si="143"/>
        <v>722.77017142592717</v>
      </c>
      <c r="P742" s="38">
        <v>659.82976275462522</v>
      </c>
      <c r="Q742" s="38">
        <f t="shared" si="144"/>
        <v>659.8</v>
      </c>
      <c r="R742" s="38"/>
      <c r="S742" s="38"/>
      <c r="U742" s="38"/>
      <c r="V742" s="38"/>
      <c r="W742" s="38"/>
      <c r="X742" s="38"/>
    </row>
    <row r="743" spans="1:24" x14ac:dyDescent="0.25">
      <c r="A743" s="5"/>
      <c r="B743" s="1" t="s">
        <v>501</v>
      </c>
      <c r="C743" s="53">
        <v>3</v>
      </c>
      <c r="D743" s="75">
        <v>33.518300000000004</v>
      </c>
      <c r="E743" s="179">
        <v>14121</v>
      </c>
      <c r="F743" s="146">
        <v>24977139.600000001</v>
      </c>
      <c r="G743" s="61">
        <v>20</v>
      </c>
      <c r="H743" s="70">
        <f t="shared" si="139"/>
        <v>4995427.92</v>
      </c>
      <c r="I743" s="15">
        <f t="shared" si="138"/>
        <v>19981711.68</v>
      </c>
      <c r="J743" s="15">
        <f t="shared" si="140"/>
        <v>1768.7939664329722</v>
      </c>
      <c r="K743" s="15">
        <f t="shared" si="141"/>
        <v>-1077.3356062630285</v>
      </c>
      <c r="L743" s="15">
        <f t="shared" si="142"/>
        <v>1554523.1452945343</v>
      </c>
      <c r="M743" s="15"/>
      <c r="N743" s="15">
        <f t="shared" si="137"/>
        <v>1554523.1452945343</v>
      </c>
      <c r="O743" s="38">
        <f t="shared" si="143"/>
        <v>1554.5231452945343</v>
      </c>
      <c r="P743" s="38">
        <v>1437.4918255525008</v>
      </c>
      <c r="Q743" s="38">
        <f t="shared" si="144"/>
        <v>1437.5</v>
      </c>
      <c r="R743" s="38"/>
      <c r="S743" s="38"/>
      <c r="U743" s="38"/>
      <c r="V743" s="38"/>
      <c r="W743" s="38"/>
      <c r="X743" s="38"/>
    </row>
    <row r="744" spans="1:24" x14ac:dyDescent="0.25">
      <c r="A744" s="5"/>
      <c r="B744" s="1" t="s">
        <v>515</v>
      </c>
      <c r="C744" s="53">
        <v>4</v>
      </c>
      <c r="D744" s="75">
        <v>46.443300000000001</v>
      </c>
      <c r="E744" s="179">
        <v>1436</v>
      </c>
      <c r="F744" s="146">
        <v>247461.2</v>
      </c>
      <c r="G744" s="61">
        <v>75</v>
      </c>
      <c r="H744" s="70">
        <f t="shared" si="139"/>
        <v>185595.9</v>
      </c>
      <c r="I744" s="15">
        <f t="shared" si="138"/>
        <v>61865.300000000017</v>
      </c>
      <c r="J744" s="15">
        <f t="shared" si="140"/>
        <v>172.32674094707522</v>
      </c>
      <c r="K744" s="15">
        <f t="shared" si="141"/>
        <v>519.13161922286849</v>
      </c>
      <c r="L744" s="15">
        <f t="shared" si="142"/>
        <v>953091.63354585785</v>
      </c>
      <c r="M744" s="15"/>
      <c r="N744" s="15">
        <f t="shared" si="137"/>
        <v>953091.63354585785</v>
      </c>
      <c r="O744" s="38">
        <f t="shared" si="143"/>
        <v>953.0916335458578</v>
      </c>
      <c r="P744" s="38">
        <v>879.21401760034371</v>
      </c>
      <c r="Q744" s="38">
        <f t="shared" si="144"/>
        <v>879.2</v>
      </c>
      <c r="R744" s="38"/>
      <c r="S744" s="38"/>
      <c r="U744" s="38"/>
      <c r="V744" s="38"/>
      <c r="W744" s="38"/>
      <c r="X744" s="38"/>
    </row>
    <row r="745" spans="1:24" x14ac:dyDescent="0.25">
      <c r="A745" s="5"/>
      <c r="B745" s="1" t="s">
        <v>821</v>
      </c>
      <c r="C745" s="53">
        <v>4</v>
      </c>
      <c r="D745" s="75">
        <v>30.5336</v>
      </c>
      <c r="E745" s="179">
        <v>2071</v>
      </c>
      <c r="F745" s="146">
        <v>201413.2</v>
      </c>
      <c r="G745" s="61">
        <v>75</v>
      </c>
      <c r="H745" s="70">
        <f t="shared" si="139"/>
        <v>151059.9</v>
      </c>
      <c r="I745" s="15">
        <f t="shared" si="138"/>
        <v>50353.300000000017</v>
      </c>
      <c r="J745" s="15">
        <f t="shared" si="140"/>
        <v>97.254080154514739</v>
      </c>
      <c r="K745" s="15">
        <f t="shared" si="141"/>
        <v>594.20428001542894</v>
      </c>
      <c r="L745" s="15">
        <f t="shared" si="142"/>
        <v>1068590.2861168375</v>
      </c>
      <c r="M745" s="15"/>
      <c r="N745" s="15">
        <f t="shared" si="137"/>
        <v>1068590.2861168375</v>
      </c>
      <c r="O745" s="38">
        <f t="shared" si="143"/>
        <v>1068.5902861168374</v>
      </c>
      <c r="P745" s="38">
        <v>977.30797356028086</v>
      </c>
      <c r="Q745" s="38">
        <f t="shared" si="144"/>
        <v>977.3</v>
      </c>
      <c r="R745" s="38"/>
      <c r="S745" s="38"/>
      <c r="U745" s="38"/>
      <c r="V745" s="38"/>
      <c r="W745" s="38"/>
      <c r="X745" s="38"/>
    </row>
    <row r="746" spans="1:24" x14ac:dyDescent="0.25">
      <c r="A746" s="5"/>
      <c r="B746" s="1" t="s">
        <v>516</v>
      </c>
      <c r="C746" s="53">
        <v>4</v>
      </c>
      <c r="D746" s="75">
        <v>32.883499999999998</v>
      </c>
      <c r="E746" s="179">
        <v>1658</v>
      </c>
      <c r="F746" s="146">
        <v>224709.9</v>
      </c>
      <c r="G746" s="61">
        <v>75</v>
      </c>
      <c r="H746" s="70">
        <f t="shared" si="139"/>
        <v>168532.42499999999</v>
      </c>
      <c r="I746" s="15">
        <f t="shared" si="138"/>
        <v>56177.475000000006</v>
      </c>
      <c r="J746" s="15">
        <f t="shared" si="140"/>
        <v>135.53069963811822</v>
      </c>
      <c r="K746" s="15">
        <f t="shared" si="141"/>
        <v>555.9276605318255</v>
      </c>
      <c r="L746" s="15">
        <f t="shared" si="142"/>
        <v>983591.36449918314</v>
      </c>
      <c r="M746" s="15"/>
      <c r="N746" s="15">
        <f t="shared" si="137"/>
        <v>983591.36449918314</v>
      </c>
      <c r="O746" s="38">
        <f t="shared" si="143"/>
        <v>983.5913644991831</v>
      </c>
      <c r="P746" s="38">
        <v>882.74623581762</v>
      </c>
      <c r="Q746" s="38">
        <f t="shared" si="144"/>
        <v>882.7</v>
      </c>
      <c r="R746" s="38"/>
      <c r="S746" s="38"/>
      <c r="U746" s="38"/>
      <c r="V746" s="38"/>
      <c r="W746" s="38"/>
      <c r="X746" s="38"/>
    </row>
    <row r="747" spans="1:24" x14ac:dyDescent="0.25">
      <c r="A747" s="5"/>
      <c r="B747" s="1" t="s">
        <v>822</v>
      </c>
      <c r="C747" s="53">
        <v>4</v>
      </c>
      <c r="D747" s="75">
        <v>39.14</v>
      </c>
      <c r="E747" s="179">
        <v>2802</v>
      </c>
      <c r="F747" s="146">
        <v>463621.9</v>
      </c>
      <c r="G747" s="61">
        <v>75</v>
      </c>
      <c r="H747" s="70">
        <f t="shared" si="139"/>
        <v>347716.42499999999</v>
      </c>
      <c r="I747" s="15">
        <f t="shared" si="138"/>
        <v>115905.47500000003</v>
      </c>
      <c r="J747" s="15">
        <f t="shared" si="140"/>
        <v>165.46106352605284</v>
      </c>
      <c r="K747" s="15">
        <f t="shared" si="141"/>
        <v>525.99729664389088</v>
      </c>
      <c r="L747" s="15">
        <f t="shared" si="142"/>
        <v>1081366.1420827981</v>
      </c>
      <c r="M747" s="15"/>
      <c r="N747" s="15">
        <f t="shared" si="137"/>
        <v>1081366.1420827981</v>
      </c>
      <c r="O747" s="38">
        <f t="shared" si="143"/>
        <v>1081.366142082798</v>
      </c>
      <c r="P747" s="38">
        <v>993.13252827846429</v>
      </c>
      <c r="Q747" s="38">
        <f t="shared" si="144"/>
        <v>993.1</v>
      </c>
      <c r="R747" s="38"/>
      <c r="S747" s="38"/>
      <c r="U747" s="38"/>
      <c r="V747" s="38"/>
      <c r="W747" s="38"/>
      <c r="X747" s="38"/>
    </row>
    <row r="748" spans="1:24" x14ac:dyDescent="0.25">
      <c r="A748" s="5"/>
      <c r="B748" s="1" t="s">
        <v>517</v>
      </c>
      <c r="C748" s="53">
        <v>4</v>
      </c>
      <c r="D748" s="75">
        <v>12.936300000000001</v>
      </c>
      <c r="E748" s="179">
        <v>758</v>
      </c>
      <c r="F748" s="146">
        <v>396987.9</v>
      </c>
      <c r="G748" s="61">
        <v>75</v>
      </c>
      <c r="H748" s="70">
        <f t="shared" si="139"/>
        <v>297740.92499999999</v>
      </c>
      <c r="I748" s="15">
        <f t="shared" si="138"/>
        <v>99246.975000000035</v>
      </c>
      <c r="J748" s="15">
        <f t="shared" si="140"/>
        <v>523.73073878627974</v>
      </c>
      <c r="K748" s="15">
        <f t="shared" si="141"/>
        <v>167.72762138366397</v>
      </c>
      <c r="L748" s="15">
        <f t="shared" si="142"/>
        <v>332186.17126964091</v>
      </c>
      <c r="M748" s="15"/>
      <c r="N748" s="15">
        <f t="shared" si="137"/>
        <v>332186.17126964091</v>
      </c>
      <c r="O748" s="38">
        <f t="shared" si="143"/>
        <v>332.18617126964091</v>
      </c>
      <c r="P748" s="38">
        <v>209.33947547386401</v>
      </c>
      <c r="Q748" s="38">
        <f t="shared" si="144"/>
        <v>209.3</v>
      </c>
      <c r="R748" s="38"/>
      <c r="S748" s="38"/>
      <c r="U748" s="38"/>
      <c r="V748" s="38"/>
      <c r="W748" s="38"/>
      <c r="X748" s="38"/>
    </row>
    <row r="749" spans="1:24" x14ac:dyDescent="0.25">
      <c r="A749" s="5"/>
      <c r="B749" s="8"/>
      <c r="C749" s="8"/>
      <c r="D749" s="75">
        <v>0</v>
      </c>
      <c r="E749" s="181"/>
      <c r="F749" s="62"/>
      <c r="G749" s="61"/>
      <c r="H749" s="62"/>
      <c r="K749" s="15"/>
      <c r="L749" s="15"/>
      <c r="M749" s="15"/>
      <c r="N749" s="15"/>
      <c r="O749" s="38">
        <f t="shared" si="143"/>
        <v>0</v>
      </c>
      <c r="P749" s="38">
        <v>0</v>
      </c>
      <c r="Q749" s="38">
        <f t="shared" si="144"/>
        <v>0</v>
      </c>
      <c r="R749" s="38"/>
      <c r="S749" s="38"/>
      <c r="U749" s="38"/>
      <c r="V749" s="38"/>
      <c r="W749" s="38"/>
      <c r="X749" s="38"/>
    </row>
    <row r="750" spans="1:24" x14ac:dyDescent="0.25">
      <c r="A750" s="32" t="s">
        <v>518</v>
      </c>
      <c r="B750" s="2" t="s">
        <v>2</v>
      </c>
      <c r="C750" s="64"/>
      <c r="D750" s="7">
        <v>936.02920000000017</v>
      </c>
      <c r="E750" s="182">
        <f>E751</f>
        <v>63022</v>
      </c>
      <c r="F750" s="120"/>
      <c r="G750" s="61"/>
      <c r="H750" s="55">
        <f>H752</f>
        <v>7969674.3250000011</v>
      </c>
      <c r="I750" s="12">
        <f>I752</f>
        <v>-7969674.3250000011</v>
      </c>
      <c r="J750" s="12"/>
      <c r="K750" s="15"/>
      <c r="L750" s="15"/>
      <c r="M750" s="14">
        <f>M752</f>
        <v>30563126.86045821</v>
      </c>
      <c r="N750" s="12">
        <f t="shared" si="137"/>
        <v>30563126.86045821</v>
      </c>
      <c r="O750" s="38"/>
      <c r="P750" s="38"/>
      <c r="Q750" s="38">
        <f t="shared" si="144"/>
        <v>0</v>
      </c>
      <c r="R750" s="38"/>
      <c r="S750" s="38"/>
      <c r="U750" s="38"/>
      <c r="V750" s="38"/>
      <c r="W750" s="38"/>
      <c r="X750" s="38"/>
    </row>
    <row r="751" spans="1:24" x14ac:dyDescent="0.25">
      <c r="A751" s="32" t="s">
        <v>518</v>
      </c>
      <c r="B751" s="2" t="s">
        <v>3</v>
      </c>
      <c r="C751" s="64"/>
      <c r="D751" s="7">
        <v>936.02920000000017</v>
      </c>
      <c r="E751" s="182">
        <f>SUM(E753:E780)</f>
        <v>63022</v>
      </c>
      <c r="F751" s="120">
        <f>SUM(F753:F780)</f>
        <v>31878697.300000004</v>
      </c>
      <c r="G751" s="61"/>
      <c r="H751" s="55">
        <f>SUM(H753:H780)</f>
        <v>15023132.115</v>
      </c>
      <c r="I751" s="12">
        <f>SUM(I753:I780)</f>
        <v>16855565.185000002</v>
      </c>
      <c r="J751" s="12"/>
      <c r="K751" s="15"/>
      <c r="L751" s="12">
        <f>SUM(L753:L780)</f>
        <v>23914701.936139312</v>
      </c>
      <c r="M751" s="15"/>
      <c r="N751" s="12">
        <f t="shared" si="137"/>
        <v>23914701.936139312</v>
      </c>
      <c r="O751" s="38"/>
      <c r="P751" s="38"/>
      <c r="Q751" s="38">
        <f t="shared" si="144"/>
        <v>0</v>
      </c>
      <c r="R751" s="38"/>
      <c r="S751" s="38"/>
      <c r="U751" s="38"/>
      <c r="V751" s="38"/>
      <c r="W751" s="38"/>
      <c r="X751" s="38"/>
    </row>
    <row r="752" spans="1:24" x14ac:dyDescent="0.25">
      <c r="A752" s="5"/>
      <c r="B752" s="1" t="s">
        <v>26</v>
      </c>
      <c r="C752" s="53">
        <v>2</v>
      </c>
      <c r="D752" s="75">
        <v>0</v>
      </c>
      <c r="E752" s="185"/>
      <c r="F752" s="70"/>
      <c r="G752" s="61">
        <v>25</v>
      </c>
      <c r="H752" s="70">
        <f>F751*G752/100</f>
        <v>7969674.3250000011</v>
      </c>
      <c r="I752" s="15">
        <f t="shared" ref="I752:I780" si="145">F752-H752</f>
        <v>-7969674.3250000011</v>
      </c>
      <c r="J752" s="15"/>
      <c r="K752" s="15"/>
      <c r="L752" s="15"/>
      <c r="M752" s="15">
        <f>($L$7*$L$8*E750/$L$10)+($L$7*$L$9*D750/$L$11)</f>
        <v>30563126.86045821</v>
      </c>
      <c r="N752" s="15">
        <f t="shared" si="137"/>
        <v>30563126.86045821</v>
      </c>
      <c r="O752" s="38">
        <f t="shared" si="143"/>
        <v>30563.126860458211</v>
      </c>
      <c r="P752" s="38">
        <v>28339.418083900255</v>
      </c>
      <c r="Q752" s="38">
        <f t="shared" si="144"/>
        <v>28339.4</v>
      </c>
      <c r="R752" s="38"/>
      <c r="S752" s="38"/>
      <c r="U752" s="38"/>
      <c r="V752" s="38"/>
      <c r="W752" s="38"/>
      <c r="X752" s="38"/>
    </row>
    <row r="753" spans="1:24" x14ac:dyDescent="0.25">
      <c r="A753" s="5"/>
      <c r="B753" s="1" t="s">
        <v>519</v>
      </c>
      <c r="C753" s="53">
        <v>4</v>
      </c>
      <c r="D753" s="75">
        <v>24.559899999999999</v>
      </c>
      <c r="E753" s="179">
        <v>850</v>
      </c>
      <c r="F753" s="147">
        <v>708201.8</v>
      </c>
      <c r="G753" s="61">
        <v>75</v>
      </c>
      <c r="H753" s="70">
        <f t="shared" ref="H753:H780" si="146">F753*G753/100</f>
        <v>531151.35</v>
      </c>
      <c r="I753" s="15">
        <f t="shared" si="145"/>
        <v>177050.45000000007</v>
      </c>
      <c r="J753" s="15">
        <f t="shared" si="140"/>
        <v>833.17858823529423</v>
      </c>
      <c r="K753" s="15">
        <f t="shared" ref="K753:K780" si="147">$J$11*$J$19-J753</f>
        <v>-141.72022806535051</v>
      </c>
      <c r="L753" s="15">
        <f t="shared" ref="L753:L780" si="148">IF(K753&gt;0,$J$7*$J$8*(K753/$K$19),0)+$J$7*$J$9*(E753/$E$19)+$J$7*$J$10*(D753/$D$19)</f>
        <v>159724.49852071473</v>
      </c>
      <c r="M753" s="15"/>
      <c r="N753" s="15">
        <f t="shared" si="137"/>
        <v>159724.49852071473</v>
      </c>
      <c r="O753" s="38">
        <f t="shared" si="143"/>
        <v>159.72449852071472</v>
      </c>
      <c r="P753" s="38">
        <v>371.57110419359634</v>
      </c>
      <c r="Q753" s="38">
        <f t="shared" si="144"/>
        <v>371.6</v>
      </c>
      <c r="R753" s="38"/>
      <c r="S753" s="38"/>
      <c r="U753" s="38"/>
      <c r="V753" s="38"/>
      <c r="W753" s="38"/>
      <c r="X753" s="38"/>
    </row>
    <row r="754" spans="1:24" x14ac:dyDescent="0.25">
      <c r="A754" s="5"/>
      <c r="B754" s="1" t="s">
        <v>520</v>
      </c>
      <c r="C754" s="53">
        <v>4</v>
      </c>
      <c r="D754" s="75">
        <v>24.404599999999999</v>
      </c>
      <c r="E754" s="179">
        <v>1737</v>
      </c>
      <c r="F754" s="147">
        <v>218372.7</v>
      </c>
      <c r="G754" s="61">
        <v>75</v>
      </c>
      <c r="H754" s="70">
        <f t="shared" si="146"/>
        <v>163779.52499999999</v>
      </c>
      <c r="I754" s="15">
        <f t="shared" si="145"/>
        <v>54593.175000000017</v>
      </c>
      <c r="J754" s="15">
        <f t="shared" si="140"/>
        <v>125.71830742659759</v>
      </c>
      <c r="K754" s="15">
        <f t="shared" si="147"/>
        <v>565.74005274334615</v>
      </c>
      <c r="L754" s="15">
        <f t="shared" si="148"/>
        <v>979495.98205310164</v>
      </c>
      <c r="M754" s="15"/>
      <c r="N754" s="15">
        <f t="shared" si="137"/>
        <v>979495.98205310164</v>
      </c>
      <c r="O754" s="38">
        <f t="shared" si="143"/>
        <v>979.49598205310167</v>
      </c>
      <c r="P754" s="38">
        <v>903.03629212725195</v>
      </c>
      <c r="Q754" s="38">
        <f t="shared" si="144"/>
        <v>903</v>
      </c>
      <c r="R754" s="38"/>
      <c r="S754" s="38"/>
      <c r="U754" s="38"/>
      <c r="V754" s="38"/>
      <c r="W754" s="38"/>
      <c r="X754" s="38"/>
    </row>
    <row r="755" spans="1:24" x14ac:dyDescent="0.25">
      <c r="A755" s="5"/>
      <c r="B755" s="1" t="s">
        <v>823</v>
      </c>
      <c r="C755" s="53">
        <v>4</v>
      </c>
      <c r="D755" s="75">
        <v>26.257899999999999</v>
      </c>
      <c r="E755" s="179">
        <v>1667</v>
      </c>
      <c r="F755" s="147">
        <v>233555.8</v>
      </c>
      <c r="G755" s="61">
        <v>75</v>
      </c>
      <c r="H755" s="70">
        <f t="shared" si="146"/>
        <v>175166.85</v>
      </c>
      <c r="I755" s="15">
        <f t="shared" si="145"/>
        <v>58388.949999999983</v>
      </c>
      <c r="J755" s="15">
        <f t="shared" si="140"/>
        <v>140.10545890821834</v>
      </c>
      <c r="K755" s="15">
        <f t="shared" si="147"/>
        <v>551.35290126172538</v>
      </c>
      <c r="L755" s="15">
        <f t="shared" si="148"/>
        <v>959183.31294381118</v>
      </c>
      <c r="M755" s="15"/>
      <c r="N755" s="15">
        <f t="shared" si="137"/>
        <v>959183.31294381118</v>
      </c>
      <c r="O755" s="38">
        <f t="shared" si="143"/>
        <v>959.18331294381119</v>
      </c>
      <c r="P755" s="38">
        <v>888.0267138257052</v>
      </c>
      <c r="Q755" s="38">
        <f t="shared" si="144"/>
        <v>888</v>
      </c>
      <c r="R755" s="38"/>
      <c r="S755" s="38"/>
      <c r="U755" s="38"/>
      <c r="V755" s="38"/>
      <c r="W755" s="38"/>
      <c r="X755" s="38"/>
    </row>
    <row r="756" spans="1:24" x14ac:dyDescent="0.25">
      <c r="A756" s="5"/>
      <c r="B756" s="1" t="s">
        <v>521</v>
      </c>
      <c r="C756" s="53">
        <v>4</v>
      </c>
      <c r="D756" s="75">
        <v>28.290900000000004</v>
      </c>
      <c r="E756" s="179">
        <v>1304</v>
      </c>
      <c r="F756" s="147">
        <v>149603.79999999999</v>
      </c>
      <c r="G756" s="61">
        <v>75</v>
      </c>
      <c r="H756" s="70">
        <f t="shared" si="146"/>
        <v>112202.85</v>
      </c>
      <c r="I756" s="15">
        <f t="shared" si="145"/>
        <v>37400.949999999983</v>
      </c>
      <c r="J756" s="15">
        <f t="shared" si="140"/>
        <v>114.72684049079754</v>
      </c>
      <c r="K756" s="15">
        <f t="shared" si="147"/>
        <v>576.73151967914623</v>
      </c>
      <c r="L756" s="15">
        <f t="shared" si="148"/>
        <v>960408.10616202431</v>
      </c>
      <c r="M756" s="15"/>
      <c r="N756" s="15">
        <f t="shared" si="137"/>
        <v>960408.10616202431</v>
      </c>
      <c r="O756" s="38">
        <f t="shared" si="143"/>
        <v>960.4081061620243</v>
      </c>
      <c r="P756" s="38">
        <v>866.89513158667216</v>
      </c>
      <c r="Q756" s="38">
        <f t="shared" si="144"/>
        <v>866.9</v>
      </c>
      <c r="R756" s="38"/>
      <c r="S756" s="38"/>
      <c r="U756" s="38"/>
      <c r="V756" s="38"/>
      <c r="W756" s="38"/>
      <c r="X756" s="38"/>
    </row>
    <row r="757" spans="1:24" x14ac:dyDescent="0.25">
      <c r="A757" s="5"/>
      <c r="B757" s="1" t="s">
        <v>824</v>
      </c>
      <c r="C757" s="53">
        <v>4</v>
      </c>
      <c r="D757" s="75">
        <v>58.626199999999997</v>
      </c>
      <c r="E757" s="179">
        <v>5593</v>
      </c>
      <c r="F757" s="147">
        <v>2598396.6</v>
      </c>
      <c r="G757" s="61">
        <v>75</v>
      </c>
      <c r="H757" s="70">
        <f t="shared" si="146"/>
        <v>1948797.45</v>
      </c>
      <c r="I757" s="15">
        <f t="shared" si="145"/>
        <v>649599.15000000014</v>
      </c>
      <c r="J757" s="15">
        <f t="shared" si="140"/>
        <v>464.58011800464868</v>
      </c>
      <c r="K757" s="15">
        <f t="shared" si="147"/>
        <v>226.87824216529503</v>
      </c>
      <c r="L757" s="15">
        <f t="shared" si="148"/>
        <v>1041047.1900259069</v>
      </c>
      <c r="M757" s="15"/>
      <c r="N757" s="15">
        <f t="shared" si="137"/>
        <v>1041047.1900259069</v>
      </c>
      <c r="O757" s="38">
        <f t="shared" si="143"/>
        <v>1041.047190025907</v>
      </c>
      <c r="P757" s="38">
        <v>973.90575673264527</v>
      </c>
      <c r="Q757" s="38">
        <f t="shared" si="144"/>
        <v>973.9</v>
      </c>
      <c r="R757" s="38"/>
      <c r="S757" s="38"/>
      <c r="U757" s="38"/>
      <c r="V757" s="38"/>
      <c r="W757" s="38"/>
      <c r="X757" s="38"/>
    </row>
    <row r="758" spans="1:24" x14ac:dyDescent="0.25">
      <c r="A758" s="5"/>
      <c r="B758" s="1" t="s">
        <v>398</v>
      </c>
      <c r="C758" s="53">
        <v>4</v>
      </c>
      <c r="D758" s="75">
        <v>75.002099999999999</v>
      </c>
      <c r="E758" s="179">
        <v>3788</v>
      </c>
      <c r="F758" s="147">
        <v>2638185.7000000002</v>
      </c>
      <c r="G758" s="61">
        <v>75</v>
      </c>
      <c r="H758" s="70">
        <f t="shared" si="146"/>
        <v>1978639.2749999999</v>
      </c>
      <c r="I758" s="15">
        <f t="shared" si="145"/>
        <v>659546.42500000028</v>
      </c>
      <c r="J758" s="15">
        <f t="shared" si="140"/>
        <v>696.45873812038019</v>
      </c>
      <c r="K758" s="15">
        <f t="shared" si="147"/>
        <v>-5.0003779504364729</v>
      </c>
      <c r="L758" s="15">
        <f t="shared" si="148"/>
        <v>610717.10074811173</v>
      </c>
      <c r="M758" s="15"/>
      <c r="N758" s="15">
        <f t="shared" si="137"/>
        <v>610717.10074811173</v>
      </c>
      <c r="O758" s="38">
        <f t="shared" si="143"/>
        <v>610.71710074811176</v>
      </c>
      <c r="P758" s="38">
        <v>772.14069820720681</v>
      </c>
      <c r="Q758" s="38">
        <f t="shared" si="144"/>
        <v>772.1</v>
      </c>
      <c r="R758" s="38"/>
      <c r="S758" s="38"/>
      <c r="U758" s="38"/>
      <c r="V758" s="38"/>
      <c r="W758" s="38"/>
      <c r="X758" s="38"/>
    </row>
    <row r="759" spans="1:24" x14ac:dyDescent="0.25">
      <c r="A759" s="5"/>
      <c r="B759" s="1" t="s">
        <v>522</v>
      </c>
      <c r="C759" s="53">
        <v>4</v>
      </c>
      <c r="D759" s="75">
        <v>13.497699999999998</v>
      </c>
      <c r="E759" s="179">
        <v>859</v>
      </c>
      <c r="F759" s="147">
        <v>93901.7</v>
      </c>
      <c r="G759" s="61">
        <v>75</v>
      </c>
      <c r="H759" s="70">
        <f t="shared" si="146"/>
        <v>70426.274999999994</v>
      </c>
      <c r="I759" s="15">
        <f t="shared" si="145"/>
        <v>23475.425000000003</v>
      </c>
      <c r="J759" s="15">
        <f t="shared" si="140"/>
        <v>109.3151338766007</v>
      </c>
      <c r="K759" s="15">
        <f t="shared" si="147"/>
        <v>582.14322629334299</v>
      </c>
      <c r="L759" s="15">
        <f t="shared" si="148"/>
        <v>878079.29937000223</v>
      </c>
      <c r="M759" s="15"/>
      <c r="N759" s="15">
        <f t="shared" si="137"/>
        <v>878079.29937000223</v>
      </c>
      <c r="O759" s="38">
        <f t="shared" si="143"/>
        <v>878.07929937000222</v>
      </c>
      <c r="P759" s="38">
        <v>778.4160130058732</v>
      </c>
      <c r="Q759" s="38">
        <f t="shared" si="144"/>
        <v>778.4</v>
      </c>
      <c r="R759" s="38"/>
      <c r="S759" s="38"/>
      <c r="U759" s="38"/>
      <c r="V759" s="38"/>
      <c r="W759" s="38"/>
      <c r="X759" s="38"/>
    </row>
    <row r="760" spans="1:24" x14ac:dyDescent="0.25">
      <c r="A760" s="5"/>
      <c r="B760" s="1" t="s">
        <v>523</v>
      </c>
      <c r="C760" s="53">
        <v>4</v>
      </c>
      <c r="D760" s="75">
        <v>33.961999999999996</v>
      </c>
      <c r="E760" s="179">
        <v>1550</v>
      </c>
      <c r="F760" s="147">
        <v>366169.7</v>
      </c>
      <c r="G760" s="61">
        <v>75</v>
      </c>
      <c r="H760" s="70">
        <f t="shared" si="146"/>
        <v>274627.27500000002</v>
      </c>
      <c r="I760" s="15">
        <f t="shared" si="145"/>
        <v>91542.424999999988</v>
      </c>
      <c r="J760" s="15">
        <f t="shared" si="140"/>
        <v>236.23851612903226</v>
      </c>
      <c r="K760" s="15">
        <f t="shared" si="147"/>
        <v>455.21984404091143</v>
      </c>
      <c r="L760" s="15">
        <f t="shared" si="148"/>
        <v>845892.2496519282</v>
      </c>
      <c r="M760" s="15"/>
      <c r="N760" s="15">
        <f t="shared" si="137"/>
        <v>845892.2496519282</v>
      </c>
      <c r="O760" s="38">
        <f t="shared" si="143"/>
        <v>845.89224965192818</v>
      </c>
      <c r="P760" s="38">
        <v>799.6069903465152</v>
      </c>
      <c r="Q760" s="38">
        <f t="shared" si="144"/>
        <v>799.6</v>
      </c>
      <c r="R760" s="38"/>
      <c r="S760" s="38"/>
      <c r="U760" s="38"/>
      <c r="V760" s="38"/>
      <c r="W760" s="38"/>
      <c r="X760" s="38"/>
    </row>
    <row r="761" spans="1:24" x14ac:dyDescent="0.25">
      <c r="A761" s="5"/>
      <c r="B761" s="1" t="s">
        <v>524</v>
      </c>
      <c r="C761" s="53">
        <v>4</v>
      </c>
      <c r="D761" s="75">
        <v>19.2516</v>
      </c>
      <c r="E761" s="179">
        <v>1077</v>
      </c>
      <c r="F761" s="147">
        <v>151208.5</v>
      </c>
      <c r="G761" s="61">
        <v>75</v>
      </c>
      <c r="H761" s="70">
        <f t="shared" si="146"/>
        <v>113406.375</v>
      </c>
      <c r="I761" s="15">
        <f t="shared" si="145"/>
        <v>37802.125</v>
      </c>
      <c r="J761" s="15">
        <f t="shared" si="140"/>
        <v>140.3978644382544</v>
      </c>
      <c r="K761" s="15">
        <f t="shared" si="147"/>
        <v>551.06049573168934</v>
      </c>
      <c r="L761" s="15">
        <f t="shared" si="148"/>
        <v>877405.33107233013</v>
      </c>
      <c r="M761" s="15"/>
      <c r="N761" s="15">
        <f t="shared" si="137"/>
        <v>877405.33107233013</v>
      </c>
      <c r="O761" s="38">
        <f t="shared" si="143"/>
        <v>877.40533107233011</v>
      </c>
      <c r="P761" s="38">
        <v>794.97919747093511</v>
      </c>
      <c r="Q761" s="38">
        <f t="shared" si="144"/>
        <v>795</v>
      </c>
      <c r="R761" s="38"/>
      <c r="S761" s="38"/>
      <c r="U761" s="38"/>
      <c r="V761" s="38"/>
      <c r="W761" s="38"/>
      <c r="X761" s="38"/>
    </row>
    <row r="762" spans="1:24" x14ac:dyDescent="0.25">
      <c r="A762" s="5"/>
      <c r="B762" s="1" t="s">
        <v>297</v>
      </c>
      <c r="C762" s="53">
        <v>4</v>
      </c>
      <c r="D762" s="75">
        <v>32.711999999999996</v>
      </c>
      <c r="E762" s="179">
        <v>2184</v>
      </c>
      <c r="F762" s="147">
        <v>691617.2</v>
      </c>
      <c r="G762" s="61">
        <v>75</v>
      </c>
      <c r="H762" s="70">
        <f t="shared" si="146"/>
        <v>518712.9</v>
      </c>
      <c r="I762" s="15">
        <f t="shared" si="145"/>
        <v>172904.29999999993</v>
      </c>
      <c r="J762" s="15">
        <f t="shared" si="140"/>
        <v>316.67454212454209</v>
      </c>
      <c r="K762" s="15">
        <f t="shared" si="147"/>
        <v>374.78381804540163</v>
      </c>
      <c r="L762" s="15">
        <f t="shared" si="148"/>
        <v>803988.47504451487</v>
      </c>
      <c r="M762" s="15"/>
      <c r="N762" s="15">
        <f t="shared" si="137"/>
        <v>803988.47504451487</v>
      </c>
      <c r="O762" s="38">
        <f t="shared" si="143"/>
        <v>803.98847504451487</v>
      </c>
      <c r="P762" s="38">
        <v>902.0549059740996</v>
      </c>
      <c r="Q762" s="38">
        <f t="shared" si="144"/>
        <v>902.1</v>
      </c>
      <c r="R762" s="38"/>
      <c r="S762" s="38"/>
      <c r="U762" s="38"/>
      <c r="V762" s="38"/>
      <c r="W762" s="38"/>
      <c r="X762" s="38"/>
    </row>
    <row r="763" spans="1:24" x14ac:dyDescent="0.25">
      <c r="A763" s="5"/>
      <c r="B763" s="1" t="s">
        <v>132</v>
      </c>
      <c r="C763" s="53">
        <v>4</v>
      </c>
      <c r="D763" s="75">
        <v>16.431900000000002</v>
      </c>
      <c r="E763" s="179">
        <v>801</v>
      </c>
      <c r="F763" s="147">
        <v>138687.1</v>
      </c>
      <c r="G763" s="61">
        <v>75</v>
      </c>
      <c r="H763" s="70">
        <f t="shared" si="146"/>
        <v>104015.325</v>
      </c>
      <c r="I763" s="15">
        <f t="shared" si="145"/>
        <v>34671.775000000009</v>
      </c>
      <c r="J763" s="15">
        <f t="shared" si="140"/>
        <v>173.14244694132336</v>
      </c>
      <c r="K763" s="15">
        <f t="shared" si="147"/>
        <v>518.31591322862039</v>
      </c>
      <c r="L763" s="15">
        <f t="shared" si="148"/>
        <v>798489.5575074876</v>
      </c>
      <c r="M763" s="15"/>
      <c r="N763" s="15">
        <f t="shared" si="137"/>
        <v>798489.5575074876</v>
      </c>
      <c r="O763" s="38">
        <f t="shared" si="143"/>
        <v>798.48955750748758</v>
      </c>
      <c r="P763" s="38">
        <v>772.73288941346971</v>
      </c>
      <c r="Q763" s="38">
        <f t="shared" si="144"/>
        <v>772.7</v>
      </c>
      <c r="R763" s="38"/>
      <c r="S763" s="38"/>
      <c r="U763" s="38"/>
      <c r="V763" s="38"/>
      <c r="W763" s="38"/>
      <c r="X763" s="38"/>
    </row>
    <row r="764" spans="1:24" x14ac:dyDescent="0.25">
      <c r="A764" s="5"/>
      <c r="B764" s="1" t="s">
        <v>525</v>
      </c>
      <c r="C764" s="53">
        <v>4</v>
      </c>
      <c r="D764" s="75">
        <v>39.871500000000005</v>
      </c>
      <c r="E764" s="179">
        <v>1100</v>
      </c>
      <c r="F764" s="147">
        <v>297915.8</v>
      </c>
      <c r="G764" s="61">
        <v>75</v>
      </c>
      <c r="H764" s="70">
        <f t="shared" si="146"/>
        <v>223436.85</v>
      </c>
      <c r="I764" s="15">
        <f t="shared" si="145"/>
        <v>74478.949999999983</v>
      </c>
      <c r="J764" s="15">
        <f t="shared" si="140"/>
        <v>270.83254545454542</v>
      </c>
      <c r="K764" s="15">
        <f t="shared" si="147"/>
        <v>420.62581471539829</v>
      </c>
      <c r="L764" s="15">
        <f t="shared" si="148"/>
        <v>772267.4340135745</v>
      </c>
      <c r="M764" s="15"/>
      <c r="N764" s="15">
        <f t="shared" si="137"/>
        <v>772267.4340135745</v>
      </c>
      <c r="O764" s="38">
        <f t="shared" si="143"/>
        <v>772.26743401357453</v>
      </c>
      <c r="P764" s="38">
        <v>645.44049955870491</v>
      </c>
      <c r="Q764" s="38">
        <f t="shared" si="144"/>
        <v>645.4</v>
      </c>
      <c r="R764" s="38"/>
      <c r="S764" s="38"/>
      <c r="U764" s="38"/>
      <c r="V764" s="38"/>
      <c r="W764" s="38"/>
      <c r="X764" s="38"/>
    </row>
    <row r="765" spans="1:24" x14ac:dyDescent="0.25">
      <c r="A765" s="5"/>
      <c r="B765" s="1" t="s">
        <v>70</v>
      </c>
      <c r="C765" s="53">
        <v>4</v>
      </c>
      <c r="D765" s="75">
        <v>61.625299999999996</v>
      </c>
      <c r="E765" s="179">
        <v>4222</v>
      </c>
      <c r="F765" s="147">
        <v>865343.5</v>
      </c>
      <c r="G765" s="61">
        <v>75</v>
      </c>
      <c r="H765" s="70">
        <f t="shared" si="146"/>
        <v>649007.625</v>
      </c>
      <c r="I765" s="15">
        <f t="shared" si="145"/>
        <v>216335.875</v>
      </c>
      <c r="J765" s="15">
        <f t="shared" si="140"/>
        <v>204.96056371387968</v>
      </c>
      <c r="K765" s="15">
        <f t="shared" si="147"/>
        <v>486.49779645606407</v>
      </c>
      <c r="L765" s="15">
        <f t="shared" si="148"/>
        <v>1242899.8267558261</v>
      </c>
      <c r="M765" s="15"/>
      <c r="N765" s="15">
        <f t="shared" si="137"/>
        <v>1242899.8267558261</v>
      </c>
      <c r="O765" s="38">
        <f t="shared" si="143"/>
        <v>1242.8998267558261</v>
      </c>
      <c r="P765" s="38">
        <v>1132.6416306376238</v>
      </c>
      <c r="Q765" s="38">
        <f t="shared" si="144"/>
        <v>1132.5999999999999</v>
      </c>
      <c r="R765" s="38"/>
      <c r="S765" s="38"/>
      <c r="U765" s="38"/>
      <c r="V765" s="38"/>
      <c r="W765" s="38"/>
      <c r="X765" s="38"/>
    </row>
    <row r="766" spans="1:24" x14ac:dyDescent="0.25">
      <c r="A766" s="5"/>
      <c r="B766" s="1" t="s">
        <v>526</v>
      </c>
      <c r="C766" s="53">
        <v>4</v>
      </c>
      <c r="D766" s="75">
        <v>43.096600000000002</v>
      </c>
      <c r="E766" s="179">
        <v>3001</v>
      </c>
      <c r="F766" s="147">
        <v>615608.30000000005</v>
      </c>
      <c r="G766" s="61">
        <v>75</v>
      </c>
      <c r="H766" s="70">
        <f t="shared" si="146"/>
        <v>461706.22499999998</v>
      </c>
      <c r="I766" s="15">
        <f t="shared" si="145"/>
        <v>153902.07500000007</v>
      </c>
      <c r="J766" s="15">
        <f t="shared" si="140"/>
        <v>205.13438853715431</v>
      </c>
      <c r="K766" s="15">
        <f t="shared" si="147"/>
        <v>486.32397163278938</v>
      </c>
      <c r="L766" s="15">
        <f t="shared" si="148"/>
        <v>1062392.6269178211</v>
      </c>
      <c r="M766" s="15"/>
      <c r="N766" s="15">
        <f t="shared" si="137"/>
        <v>1062392.6269178211</v>
      </c>
      <c r="O766" s="38">
        <f t="shared" si="143"/>
        <v>1062.3926269178212</v>
      </c>
      <c r="P766" s="38">
        <v>983.2247374831129</v>
      </c>
      <c r="Q766" s="38">
        <f t="shared" si="144"/>
        <v>983.2</v>
      </c>
      <c r="R766" s="38"/>
      <c r="S766" s="38"/>
      <c r="U766" s="38"/>
      <c r="V766" s="38"/>
      <c r="W766" s="38"/>
      <c r="X766" s="38"/>
    </row>
    <row r="767" spans="1:24" x14ac:dyDescent="0.25">
      <c r="A767" s="5"/>
      <c r="B767" s="1" t="s">
        <v>527</v>
      </c>
      <c r="C767" s="53">
        <v>4</v>
      </c>
      <c r="D767" s="75">
        <v>19.396799999999999</v>
      </c>
      <c r="E767" s="179">
        <v>1012</v>
      </c>
      <c r="F767" s="147">
        <v>270711.2</v>
      </c>
      <c r="G767" s="61">
        <v>75</v>
      </c>
      <c r="H767" s="70">
        <f t="shared" si="146"/>
        <v>203033.4</v>
      </c>
      <c r="I767" s="15">
        <f t="shared" si="145"/>
        <v>67677.800000000017</v>
      </c>
      <c r="J767" s="15">
        <f t="shared" si="140"/>
        <v>267.50118577075102</v>
      </c>
      <c r="K767" s="15">
        <f t="shared" si="147"/>
        <v>423.9571743991927</v>
      </c>
      <c r="L767" s="15">
        <f t="shared" si="148"/>
        <v>707400.13865748513</v>
      </c>
      <c r="M767" s="15"/>
      <c r="N767" s="15">
        <f t="shared" si="137"/>
        <v>707400.13865748513</v>
      </c>
      <c r="O767" s="38">
        <f t="shared" si="143"/>
        <v>707.40013865748517</v>
      </c>
      <c r="P767" s="38">
        <v>563.18969608567738</v>
      </c>
      <c r="Q767" s="38">
        <f t="shared" si="144"/>
        <v>563.20000000000005</v>
      </c>
      <c r="R767" s="38"/>
      <c r="S767" s="38"/>
      <c r="U767" s="38"/>
      <c r="V767" s="38"/>
      <c r="W767" s="38"/>
      <c r="X767" s="38"/>
    </row>
    <row r="768" spans="1:24" x14ac:dyDescent="0.25">
      <c r="A768" s="5"/>
      <c r="B768" s="1" t="s">
        <v>528</v>
      </c>
      <c r="C768" s="53">
        <v>4</v>
      </c>
      <c r="D768" s="75">
        <v>14.632000000000001</v>
      </c>
      <c r="E768" s="179">
        <v>600</v>
      </c>
      <c r="F768" s="147">
        <v>148031.79999999999</v>
      </c>
      <c r="G768" s="61">
        <v>75</v>
      </c>
      <c r="H768" s="70">
        <f t="shared" si="146"/>
        <v>111023.85</v>
      </c>
      <c r="I768" s="15">
        <f t="shared" si="145"/>
        <v>37007.949999999983</v>
      </c>
      <c r="J768" s="15">
        <f t="shared" si="140"/>
        <v>246.71966666666665</v>
      </c>
      <c r="K768" s="15">
        <f t="shared" si="147"/>
        <v>444.73869350327709</v>
      </c>
      <c r="L768" s="15">
        <f t="shared" si="148"/>
        <v>677701.79499257251</v>
      </c>
      <c r="M768" s="15"/>
      <c r="N768" s="15">
        <f t="shared" si="137"/>
        <v>677701.79499257251</v>
      </c>
      <c r="O768" s="38">
        <f t="shared" si="143"/>
        <v>677.70179499257256</v>
      </c>
      <c r="P768" s="38">
        <v>677.51731903822918</v>
      </c>
      <c r="Q768" s="38">
        <f t="shared" si="144"/>
        <v>677.5</v>
      </c>
      <c r="R768" s="38"/>
      <c r="S768" s="38"/>
      <c r="U768" s="38"/>
      <c r="V768" s="38"/>
      <c r="W768" s="38"/>
      <c r="X768" s="38"/>
    </row>
    <row r="769" spans="1:24" x14ac:dyDescent="0.25">
      <c r="A769" s="5"/>
      <c r="B769" s="1" t="s">
        <v>529</v>
      </c>
      <c r="C769" s="53">
        <v>4</v>
      </c>
      <c r="D769" s="75">
        <v>26.194400000000002</v>
      </c>
      <c r="E769" s="179">
        <v>1162</v>
      </c>
      <c r="F769" s="147">
        <v>274074.90000000002</v>
      </c>
      <c r="G769" s="61">
        <v>75</v>
      </c>
      <c r="H769" s="70">
        <f t="shared" si="146"/>
        <v>205556.17499999999</v>
      </c>
      <c r="I769" s="15">
        <f t="shared" si="145"/>
        <v>68518.725000000035</v>
      </c>
      <c r="J769" s="15">
        <f t="shared" si="140"/>
        <v>235.86480206540449</v>
      </c>
      <c r="K769" s="15">
        <f t="shared" si="147"/>
        <v>455.59355810453923</v>
      </c>
      <c r="L769" s="15">
        <f t="shared" si="148"/>
        <v>783568.56433937885</v>
      </c>
      <c r="M769" s="15"/>
      <c r="N769" s="15">
        <f t="shared" si="137"/>
        <v>783568.56433937885</v>
      </c>
      <c r="O769" s="38">
        <f t="shared" si="143"/>
        <v>783.5685643393789</v>
      </c>
      <c r="P769" s="38">
        <v>701.01418750476819</v>
      </c>
      <c r="Q769" s="38">
        <f t="shared" si="144"/>
        <v>701</v>
      </c>
      <c r="R769" s="38"/>
      <c r="S769" s="38"/>
      <c r="U769" s="38"/>
      <c r="V769" s="38"/>
      <c r="W769" s="38"/>
      <c r="X769" s="38"/>
    </row>
    <row r="770" spans="1:24" x14ac:dyDescent="0.25">
      <c r="A770" s="5"/>
      <c r="B770" s="1" t="s">
        <v>530</v>
      </c>
      <c r="C770" s="53">
        <v>4</v>
      </c>
      <c r="D770" s="75">
        <v>27.970300000000002</v>
      </c>
      <c r="E770" s="179">
        <v>1570</v>
      </c>
      <c r="F770" s="147">
        <v>351500.5</v>
      </c>
      <c r="G770" s="61">
        <v>75</v>
      </c>
      <c r="H770" s="70">
        <f t="shared" si="146"/>
        <v>263625.375</v>
      </c>
      <c r="I770" s="15">
        <f t="shared" si="145"/>
        <v>87875.125</v>
      </c>
      <c r="J770" s="15">
        <f t="shared" si="140"/>
        <v>223.8856687898089</v>
      </c>
      <c r="K770" s="15">
        <f t="shared" si="147"/>
        <v>467.57269138013481</v>
      </c>
      <c r="L770" s="15">
        <f t="shared" si="148"/>
        <v>846284.07181272376</v>
      </c>
      <c r="M770" s="15"/>
      <c r="N770" s="15">
        <f t="shared" ref="N770:N833" si="149">L770+M770</f>
        <v>846284.07181272376</v>
      </c>
      <c r="O770" s="38">
        <f t="shared" si="143"/>
        <v>846.28407181272371</v>
      </c>
      <c r="P770" s="38">
        <v>783.0567503467463</v>
      </c>
      <c r="Q770" s="38">
        <f t="shared" si="144"/>
        <v>783.1</v>
      </c>
      <c r="R770" s="38"/>
      <c r="S770" s="38"/>
      <c r="U770" s="38"/>
      <c r="V770" s="38"/>
      <c r="W770" s="38"/>
      <c r="X770" s="38"/>
    </row>
    <row r="771" spans="1:24" x14ac:dyDescent="0.25">
      <c r="A771" s="5"/>
      <c r="B771" s="1" t="s">
        <v>531</v>
      </c>
      <c r="C771" s="53">
        <v>4</v>
      </c>
      <c r="D771" s="75">
        <v>32.350300000000004</v>
      </c>
      <c r="E771" s="179">
        <v>1629</v>
      </c>
      <c r="F771" s="147">
        <v>205976.3</v>
      </c>
      <c r="G771" s="61">
        <v>75</v>
      </c>
      <c r="H771" s="70">
        <f t="shared" si="146"/>
        <v>154482.22500000001</v>
      </c>
      <c r="I771" s="15">
        <f t="shared" si="145"/>
        <v>51494.074999999983</v>
      </c>
      <c r="J771" s="15">
        <f t="shared" si="140"/>
        <v>126.44340085942295</v>
      </c>
      <c r="K771" s="15">
        <f t="shared" si="147"/>
        <v>565.01495931052079</v>
      </c>
      <c r="L771" s="15">
        <f t="shared" si="148"/>
        <v>990742.00088533282</v>
      </c>
      <c r="M771" s="15"/>
      <c r="N771" s="15">
        <f t="shared" si="149"/>
        <v>990742.00088533282</v>
      </c>
      <c r="O771" s="38">
        <f t="shared" si="143"/>
        <v>990.7420008853328</v>
      </c>
      <c r="P771" s="38">
        <v>879.97988451532183</v>
      </c>
      <c r="Q771" s="38">
        <f t="shared" si="144"/>
        <v>880</v>
      </c>
      <c r="R771" s="38"/>
      <c r="S771" s="38"/>
      <c r="U771" s="38"/>
      <c r="V771" s="38"/>
      <c r="W771" s="38"/>
      <c r="X771" s="38"/>
    </row>
    <row r="772" spans="1:24" x14ac:dyDescent="0.25">
      <c r="A772" s="5"/>
      <c r="B772" s="1" t="s">
        <v>532</v>
      </c>
      <c r="C772" s="53">
        <v>4</v>
      </c>
      <c r="D772" s="75">
        <v>49.196099999999994</v>
      </c>
      <c r="E772" s="179">
        <v>3006</v>
      </c>
      <c r="F772" s="147">
        <v>1386971.8</v>
      </c>
      <c r="G772" s="61">
        <v>75</v>
      </c>
      <c r="H772" s="70">
        <f t="shared" si="146"/>
        <v>1040228.85</v>
      </c>
      <c r="I772" s="15">
        <f t="shared" si="145"/>
        <v>346742.95000000007</v>
      </c>
      <c r="J772" s="15">
        <f t="shared" si="140"/>
        <v>461.40113107119095</v>
      </c>
      <c r="K772" s="15">
        <f t="shared" si="147"/>
        <v>230.05722909875277</v>
      </c>
      <c r="L772" s="15">
        <f t="shared" si="148"/>
        <v>750696.85006704857</v>
      </c>
      <c r="M772" s="15"/>
      <c r="N772" s="15">
        <f t="shared" si="149"/>
        <v>750696.85006704857</v>
      </c>
      <c r="O772" s="38">
        <f t="shared" si="143"/>
        <v>750.69685006704856</v>
      </c>
      <c r="P772" s="38">
        <v>830.47209113660358</v>
      </c>
      <c r="Q772" s="38">
        <f t="shared" si="144"/>
        <v>830.5</v>
      </c>
      <c r="R772" s="38"/>
      <c r="S772" s="38"/>
      <c r="U772" s="38"/>
      <c r="V772" s="38"/>
      <c r="W772" s="38"/>
      <c r="X772" s="38"/>
    </row>
    <row r="773" spans="1:24" x14ac:dyDescent="0.25">
      <c r="A773" s="5"/>
      <c r="B773" s="1" t="s">
        <v>825</v>
      </c>
      <c r="C773" s="53">
        <v>3</v>
      </c>
      <c r="D773" s="75">
        <v>52.1601</v>
      </c>
      <c r="E773" s="179">
        <v>11614</v>
      </c>
      <c r="F773" s="147">
        <v>16156165.199999999</v>
      </c>
      <c r="G773" s="61">
        <v>20</v>
      </c>
      <c r="H773" s="70">
        <f t="shared" si="146"/>
        <v>3231233.04</v>
      </c>
      <c r="I773" s="15">
        <f t="shared" si="145"/>
        <v>12924932.16</v>
      </c>
      <c r="J773" s="15">
        <f t="shared" si="140"/>
        <v>1391.0939555708626</v>
      </c>
      <c r="K773" s="15">
        <f t="shared" si="147"/>
        <v>-699.63559540091887</v>
      </c>
      <c r="L773" s="15">
        <f t="shared" si="148"/>
        <v>1350705.7717034575</v>
      </c>
      <c r="M773" s="15"/>
      <c r="N773" s="15">
        <f t="shared" si="149"/>
        <v>1350705.7717034575</v>
      </c>
      <c r="O773" s="38">
        <f t="shared" si="143"/>
        <v>1350.7057717034575</v>
      </c>
      <c r="P773" s="38">
        <v>1246.52903993981</v>
      </c>
      <c r="Q773" s="38">
        <f t="shared" si="144"/>
        <v>1246.5</v>
      </c>
      <c r="R773" s="38"/>
      <c r="S773" s="38"/>
      <c r="U773" s="38"/>
      <c r="V773" s="38"/>
      <c r="W773" s="38"/>
      <c r="X773" s="38"/>
    </row>
    <row r="774" spans="1:24" x14ac:dyDescent="0.25">
      <c r="A774" s="5"/>
      <c r="B774" s="1" t="s">
        <v>533</v>
      </c>
      <c r="C774" s="53">
        <v>4</v>
      </c>
      <c r="D774" s="75">
        <v>25.946999999999999</v>
      </c>
      <c r="E774" s="179">
        <v>1808</v>
      </c>
      <c r="F774" s="147">
        <v>605875.9</v>
      </c>
      <c r="G774" s="61">
        <v>75</v>
      </c>
      <c r="H774" s="70">
        <f t="shared" si="146"/>
        <v>454406.92499999999</v>
      </c>
      <c r="I774" s="15">
        <f t="shared" si="145"/>
        <v>151468.97500000003</v>
      </c>
      <c r="J774" s="15">
        <f t="shared" si="140"/>
        <v>335.10835176991151</v>
      </c>
      <c r="K774" s="15">
        <f t="shared" si="147"/>
        <v>356.35000840003221</v>
      </c>
      <c r="L774" s="15">
        <f t="shared" si="148"/>
        <v>721617.45252437354</v>
      </c>
      <c r="M774" s="15"/>
      <c r="N774" s="15">
        <f t="shared" si="149"/>
        <v>721617.45252437354</v>
      </c>
      <c r="O774" s="38">
        <f t="shared" si="143"/>
        <v>721.61745252437356</v>
      </c>
      <c r="P774" s="38">
        <v>709.35652429961931</v>
      </c>
      <c r="Q774" s="38">
        <f t="shared" si="144"/>
        <v>709.4</v>
      </c>
      <c r="R774" s="38"/>
      <c r="S774" s="38"/>
      <c r="U774" s="38"/>
      <c r="V774" s="38"/>
      <c r="W774" s="38"/>
      <c r="X774" s="38"/>
    </row>
    <row r="775" spans="1:24" x14ac:dyDescent="0.25">
      <c r="A775" s="5"/>
      <c r="B775" s="1" t="s">
        <v>534</v>
      </c>
      <c r="C775" s="53">
        <v>4</v>
      </c>
      <c r="D775" s="75">
        <v>24.24</v>
      </c>
      <c r="E775" s="179">
        <v>1102</v>
      </c>
      <c r="F775" s="147">
        <v>232293.3</v>
      </c>
      <c r="G775" s="61">
        <v>75</v>
      </c>
      <c r="H775" s="70">
        <f t="shared" si="146"/>
        <v>174219.97500000001</v>
      </c>
      <c r="I775" s="15">
        <f t="shared" si="145"/>
        <v>58073.324999999983</v>
      </c>
      <c r="J775" s="15">
        <f t="shared" si="140"/>
        <v>210.79246823956441</v>
      </c>
      <c r="K775" s="15">
        <f t="shared" si="147"/>
        <v>480.6658919303793</v>
      </c>
      <c r="L775" s="15">
        <f t="shared" si="148"/>
        <v>803943.05371585488</v>
      </c>
      <c r="M775" s="15"/>
      <c r="N775" s="15">
        <f t="shared" si="149"/>
        <v>803943.05371585488</v>
      </c>
      <c r="O775" s="38">
        <f t="shared" si="143"/>
        <v>803.94305371585483</v>
      </c>
      <c r="P775" s="38">
        <v>560.1356021511989</v>
      </c>
      <c r="Q775" s="38">
        <f t="shared" si="144"/>
        <v>560.1</v>
      </c>
      <c r="R775" s="38"/>
      <c r="S775" s="38"/>
      <c r="U775" s="38"/>
      <c r="V775" s="38"/>
      <c r="W775" s="38"/>
      <c r="X775" s="38"/>
    </row>
    <row r="776" spans="1:24" x14ac:dyDescent="0.25">
      <c r="A776" s="5"/>
      <c r="B776" s="1" t="s">
        <v>826</v>
      </c>
      <c r="C776" s="53">
        <v>4</v>
      </c>
      <c r="D776" s="75">
        <v>16.225899999999999</v>
      </c>
      <c r="E776" s="179">
        <v>486</v>
      </c>
      <c r="F776" s="147">
        <v>64096.1</v>
      </c>
      <c r="G776" s="61">
        <v>75</v>
      </c>
      <c r="H776" s="70">
        <f t="shared" si="146"/>
        <v>48072.074999999997</v>
      </c>
      <c r="I776" s="15">
        <f t="shared" si="145"/>
        <v>16024.025000000001</v>
      </c>
      <c r="J776" s="15">
        <f t="shared" si="140"/>
        <v>131.88497942386832</v>
      </c>
      <c r="K776" s="15">
        <f t="shared" si="147"/>
        <v>559.57338074607537</v>
      </c>
      <c r="L776" s="15">
        <f t="shared" si="148"/>
        <v>818548.05138554482</v>
      </c>
      <c r="M776" s="15"/>
      <c r="N776" s="15">
        <f t="shared" si="149"/>
        <v>818548.05138554482</v>
      </c>
      <c r="O776" s="38">
        <f t="shared" si="143"/>
        <v>818.5480513855448</v>
      </c>
      <c r="P776" s="38">
        <v>766.77890350110852</v>
      </c>
      <c r="Q776" s="38">
        <f t="shared" si="144"/>
        <v>766.8</v>
      </c>
      <c r="R776" s="38"/>
      <c r="S776" s="38"/>
      <c r="U776" s="38"/>
      <c r="V776" s="38"/>
      <c r="W776" s="38"/>
      <c r="X776" s="38"/>
    </row>
    <row r="777" spans="1:24" x14ac:dyDescent="0.25">
      <c r="A777" s="5"/>
      <c r="B777" s="1" t="s">
        <v>535</v>
      </c>
      <c r="C777" s="53">
        <v>4</v>
      </c>
      <c r="D777" s="75">
        <v>31.949000000000002</v>
      </c>
      <c r="E777" s="179">
        <v>1501</v>
      </c>
      <c r="F777" s="147">
        <v>814780.2</v>
      </c>
      <c r="G777" s="61">
        <v>75</v>
      </c>
      <c r="H777" s="70">
        <f t="shared" si="146"/>
        <v>611085.15</v>
      </c>
      <c r="I777" s="15">
        <f t="shared" si="145"/>
        <v>203695.04999999993</v>
      </c>
      <c r="J777" s="15">
        <f t="shared" si="140"/>
        <v>542.82491672218521</v>
      </c>
      <c r="K777" s="15">
        <f t="shared" si="147"/>
        <v>148.63344344775851</v>
      </c>
      <c r="L777" s="15">
        <f t="shared" si="148"/>
        <v>440002.05215778184</v>
      </c>
      <c r="M777" s="15"/>
      <c r="N777" s="15">
        <f t="shared" si="149"/>
        <v>440002.05215778184</v>
      </c>
      <c r="O777" s="38">
        <f t="shared" si="143"/>
        <v>440.00205215778186</v>
      </c>
      <c r="P777" s="38">
        <v>514.10264711799209</v>
      </c>
      <c r="Q777" s="38">
        <f t="shared" si="144"/>
        <v>514.1</v>
      </c>
      <c r="R777" s="38"/>
      <c r="S777" s="38"/>
      <c r="U777" s="38"/>
      <c r="V777" s="38"/>
      <c r="W777" s="38"/>
      <c r="X777" s="38"/>
    </row>
    <row r="778" spans="1:24" x14ac:dyDescent="0.25">
      <c r="A778" s="5"/>
      <c r="B778" s="1" t="s">
        <v>536</v>
      </c>
      <c r="C778" s="53">
        <v>4</v>
      </c>
      <c r="D778" s="75">
        <v>48.289499999999997</v>
      </c>
      <c r="E778" s="179">
        <v>2894</v>
      </c>
      <c r="F778" s="147">
        <v>472109.3</v>
      </c>
      <c r="G778" s="61">
        <v>75</v>
      </c>
      <c r="H778" s="70">
        <f t="shared" si="146"/>
        <v>354081.97499999998</v>
      </c>
      <c r="I778" s="15">
        <f t="shared" si="145"/>
        <v>118027.32500000001</v>
      </c>
      <c r="J778" s="15">
        <f t="shared" si="140"/>
        <v>163.13382861091915</v>
      </c>
      <c r="K778" s="15">
        <f t="shared" si="147"/>
        <v>528.32453155902454</v>
      </c>
      <c r="L778" s="15">
        <f t="shared" si="148"/>
        <v>1120700.6996033958</v>
      </c>
      <c r="M778" s="15"/>
      <c r="N778" s="15">
        <f t="shared" si="149"/>
        <v>1120700.6996033958</v>
      </c>
      <c r="O778" s="38">
        <f t="shared" si="143"/>
        <v>1120.7006996033958</v>
      </c>
      <c r="P778" s="38">
        <v>1016.3227487583473</v>
      </c>
      <c r="Q778" s="38">
        <f t="shared" si="144"/>
        <v>1016.3</v>
      </c>
      <c r="R778" s="38"/>
      <c r="S778" s="38"/>
      <c r="U778" s="38"/>
      <c r="V778" s="38"/>
      <c r="W778" s="38"/>
      <c r="X778" s="38"/>
    </row>
    <row r="779" spans="1:24" x14ac:dyDescent="0.25">
      <c r="A779" s="5"/>
      <c r="B779" s="1" t="s">
        <v>414</v>
      </c>
      <c r="C779" s="53">
        <v>4</v>
      </c>
      <c r="D779" s="75">
        <v>24.758200000000002</v>
      </c>
      <c r="E779" s="179">
        <v>2100</v>
      </c>
      <c r="F779" s="147">
        <v>407779.6</v>
      </c>
      <c r="G779" s="61">
        <v>75</v>
      </c>
      <c r="H779" s="70">
        <f t="shared" si="146"/>
        <v>305834.7</v>
      </c>
      <c r="I779" s="15">
        <f t="shared" si="145"/>
        <v>101944.89999999997</v>
      </c>
      <c r="J779" s="15">
        <f t="shared" si="140"/>
        <v>194.18076190476188</v>
      </c>
      <c r="K779" s="15">
        <f t="shared" si="147"/>
        <v>497.27759826518184</v>
      </c>
      <c r="L779" s="15">
        <f t="shared" si="148"/>
        <v>929776.22956590005</v>
      </c>
      <c r="M779" s="15"/>
      <c r="N779" s="15">
        <f t="shared" si="149"/>
        <v>929776.22956590005</v>
      </c>
      <c r="O779" s="38">
        <f t="shared" si="143"/>
        <v>929.77622956590005</v>
      </c>
      <c r="P779" s="38">
        <v>857.15184224450422</v>
      </c>
      <c r="Q779" s="38">
        <f t="shared" si="144"/>
        <v>857.2</v>
      </c>
      <c r="R779" s="38"/>
      <c r="S779" s="38"/>
      <c r="U779" s="38"/>
      <c r="V779" s="38"/>
      <c r="W779" s="38"/>
      <c r="X779" s="38"/>
    </row>
    <row r="780" spans="1:24" x14ac:dyDescent="0.25">
      <c r="A780" s="5"/>
      <c r="B780" s="1" t="s">
        <v>537</v>
      </c>
      <c r="C780" s="53">
        <v>4</v>
      </c>
      <c r="D780" s="75">
        <v>45.129399999999997</v>
      </c>
      <c r="E780" s="179">
        <v>2805</v>
      </c>
      <c r="F780" s="147">
        <v>721563</v>
      </c>
      <c r="G780" s="61">
        <v>75</v>
      </c>
      <c r="H780" s="70">
        <f t="shared" si="146"/>
        <v>541172.25</v>
      </c>
      <c r="I780" s="15">
        <f t="shared" si="145"/>
        <v>180390.75</v>
      </c>
      <c r="J780" s="15">
        <f t="shared" si="140"/>
        <v>257.24171122994653</v>
      </c>
      <c r="K780" s="15">
        <f t="shared" si="147"/>
        <v>434.21664893999719</v>
      </c>
      <c r="L780" s="15">
        <f t="shared" si="148"/>
        <v>981024.21394130425</v>
      </c>
      <c r="M780" s="15"/>
      <c r="N780" s="15">
        <f t="shared" si="149"/>
        <v>981024.21394130425</v>
      </c>
      <c r="O780" s="38">
        <f t="shared" si="143"/>
        <v>981.0242139413042</v>
      </c>
      <c r="P780" s="38">
        <v>899.61818723632325</v>
      </c>
      <c r="Q780" s="38">
        <f t="shared" si="144"/>
        <v>899.6</v>
      </c>
      <c r="R780" s="38"/>
      <c r="S780" s="38"/>
      <c r="U780" s="38"/>
      <c r="V780" s="38"/>
      <c r="W780" s="38"/>
      <c r="X780" s="38"/>
    </row>
    <row r="781" spans="1:24" x14ac:dyDescent="0.25">
      <c r="A781" s="5"/>
      <c r="B781" s="8"/>
      <c r="C781" s="8"/>
      <c r="D781" s="75">
        <v>0</v>
      </c>
      <c r="E781" s="181"/>
      <c r="F781" s="62"/>
      <c r="G781" s="61"/>
      <c r="H781" s="62">
        <f>H782+H783</f>
        <v>21602481.654999997</v>
      </c>
      <c r="K781" s="15"/>
      <c r="L781" s="15"/>
      <c r="M781" s="15"/>
      <c r="N781" s="15"/>
      <c r="O781" s="38">
        <f t="shared" si="143"/>
        <v>0</v>
      </c>
      <c r="P781" s="38">
        <v>0</v>
      </c>
      <c r="Q781" s="38">
        <f t="shared" si="144"/>
        <v>0</v>
      </c>
      <c r="R781" s="38"/>
      <c r="S781" s="38"/>
      <c r="U781" s="38"/>
      <c r="V781" s="38"/>
      <c r="W781" s="38"/>
      <c r="X781" s="38"/>
    </row>
    <row r="782" spans="1:24" x14ac:dyDescent="0.25">
      <c r="A782" s="32" t="s">
        <v>538</v>
      </c>
      <c r="B782" s="2" t="s">
        <v>2</v>
      </c>
      <c r="C782" s="64"/>
      <c r="D782" s="7">
        <v>1033.7047000000002</v>
      </c>
      <c r="E782" s="182">
        <f>E783</f>
        <v>83553</v>
      </c>
      <c r="F782" s="120"/>
      <c r="G782" s="61"/>
      <c r="H782" s="55">
        <f>H784</f>
        <v>7410916.5999999996</v>
      </c>
      <c r="I782" s="12">
        <f>I784</f>
        <v>-7410916.5999999996</v>
      </c>
      <c r="J782" s="12"/>
      <c r="K782" s="15"/>
      <c r="L782" s="15"/>
      <c r="M782" s="14">
        <f>M784</f>
        <v>37494523.932777569</v>
      </c>
      <c r="N782" s="12">
        <f t="shared" si="149"/>
        <v>37494523.932777569</v>
      </c>
      <c r="O782" s="38"/>
      <c r="P782" s="38"/>
      <c r="Q782" s="38">
        <f t="shared" si="144"/>
        <v>0</v>
      </c>
      <c r="R782" s="38"/>
      <c r="S782" s="38"/>
      <c r="U782" s="38"/>
      <c r="V782" s="38"/>
      <c r="W782" s="38"/>
      <c r="X782" s="38"/>
    </row>
    <row r="783" spans="1:24" x14ac:dyDescent="0.25">
      <c r="A783" s="32" t="s">
        <v>538</v>
      </c>
      <c r="B783" s="2" t="s">
        <v>3</v>
      </c>
      <c r="C783" s="64"/>
      <c r="D783" s="7">
        <v>1033.7047000000002</v>
      </c>
      <c r="E783" s="182">
        <f>SUM(E785:E810)</f>
        <v>83553</v>
      </c>
      <c r="F783" s="120">
        <f>SUM(F785:F810)</f>
        <v>29643666.400000002</v>
      </c>
      <c r="G783" s="61"/>
      <c r="H783" s="55">
        <f>SUM(H785:H810)</f>
        <v>14191565.054999998</v>
      </c>
      <c r="I783" s="12">
        <f>SUM(I785:I810)</f>
        <v>15452101.345000001</v>
      </c>
      <c r="J783" s="12"/>
      <c r="K783" s="15"/>
      <c r="L783" s="12">
        <f>SUM(L785:L810)</f>
        <v>27131977.8399707</v>
      </c>
      <c r="M783" s="15"/>
      <c r="N783" s="12">
        <f t="shared" si="149"/>
        <v>27131977.8399707</v>
      </c>
      <c r="O783" s="38"/>
      <c r="P783" s="38"/>
      <c r="Q783" s="38">
        <f t="shared" si="144"/>
        <v>0</v>
      </c>
      <c r="R783" s="38"/>
      <c r="S783" s="38"/>
      <c r="U783" s="38"/>
      <c r="V783" s="38"/>
      <c r="W783" s="38"/>
      <c r="X783" s="38"/>
    </row>
    <row r="784" spans="1:24" x14ac:dyDescent="0.25">
      <c r="A784" s="5"/>
      <c r="B784" s="1" t="s">
        <v>26</v>
      </c>
      <c r="C784" s="53">
        <v>2</v>
      </c>
      <c r="D784" s="75">
        <v>0</v>
      </c>
      <c r="E784" s="185"/>
      <c r="F784" s="70"/>
      <c r="G784" s="61">
        <v>25</v>
      </c>
      <c r="H784" s="70">
        <f>F783*G784/100</f>
        <v>7410916.5999999996</v>
      </c>
      <c r="I784" s="15">
        <f t="shared" ref="I784:I810" si="150">F784-H784</f>
        <v>-7410916.5999999996</v>
      </c>
      <c r="J784" s="15"/>
      <c r="K784" s="15"/>
      <c r="L784" s="15"/>
      <c r="M784" s="15">
        <f>($L$7*$L$8*E782/$L$10)+($L$7*$L$9*D782/$L$11)</f>
        <v>37494523.932777569</v>
      </c>
      <c r="N784" s="15">
        <f t="shared" si="149"/>
        <v>37494523.932777569</v>
      </c>
      <c r="O784" s="38">
        <f t="shared" si="143"/>
        <v>37494.523932777571</v>
      </c>
      <c r="P784" s="38">
        <v>34771.615017567397</v>
      </c>
      <c r="Q784" s="38">
        <f t="shared" si="144"/>
        <v>34771.599999999999</v>
      </c>
      <c r="R784" s="38"/>
      <c r="S784" s="38"/>
      <c r="U784" s="38"/>
      <c r="V784" s="38"/>
      <c r="W784" s="38"/>
      <c r="X784" s="38"/>
    </row>
    <row r="785" spans="1:24" x14ac:dyDescent="0.25">
      <c r="A785" s="5"/>
      <c r="B785" s="1" t="s">
        <v>539</v>
      </c>
      <c r="C785" s="53">
        <v>4</v>
      </c>
      <c r="D785" s="75">
        <v>68.235900000000001</v>
      </c>
      <c r="E785" s="179">
        <v>5768</v>
      </c>
      <c r="F785" s="148">
        <v>1069466.3</v>
      </c>
      <c r="G785" s="61">
        <v>75</v>
      </c>
      <c r="H785" s="70">
        <f t="shared" ref="H785:H810" si="151">F785*G785/100</f>
        <v>802099.72499999998</v>
      </c>
      <c r="I785" s="15">
        <f t="shared" si="150"/>
        <v>267366.57500000007</v>
      </c>
      <c r="J785" s="15">
        <f t="shared" si="140"/>
        <v>185.41371359223302</v>
      </c>
      <c r="K785" s="15">
        <f t="shared" ref="K785:K810" si="152">$J$11*$J$19-J785</f>
        <v>506.04464657771069</v>
      </c>
      <c r="L785" s="15">
        <f t="shared" ref="L785:L810" si="153">IF(K785&gt;0,$J$7*$J$8*(K785/$K$19),0)+$J$7*$J$9*(E785/$E$19)+$J$7*$J$10*(D785/$D$19)</f>
        <v>1446902.2968565531</v>
      </c>
      <c r="M785" s="15"/>
      <c r="N785" s="15">
        <f t="shared" si="149"/>
        <v>1446902.2968565531</v>
      </c>
      <c r="O785" s="38">
        <f t="shared" si="143"/>
        <v>1446.902296856553</v>
      </c>
      <c r="P785" s="38">
        <v>1375.4632258597362</v>
      </c>
      <c r="Q785" s="38">
        <f t="shared" si="144"/>
        <v>1375.5</v>
      </c>
      <c r="R785" s="38"/>
      <c r="S785" s="38"/>
      <c r="U785" s="38"/>
      <c r="V785" s="38"/>
      <c r="W785" s="38"/>
      <c r="X785" s="38"/>
    </row>
    <row r="786" spans="1:24" x14ac:dyDescent="0.25">
      <c r="A786" s="5"/>
      <c r="B786" s="1" t="s">
        <v>540</v>
      </c>
      <c r="C786" s="53">
        <v>4</v>
      </c>
      <c r="D786" s="75">
        <v>23.710999999999999</v>
      </c>
      <c r="E786" s="179">
        <v>2346</v>
      </c>
      <c r="F786" s="148">
        <v>231874</v>
      </c>
      <c r="G786" s="61">
        <v>75</v>
      </c>
      <c r="H786" s="70">
        <f t="shared" si="151"/>
        <v>173905.5</v>
      </c>
      <c r="I786" s="15">
        <f t="shared" si="150"/>
        <v>57968.5</v>
      </c>
      <c r="J786" s="15">
        <f t="shared" si="140"/>
        <v>98.838022165387898</v>
      </c>
      <c r="K786" s="15">
        <f t="shared" si="152"/>
        <v>592.62033800455583</v>
      </c>
      <c r="L786" s="15">
        <f t="shared" si="153"/>
        <v>1074886.762817235</v>
      </c>
      <c r="M786" s="15"/>
      <c r="N786" s="15">
        <f t="shared" si="149"/>
        <v>1074886.762817235</v>
      </c>
      <c r="O786" s="38">
        <f t="shared" si="143"/>
        <v>1074.886762817235</v>
      </c>
      <c r="P786" s="38">
        <v>998.45278364902219</v>
      </c>
      <c r="Q786" s="38">
        <f t="shared" si="144"/>
        <v>998.5</v>
      </c>
      <c r="R786" s="38"/>
      <c r="S786" s="38"/>
      <c r="U786" s="38"/>
      <c r="V786" s="38"/>
      <c r="W786" s="38"/>
      <c r="X786" s="38"/>
    </row>
    <row r="787" spans="1:24" x14ac:dyDescent="0.25">
      <c r="A787" s="5"/>
      <c r="B787" s="1" t="s">
        <v>541</v>
      </c>
      <c r="C787" s="53">
        <v>4</v>
      </c>
      <c r="D787" s="75">
        <v>30.564899999999998</v>
      </c>
      <c r="E787" s="179">
        <v>1850</v>
      </c>
      <c r="F787" s="148">
        <v>367773.3</v>
      </c>
      <c r="G787" s="61">
        <v>75</v>
      </c>
      <c r="H787" s="70">
        <f t="shared" si="151"/>
        <v>275829.97499999998</v>
      </c>
      <c r="I787" s="15">
        <f t="shared" si="150"/>
        <v>91943.325000000012</v>
      </c>
      <c r="J787" s="15">
        <f t="shared" si="140"/>
        <v>198.79637837837836</v>
      </c>
      <c r="K787" s="15">
        <f t="shared" si="152"/>
        <v>492.66198179156538</v>
      </c>
      <c r="L787" s="15">
        <f t="shared" si="153"/>
        <v>915090.57566484669</v>
      </c>
      <c r="M787" s="15"/>
      <c r="N787" s="15">
        <f t="shared" si="149"/>
        <v>915090.57566484669</v>
      </c>
      <c r="O787" s="38">
        <f t="shared" si="143"/>
        <v>915.09057566484671</v>
      </c>
      <c r="P787" s="38">
        <v>826.16082950484792</v>
      </c>
      <c r="Q787" s="38">
        <f t="shared" si="144"/>
        <v>826.2</v>
      </c>
      <c r="R787" s="38"/>
      <c r="S787" s="38"/>
      <c r="U787" s="38"/>
      <c r="V787" s="38"/>
      <c r="W787" s="38"/>
      <c r="X787" s="38"/>
    </row>
    <row r="788" spans="1:24" x14ac:dyDescent="0.25">
      <c r="A788" s="5"/>
      <c r="B788" s="1" t="s">
        <v>542</v>
      </c>
      <c r="C788" s="53">
        <v>4</v>
      </c>
      <c r="D788" s="75">
        <v>44.598300000000002</v>
      </c>
      <c r="E788" s="179">
        <v>3347</v>
      </c>
      <c r="F788" s="148">
        <v>744968.3</v>
      </c>
      <c r="G788" s="61">
        <v>75</v>
      </c>
      <c r="H788" s="70">
        <f t="shared" si="151"/>
        <v>558726.22499999998</v>
      </c>
      <c r="I788" s="15">
        <f t="shared" si="150"/>
        <v>186242.07500000007</v>
      </c>
      <c r="J788" s="15">
        <f t="shared" ref="J788:J849" si="154">F788/E788</f>
        <v>222.57792052584406</v>
      </c>
      <c r="K788" s="15">
        <f t="shared" si="152"/>
        <v>468.88043964409962</v>
      </c>
      <c r="L788" s="15">
        <f t="shared" si="153"/>
        <v>1080009.1397730811</v>
      </c>
      <c r="M788" s="15"/>
      <c r="N788" s="15">
        <f t="shared" si="149"/>
        <v>1080009.1397730811</v>
      </c>
      <c r="O788" s="38">
        <f t="shared" si="143"/>
        <v>1080.009139773081</v>
      </c>
      <c r="P788" s="38">
        <v>1025.6174406505118</v>
      </c>
      <c r="Q788" s="38">
        <f t="shared" si="144"/>
        <v>1025.5999999999999</v>
      </c>
      <c r="R788" s="38"/>
      <c r="S788" s="38"/>
      <c r="U788" s="38"/>
      <c r="V788" s="38"/>
      <c r="W788" s="38"/>
      <c r="X788" s="38"/>
    </row>
    <row r="789" spans="1:24" x14ac:dyDescent="0.25">
      <c r="A789" s="5"/>
      <c r="B789" s="1" t="s">
        <v>543</v>
      </c>
      <c r="C789" s="53">
        <v>4</v>
      </c>
      <c r="D789" s="75">
        <v>2.4043999999999999</v>
      </c>
      <c r="E789" s="179">
        <v>3040</v>
      </c>
      <c r="F789" s="148">
        <v>2383950.5</v>
      </c>
      <c r="G789" s="61">
        <v>75</v>
      </c>
      <c r="H789" s="70">
        <f t="shared" si="151"/>
        <v>1787962.875</v>
      </c>
      <c r="I789" s="15">
        <f t="shared" si="150"/>
        <v>595987.625</v>
      </c>
      <c r="J789" s="15">
        <f t="shared" si="154"/>
        <v>784.19424342105265</v>
      </c>
      <c r="K789" s="15">
        <f t="shared" si="152"/>
        <v>-92.73588325110893</v>
      </c>
      <c r="L789" s="15">
        <f t="shared" si="153"/>
        <v>320541.60608146468</v>
      </c>
      <c r="M789" s="15"/>
      <c r="N789" s="15">
        <f t="shared" si="149"/>
        <v>320541.60608146468</v>
      </c>
      <c r="O789" s="38">
        <f t="shared" si="143"/>
        <v>320.54160608146469</v>
      </c>
      <c r="P789" s="38">
        <v>387.10374279395995</v>
      </c>
      <c r="Q789" s="38">
        <f t="shared" si="144"/>
        <v>387.1</v>
      </c>
      <c r="R789" s="38"/>
      <c r="S789" s="38"/>
      <c r="U789" s="38"/>
      <c r="V789" s="38"/>
      <c r="W789" s="38"/>
      <c r="X789" s="38"/>
    </row>
    <row r="790" spans="1:24" x14ac:dyDescent="0.25">
      <c r="A790" s="5"/>
      <c r="B790" s="1" t="s">
        <v>544</v>
      </c>
      <c r="C790" s="53">
        <v>4</v>
      </c>
      <c r="D790" s="75">
        <v>28.414400000000001</v>
      </c>
      <c r="E790" s="179">
        <v>1323</v>
      </c>
      <c r="F790" s="148">
        <v>136304.6</v>
      </c>
      <c r="G790" s="61">
        <v>75</v>
      </c>
      <c r="H790" s="70">
        <f t="shared" si="151"/>
        <v>102228.45</v>
      </c>
      <c r="I790" s="15">
        <f t="shared" si="150"/>
        <v>34076.150000000009</v>
      </c>
      <c r="J790" s="15">
        <f t="shared" si="154"/>
        <v>103.02690854119426</v>
      </c>
      <c r="K790" s="15">
        <f t="shared" si="152"/>
        <v>588.43145162874941</v>
      </c>
      <c r="L790" s="15">
        <f t="shared" si="153"/>
        <v>977801.10627021221</v>
      </c>
      <c r="M790" s="15"/>
      <c r="N790" s="15">
        <f t="shared" si="149"/>
        <v>977801.10627021221</v>
      </c>
      <c r="O790" s="38">
        <f t="shared" si="143"/>
        <v>977.80110627021224</v>
      </c>
      <c r="P790" s="38">
        <v>876.04431335136201</v>
      </c>
      <c r="Q790" s="38">
        <f t="shared" si="144"/>
        <v>876</v>
      </c>
      <c r="R790" s="38"/>
      <c r="S790" s="38"/>
      <c r="U790" s="38"/>
      <c r="V790" s="38"/>
      <c r="W790" s="38"/>
      <c r="X790" s="38"/>
    </row>
    <row r="791" spans="1:24" x14ac:dyDescent="0.25">
      <c r="A791" s="5"/>
      <c r="B791" s="1" t="s">
        <v>545</v>
      </c>
      <c r="C791" s="53">
        <v>4</v>
      </c>
      <c r="D791" s="75">
        <v>84.373400000000004</v>
      </c>
      <c r="E791" s="179">
        <v>5422</v>
      </c>
      <c r="F791" s="148">
        <v>1295375.7</v>
      </c>
      <c r="G791" s="61">
        <v>75</v>
      </c>
      <c r="H791" s="70">
        <f t="shared" si="151"/>
        <v>971531.77500000002</v>
      </c>
      <c r="I791" s="15">
        <f t="shared" si="150"/>
        <v>323843.92499999993</v>
      </c>
      <c r="J791" s="15">
        <f t="shared" si="154"/>
        <v>238.91104758391737</v>
      </c>
      <c r="K791" s="15">
        <f t="shared" si="152"/>
        <v>452.54731258602635</v>
      </c>
      <c r="L791" s="15">
        <f t="shared" si="153"/>
        <v>1389666.2197014024</v>
      </c>
      <c r="M791" s="15"/>
      <c r="N791" s="15">
        <f t="shared" si="149"/>
        <v>1389666.2197014024</v>
      </c>
      <c r="O791" s="38">
        <f t="shared" ref="O791:O854" si="155">N791/1000</f>
        <v>1389.6662197014023</v>
      </c>
      <c r="P791" s="38">
        <v>1288.4109737076787</v>
      </c>
      <c r="Q791" s="38">
        <f t="shared" si="144"/>
        <v>1288.4000000000001</v>
      </c>
      <c r="R791" s="38"/>
      <c r="S791" s="38"/>
      <c r="U791" s="38"/>
      <c r="V791" s="38"/>
      <c r="W791" s="38"/>
      <c r="X791" s="38"/>
    </row>
    <row r="792" spans="1:24" x14ac:dyDescent="0.25">
      <c r="A792" s="5"/>
      <c r="B792" s="1" t="s">
        <v>546</v>
      </c>
      <c r="C792" s="53">
        <v>4</v>
      </c>
      <c r="D792" s="75">
        <v>23.024000000000001</v>
      </c>
      <c r="E792" s="179">
        <v>1186</v>
      </c>
      <c r="F792" s="148">
        <v>197987.7</v>
      </c>
      <c r="G792" s="61">
        <v>75</v>
      </c>
      <c r="H792" s="70">
        <f t="shared" si="151"/>
        <v>148490.77499999999</v>
      </c>
      <c r="I792" s="15">
        <f t="shared" si="150"/>
        <v>49496.925000000017</v>
      </c>
      <c r="J792" s="15">
        <f t="shared" si="154"/>
        <v>166.93735244519394</v>
      </c>
      <c r="K792" s="15">
        <f t="shared" si="152"/>
        <v>524.52100772474978</v>
      </c>
      <c r="L792" s="15">
        <f t="shared" si="153"/>
        <v>865528.82877685258</v>
      </c>
      <c r="M792" s="15"/>
      <c r="N792" s="15">
        <f t="shared" si="149"/>
        <v>865528.82877685258</v>
      </c>
      <c r="O792" s="38">
        <f t="shared" si="155"/>
        <v>865.52882877685261</v>
      </c>
      <c r="P792" s="38">
        <v>797.85274490745257</v>
      </c>
      <c r="Q792" s="38">
        <f t="shared" si="144"/>
        <v>797.9</v>
      </c>
      <c r="R792" s="38"/>
      <c r="S792" s="38"/>
      <c r="U792" s="38"/>
      <c r="V792" s="38"/>
      <c r="W792" s="38"/>
      <c r="X792" s="38"/>
    </row>
    <row r="793" spans="1:24" x14ac:dyDescent="0.25">
      <c r="A793" s="5"/>
      <c r="B793" s="1" t="s">
        <v>547</v>
      </c>
      <c r="C793" s="53">
        <v>4</v>
      </c>
      <c r="D793" s="75">
        <v>45.585900000000009</v>
      </c>
      <c r="E793" s="179">
        <v>2890</v>
      </c>
      <c r="F793" s="148">
        <v>500186.3</v>
      </c>
      <c r="G793" s="61">
        <v>75</v>
      </c>
      <c r="H793" s="70">
        <f t="shared" si="151"/>
        <v>375139.72499999998</v>
      </c>
      <c r="I793" s="15">
        <f t="shared" si="150"/>
        <v>125046.57500000001</v>
      </c>
      <c r="J793" s="15">
        <f t="shared" si="154"/>
        <v>173.07484429065744</v>
      </c>
      <c r="K793" s="15">
        <f t="shared" si="152"/>
        <v>518.38351587928628</v>
      </c>
      <c r="L793" s="15">
        <f t="shared" si="153"/>
        <v>1099548.8274110709</v>
      </c>
      <c r="M793" s="15"/>
      <c r="N793" s="15">
        <f t="shared" si="149"/>
        <v>1099548.8274110709</v>
      </c>
      <c r="O793" s="38">
        <f t="shared" si="155"/>
        <v>1099.548827411071</v>
      </c>
      <c r="P793" s="38">
        <v>1023.0712722701601</v>
      </c>
      <c r="Q793" s="38">
        <f t="shared" ref="Q793:Q856" si="156">(ROUND(P793,1))</f>
        <v>1023.1</v>
      </c>
      <c r="R793" s="38"/>
      <c r="S793" s="38"/>
      <c r="U793" s="38"/>
      <c r="V793" s="38"/>
      <c r="W793" s="38"/>
      <c r="X793" s="38"/>
    </row>
    <row r="794" spans="1:24" x14ac:dyDescent="0.25">
      <c r="A794" s="5"/>
      <c r="B794" s="1" t="s">
        <v>548</v>
      </c>
      <c r="C794" s="53">
        <v>4</v>
      </c>
      <c r="D794" s="75">
        <v>48.709899999999998</v>
      </c>
      <c r="E794" s="179">
        <v>2627</v>
      </c>
      <c r="F794" s="148">
        <v>580103.19999999995</v>
      </c>
      <c r="G794" s="61">
        <v>75</v>
      </c>
      <c r="H794" s="70">
        <f t="shared" si="151"/>
        <v>435077.4</v>
      </c>
      <c r="I794" s="15">
        <f t="shared" si="150"/>
        <v>145025.79999999993</v>
      </c>
      <c r="J794" s="15">
        <f t="shared" si="154"/>
        <v>220.82344880091358</v>
      </c>
      <c r="K794" s="15">
        <f t="shared" si="152"/>
        <v>470.63491136903014</v>
      </c>
      <c r="L794" s="15">
        <f t="shared" si="153"/>
        <v>1020088.2265271402</v>
      </c>
      <c r="M794" s="15"/>
      <c r="N794" s="15">
        <f t="shared" si="149"/>
        <v>1020088.2265271402</v>
      </c>
      <c r="O794" s="38">
        <f t="shared" si="155"/>
        <v>1020.0882265271403</v>
      </c>
      <c r="P794" s="38">
        <v>936.86912330650352</v>
      </c>
      <c r="Q794" s="38">
        <f t="shared" si="156"/>
        <v>936.9</v>
      </c>
      <c r="R794" s="38"/>
      <c r="S794" s="38"/>
      <c r="U794" s="38"/>
      <c r="V794" s="38"/>
      <c r="W794" s="38"/>
      <c r="X794" s="38"/>
    </row>
    <row r="795" spans="1:24" x14ac:dyDescent="0.25">
      <c r="A795" s="5"/>
      <c r="B795" s="1" t="s">
        <v>549</v>
      </c>
      <c r="C795" s="53">
        <v>4</v>
      </c>
      <c r="D795" s="75">
        <v>26.36</v>
      </c>
      <c r="E795" s="179">
        <v>1701</v>
      </c>
      <c r="F795" s="148">
        <v>296047.2</v>
      </c>
      <c r="G795" s="61">
        <v>75</v>
      </c>
      <c r="H795" s="70">
        <f t="shared" si="151"/>
        <v>222035.4</v>
      </c>
      <c r="I795" s="15">
        <f t="shared" si="150"/>
        <v>74011.800000000017</v>
      </c>
      <c r="J795" s="15">
        <f t="shared" si="154"/>
        <v>174.04303350970019</v>
      </c>
      <c r="K795" s="15">
        <f t="shared" si="152"/>
        <v>517.41532666024352</v>
      </c>
      <c r="L795" s="15">
        <f t="shared" si="153"/>
        <v>919272.24789931288</v>
      </c>
      <c r="M795" s="15"/>
      <c r="N795" s="15">
        <f t="shared" si="149"/>
        <v>919272.24789931288</v>
      </c>
      <c r="O795" s="38">
        <f t="shared" si="155"/>
        <v>919.2722478993129</v>
      </c>
      <c r="P795" s="38">
        <v>816.74853729503263</v>
      </c>
      <c r="Q795" s="38">
        <f t="shared" si="156"/>
        <v>816.7</v>
      </c>
      <c r="R795" s="38"/>
      <c r="S795" s="38"/>
      <c r="U795" s="38"/>
      <c r="V795" s="38"/>
      <c r="W795" s="38"/>
      <c r="X795" s="38"/>
    </row>
    <row r="796" spans="1:24" x14ac:dyDescent="0.25">
      <c r="A796" s="5"/>
      <c r="B796" s="1" t="s">
        <v>550</v>
      </c>
      <c r="C796" s="53">
        <v>4</v>
      </c>
      <c r="D796" s="75">
        <v>39.213899999999995</v>
      </c>
      <c r="E796" s="179">
        <v>1863</v>
      </c>
      <c r="F796" s="148">
        <v>387208.8</v>
      </c>
      <c r="G796" s="61">
        <v>75</v>
      </c>
      <c r="H796" s="70">
        <f t="shared" si="151"/>
        <v>290406.59999999998</v>
      </c>
      <c r="I796" s="15">
        <f t="shared" si="150"/>
        <v>96802.200000000012</v>
      </c>
      <c r="J796" s="15">
        <f t="shared" si="154"/>
        <v>207.8415458937198</v>
      </c>
      <c r="K796" s="15">
        <f t="shared" si="152"/>
        <v>483.61681427622392</v>
      </c>
      <c r="L796" s="15">
        <f t="shared" si="153"/>
        <v>930160.49688045948</v>
      </c>
      <c r="M796" s="15"/>
      <c r="N796" s="15">
        <f t="shared" si="149"/>
        <v>930160.49688045948</v>
      </c>
      <c r="O796" s="38">
        <f t="shared" si="155"/>
        <v>930.1604968804595</v>
      </c>
      <c r="P796" s="38">
        <v>860.88226721144918</v>
      </c>
      <c r="Q796" s="38">
        <f t="shared" si="156"/>
        <v>860.9</v>
      </c>
      <c r="R796" s="38"/>
      <c r="S796" s="38"/>
      <c r="U796" s="38"/>
      <c r="V796" s="38"/>
      <c r="W796" s="38"/>
      <c r="X796" s="38"/>
    </row>
    <row r="797" spans="1:24" x14ac:dyDescent="0.25">
      <c r="A797" s="5"/>
      <c r="B797" s="1" t="s">
        <v>551</v>
      </c>
      <c r="C797" s="53">
        <v>4</v>
      </c>
      <c r="D797" s="75">
        <v>36.037700000000001</v>
      </c>
      <c r="E797" s="179">
        <v>1689</v>
      </c>
      <c r="F797" s="148">
        <v>700306.6</v>
      </c>
      <c r="G797" s="61">
        <v>75</v>
      </c>
      <c r="H797" s="70">
        <f t="shared" si="151"/>
        <v>525229.94999999995</v>
      </c>
      <c r="I797" s="15">
        <f t="shared" si="150"/>
        <v>175076.65000000002</v>
      </c>
      <c r="J797" s="15">
        <f t="shared" si="154"/>
        <v>414.62794552989931</v>
      </c>
      <c r="K797" s="15">
        <f t="shared" si="152"/>
        <v>276.83041464004441</v>
      </c>
      <c r="L797" s="15">
        <f t="shared" si="153"/>
        <v>636524.41817484796</v>
      </c>
      <c r="M797" s="15"/>
      <c r="N797" s="15">
        <f t="shared" si="149"/>
        <v>636524.41817484796</v>
      </c>
      <c r="O797" s="38">
        <f t="shared" si="155"/>
        <v>636.52441817484794</v>
      </c>
      <c r="P797" s="38">
        <v>588.58782121474724</v>
      </c>
      <c r="Q797" s="38">
        <f t="shared" si="156"/>
        <v>588.6</v>
      </c>
      <c r="R797" s="38"/>
      <c r="S797" s="38"/>
      <c r="U797" s="38"/>
      <c r="V797" s="38"/>
      <c r="W797" s="38"/>
      <c r="X797" s="38"/>
    </row>
    <row r="798" spans="1:24" x14ac:dyDescent="0.25">
      <c r="A798" s="5"/>
      <c r="B798" s="1" t="s">
        <v>552</v>
      </c>
      <c r="C798" s="53">
        <v>4</v>
      </c>
      <c r="D798" s="75">
        <v>42.591999999999999</v>
      </c>
      <c r="E798" s="179">
        <v>3002</v>
      </c>
      <c r="F798" s="148">
        <v>895507.6</v>
      </c>
      <c r="G798" s="61">
        <v>75</v>
      </c>
      <c r="H798" s="70">
        <f t="shared" si="151"/>
        <v>671630.7</v>
      </c>
      <c r="I798" s="15">
        <f t="shared" si="150"/>
        <v>223876.90000000002</v>
      </c>
      <c r="J798" s="15">
        <f t="shared" si="154"/>
        <v>298.30366422385077</v>
      </c>
      <c r="K798" s="15">
        <f t="shared" si="152"/>
        <v>393.15469594609294</v>
      </c>
      <c r="L798" s="15">
        <f t="shared" si="153"/>
        <v>940998.73346528504</v>
      </c>
      <c r="M798" s="15"/>
      <c r="N798" s="15">
        <f t="shared" si="149"/>
        <v>940998.73346528504</v>
      </c>
      <c r="O798" s="38">
        <f t="shared" si="155"/>
        <v>940.998733465285</v>
      </c>
      <c r="P798" s="38">
        <v>886.7252378647571</v>
      </c>
      <c r="Q798" s="38">
        <f t="shared" si="156"/>
        <v>886.7</v>
      </c>
      <c r="R798" s="38"/>
      <c r="S798" s="38"/>
      <c r="U798" s="38"/>
      <c r="V798" s="38"/>
      <c r="W798" s="38"/>
      <c r="X798" s="38"/>
    </row>
    <row r="799" spans="1:24" x14ac:dyDescent="0.25">
      <c r="A799" s="5"/>
      <c r="B799" s="1" t="s">
        <v>553</v>
      </c>
      <c r="C799" s="53">
        <v>4</v>
      </c>
      <c r="D799" s="75">
        <v>34.957999999999998</v>
      </c>
      <c r="E799" s="179">
        <v>2271</v>
      </c>
      <c r="F799" s="148">
        <v>273980.3</v>
      </c>
      <c r="G799" s="61">
        <v>75</v>
      </c>
      <c r="H799" s="70">
        <f t="shared" si="151"/>
        <v>205485.22500000001</v>
      </c>
      <c r="I799" s="15">
        <f t="shared" si="150"/>
        <v>68495.074999999983</v>
      </c>
      <c r="J799" s="15">
        <f t="shared" si="154"/>
        <v>120.64302069572875</v>
      </c>
      <c r="K799" s="15">
        <f t="shared" si="152"/>
        <v>570.81533947421497</v>
      </c>
      <c r="L799" s="15">
        <f t="shared" si="153"/>
        <v>1072069.444655004</v>
      </c>
      <c r="M799" s="15"/>
      <c r="N799" s="15">
        <f t="shared" si="149"/>
        <v>1072069.444655004</v>
      </c>
      <c r="O799" s="38">
        <f t="shared" si="155"/>
        <v>1072.069444655004</v>
      </c>
      <c r="P799" s="38">
        <v>986.04453631307501</v>
      </c>
      <c r="Q799" s="38">
        <f t="shared" si="156"/>
        <v>986</v>
      </c>
      <c r="R799" s="38"/>
      <c r="S799" s="38"/>
      <c r="U799" s="38"/>
      <c r="V799" s="38"/>
      <c r="W799" s="38"/>
      <c r="X799" s="38"/>
    </row>
    <row r="800" spans="1:24" x14ac:dyDescent="0.25">
      <c r="A800" s="5"/>
      <c r="B800" s="1" t="s">
        <v>827</v>
      </c>
      <c r="C800" s="53">
        <v>4</v>
      </c>
      <c r="D800" s="75">
        <v>35.174499999999995</v>
      </c>
      <c r="E800" s="179">
        <v>2420</v>
      </c>
      <c r="F800" s="148">
        <v>658963</v>
      </c>
      <c r="G800" s="61">
        <v>75</v>
      </c>
      <c r="H800" s="70">
        <f t="shared" si="151"/>
        <v>494222.25</v>
      </c>
      <c r="I800" s="15">
        <f t="shared" si="150"/>
        <v>164740.75</v>
      </c>
      <c r="J800" s="15">
        <f t="shared" si="154"/>
        <v>272.29876033057849</v>
      </c>
      <c r="K800" s="15">
        <f t="shared" si="152"/>
        <v>419.15959983936523</v>
      </c>
      <c r="L800" s="15">
        <f t="shared" si="153"/>
        <v>892713.97399380186</v>
      </c>
      <c r="M800" s="15"/>
      <c r="N800" s="15">
        <f t="shared" si="149"/>
        <v>892713.97399380186</v>
      </c>
      <c r="O800" s="38">
        <f t="shared" si="155"/>
        <v>892.71397399380191</v>
      </c>
      <c r="P800" s="38">
        <v>804.90042203442408</v>
      </c>
      <c r="Q800" s="38">
        <f t="shared" si="156"/>
        <v>804.9</v>
      </c>
      <c r="R800" s="38"/>
      <c r="S800" s="38"/>
      <c r="U800" s="38"/>
      <c r="V800" s="38"/>
      <c r="W800" s="38"/>
      <c r="X800" s="38"/>
    </row>
    <row r="801" spans="1:24" x14ac:dyDescent="0.25">
      <c r="A801" s="5"/>
      <c r="B801" s="1" t="s">
        <v>554</v>
      </c>
      <c r="C801" s="53">
        <v>4</v>
      </c>
      <c r="D801" s="75">
        <v>48.100899999999996</v>
      </c>
      <c r="E801" s="179">
        <v>2562</v>
      </c>
      <c r="F801" s="148">
        <v>323439.8</v>
      </c>
      <c r="G801" s="61">
        <v>75</v>
      </c>
      <c r="H801" s="70">
        <f t="shared" si="151"/>
        <v>242579.85</v>
      </c>
      <c r="I801" s="15">
        <f t="shared" si="150"/>
        <v>80859.949999999983</v>
      </c>
      <c r="J801" s="15">
        <f t="shared" si="154"/>
        <v>126.24504293520687</v>
      </c>
      <c r="K801" s="15">
        <f t="shared" si="152"/>
        <v>565.21331723473691</v>
      </c>
      <c r="L801" s="15">
        <f t="shared" si="153"/>
        <v>1133429.6804950843</v>
      </c>
      <c r="M801" s="15"/>
      <c r="N801" s="15">
        <f t="shared" si="149"/>
        <v>1133429.6804950843</v>
      </c>
      <c r="O801" s="38">
        <f t="shared" si="155"/>
        <v>1133.4296804950843</v>
      </c>
      <c r="P801" s="38">
        <v>1042.7550574768125</v>
      </c>
      <c r="Q801" s="38">
        <f t="shared" si="156"/>
        <v>1042.8</v>
      </c>
      <c r="R801" s="38"/>
      <c r="S801" s="38"/>
      <c r="U801" s="38"/>
      <c r="V801" s="38"/>
      <c r="W801" s="38"/>
      <c r="X801" s="38"/>
    </row>
    <row r="802" spans="1:24" x14ac:dyDescent="0.25">
      <c r="A802" s="5"/>
      <c r="B802" s="1" t="s">
        <v>555</v>
      </c>
      <c r="C802" s="53">
        <v>4</v>
      </c>
      <c r="D802" s="75">
        <v>32.626199999999997</v>
      </c>
      <c r="E802" s="179">
        <v>1801</v>
      </c>
      <c r="F802" s="148">
        <v>189610.1</v>
      </c>
      <c r="G802" s="61">
        <v>75</v>
      </c>
      <c r="H802" s="70">
        <f t="shared" si="151"/>
        <v>142207.57500000001</v>
      </c>
      <c r="I802" s="15">
        <f t="shared" si="150"/>
        <v>47402.524999999994</v>
      </c>
      <c r="J802" s="15">
        <f t="shared" si="154"/>
        <v>105.28045530260967</v>
      </c>
      <c r="K802" s="15">
        <f t="shared" si="152"/>
        <v>586.17790486733406</v>
      </c>
      <c r="L802" s="15">
        <f t="shared" si="153"/>
        <v>1036549.4405477231</v>
      </c>
      <c r="M802" s="15"/>
      <c r="N802" s="15">
        <f t="shared" si="149"/>
        <v>1036549.4405477231</v>
      </c>
      <c r="O802" s="38">
        <f t="shared" si="155"/>
        <v>1036.5494405477232</v>
      </c>
      <c r="P802" s="38">
        <v>953.2429063284427</v>
      </c>
      <c r="Q802" s="38">
        <f t="shared" si="156"/>
        <v>953.2</v>
      </c>
      <c r="R802" s="38"/>
      <c r="S802" s="38"/>
      <c r="U802" s="38"/>
      <c r="V802" s="38"/>
      <c r="W802" s="38"/>
      <c r="X802" s="38"/>
    </row>
    <row r="803" spans="1:24" x14ac:dyDescent="0.25">
      <c r="A803" s="5"/>
      <c r="B803" s="1" t="s">
        <v>301</v>
      </c>
      <c r="C803" s="53">
        <v>4</v>
      </c>
      <c r="D803" s="75">
        <v>23.6755</v>
      </c>
      <c r="E803" s="179">
        <v>856</v>
      </c>
      <c r="F803" s="148">
        <v>203827.3</v>
      </c>
      <c r="G803" s="61">
        <v>75</v>
      </c>
      <c r="H803" s="70">
        <f t="shared" si="151"/>
        <v>152870.47500000001</v>
      </c>
      <c r="I803" s="15">
        <f t="shared" si="150"/>
        <v>50956.824999999983</v>
      </c>
      <c r="J803" s="15">
        <f t="shared" si="154"/>
        <v>238.11600467289719</v>
      </c>
      <c r="K803" s="15">
        <f t="shared" si="152"/>
        <v>453.34235549704653</v>
      </c>
      <c r="L803" s="15">
        <f t="shared" si="153"/>
        <v>741722.01861346012</v>
      </c>
      <c r="M803" s="15"/>
      <c r="N803" s="15">
        <f t="shared" si="149"/>
        <v>741722.01861346012</v>
      </c>
      <c r="O803" s="38">
        <f t="shared" si="155"/>
        <v>741.72201861346014</v>
      </c>
      <c r="P803" s="38">
        <v>663.32105022888686</v>
      </c>
      <c r="Q803" s="38">
        <f t="shared" si="156"/>
        <v>663.3</v>
      </c>
      <c r="R803" s="38"/>
      <c r="S803" s="38"/>
      <c r="U803" s="38"/>
      <c r="V803" s="38"/>
      <c r="W803" s="38"/>
      <c r="X803" s="38"/>
    </row>
    <row r="804" spans="1:24" x14ac:dyDescent="0.25">
      <c r="A804" s="5"/>
      <c r="B804" s="1" t="s">
        <v>556</v>
      </c>
      <c r="C804" s="53">
        <v>4</v>
      </c>
      <c r="D804" s="75">
        <v>47.437800000000003</v>
      </c>
      <c r="E804" s="179">
        <v>5878</v>
      </c>
      <c r="F804" s="148">
        <v>867632.6</v>
      </c>
      <c r="G804" s="61">
        <v>75</v>
      </c>
      <c r="H804" s="70">
        <f t="shared" si="151"/>
        <v>650724.44999999995</v>
      </c>
      <c r="I804" s="15">
        <f t="shared" si="150"/>
        <v>216908.15000000002</v>
      </c>
      <c r="J804" s="15">
        <f t="shared" si="154"/>
        <v>147.60677101054779</v>
      </c>
      <c r="K804" s="15">
        <f t="shared" si="152"/>
        <v>543.85158915939587</v>
      </c>
      <c r="L804" s="15">
        <f t="shared" si="153"/>
        <v>1445913.6022082702</v>
      </c>
      <c r="M804" s="15"/>
      <c r="N804" s="15">
        <f t="shared" si="149"/>
        <v>1445913.6022082702</v>
      </c>
      <c r="O804" s="38">
        <f t="shared" si="155"/>
        <v>1445.9136022082703</v>
      </c>
      <c r="P804" s="38">
        <v>1331.5708675593901</v>
      </c>
      <c r="Q804" s="38">
        <f t="shared" si="156"/>
        <v>1331.6</v>
      </c>
      <c r="R804" s="38"/>
      <c r="S804" s="38"/>
      <c r="U804" s="38"/>
      <c r="V804" s="38"/>
      <c r="W804" s="38"/>
      <c r="X804" s="38"/>
    </row>
    <row r="805" spans="1:24" x14ac:dyDescent="0.25">
      <c r="A805" s="5"/>
      <c r="B805" s="1" t="s">
        <v>557</v>
      </c>
      <c r="C805" s="53">
        <v>4</v>
      </c>
      <c r="D805" s="75">
        <v>51.628</v>
      </c>
      <c r="E805" s="179">
        <v>3431</v>
      </c>
      <c r="F805" s="148">
        <v>405645.8</v>
      </c>
      <c r="G805" s="61">
        <v>75</v>
      </c>
      <c r="H805" s="70">
        <f t="shared" si="151"/>
        <v>304234.34999999998</v>
      </c>
      <c r="I805" s="15">
        <f t="shared" si="150"/>
        <v>101411.45000000001</v>
      </c>
      <c r="J805" s="15">
        <f t="shared" si="154"/>
        <v>118.22961235791314</v>
      </c>
      <c r="K805" s="15">
        <f t="shared" si="152"/>
        <v>573.22874781203063</v>
      </c>
      <c r="L805" s="15">
        <f t="shared" si="153"/>
        <v>1243716.7842378719</v>
      </c>
      <c r="M805" s="15"/>
      <c r="N805" s="15">
        <f t="shared" si="149"/>
        <v>1243716.7842378719</v>
      </c>
      <c r="O805" s="38">
        <f t="shared" si="155"/>
        <v>1243.7167842378719</v>
      </c>
      <c r="P805" s="38">
        <v>1136.7749411010013</v>
      </c>
      <c r="Q805" s="38">
        <f t="shared" si="156"/>
        <v>1136.8</v>
      </c>
      <c r="R805" s="38"/>
      <c r="S805" s="38"/>
      <c r="U805" s="38"/>
      <c r="V805" s="38"/>
      <c r="W805" s="38"/>
      <c r="X805" s="38"/>
    </row>
    <row r="806" spans="1:24" x14ac:dyDescent="0.25">
      <c r="A806" s="5"/>
      <c r="B806" s="1" t="s">
        <v>558</v>
      </c>
      <c r="C806" s="53">
        <v>4</v>
      </c>
      <c r="D806" s="75">
        <v>40.825899999999997</v>
      </c>
      <c r="E806" s="179">
        <v>5447</v>
      </c>
      <c r="F806" s="148">
        <v>972279.2</v>
      </c>
      <c r="G806" s="61">
        <v>75</v>
      </c>
      <c r="H806" s="70">
        <f t="shared" si="151"/>
        <v>729209.4</v>
      </c>
      <c r="I806" s="15">
        <f t="shared" si="150"/>
        <v>243069.79999999993</v>
      </c>
      <c r="J806" s="15">
        <f t="shared" si="154"/>
        <v>178.49810905085369</v>
      </c>
      <c r="K806" s="15">
        <f t="shared" si="152"/>
        <v>512.96025111909</v>
      </c>
      <c r="L806" s="15">
        <f t="shared" si="153"/>
        <v>1342273.0444165301</v>
      </c>
      <c r="M806" s="15"/>
      <c r="N806" s="15">
        <f t="shared" si="149"/>
        <v>1342273.0444165301</v>
      </c>
      <c r="O806" s="38">
        <f t="shared" si="155"/>
        <v>1342.27304441653</v>
      </c>
      <c r="P806" s="38">
        <v>1239.8278551308463</v>
      </c>
      <c r="Q806" s="38">
        <f t="shared" si="156"/>
        <v>1239.8</v>
      </c>
      <c r="R806" s="38"/>
      <c r="S806" s="38"/>
      <c r="U806" s="38"/>
      <c r="V806" s="38"/>
      <c r="W806" s="38"/>
      <c r="X806" s="38"/>
    </row>
    <row r="807" spans="1:24" x14ac:dyDescent="0.25">
      <c r="A807" s="5"/>
      <c r="B807" s="1" t="s">
        <v>538</v>
      </c>
      <c r="C807" s="53">
        <v>3</v>
      </c>
      <c r="D807" s="75">
        <v>82.852499999999992</v>
      </c>
      <c r="E807" s="179">
        <v>13477</v>
      </c>
      <c r="F807" s="148">
        <v>14620335.9</v>
      </c>
      <c r="G807" s="61">
        <v>20</v>
      </c>
      <c r="H807" s="70">
        <f t="shared" si="151"/>
        <v>2924067.18</v>
      </c>
      <c r="I807" s="15">
        <f t="shared" si="150"/>
        <v>11696268.720000001</v>
      </c>
      <c r="J807" s="15">
        <f t="shared" si="154"/>
        <v>1084.8360836981524</v>
      </c>
      <c r="K807" s="15">
        <f t="shared" si="152"/>
        <v>-393.37772352820866</v>
      </c>
      <c r="L807" s="15">
        <f t="shared" si="153"/>
        <v>1632887.2763462742</v>
      </c>
      <c r="M807" s="15"/>
      <c r="N807" s="15">
        <f t="shared" si="149"/>
        <v>1632887.2763462742</v>
      </c>
      <c r="O807" s="38">
        <f t="shared" si="155"/>
        <v>1632.8872763462741</v>
      </c>
      <c r="P807" s="38">
        <v>1506.7997006798601</v>
      </c>
      <c r="Q807" s="38">
        <f t="shared" si="156"/>
        <v>1506.8</v>
      </c>
      <c r="R807" s="38"/>
      <c r="S807" s="38"/>
      <c r="U807" s="38"/>
      <c r="V807" s="38"/>
      <c r="W807" s="38"/>
      <c r="X807" s="38"/>
    </row>
    <row r="808" spans="1:24" x14ac:dyDescent="0.25">
      <c r="A808" s="5"/>
      <c r="B808" s="1" t="s">
        <v>559</v>
      </c>
      <c r="C808" s="53">
        <v>4</v>
      </c>
      <c r="D808" s="75">
        <v>39.7181</v>
      </c>
      <c r="E808" s="179">
        <v>5169</v>
      </c>
      <c r="F808" s="148">
        <v>795017.7</v>
      </c>
      <c r="G808" s="61">
        <v>75</v>
      </c>
      <c r="H808" s="70">
        <f t="shared" si="151"/>
        <v>596263.27500000002</v>
      </c>
      <c r="I808" s="15">
        <f t="shared" si="150"/>
        <v>198754.42499999993</v>
      </c>
      <c r="J808" s="15">
        <f t="shared" si="154"/>
        <v>153.80493325594892</v>
      </c>
      <c r="K808" s="15">
        <f t="shared" si="152"/>
        <v>537.65342691399474</v>
      </c>
      <c r="L808" s="15">
        <f t="shared" si="153"/>
        <v>1342163.2793760402</v>
      </c>
      <c r="M808" s="15"/>
      <c r="N808" s="15">
        <f t="shared" si="149"/>
        <v>1342163.2793760402</v>
      </c>
      <c r="O808" s="38">
        <f t="shared" si="155"/>
        <v>1342.1632793760402</v>
      </c>
      <c r="P808" s="38">
        <v>1248.219982252311</v>
      </c>
      <c r="Q808" s="38">
        <f t="shared" si="156"/>
        <v>1248.2</v>
      </c>
      <c r="R808" s="38"/>
      <c r="S808" s="38"/>
      <c r="U808" s="38"/>
      <c r="V808" s="38"/>
      <c r="W808" s="38"/>
      <c r="X808" s="38"/>
    </row>
    <row r="809" spans="1:24" x14ac:dyDescent="0.25">
      <c r="A809" s="5"/>
      <c r="B809" s="1" t="s">
        <v>828</v>
      </c>
      <c r="C809" s="53">
        <v>4</v>
      </c>
      <c r="D809" s="75">
        <v>28.17</v>
      </c>
      <c r="E809" s="179">
        <v>1565</v>
      </c>
      <c r="F809" s="148">
        <v>480735.6</v>
      </c>
      <c r="G809" s="61">
        <v>75</v>
      </c>
      <c r="H809" s="70">
        <f t="shared" si="151"/>
        <v>360551.7</v>
      </c>
      <c r="I809" s="15">
        <f t="shared" si="150"/>
        <v>120183.89999999997</v>
      </c>
      <c r="J809" s="15">
        <f t="shared" si="154"/>
        <v>307.17929712460062</v>
      </c>
      <c r="K809" s="15">
        <f t="shared" si="152"/>
        <v>384.27906304534309</v>
      </c>
      <c r="L809" s="15">
        <f t="shared" si="153"/>
        <v>739059.5995205522</v>
      </c>
      <c r="M809" s="15"/>
      <c r="N809" s="15">
        <f t="shared" si="149"/>
        <v>739059.5995205522</v>
      </c>
      <c r="O809" s="38">
        <f t="shared" si="155"/>
        <v>739.05959952055218</v>
      </c>
      <c r="P809" s="38">
        <v>676.84576873874039</v>
      </c>
      <c r="Q809" s="38">
        <f t="shared" si="156"/>
        <v>676.8</v>
      </c>
      <c r="R809" s="38"/>
      <c r="S809" s="38"/>
      <c r="U809" s="38"/>
      <c r="V809" s="38"/>
      <c r="W809" s="38"/>
      <c r="X809" s="38"/>
    </row>
    <row r="810" spans="1:24" x14ac:dyDescent="0.25">
      <c r="A810" s="5"/>
      <c r="B810" s="1" t="s">
        <v>829</v>
      </c>
      <c r="C810" s="53">
        <v>4</v>
      </c>
      <c r="D810" s="75">
        <v>24.711599999999997</v>
      </c>
      <c r="E810" s="179">
        <v>622</v>
      </c>
      <c r="F810" s="148">
        <v>65139</v>
      </c>
      <c r="G810" s="61">
        <v>75</v>
      </c>
      <c r="H810" s="70">
        <f t="shared" si="151"/>
        <v>48854.25</v>
      </c>
      <c r="I810" s="15">
        <f t="shared" si="150"/>
        <v>16284.75</v>
      </c>
      <c r="J810" s="15">
        <f t="shared" si="154"/>
        <v>104.7250803858521</v>
      </c>
      <c r="K810" s="15">
        <f t="shared" si="152"/>
        <v>586.73327978409156</v>
      </c>
      <c r="L810" s="15">
        <f t="shared" si="153"/>
        <v>892460.20926032146</v>
      </c>
      <c r="M810" s="15"/>
      <c r="N810" s="15">
        <f t="shared" si="149"/>
        <v>892460.20926032146</v>
      </c>
      <c r="O810" s="38">
        <f t="shared" si="155"/>
        <v>892.46020926032145</v>
      </c>
      <c r="P810" s="38">
        <v>835.2493623728227</v>
      </c>
      <c r="Q810" s="38">
        <f t="shared" si="156"/>
        <v>835.2</v>
      </c>
      <c r="R810" s="38"/>
      <c r="S810" s="38"/>
      <c r="U810" s="38"/>
      <c r="V810" s="38"/>
      <c r="W810" s="38"/>
      <c r="X810" s="38"/>
    </row>
    <row r="811" spans="1:24" x14ac:dyDescent="0.25">
      <c r="A811" s="5"/>
      <c r="B811" s="8"/>
      <c r="C811" s="8"/>
      <c r="D811" s="75">
        <v>0</v>
      </c>
      <c r="E811" s="181"/>
      <c r="F811" s="62"/>
      <c r="G811" s="61"/>
      <c r="H811" s="62">
        <f>H812+H813</f>
        <v>38961621.18</v>
      </c>
      <c r="K811" s="15"/>
      <c r="L811" s="15"/>
      <c r="M811" s="15"/>
      <c r="N811" s="15"/>
      <c r="O811" s="38">
        <f t="shared" si="155"/>
        <v>0</v>
      </c>
      <c r="P811" s="38">
        <v>0</v>
      </c>
      <c r="Q811" s="38">
        <f t="shared" si="156"/>
        <v>0</v>
      </c>
      <c r="R811" s="38"/>
      <c r="S811" s="38"/>
      <c r="U811" s="38"/>
      <c r="V811" s="38"/>
      <c r="W811" s="38"/>
      <c r="X811" s="38"/>
    </row>
    <row r="812" spans="1:24" x14ac:dyDescent="0.25">
      <c r="A812" s="32" t="s">
        <v>560</v>
      </c>
      <c r="B812" s="2" t="s">
        <v>2</v>
      </c>
      <c r="C812" s="64"/>
      <c r="D812" s="7">
        <v>1042.992</v>
      </c>
      <c r="E812" s="182">
        <f>E813</f>
        <v>93320</v>
      </c>
      <c r="F812" s="120"/>
      <c r="G812" s="61"/>
      <c r="H812" s="55">
        <f>H814</f>
        <v>14045188.875</v>
      </c>
      <c r="I812" s="12">
        <f>I814</f>
        <v>-14045188.875</v>
      </c>
      <c r="J812" s="12"/>
      <c r="K812" s="15"/>
      <c r="L812" s="15"/>
      <c r="M812" s="14">
        <f>M814</f>
        <v>40249236.336705282</v>
      </c>
      <c r="N812" s="12">
        <f t="shared" si="149"/>
        <v>40249236.336705282</v>
      </c>
      <c r="O812" s="38"/>
      <c r="P812" s="38"/>
      <c r="Q812" s="38">
        <f t="shared" si="156"/>
        <v>0</v>
      </c>
      <c r="R812" s="38"/>
      <c r="S812" s="38"/>
      <c r="U812" s="38"/>
      <c r="V812" s="38"/>
      <c r="W812" s="38"/>
      <c r="X812" s="38"/>
    </row>
    <row r="813" spans="1:24" x14ac:dyDescent="0.25">
      <c r="A813" s="32" t="s">
        <v>560</v>
      </c>
      <c r="B813" s="2" t="s">
        <v>3</v>
      </c>
      <c r="C813" s="64"/>
      <c r="D813" s="7">
        <v>1042.992</v>
      </c>
      <c r="E813" s="182">
        <f>SUM(E815:E849)</f>
        <v>93320</v>
      </c>
      <c r="F813" s="120">
        <f>SUM(F815:F849)</f>
        <v>56180755.5</v>
      </c>
      <c r="G813" s="61"/>
      <c r="H813" s="55">
        <f>SUM(H815:H849)</f>
        <v>24916432.305</v>
      </c>
      <c r="I813" s="12">
        <f>SUM(I815:I849)</f>
        <v>31264323.194999997</v>
      </c>
      <c r="J813" s="12"/>
      <c r="K813" s="15"/>
      <c r="L813" s="12">
        <f>SUM(L815:L849)</f>
        <v>33316714.247520674</v>
      </c>
      <c r="M813" s="15"/>
      <c r="N813" s="12">
        <f t="shared" si="149"/>
        <v>33316714.247520674</v>
      </c>
      <c r="O813" s="38"/>
      <c r="P813" s="38"/>
      <c r="Q813" s="38">
        <f t="shared" si="156"/>
        <v>0</v>
      </c>
      <c r="R813" s="38"/>
      <c r="S813" s="38"/>
      <c r="U813" s="38"/>
      <c r="V813" s="38"/>
      <c r="W813" s="38"/>
      <c r="X813" s="38"/>
    </row>
    <row r="814" spans="1:24" x14ac:dyDescent="0.25">
      <c r="A814" s="5"/>
      <c r="B814" s="1" t="s">
        <v>26</v>
      </c>
      <c r="C814" s="53">
        <v>2</v>
      </c>
      <c r="D814" s="75">
        <v>0</v>
      </c>
      <c r="E814" s="185"/>
      <c r="F814" s="70"/>
      <c r="G814" s="61">
        <v>25</v>
      </c>
      <c r="H814" s="70">
        <f>F813*G814/100</f>
        <v>14045188.875</v>
      </c>
      <c r="I814" s="15">
        <f t="shared" ref="I814:I849" si="157">F814-H814</f>
        <v>-14045188.875</v>
      </c>
      <c r="J814" s="15"/>
      <c r="K814" s="15"/>
      <c r="L814" s="15"/>
      <c r="M814" s="15">
        <f>($L$7*$L$8*E812/$L$10)+($L$7*$L$9*D812/$L$11)</f>
        <v>40249236.336705282</v>
      </c>
      <c r="N814" s="15">
        <f t="shared" si="149"/>
        <v>40249236.336705282</v>
      </c>
      <c r="O814" s="38">
        <f t="shared" si="155"/>
        <v>40249.236336705282</v>
      </c>
      <c r="P814" s="38">
        <v>37330.699583621637</v>
      </c>
      <c r="Q814" s="38">
        <f t="shared" si="156"/>
        <v>37330.699999999997</v>
      </c>
      <c r="R814" s="38"/>
      <c r="S814" s="38"/>
      <c r="U814" s="38"/>
      <c r="V814" s="38"/>
      <c r="W814" s="38"/>
      <c r="X814" s="38"/>
    </row>
    <row r="815" spans="1:24" x14ac:dyDescent="0.25">
      <c r="A815" s="5"/>
      <c r="B815" s="1" t="s">
        <v>830</v>
      </c>
      <c r="C815" s="53">
        <v>4</v>
      </c>
      <c r="D815" s="75">
        <v>25.906500000000001</v>
      </c>
      <c r="E815" s="179">
        <v>802</v>
      </c>
      <c r="F815" s="149">
        <v>111779.2</v>
      </c>
      <c r="G815" s="61">
        <v>75</v>
      </c>
      <c r="H815" s="70">
        <f t="shared" ref="H815:H849" si="158">F815*G815/100</f>
        <v>83834.399999999994</v>
      </c>
      <c r="I815" s="15">
        <f t="shared" si="157"/>
        <v>27944.800000000003</v>
      </c>
      <c r="J815" s="15">
        <f t="shared" si="154"/>
        <v>139.37556109725685</v>
      </c>
      <c r="K815" s="15">
        <f t="shared" ref="K815:K849" si="159">$J$11*$J$19-J815</f>
        <v>552.08279907268684</v>
      </c>
      <c r="L815" s="15">
        <f t="shared" ref="L815:L849" si="160">IF(K815&gt;0,$J$7*$J$8*(K815/$K$19),0)+$J$7*$J$9*(E815/$E$19)+$J$7*$J$10*(D815/$D$19)</f>
        <v>869893.25424904469</v>
      </c>
      <c r="M815" s="15"/>
      <c r="N815" s="15">
        <f t="shared" si="149"/>
        <v>869893.25424904469</v>
      </c>
      <c r="O815" s="38">
        <f t="shared" si="155"/>
        <v>869.89325424904473</v>
      </c>
      <c r="P815" s="38">
        <v>797.66136087717109</v>
      </c>
      <c r="Q815" s="38">
        <f t="shared" si="156"/>
        <v>797.7</v>
      </c>
      <c r="R815" s="38"/>
      <c r="S815" s="38"/>
      <c r="U815" s="38"/>
      <c r="V815" s="38"/>
      <c r="W815" s="38"/>
      <c r="X815" s="38"/>
    </row>
    <row r="816" spans="1:24" x14ac:dyDescent="0.25">
      <c r="A816" s="5"/>
      <c r="B816" s="1" t="s">
        <v>561</v>
      </c>
      <c r="C816" s="53">
        <v>4</v>
      </c>
      <c r="D816" s="75">
        <v>48.301099999999991</v>
      </c>
      <c r="E816" s="179">
        <v>2962</v>
      </c>
      <c r="F816" s="149">
        <v>1203731.6000000001</v>
      </c>
      <c r="G816" s="61">
        <v>75</v>
      </c>
      <c r="H816" s="70">
        <f t="shared" si="158"/>
        <v>902798.7</v>
      </c>
      <c r="I816" s="15">
        <f t="shared" si="157"/>
        <v>300932.90000000014</v>
      </c>
      <c r="J816" s="15">
        <f t="shared" si="154"/>
        <v>406.3914922349764</v>
      </c>
      <c r="K816" s="15">
        <f t="shared" si="159"/>
        <v>285.06686793496732</v>
      </c>
      <c r="L816" s="15">
        <f t="shared" si="160"/>
        <v>814393.94150992041</v>
      </c>
      <c r="M816" s="15"/>
      <c r="N816" s="15">
        <f t="shared" si="149"/>
        <v>814393.94150992041</v>
      </c>
      <c r="O816" s="38">
        <f t="shared" si="155"/>
        <v>814.39394150992041</v>
      </c>
      <c r="P816" s="38">
        <v>768.91202417024567</v>
      </c>
      <c r="Q816" s="38">
        <f t="shared" si="156"/>
        <v>768.9</v>
      </c>
      <c r="R816" s="38"/>
      <c r="S816" s="38"/>
      <c r="U816" s="38"/>
      <c r="V816" s="38"/>
      <c r="W816" s="38"/>
      <c r="X816" s="38"/>
    </row>
    <row r="817" spans="1:24" x14ac:dyDescent="0.25">
      <c r="A817" s="5"/>
      <c r="B817" s="1" t="s">
        <v>562</v>
      </c>
      <c r="C817" s="53">
        <v>4</v>
      </c>
      <c r="D817" s="75">
        <v>31.988000000000003</v>
      </c>
      <c r="E817" s="179">
        <v>2001</v>
      </c>
      <c r="F817" s="149">
        <v>230534.39999999999</v>
      </c>
      <c r="G817" s="61">
        <v>75</v>
      </c>
      <c r="H817" s="70">
        <f t="shared" si="158"/>
        <v>172900.8</v>
      </c>
      <c r="I817" s="15">
        <f t="shared" si="157"/>
        <v>57633.600000000006</v>
      </c>
      <c r="J817" s="15">
        <f t="shared" si="154"/>
        <v>115.2095952023988</v>
      </c>
      <c r="K817" s="15">
        <f t="shared" si="159"/>
        <v>576.24876496754496</v>
      </c>
      <c r="L817" s="15">
        <f t="shared" si="160"/>
        <v>1042510.4288444282</v>
      </c>
      <c r="M817" s="15"/>
      <c r="N817" s="15">
        <f t="shared" si="149"/>
        <v>1042510.4288444282</v>
      </c>
      <c r="O817" s="38">
        <f t="shared" si="155"/>
        <v>1042.5104288444281</v>
      </c>
      <c r="P817" s="38">
        <v>951.46958187395603</v>
      </c>
      <c r="Q817" s="38">
        <f t="shared" si="156"/>
        <v>951.5</v>
      </c>
      <c r="R817" s="38"/>
      <c r="S817" s="38"/>
      <c r="U817" s="38"/>
      <c r="V817" s="38"/>
      <c r="W817" s="38"/>
      <c r="X817" s="38"/>
    </row>
    <row r="818" spans="1:24" x14ac:dyDescent="0.25">
      <c r="A818" s="5"/>
      <c r="B818" s="1" t="s">
        <v>563</v>
      </c>
      <c r="C818" s="53">
        <v>4</v>
      </c>
      <c r="D818" s="75">
        <v>65.251899999999992</v>
      </c>
      <c r="E818" s="179">
        <v>2810</v>
      </c>
      <c r="F818" s="149">
        <v>645242.19999999995</v>
      </c>
      <c r="G818" s="61">
        <v>75</v>
      </c>
      <c r="H818" s="70">
        <f t="shared" si="158"/>
        <v>483931.65</v>
      </c>
      <c r="I818" s="15">
        <f t="shared" si="157"/>
        <v>161310.54999999993</v>
      </c>
      <c r="J818" s="15">
        <f t="shared" si="154"/>
        <v>229.6235587188612</v>
      </c>
      <c r="K818" s="15">
        <f t="shared" si="159"/>
        <v>461.83480145108251</v>
      </c>
      <c r="L818" s="15">
        <f t="shared" si="160"/>
        <v>1076166.6677166251</v>
      </c>
      <c r="M818" s="15"/>
      <c r="N818" s="15">
        <f t="shared" si="149"/>
        <v>1076166.6677166251</v>
      </c>
      <c r="O818" s="38">
        <f t="shared" si="155"/>
        <v>1076.1666677166252</v>
      </c>
      <c r="P818" s="38">
        <v>1032.533722167567</v>
      </c>
      <c r="Q818" s="38">
        <f t="shared" si="156"/>
        <v>1032.5</v>
      </c>
      <c r="R818" s="38"/>
      <c r="S818" s="38"/>
      <c r="U818" s="38"/>
      <c r="V818" s="38"/>
      <c r="W818" s="38"/>
      <c r="X818" s="38"/>
    </row>
    <row r="819" spans="1:24" x14ac:dyDescent="0.25">
      <c r="A819" s="5"/>
      <c r="B819" s="1" t="s">
        <v>831</v>
      </c>
      <c r="C819" s="53">
        <v>4</v>
      </c>
      <c r="D819" s="75">
        <v>54.275099999999995</v>
      </c>
      <c r="E819" s="179">
        <v>3302</v>
      </c>
      <c r="F819" s="149">
        <v>1274399.6000000001</v>
      </c>
      <c r="G819" s="61">
        <v>75</v>
      </c>
      <c r="H819" s="70">
        <f t="shared" si="158"/>
        <v>955799.7</v>
      </c>
      <c r="I819" s="15">
        <f t="shared" si="157"/>
        <v>318599.90000000014</v>
      </c>
      <c r="J819" s="15">
        <f t="shared" si="154"/>
        <v>385.94778921865537</v>
      </c>
      <c r="K819" s="15">
        <f t="shared" si="159"/>
        <v>305.51057095128834</v>
      </c>
      <c r="L819" s="15">
        <f t="shared" si="160"/>
        <v>893320.45363030094</v>
      </c>
      <c r="M819" s="15"/>
      <c r="N819" s="15">
        <f t="shared" si="149"/>
        <v>893320.45363030094</v>
      </c>
      <c r="O819" s="38">
        <f t="shared" si="155"/>
        <v>893.3204536303009</v>
      </c>
      <c r="P819" s="38">
        <v>775.65179898225961</v>
      </c>
      <c r="Q819" s="38">
        <f t="shared" si="156"/>
        <v>775.7</v>
      </c>
      <c r="R819" s="38"/>
      <c r="S819" s="38"/>
      <c r="U819" s="38"/>
      <c r="V819" s="38"/>
      <c r="W819" s="38"/>
      <c r="X819" s="38"/>
    </row>
    <row r="820" spans="1:24" x14ac:dyDescent="0.25">
      <c r="A820" s="5"/>
      <c r="B820" s="1" t="s">
        <v>564</v>
      </c>
      <c r="C820" s="53">
        <v>4</v>
      </c>
      <c r="D820" s="75">
        <v>29.217499999999998</v>
      </c>
      <c r="E820" s="179">
        <v>891</v>
      </c>
      <c r="F820" s="149">
        <v>186885.3</v>
      </c>
      <c r="G820" s="61">
        <v>75</v>
      </c>
      <c r="H820" s="70">
        <f t="shared" si="158"/>
        <v>140163.97500000001</v>
      </c>
      <c r="I820" s="15">
        <f t="shared" si="157"/>
        <v>46721.324999999983</v>
      </c>
      <c r="J820" s="15">
        <f t="shared" si="154"/>
        <v>209.74781144781144</v>
      </c>
      <c r="K820" s="15">
        <f t="shared" si="159"/>
        <v>481.71054872213227</v>
      </c>
      <c r="L820" s="15">
        <f t="shared" si="160"/>
        <v>798137.05993658956</v>
      </c>
      <c r="M820" s="15"/>
      <c r="N820" s="15">
        <f t="shared" si="149"/>
        <v>798137.05993658956</v>
      </c>
      <c r="O820" s="38">
        <f t="shared" si="155"/>
        <v>798.13705993658959</v>
      </c>
      <c r="P820" s="38">
        <v>672.39307537339357</v>
      </c>
      <c r="Q820" s="38">
        <f t="shared" si="156"/>
        <v>672.4</v>
      </c>
      <c r="R820" s="38"/>
      <c r="S820" s="38"/>
      <c r="U820" s="38"/>
      <c r="V820" s="38"/>
      <c r="W820" s="38"/>
      <c r="X820" s="38"/>
    </row>
    <row r="821" spans="1:24" x14ac:dyDescent="0.25">
      <c r="A821" s="5"/>
      <c r="B821" s="1" t="s">
        <v>565</v>
      </c>
      <c r="C821" s="53">
        <v>4</v>
      </c>
      <c r="D821" s="75">
        <v>30.398</v>
      </c>
      <c r="E821" s="179">
        <v>1307</v>
      </c>
      <c r="F821" s="149">
        <v>139669.4</v>
      </c>
      <c r="G821" s="61">
        <v>75</v>
      </c>
      <c r="H821" s="70">
        <f t="shared" si="158"/>
        <v>104752.05</v>
      </c>
      <c r="I821" s="15">
        <f t="shared" si="157"/>
        <v>34917.349999999991</v>
      </c>
      <c r="J821" s="15">
        <f t="shared" si="154"/>
        <v>106.86258607498087</v>
      </c>
      <c r="K821" s="15">
        <f t="shared" si="159"/>
        <v>584.59577409496285</v>
      </c>
      <c r="L821" s="15">
        <f t="shared" si="160"/>
        <v>977031.21434013685</v>
      </c>
      <c r="M821" s="15"/>
      <c r="N821" s="15">
        <f t="shared" si="149"/>
        <v>977031.21434013685</v>
      </c>
      <c r="O821" s="38">
        <f t="shared" si="155"/>
        <v>977.0312143401369</v>
      </c>
      <c r="P821" s="38">
        <v>920.20776531856745</v>
      </c>
      <c r="Q821" s="38">
        <f t="shared" si="156"/>
        <v>920.2</v>
      </c>
      <c r="R821" s="38"/>
      <c r="S821" s="38"/>
      <c r="U821" s="38"/>
      <c r="V821" s="38"/>
      <c r="W821" s="38"/>
      <c r="X821" s="38"/>
    </row>
    <row r="822" spans="1:24" x14ac:dyDescent="0.25">
      <c r="A822" s="5"/>
      <c r="B822" s="1" t="s">
        <v>566</v>
      </c>
      <c r="C822" s="53">
        <v>4</v>
      </c>
      <c r="D822" s="75">
        <v>20.7653</v>
      </c>
      <c r="E822" s="179">
        <v>707</v>
      </c>
      <c r="F822" s="149">
        <v>219073.5</v>
      </c>
      <c r="G822" s="61">
        <v>75</v>
      </c>
      <c r="H822" s="70">
        <f t="shared" si="158"/>
        <v>164305.125</v>
      </c>
      <c r="I822" s="15">
        <f t="shared" si="157"/>
        <v>54768.375</v>
      </c>
      <c r="J822" s="15">
        <f t="shared" si="154"/>
        <v>309.86350777934939</v>
      </c>
      <c r="K822" s="15">
        <f t="shared" si="159"/>
        <v>381.59485239059433</v>
      </c>
      <c r="L822" s="15">
        <f t="shared" si="160"/>
        <v>625395.23739892675</v>
      </c>
      <c r="M822" s="15"/>
      <c r="N822" s="15">
        <f t="shared" si="149"/>
        <v>625395.23739892675</v>
      </c>
      <c r="O822" s="38">
        <f t="shared" si="155"/>
        <v>625.39523739892672</v>
      </c>
      <c r="P822" s="38">
        <v>644.54631852852594</v>
      </c>
      <c r="Q822" s="38">
        <f t="shared" si="156"/>
        <v>644.5</v>
      </c>
      <c r="R822" s="38"/>
      <c r="S822" s="38"/>
      <c r="U822" s="38"/>
      <c r="V822" s="38"/>
      <c r="W822" s="38"/>
      <c r="X822" s="38"/>
    </row>
    <row r="823" spans="1:24" x14ac:dyDescent="0.25">
      <c r="A823" s="5"/>
      <c r="B823" s="1" t="s">
        <v>567</v>
      </c>
      <c r="C823" s="53">
        <v>4</v>
      </c>
      <c r="D823" s="75">
        <v>20.0947</v>
      </c>
      <c r="E823" s="179">
        <v>978</v>
      </c>
      <c r="F823" s="149">
        <v>205587.4</v>
      </c>
      <c r="G823" s="61">
        <v>75</v>
      </c>
      <c r="H823" s="70">
        <f t="shared" si="158"/>
        <v>154190.54999999999</v>
      </c>
      <c r="I823" s="15">
        <f t="shared" si="157"/>
        <v>51396.850000000006</v>
      </c>
      <c r="J823" s="15">
        <f t="shared" si="154"/>
        <v>210.21206543967278</v>
      </c>
      <c r="K823" s="15">
        <f t="shared" si="159"/>
        <v>481.24629473027096</v>
      </c>
      <c r="L823" s="15">
        <f t="shared" si="160"/>
        <v>779739.19602636318</v>
      </c>
      <c r="M823" s="15"/>
      <c r="N823" s="15">
        <f t="shared" si="149"/>
        <v>779739.19602636318</v>
      </c>
      <c r="O823" s="38">
        <f t="shared" si="155"/>
        <v>779.73919602636317</v>
      </c>
      <c r="P823" s="38">
        <v>708.80906607613451</v>
      </c>
      <c r="Q823" s="38">
        <f t="shared" si="156"/>
        <v>708.8</v>
      </c>
      <c r="R823" s="38"/>
      <c r="S823" s="38"/>
      <c r="U823" s="38"/>
      <c r="V823" s="38"/>
      <c r="W823" s="38"/>
      <c r="X823" s="38"/>
    </row>
    <row r="824" spans="1:24" x14ac:dyDescent="0.25">
      <c r="A824" s="5"/>
      <c r="B824" s="1" t="s">
        <v>568</v>
      </c>
      <c r="C824" s="53">
        <v>4</v>
      </c>
      <c r="D824" s="75">
        <v>32.6556</v>
      </c>
      <c r="E824" s="179">
        <v>1303</v>
      </c>
      <c r="F824" s="149">
        <v>165737.60000000001</v>
      </c>
      <c r="G824" s="61">
        <v>75</v>
      </c>
      <c r="H824" s="70">
        <f t="shared" si="158"/>
        <v>124303.2</v>
      </c>
      <c r="I824" s="15">
        <f t="shared" si="157"/>
        <v>41434.400000000009</v>
      </c>
      <c r="J824" s="15">
        <f t="shared" si="154"/>
        <v>127.19693016116655</v>
      </c>
      <c r="K824" s="15">
        <f t="shared" si="159"/>
        <v>564.26143000877721</v>
      </c>
      <c r="L824" s="15">
        <f t="shared" si="160"/>
        <v>957050.03318142029</v>
      </c>
      <c r="M824" s="15"/>
      <c r="N824" s="15">
        <f t="shared" si="149"/>
        <v>957050.03318142029</v>
      </c>
      <c r="O824" s="38">
        <f t="shared" si="155"/>
        <v>957.0500331814203</v>
      </c>
      <c r="P824" s="38">
        <v>888.0084041706474</v>
      </c>
      <c r="Q824" s="38">
        <f t="shared" si="156"/>
        <v>888</v>
      </c>
      <c r="R824" s="38"/>
      <c r="S824" s="38"/>
      <c r="U824" s="38"/>
      <c r="V824" s="38"/>
      <c r="W824" s="38"/>
      <c r="X824" s="38"/>
    </row>
    <row r="825" spans="1:24" x14ac:dyDescent="0.25">
      <c r="A825" s="5"/>
      <c r="B825" s="1" t="s">
        <v>569</v>
      </c>
      <c r="C825" s="53">
        <v>4</v>
      </c>
      <c r="D825" s="75">
        <v>20.333000000000002</v>
      </c>
      <c r="E825" s="179">
        <v>1142</v>
      </c>
      <c r="F825" s="149">
        <v>133876.4</v>
      </c>
      <c r="G825" s="61">
        <v>75</v>
      </c>
      <c r="H825" s="70">
        <f t="shared" si="158"/>
        <v>100407.3</v>
      </c>
      <c r="I825" s="15">
        <f t="shared" si="157"/>
        <v>33469.099999999991</v>
      </c>
      <c r="J825" s="15">
        <f t="shared" si="154"/>
        <v>117.22977232924693</v>
      </c>
      <c r="K825" s="15">
        <f t="shared" si="159"/>
        <v>574.22858784069683</v>
      </c>
      <c r="L825" s="15">
        <f t="shared" si="160"/>
        <v>917125.61007053987</v>
      </c>
      <c r="M825" s="15"/>
      <c r="N825" s="15">
        <f t="shared" si="149"/>
        <v>917125.61007053987</v>
      </c>
      <c r="O825" s="38">
        <f t="shared" si="155"/>
        <v>917.12561007053989</v>
      </c>
      <c r="P825" s="38">
        <v>846.69333801678192</v>
      </c>
      <c r="Q825" s="38">
        <f t="shared" si="156"/>
        <v>846.7</v>
      </c>
      <c r="R825" s="38"/>
      <c r="S825" s="38"/>
      <c r="U825" s="38"/>
      <c r="V825" s="38"/>
      <c r="W825" s="38"/>
      <c r="X825" s="38"/>
    </row>
    <row r="826" spans="1:24" x14ac:dyDescent="0.25">
      <c r="A826" s="5"/>
      <c r="B826" s="1" t="s">
        <v>570</v>
      </c>
      <c r="C826" s="53">
        <v>4</v>
      </c>
      <c r="D826" s="75">
        <v>26.998699999999999</v>
      </c>
      <c r="E826" s="179">
        <v>825</v>
      </c>
      <c r="F826" s="149">
        <v>179020.5</v>
      </c>
      <c r="G826" s="61">
        <v>75</v>
      </c>
      <c r="H826" s="70">
        <f t="shared" si="158"/>
        <v>134265.375</v>
      </c>
      <c r="I826" s="15">
        <f t="shared" si="157"/>
        <v>44755.125</v>
      </c>
      <c r="J826" s="15">
        <f t="shared" si="154"/>
        <v>216.99454545454546</v>
      </c>
      <c r="K826" s="15">
        <f t="shared" si="159"/>
        <v>474.46381471539826</v>
      </c>
      <c r="L826" s="15">
        <f t="shared" si="160"/>
        <v>775485.04290302936</v>
      </c>
      <c r="M826" s="15"/>
      <c r="N826" s="15">
        <f t="shared" si="149"/>
        <v>775485.04290302936</v>
      </c>
      <c r="O826" s="38">
        <f t="shared" si="155"/>
        <v>775.48504290302935</v>
      </c>
      <c r="P826" s="38">
        <v>739.23838078724134</v>
      </c>
      <c r="Q826" s="38">
        <f t="shared" si="156"/>
        <v>739.2</v>
      </c>
      <c r="R826" s="38"/>
      <c r="S826" s="38"/>
      <c r="U826" s="38"/>
      <c r="V826" s="38"/>
      <c r="W826" s="38"/>
      <c r="X826" s="38"/>
    </row>
    <row r="827" spans="1:24" x14ac:dyDescent="0.25">
      <c r="A827" s="5"/>
      <c r="B827" s="1" t="s">
        <v>571</v>
      </c>
      <c r="C827" s="53">
        <v>4</v>
      </c>
      <c r="D827" s="75">
        <v>43.112399999999994</v>
      </c>
      <c r="E827" s="179">
        <v>3220</v>
      </c>
      <c r="F827" s="149">
        <v>332611.59999999998</v>
      </c>
      <c r="G827" s="61">
        <v>75</v>
      </c>
      <c r="H827" s="70">
        <f t="shared" si="158"/>
        <v>249458.7</v>
      </c>
      <c r="I827" s="15">
        <f t="shared" si="157"/>
        <v>83152.899999999965</v>
      </c>
      <c r="J827" s="15">
        <f t="shared" si="154"/>
        <v>103.29552795031056</v>
      </c>
      <c r="K827" s="15">
        <f t="shared" si="159"/>
        <v>588.16283221963317</v>
      </c>
      <c r="L827" s="15">
        <f t="shared" si="160"/>
        <v>1216206.3315414859</v>
      </c>
      <c r="M827" s="15"/>
      <c r="N827" s="15">
        <f t="shared" si="149"/>
        <v>1216206.3315414859</v>
      </c>
      <c r="O827" s="38">
        <f t="shared" si="155"/>
        <v>1216.206331541486</v>
      </c>
      <c r="P827" s="38">
        <v>1125.9834946919952</v>
      </c>
      <c r="Q827" s="38">
        <f t="shared" si="156"/>
        <v>1126</v>
      </c>
      <c r="R827" s="38"/>
      <c r="S827" s="38"/>
      <c r="U827" s="38"/>
      <c r="V827" s="38"/>
      <c r="W827" s="38"/>
      <c r="X827" s="38"/>
    </row>
    <row r="828" spans="1:24" x14ac:dyDescent="0.25">
      <c r="A828" s="5"/>
      <c r="B828" s="1" t="s">
        <v>572</v>
      </c>
      <c r="C828" s="53">
        <v>4</v>
      </c>
      <c r="D828" s="75">
        <v>13.8256</v>
      </c>
      <c r="E828" s="179">
        <v>539</v>
      </c>
      <c r="F828" s="149">
        <v>130139.1</v>
      </c>
      <c r="G828" s="61">
        <v>75</v>
      </c>
      <c r="H828" s="70">
        <f t="shared" si="158"/>
        <v>97604.324999999997</v>
      </c>
      <c r="I828" s="15">
        <f t="shared" si="157"/>
        <v>32534.775000000009</v>
      </c>
      <c r="J828" s="15">
        <f t="shared" si="154"/>
        <v>241.44545454545457</v>
      </c>
      <c r="K828" s="15">
        <f t="shared" si="159"/>
        <v>450.01290562448912</v>
      </c>
      <c r="L828" s="15">
        <f t="shared" si="160"/>
        <v>675839.02504292259</v>
      </c>
      <c r="M828" s="15"/>
      <c r="N828" s="15">
        <f t="shared" si="149"/>
        <v>675839.02504292259</v>
      </c>
      <c r="O828" s="38">
        <f t="shared" si="155"/>
        <v>675.83902504292257</v>
      </c>
      <c r="P828" s="38">
        <v>597.51333783257678</v>
      </c>
      <c r="Q828" s="38">
        <f t="shared" si="156"/>
        <v>597.5</v>
      </c>
      <c r="R828" s="38"/>
      <c r="S828" s="38"/>
      <c r="U828" s="38"/>
      <c r="V828" s="38"/>
      <c r="W828" s="38"/>
      <c r="X828" s="38"/>
    </row>
    <row r="829" spans="1:24" x14ac:dyDescent="0.25">
      <c r="A829" s="5"/>
      <c r="B829" s="1" t="s">
        <v>573</v>
      </c>
      <c r="C829" s="53">
        <v>4</v>
      </c>
      <c r="D829" s="75">
        <v>29.2425</v>
      </c>
      <c r="E829" s="179">
        <v>1702</v>
      </c>
      <c r="F829" s="149">
        <v>177727.6</v>
      </c>
      <c r="G829" s="61">
        <v>75</v>
      </c>
      <c r="H829" s="70">
        <f t="shared" si="158"/>
        <v>133295.70000000001</v>
      </c>
      <c r="I829" s="15">
        <f t="shared" si="157"/>
        <v>44431.899999999994</v>
      </c>
      <c r="J829" s="15">
        <f t="shared" si="154"/>
        <v>104.42279670975323</v>
      </c>
      <c r="K829" s="15">
        <f t="shared" si="159"/>
        <v>587.03556346019047</v>
      </c>
      <c r="L829" s="15">
        <f t="shared" si="160"/>
        <v>1017515.6910252192</v>
      </c>
      <c r="M829" s="15"/>
      <c r="N829" s="15">
        <f t="shared" si="149"/>
        <v>1017515.6910252192</v>
      </c>
      <c r="O829" s="38">
        <f t="shared" si="155"/>
        <v>1017.5156910252192</v>
      </c>
      <c r="P829" s="38">
        <v>949.85636325536757</v>
      </c>
      <c r="Q829" s="38">
        <f t="shared" si="156"/>
        <v>949.9</v>
      </c>
      <c r="R829" s="38"/>
      <c r="S829" s="38"/>
      <c r="U829" s="38"/>
      <c r="V829" s="38"/>
      <c r="W829" s="38"/>
      <c r="X829" s="38"/>
    </row>
    <row r="830" spans="1:24" x14ac:dyDescent="0.25">
      <c r="A830" s="5"/>
      <c r="B830" s="1" t="s">
        <v>574</v>
      </c>
      <c r="C830" s="53">
        <v>4</v>
      </c>
      <c r="D830" s="75">
        <v>34.03</v>
      </c>
      <c r="E830" s="179">
        <v>1732</v>
      </c>
      <c r="F830" s="149">
        <v>209401.9</v>
      </c>
      <c r="G830" s="61">
        <v>75</v>
      </c>
      <c r="H830" s="70">
        <f t="shared" si="158"/>
        <v>157051.42499999999</v>
      </c>
      <c r="I830" s="15">
        <f t="shared" si="157"/>
        <v>52350.475000000006</v>
      </c>
      <c r="J830" s="15">
        <f t="shared" si="154"/>
        <v>120.90178983833718</v>
      </c>
      <c r="K830" s="15">
        <f t="shared" si="159"/>
        <v>570.55657033160651</v>
      </c>
      <c r="L830" s="15">
        <f t="shared" si="160"/>
        <v>1013430.9960153394</v>
      </c>
      <c r="M830" s="15"/>
      <c r="N830" s="15">
        <f t="shared" si="149"/>
        <v>1013430.9960153394</v>
      </c>
      <c r="O830" s="38">
        <f t="shared" si="155"/>
        <v>1013.4309960153394</v>
      </c>
      <c r="P830" s="38">
        <v>896.59870597962458</v>
      </c>
      <c r="Q830" s="38">
        <f t="shared" si="156"/>
        <v>896.6</v>
      </c>
      <c r="R830" s="38"/>
      <c r="S830" s="38"/>
      <c r="U830" s="38"/>
      <c r="V830" s="38"/>
      <c r="W830" s="38"/>
      <c r="X830" s="38"/>
    </row>
    <row r="831" spans="1:24" x14ac:dyDescent="0.25">
      <c r="A831" s="5"/>
      <c r="B831" s="1" t="s">
        <v>832</v>
      </c>
      <c r="C831" s="53">
        <v>4</v>
      </c>
      <c r="D831" s="75">
        <v>19.790199999999999</v>
      </c>
      <c r="E831" s="179">
        <v>726</v>
      </c>
      <c r="F831" s="149">
        <v>108882.7</v>
      </c>
      <c r="G831" s="61">
        <v>75</v>
      </c>
      <c r="H831" s="70">
        <f t="shared" si="158"/>
        <v>81662.024999999994</v>
      </c>
      <c r="I831" s="15">
        <f t="shared" si="157"/>
        <v>27220.675000000003</v>
      </c>
      <c r="J831" s="15">
        <f t="shared" si="154"/>
        <v>149.97617079889807</v>
      </c>
      <c r="K831" s="15">
        <f t="shared" si="159"/>
        <v>541.48218937104571</v>
      </c>
      <c r="L831" s="15">
        <f t="shared" si="160"/>
        <v>830452.32646425837</v>
      </c>
      <c r="M831" s="15"/>
      <c r="N831" s="15">
        <f t="shared" si="149"/>
        <v>830452.32646425837</v>
      </c>
      <c r="O831" s="38">
        <f t="shared" si="155"/>
        <v>830.45232646425836</v>
      </c>
      <c r="P831" s="38">
        <v>685.30027793586589</v>
      </c>
      <c r="Q831" s="38">
        <f t="shared" si="156"/>
        <v>685.3</v>
      </c>
      <c r="R831" s="38"/>
      <c r="S831" s="38"/>
      <c r="U831" s="38"/>
      <c r="V831" s="38"/>
      <c r="W831" s="38"/>
      <c r="X831" s="38"/>
    </row>
    <row r="832" spans="1:24" x14ac:dyDescent="0.25">
      <c r="A832" s="5"/>
      <c r="B832" s="1" t="s">
        <v>575</v>
      </c>
      <c r="C832" s="53">
        <v>4</v>
      </c>
      <c r="D832" s="75">
        <v>35.491299999999995</v>
      </c>
      <c r="E832" s="179">
        <v>3427</v>
      </c>
      <c r="F832" s="149">
        <v>481187.6</v>
      </c>
      <c r="G832" s="61">
        <v>75</v>
      </c>
      <c r="H832" s="70">
        <f t="shared" si="158"/>
        <v>360890.7</v>
      </c>
      <c r="I832" s="15">
        <f t="shared" si="157"/>
        <v>120296.89999999997</v>
      </c>
      <c r="J832" s="15">
        <f t="shared" si="154"/>
        <v>140.41073825503355</v>
      </c>
      <c r="K832" s="15">
        <f t="shared" si="159"/>
        <v>551.04762191491022</v>
      </c>
      <c r="L832" s="15">
        <f t="shared" si="160"/>
        <v>1167377.6951587377</v>
      </c>
      <c r="M832" s="15"/>
      <c r="N832" s="15">
        <f t="shared" si="149"/>
        <v>1167377.6951587377</v>
      </c>
      <c r="O832" s="38">
        <f t="shared" si="155"/>
        <v>1167.3776951587377</v>
      </c>
      <c r="P832" s="38">
        <v>1118.746078391318</v>
      </c>
      <c r="Q832" s="38">
        <f t="shared" si="156"/>
        <v>1118.7</v>
      </c>
      <c r="R832" s="38"/>
      <c r="S832" s="38"/>
      <c r="U832" s="38"/>
      <c r="V832" s="38"/>
      <c r="W832" s="38"/>
      <c r="X832" s="38"/>
    </row>
    <row r="833" spans="1:24" x14ac:dyDescent="0.25">
      <c r="A833" s="5"/>
      <c r="B833" s="1" t="s">
        <v>576</v>
      </c>
      <c r="C833" s="53">
        <v>4</v>
      </c>
      <c r="D833" s="75">
        <v>14.1394</v>
      </c>
      <c r="E833" s="179">
        <v>676</v>
      </c>
      <c r="F833" s="149">
        <v>240484</v>
      </c>
      <c r="G833" s="61">
        <v>75</v>
      </c>
      <c r="H833" s="70">
        <f t="shared" si="158"/>
        <v>180363</v>
      </c>
      <c r="I833" s="15">
        <f t="shared" si="157"/>
        <v>60121</v>
      </c>
      <c r="J833" s="15">
        <f t="shared" si="154"/>
        <v>355.74556213017752</v>
      </c>
      <c r="K833" s="15">
        <f t="shared" si="159"/>
        <v>335.7127980397662</v>
      </c>
      <c r="L833" s="15">
        <f t="shared" si="160"/>
        <v>543651.39496181766</v>
      </c>
      <c r="M833" s="15"/>
      <c r="N833" s="15">
        <f t="shared" si="149"/>
        <v>543651.39496181766</v>
      </c>
      <c r="O833" s="38">
        <f t="shared" si="155"/>
        <v>543.65139496181769</v>
      </c>
      <c r="P833" s="38">
        <v>602.0238240193471</v>
      </c>
      <c r="Q833" s="38">
        <f t="shared" si="156"/>
        <v>602</v>
      </c>
      <c r="R833" s="38"/>
      <c r="S833" s="38"/>
      <c r="U833" s="38"/>
      <c r="V833" s="38"/>
      <c r="W833" s="38"/>
      <c r="X833" s="38"/>
    </row>
    <row r="834" spans="1:24" x14ac:dyDescent="0.25">
      <c r="A834" s="5"/>
      <c r="B834" s="1" t="s">
        <v>833</v>
      </c>
      <c r="C834" s="53">
        <v>4</v>
      </c>
      <c r="D834" s="75">
        <v>16.197300000000002</v>
      </c>
      <c r="E834" s="179">
        <v>846</v>
      </c>
      <c r="F834" s="149">
        <v>124796.9</v>
      </c>
      <c r="G834" s="61">
        <v>75</v>
      </c>
      <c r="H834" s="70">
        <f t="shared" si="158"/>
        <v>93597.675000000003</v>
      </c>
      <c r="I834" s="15">
        <f t="shared" si="157"/>
        <v>31199.224999999991</v>
      </c>
      <c r="J834" s="15">
        <f t="shared" si="154"/>
        <v>147.51406619385341</v>
      </c>
      <c r="K834" s="15">
        <f t="shared" si="159"/>
        <v>543.94429397609031</v>
      </c>
      <c r="L834" s="15">
        <f t="shared" si="160"/>
        <v>835454.79093549307</v>
      </c>
      <c r="M834" s="15"/>
      <c r="N834" s="15">
        <f t="shared" ref="N834:N897" si="161">L834+M834</f>
        <v>835454.79093549307</v>
      </c>
      <c r="O834" s="38">
        <f t="shared" si="155"/>
        <v>835.45479093549307</v>
      </c>
      <c r="P834" s="38">
        <v>822.71288159568951</v>
      </c>
      <c r="Q834" s="38">
        <f t="shared" si="156"/>
        <v>822.7</v>
      </c>
      <c r="R834" s="38"/>
      <c r="S834" s="38"/>
      <c r="U834" s="38"/>
      <c r="V834" s="38"/>
      <c r="W834" s="38"/>
      <c r="X834" s="38"/>
    </row>
    <row r="835" spans="1:24" x14ac:dyDescent="0.25">
      <c r="A835" s="5"/>
      <c r="B835" s="1" t="s">
        <v>577</v>
      </c>
      <c r="C835" s="53">
        <v>4</v>
      </c>
      <c r="D835" s="75">
        <v>31.064299999999999</v>
      </c>
      <c r="E835" s="179">
        <v>3619</v>
      </c>
      <c r="F835" s="149">
        <v>627287.6</v>
      </c>
      <c r="G835" s="61">
        <v>75</v>
      </c>
      <c r="H835" s="70">
        <f t="shared" si="158"/>
        <v>470465.7</v>
      </c>
      <c r="I835" s="15">
        <f t="shared" si="157"/>
        <v>156821.89999999997</v>
      </c>
      <c r="J835" s="15">
        <f t="shared" si="154"/>
        <v>173.33174910196186</v>
      </c>
      <c r="K835" s="15">
        <f t="shared" si="159"/>
        <v>518.12661106798191</v>
      </c>
      <c r="L835" s="15">
        <f t="shared" si="160"/>
        <v>1131778.2650604174</v>
      </c>
      <c r="M835" s="15"/>
      <c r="N835" s="15">
        <f t="shared" si="161"/>
        <v>1131778.2650604174</v>
      </c>
      <c r="O835" s="38">
        <f t="shared" si="155"/>
        <v>1131.7782650604174</v>
      </c>
      <c r="P835" s="38">
        <v>1071.1061352301128</v>
      </c>
      <c r="Q835" s="38">
        <f t="shared" si="156"/>
        <v>1071.0999999999999</v>
      </c>
      <c r="R835" s="38"/>
      <c r="S835" s="38"/>
      <c r="U835" s="38"/>
      <c r="V835" s="38"/>
      <c r="W835" s="38"/>
      <c r="X835" s="38"/>
    </row>
    <row r="836" spans="1:24" x14ac:dyDescent="0.25">
      <c r="A836" s="5"/>
      <c r="B836" s="1" t="s">
        <v>578</v>
      </c>
      <c r="C836" s="53">
        <v>4</v>
      </c>
      <c r="D836" s="75">
        <v>30.640700000000002</v>
      </c>
      <c r="E836" s="179">
        <v>1002</v>
      </c>
      <c r="F836" s="149">
        <v>253161.9</v>
      </c>
      <c r="G836" s="61">
        <v>75</v>
      </c>
      <c r="H836" s="70">
        <f t="shared" si="158"/>
        <v>189871.42499999999</v>
      </c>
      <c r="I836" s="15">
        <f t="shared" si="157"/>
        <v>63290.475000000006</v>
      </c>
      <c r="J836" s="15">
        <f t="shared" si="154"/>
        <v>252.65658682634731</v>
      </c>
      <c r="K836" s="15">
        <f t="shared" si="159"/>
        <v>438.80177334359644</v>
      </c>
      <c r="L836" s="15">
        <f t="shared" si="160"/>
        <v>758486.81687732751</v>
      </c>
      <c r="M836" s="15"/>
      <c r="N836" s="15">
        <f t="shared" si="161"/>
        <v>758486.81687732751</v>
      </c>
      <c r="O836" s="38">
        <f t="shared" si="155"/>
        <v>758.48681687732756</v>
      </c>
      <c r="P836" s="38">
        <v>718.95757816045545</v>
      </c>
      <c r="Q836" s="38">
        <f t="shared" si="156"/>
        <v>719</v>
      </c>
      <c r="R836" s="38"/>
      <c r="S836" s="38"/>
      <c r="U836" s="38"/>
      <c r="V836" s="38"/>
      <c r="W836" s="38"/>
      <c r="X836" s="38"/>
    </row>
    <row r="837" spans="1:24" x14ac:dyDescent="0.25">
      <c r="A837" s="5"/>
      <c r="B837" s="1" t="s">
        <v>579</v>
      </c>
      <c r="C837" s="53">
        <v>4</v>
      </c>
      <c r="D837" s="75">
        <v>22.068200000000001</v>
      </c>
      <c r="E837" s="179">
        <v>1462</v>
      </c>
      <c r="F837" s="149">
        <v>162701</v>
      </c>
      <c r="G837" s="61">
        <v>75</v>
      </c>
      <c r="H837" s="70">
        <f t="shared" si="158"/>
        <v>122025.75</v>
      </c>
      <c r="I837" s="15">
        <f t="shared" si="157"/>
        <v>40675.25</v>
      </c>
      <c r="J837" s="15">
        <f t="shared" si="154"/>
        <v>111.28659370725035</v>
      </c>
      <c r="K837" s="15">
        <f t="shared" si="159"/>
        <v>580.17176646269331</v>
      </c>
      <c r="L837" s="15">
        <f t="shared" si="160"/>
        <v>962871.8627243205</v>
      </c>
      <c r="M837" s="15"/>
      <c r="N837" s="15">
        <f t="shared" si="161"/>
        <v>962871.8627243205</v>
      </c>
      <c r="O837" s="38">
        <f t="shared" si="155"/>
        <v>962.87186272432052</v>
      </c>
      <c r="P837" s="38">
        <v>889.76693085500619</v>
      </c>
      <c r="Q837" s="38">
        <f t="shared" si="156"/>
        <v>889.8</v>
      </c>
      <c r="R837" s="38"/>
      <c r="S837" s="38"/>
      <c r="U837" s="38"/>
      <c r="V837" s="38"/>
      <c r="W837" s="38"/>
      <c r="X837" s="38"/>
    </row>
    <row r="838" spans="1:24" x14ac:dyDescent="0.25">
      <c r="A838" s="5"/>
      <c r="B838" s="1" t="s">
        <v>834</v>
      </c>
      <c r="C838" s="53">
        <v>4</v>
      </c>
      <c r="D838" s="75">
        <v>28.941500000000001</v>
      </c>
      <c r="E838" s="179">
        <v>1265</v>
      </c>
      <c r="F838" s="149">
        <v>365609.1</v>
      </c>
      <c r="G838" s="61">
        <v>75</v>
      </c>
      <c r="H838" s="70">
        <f t="shared" si="158"/>
        <v>274206.82500000001</v>
      </c>
      <c r="I838" s="15">
        <f t="shared" si="157"/>
        <v>91402.274999999965</v>
      </c>
      <c r="J838" s="15">
        <f t="shared" si="154"/>
        <v>289.01905138339919</v>
      </c>
      <c r="K838" s="15">
        <f t="shared" si="159"/>
        <v>402.43930878654453</v>
      </c>
      <c r="L838" s="15">
        <f t="shared" si="160"/>
        <v>733780.67445806682</v>
      </c>
      <c r="M838" s="15"/>
      <c r="N838" s="15">
        <f t="shared" si="161"/>
        <v>733780.67445806682</v>
      </c>
      <c r="O838" s="38">
        <f t="shared" si="155"/>
        <v>733.78067445806687</v>
      </c>
      <c r="P838" s="38">
        <v>782.75841284138448</v>
      </c>
      <c r="Q838" s="38">
        <f t="shared" si="156"/>
        <v>782.8</v>
      </c>
      <c r="R838" s="38"/>
      <c r="S838" s="38"/>
      <c r="U838" s="38"/>
      <c r="V838" s="38"/>
      <c r="W838" s="38"/>
      <c r="X838" s="38"/>
    </row>
    <row r="839" spans="1:24" x14ac:dyDescent="0.25">
      <c r="A839" s="5"/>
      <c r="B839" s="1" t="s">
        <v>891</v>
      </c>
      <c r="C839" s="53">
        <v>3</v>
      </c>
      <c r="D839" s="75">
        <v>13.119700000000002</v>
      </c>
      <c r="E839" s="179">
        <v>35079</v>
      </c>
      <c r="F839" s="149">
        <v>43047835.799999997</v>
      </c>
      <c r="G839" s="61">
        <v>35</v>
      </c>
      <c r="H839" s="70">
        <f t="shared" si="158"/>
        <v>15066742.529999999</v>
      </c>
      <c r="I839" s="15">
        <f t="shared" si="157"/>
        <v>27981093.269999996</v>
      </c>
      <c r="J839" s="15">
        <f t="shared" si="154"/>
        <v>1227.1682716154965</v>
      </c>
      <c r="K839" s="15">
        <f t="shared" si="159"/>
        <v>-535.70991144555273</v>
      </c>
      <c r="L839" s="15">
        <f t="shared" si="160"/>
        <v>3655858.1528448341</v>
      </c>
      <c r="M839" s="15"/>
      <c r="N839" s="15">
        <f t="shared" si="161"/>
        <v>3655858.1528448341</v>
      </c>
      <c r="O839" s="38">
        <f t="shared" si="155"/>
        <v>3655.858152844834</v>
      </c>
      <c r="P839" s="38">
        <v>3360.6789753887761</v>
      </c>
      <c r="Q839" s="38">
        <f t="shared" si="156"/>
        <v>3360.7</v>
      </c>
      <c r="R839" s="38"/>
      <c r="S839" s="38"/>
      <c r="U839" s="38"/>
      <c r="V839" s="38"/>
      <c r="W839" s="38"/>
      <c r="X839" s="38"/>
    </row>
    <row r="840" spans="1:24" x14ac:dyDescent="0.25">
      <c r="A840" s="5"/>
      <c r="B840" s="1" t="s">
        <v>835</v>
      </c>
      <c r="C840" s="53">
        <v>4</v>
      </c>
      <c r="D840" s="75">
        <v>19.7392</v>
      </c>
      <c r="E840" s="179">
        <v>1456</v>
      </c>
      <c r="F840" s="149">
        <v>608413.80000000005</v>
      </c>
      <c r="G840" s="61">
        <v>75</v>
      </c>
      <c r="H840" s="70">
        <f t="shared" si="158"/>
        <v>456310.35</v>
      </c>
      <c r="I840" s="15">
        <f t="shared" si="157"/>
        <v>152103.45000000007</v>
      </c>
      <c r="J840" s="15">
        <f t="shared" si="154"/>
        <v>417.86662087912089</v>
      </c>
      <c r="K840" s="15">
        <f t="shared" si="159"/>
        <v>273.59173929082283</v>
      </c>
      <c r="L840" s="15">
        <f t="shared" si="160"/>
        <v>560496.73156271037</v>
      </c>
      <c r="M840" s="15"/>
      <c r="N840" s="15">
        <f t="shared" si="161"/>
        <v>560496.73156271037</v>
      </c>
      <c r="O840" s="38">
        <f t="shared" si="155"/>
        <v>560.49673156271035</v>
      </c>
      <c r="P840" s="38">
        <v>581.91636411879244</v>
      </c>
      <c r="Q840" s="38">
        <f t="shared" si="156"/>
        <v>581.9</v>
      </c>
      <c r="R840" s="38"/>
      <c r="S840" s="38"/>
      <c r="U840" s="38"/>
      <c r="V840" s="38"/>
      <c r="W840" s="38"/>
      <c r="X840" s="38"/>
    </row>
    <row r="841" spans="1:24" x14ac:dyDescent="0.25">
      <c r="A841" s="5"/>
      <c r="B841" s="1" t="s">
        <v>580</v>
      </c>
      <c r="C841" s="53">
        <v>4</v>
      </c>
      <c r="D841" s="75">
        <v>15.2705</v>
      </c>
      <c r="E841" s="179">
        <v>983</v>
      </c>
      <c r="F841" s="149">
        <v>373674.9</v>
      </c>
      <c r="G841" s="61">
        <v>75</v>
      </c>
      <c r="H841" s="70">
        <f t="shared" si="158"/>
        <v>280256.17499999999</v>
      </c>
      <c r="I841" s="15">
        <f t="shared" si="157"/>
        <v>93418.725000000035</v>
      </c>
      <c r="J841" s="15">
        <f t="shared" si="154"/>
        <v>380.13723296032555</v>
      </c>
      <c r="K841" s="15">
        <f t="shared" si="159"/>
        <v>311.32112720961817</v>
      </c>
      <c r="L841" s="15">
        <f t="shared" si="160"/>
        <v>547208.40869934729</v>
      </c>
      <c r="M841" s="15"/>
      <c r="N841" s="15">
        <f t="shared" si="161"/>
        <v>547208.40869934729</v>
      </c>
      <c r="O841" s="38">
        <f t="shared" si="155"/>
        <v>547.20840869934727</v>
      </c>
      <c r="P841" s="38">
        <v>606.14928319567821</v>
      </c>
      <c r="Q841" s="38">
        <f t="shared" si="156"/>
        <v>606.1</v>
      </c>
      <c r="R841" s="38"/>
      <c r="S841" s="38"/>
      <c r="U841" s="38"/>
      <c r="V841" s="38"/>
      <c r="W841" s="38"/>
      <c r="X841" s="38"/>
    </row>
    <row r="842" spans="1:24" x14ac:dyDescent="0.25">
      <c r="A842" s="5"/>
      <c r="B842" s="1" t="s">
        <v>836</v>
      </c>
      <c r="C842" s="53">
        <v>4</v>
      </c>
      <c r="D842" s="75">
        <v>44.109200000000001</v>
      </c>
      <c r="E842" s="179">
        <v>1802</v>
      </c>
      <c r="F842" s="149">
        <v>266739.09999999998</v>
      </c>
      <c r="G842" s="61">
        <v>75</v>
      </c>
      <c r="H842" s="70">
        <f t="shared" si="158"/>
        <v>200054.32500000001</v>
      </c>
      <c r="I842" s="15">
        <f t="shared" si="157"/>
        <v>66684.774999999965</v>
      </c>
      <c r="J842" s="15">
        <f t="shared" si="154"/>
        <v>148.02391786903439</v>
      </c>
      <c r="K842" s="15">
        <f t="shared" si="159"/>
        <v>543.43444230090927</v>
      </c>
      <c r="L842" s="15">
        <f t="shared" si="160"/>
        <v>1015289.8844002024</v>
      </c>
      <c r="M842" s="15"/>
      <c r="N842" s="15">
        <f t="shared" si="161"/>
        <v>1015289.8844002024</v>
      </c>
      <c r="O842" s="38">
        <f t="shared" si="155"/>
        <v>1015.2898844002025</v>
      </c>
      <c r="P842" s="38">
        <v>928.71401219076745</v>
      </c>
      <c r="Q842" s="38">
        <f t="shared" si="156"/>
        <v>928.7</v>
      </c>
      <c r="R842" s="38"/>
      <c r="S842" s="38"/>
      <c r="U842" s="38"/>
      <c r="V842" s="38"/>
      <c r="W842" s="38"/>
      <c r="X842" s="38"/>
    </row>
    <row r="843" spans="1:24" x14ac:dyDescent="0.25">
      <c r="A843" s="5"/>
      <c r="B843" s="1" t="s">
        <v>581</v>
      </c>
      <c r="C843" s="53">
        <v>4</v>
      </c>
      <c r="D843" s="75">
        <v>12.614799999999999</v>
      </c>
      <c r="E843" s="179">
        <v>963</v>
      </c>
      <c r="F843" s="149">
        <v>178536.9</v>
      </c>
      <c r="G843" s="61">
        <v>75</v>
      </c>
      <c r="H843" s="70">
        <f t="shared" si="158"/>
        <v>133902.67499999999</v>
      </c>
      <c r="I843" s="15">
        <f t="shared" si="157"/>
        <v>44634.225000000006</v>
      </c>
      <c r="J843" s="15">
        <f t="shared" si="154"/>
        <v>185.39657320872274</v>
      </c>
      <c r="K843" s="15">
        <f t="shared" si="159"/>
        <v>506.06178696122095</v>
      </c>
      <c r="L843" s="15">
        <f t="shared" si="160"/>
        <v>788208.39924627414</v>
      </c>
      <c r="M843" s="15"/>
      <c r="N843" s="15">
        <f t="shared" si="161"/>
        <v>788208.39924627414</v>
      </c>
      <c r="O843" s="38">
        <f t="shared" si="155"/>
        <v>788.2083992462741</v>
      </c>
      <c r="P843" s="38">
        <v>769.27287758191483</v>
      </c>
      <c r="Q843" s="38">
        <f t="shared" si="156"/>
        <v>769.3</v>
      </c>
      <c r="R843" s="38"/>
      <c r="S843" s="38"/>
      <c r="U843" s="38"/>
      <c r="V843" s="38"/>
      <c r="W843" s="38"/>
      <c r="X843" s="38"/>
    </row>
    <row r="844" spans="1:24" x14ac:dyDescent="0.25">
      <c r="A844" s="5"/>
      <c r="B844" s="1" t="s">
        <v>582</v>
      </c>
      <c r="C844" s="53">
        <v>4</v>
      </c>
      <c r="D844" s="75">
        <v>34.076799999999999</v>
      </c>
      <c r="E844" s="179">
        <v>2521</v>
      </c>
      <c r="F844" s="149">
        <v>1140850.2</v>
      </c>
      <c r="G844" s="61">
        <v>75</v>
      </c>
      <c r="H844" s="70">
        <f t="shared" si="158"/>
        <v>855637.65</v>
      </c>
      <c r="I844" s="15">
        <f t="shared" si="157"/>
        <v>285212.54999999993</v>
      </c>
      <c r="J844" s="15">
        <f t="shared" si="154"/>
        <v>452.53875446251487</v>
      </c>
      <c r="K844" s="15">
        <f t="shared" si="159"/>
        <v>238.91960570742884</v>
      </c>
      <c r="L844" s="15">
        <f t="shared" si="160"/>
        <v>667731.26342011965</v>
      </c>
      <c r="M844" s="15"/>
      <c r="N844" s="15">
        <f t="shared" si="161"/>
        <v>667731.26342011965</v>
      </c>
      <c r="O844" s="38">
        <f t="shared" si="155"/>
        <v>667.7312634201196</v>
      </c>
      <c r="P844" s="38">
        <v>530.51091422632521</v>
      </c>
      <c r="Q844" s="38">
        <f t="shared" si="156"/>
        <v>530.5</v>
      </c>
      <c r="R844" s="38"/>
      <c r="S844" s="38"/>
      <c r="U844" s="38"/>
      <c r="V844" s="38"/>
      <c r="W844" s="38"/>
      <c r="X844" s="38"/>
    </row>
    <row r="845" spans="1:24" x14ac:dyDescent="0.25">
      <c r="A845" s="5"/>
      <c r="B845" s="1" t="s">
        <v>583</v>
      </c>
      <c r="C845" s="53">
        <v>4</v>
      </c>
      <c r="D845" s="75">
        <v>44.233499999999999</v>
      </c>
      <c r="E845" s="179">
        <v>2138</v>
      </c>
      <c r="F845" s="149">
        <v>292154.40000000002</v>
      </c>
      <c r="G845" s="61">
        <v>75</v>
      </c>
      <c r="H845" s="70">
        <f t="shared" si="158"/>
        <v>219115.8</v>
      </c>
      <c r="I845" s="15">
        <f t="shared" si="157"/>
        <v>73038.600000000035</v>
      </c>
      <c r="J845" s="15">
        <f t="shared" si="154"/>
        <v>136.64845650140319</v>
      </c>
      <c r="K845" s="15">
        <f t="shared" si="159"/>
        <v>554.80990366854053</v>
      </c>
      <c r="L845" s="15">
        <f t="shared" si="160"/>
        <v>1064956.406407912</v>
      </c>
      <c r="M845" s="15"/>
      <c r="N845" s="15">
        <f t="shared" si="161"/>
        <v>1064956.406407912</v>
      </c>
      <c r="O845" s="38">
        <f t="shared" si="155"/>
        <v>1064.956406407912</v>
      </c>
      <c r="P845" s="38">
        <v>991.68154286089327</v>
      </c>
      <c r="Q845" s="38">
        <f t="shared" si="156"/>
        <v>991.7</v>
      </c>
      <c r="R845" s="38"/>
      <c r="S845" s="38"/>
      <c r="U845" s="38"/>
      <c r="V845" s="38"/>
      <c r="W845" s="38"/>
      <c r="X845" s="38"/>
    </row>
    <row r="846" spans="1:24" x14ac:dyDescent="0.25">
      <c r="A846" s="5"/>
      <c r="B846" s="1" t="s">
        <v>584</v>
      </c>
      <c r="C846" s="53">
        <v>4</v>
      </c>
      <c r="D846" s="75">
        <v>59.642499999999998</v>
      </c>
      <c r="E846" s="179">
        <v>3301</v>
      </c>
      <c r="F846" s="149">
        <v>1025848.7</v>
      </c>
      <c r="G846" s="61">
        <v>75</v>
      </c>
      <c r="H846" s="70">
        <f t="shared" si="158"/>
        <v>769386.52500000002</v>
      </c>
      <c r="I846" s="15">
        <f t="shared" si="157"/>
        <v>256462.17499999993</v>
      </c>
      <c r="J846" s="15">
        <f t="shared" si="154"/>
        <v>310.76906997879428</v>
      </c>
      <c r="K846" s="15">
        <f t="shared" si="159"/>
        <v>380.68929019114944</v>
      </c>
      <c r="L846" s="15">
        <f t="shared" si="160"/>
        <v>1005809.8898087178</v>
      </c>
      <c r="M846" s="15"/>
      <c r="N846" s="15">
        <f t="shared" si="161"/>
        <v>1005809.8898087178</v>
      </c>
      <c r="O846" s="38">
        <f t="shared" si="155"/>
        <v>1005.8098898087178</v>
      </c>
      <c r="P846" s="38">
        <v>989.47390018296187</v>
      </c>
      <c r="Q846" s="38">
        <f t="shared" si="156"/>
        <v>989.5</v>
      </c>
      <c r="R846" s="38"/>
      <c r="S846" s="38"/>
      <c r="U846" s="38"/>
      <c r="V846" s="38"/>
      <c r="W846" s="38"/>
      <c r="X846" s="38"/>
    </row>
    <row r="847" spans="1:24" x14ac:dyDescent="0.25">
      <c r="A847" s="5"/>
      <c r="B847" s="1" t="s">
        <v>585</v>
      </c>
      <c r="C847" s="53">
        <v>4</v>
      </c>
      <c r="D847" s="75">
        <v>41.119700000000002</v>
      </c>
      <c r="E847" s="179">
        <v>1801</v>
      </c>
      <c r="F847" s="149">
        <v>446695.1</v>
      </c>
      <c r="G847" s="61">
        <v>75</v>
      </c>
      <c r="H847" s="70">
        <f t="shared" si="158"/>
        <v>335021.32500000001</v>
      </c>
      <c r="I847" s="15">
        <f t="shared" si="157"/>
        <v>111673.77499999997</v>
      </c>
      <c r="J847" s="15">
        <f t="shared" si="154"/>
        <v>248.02615213770127</v>
      </c>
      <c r="K847" s="15">
        <f t="shared" si="159"/>
        <v>443.43220803224244</v>
      </c>
      <c r="L847" s="15">
        <f t="shared" si="160"/>
        <v>877595.79691215605</v>
      </c>
      <c r="M847" s="15"/>
      <c r="N847" s="15">
        <f t="shared" si="161"/>
        <v>877595.79691215605</v>
      </c>
      <c r="O847" s="38">
        <f t="shared" si="155"/>
        <v>877.59579691215606</v>
      </c>
      <c r="P847" s="38">
        <v>788.82779963694145</v>
      </c>
      <c r="Q847" s="38">
        <f t="shared" si="156"/>
        <v>788.8</v>
      </c>
      <c r="R847" s="38"/>
      <c r="S847" s="38"/>
      <c r="U847" s="38"/>
      <c r="V847" s="38"/>
      <c r="W847" s="38"/>
      <c r="X847" s="38"/>
    </row>
    <row r="848" spans="1:24" x14ac:dyDescent="0.25">
      <c r="A848" s="5"/>
      <c r="B848" s="1" t="s">
        <v>586</v>
      </c>
      <c r="C848" s="53">
        <v>4</v>
      </c>
      <c r="D848" s="75">
        <v>15.3706</v>
      </c>
      <c r="E848" s="179">
        <v>1902</v>
      </c>
      <c r="F848" s="149">
        <v>531705.30000000005</v>
      </c>
      <c r="G848" s="61">
        <v>75</v>
      </c>
      <c r="H848" s="70">
        <f t="shared" si="158"/>
        <v>398778.97499999998</v>
      </c>
      <c r="I848" s="15">
        <f t="shared" si="157"/>
        <v>132926.32500000007</v>
      </c>
      <c r="J848" s="15">
        <f t="shared" si="154"/>
        <v>279.55063091482651</v>
      </c>
      <c r="K848" s="15">
        <f t="shared" si="159"/>
        <v>411.9077292551172</v>
      </c>
      <c r="L848" s="15">
        <f t="shared" si="160"/>
        <v>771840.62069755478</v>
      </c>
      <c r="M848" s="15"/>
      <c r="N848" s="15">
        <f t="shared" si="161"/>
        <v>771840.62069755478</v>
      </c>
      <c r="O848" s="38">
        <f t="shared" si="155"/>
        <v>771.84062069755475</v>
      </c>
      <c r="P848" s="38">
        <v>696.11242265743692</v>
      </c>
      <c r="Q848" s="38">
        <f t="shared" si="156"/>
        <v>696.1</v>
      </c>
      <c r="R848" s="38"/>
      <c r="S848" s="38"/>
      <c r="U848" s="38"/>
      <c r="V848" s="38"/>
      <c r="W848" s="38"/>
      <c r="X848" s="38"/>
    </row>
    <row r="849" spans="1:24" x14ac:dyDescent="0.25">
      <c r="A849" s="5"/>
      <c r="B849" s="1" t="s">
        <v>837</v>
      </c>
      <c r="C849" s="53">
        <v>4</v>
      </c>
      <c r="D849" s="75">
        <v>18.966699999999999</v>
      </c>
      <c r="E849" s="179">
        <v>2128</v>
      </c>
      <c r="F849" s="149">
        <v>358773.2</v>
      </c>
      <c r="G849" s="61">
        <v>75</v>
      </c>
      <c r="H849" s="70">
        <f t="shared" si="158"/>
        <v>269079.90000000002</v>
      </c>
      <c r="I849" s="15">
        <f t="shared" si="157"/>
        <v>89693.299999999988</v>
      </c>
      <c r="J849" s="15">
        <f t="shared" si="154"/>
        <v>168.59642857142859</v>
      </c>
      <c r="K849" s="15">
        <f t="shared" si="159"/>
        <v>522.86193159851518</v>
      </c>
      <c r="L849" s="15">
        <f t="shared" si="160"/>
        <v>948624.68344810558</v>
      </c>
      <c r="M849" s="15"/>
      <c r="N849" s="15">
        <f t="shared" si="161"/>
        <v>948624.68344810558</v>
      </c>
      <c r="O849" s="38">
        <f t="shared" si="155"/>
        <v>948.62468344810554</v>
      </c>
      <c r="P849" s="38">
        <v>885.09618607808147</v>
      </c>
      <c r="Q849" s="38">
        <f t="shared" si="156"/>
        <v>885.1</v>
      </c>
      <c r="R849" s="38"/>
      <c r="S849" s="38"/>
      <c r="U849" s="38"/>
      <c r="V849" s="38"/>
      <c r="W849" s="38"/>
      <c r="X849" s="38"/>
    </row>
    <row r="850" spans="1:24" x14ac:dyDescent="0.25">
      <c r="A850" s="5"/>
      <c r="B850" s="8"/>
      <c r="C850" s="8"/>
      <c r="D850" s="75">
        <v>0</v>
      </c>
      <c r="E850" s="181"/>
      <c r="F850" s="62"/>
      <c r="G850" s="61"/>
      <c r="H850" s="62">
        <f>H851+H852</f>
        <v>32454561.019999996</v>
      </c>
      <c r="K850" s="15"/>
      <c r="L850" s="15"/>
      <c r="M850" s="15"/>
      <c r="N850" s="15"/>
      <c r="O850" s="38">
        <f t="shared" si="155"/>
        <v>0</v>
      </c>
      <c r="P850" s="38">
        <v>0</v>
      </c>
      <c r="Q850" s="38">
        <f t="shared" si="156"/>
        <v>0</v>
      </c>
      <c r="R850" s="38"/>
      <c r="S850" s="38"/>
      <c r="U850" s="38"/>
      <c r="V850" s="38"/>
      <c r="W850" s="38"/>
      <c r="X850" s="38"/>
    </row>
    <row r="851" spans="1:24" x14ac:dyDescent="0.25">
      <c r="A851" s="32" t="s">
        <v>587</v>
      </c>
      <c r="B851" s="2" t="s">
        <v>2</v>
      </c>
      <c r="C851" s="64"/>
      <c r="D851" s="7">
        <v>729.1185999999999</v>
      </c>
      <c r="E851" s="182">
        <f>E852</f>
        <v>88206</v>
      </c>
      <c r="F851" s="120"/>
      <c r="G851" s="61"/>
      <c r="H851" s="55">
        <f>H853</f>
        <v>10394043.125000002</v>
      </c>
      <c r="I851" s="12">
        <f>I853</f>
        <v>-10394043.125000002</v>
      </c>
      <c r="J851" s="12"/>
      <c r="K851" s="15"/>
      <c r="L851" s="15"/>
      <c r="M851" s="14">
        <f>M853</f>
        <v>34296328.332931668</v>
      </c>
      <c r="N851" s="12">
        <f t="shared" si="161"/>
        <v>34296328.332931668</v>
      </c>
      <c r="O851" s="38"/>
      <c r="P851" s="38"/>
      <c r="Q851" s="38">
        <f t="shared" si="156"/>
        <v>0</v>
      </c>
      <c r="R851" s="38"/>
      <c r="S851" s="38"/>
      <c r="U851" s="38"/>
      <c r="V851" s="38"/>
      <c r="W851" s="38"/>
      <c r="X851" s="38"/>
    </row>
    <row r="852" spans="1:24" x14ac:dyDescent="0.25">
      <c r="A852" s="32" t="s">
        <v>587</v>
      </c>
      <c r="B852" s="2" t="s">
        <v>3</v>
      </c>
      <c r="C852" s="64"/>
      <c r="D852" s="7">
        <v>729.1185999999999</v>
      </c>
      <c r="E852" s="182">
        <f>SUM(E854:E880)</f>
        <v>88206</v>
      </c>
      <c r="F852" s="120">
        <f>SUM(F854:F880)</f>
        <v>41576172.500000007</v>
      </c>
      <c r="G852" s="61"/>
      <c r="H852" s="55">
        <f>SUM(H854:H880)</f>
        <v>22060517.894999996</v>
      </c>
      <c r="I852" s="12">
        <f>SUM(I854:I880)</f>
        <v>19515654.605</v>
      </c>
      <c r="J852" s="12"/>
      <c r="K852" s="15"/>
      <c r="L852" s="12">
        <f>SUM(L854:L880)</f>
        <v>25993505.976068258</v>
      </c>
      <c r="M852" s="15"/>
      <c r="N852" s="12">
        <f t="shared" si="161"/>
        <v>25993505.976068258</v>
      </c>
      <c r="O852" s="38"/>
      <c r="P852" s="38"/>
      <c r="Q852" s="38">
        <f t="shared" si="156"/>
        <v>0</v>
      </c>
      <c r="R852" s="38"/>
      <c r="S852" s="38"/>
      <c r="U852" s="38"/>
      <c r="V852" s="38"/>
      <c r="W852" s="38"/>
      <c r="X852" s="38"/>
    </row>
    <row r="853" spans="1:24" x14ac:dyDescent="0.25">
      <c r="A853" s="5"/>
      <c r="B853" s="1" t="s">
        <v>26</v>
      </c>
      <c r="C853" s="53">
        <v>2</v>
      </c>
      <c r="D853" s="75">
        <v>0</v>
      </c>
      <c r="E853" s="185"/>
      <c r="F853" s="70"/>
      <c r="G853" s="61">
        <v>25</v>
      </c>
      <c r="H853" s="70">
        <f>F852*G853/100</f>
        <v>10394043.125000002</v>
      </c>
      <c r="I853" s="15">
        <f t="shared" ref="I853:I880" si="162">F853-H853</f>
        <v>-10394043.125000002</v>
      </c>
      <c r="J853" s="15"/>
      <c r="K853" s="15"/>
      <c r="L853" s="15"/>
      <c r="M853" s="15">
        <f>($L$7*$L$8*E851/$L$10)+($L$7*$L$9*D851/$L$11)</f>
        <v>34296328.332931668</v>
      </c>
      <c r="N853" s="15">
        <f t="shared" si="161"/>
        <v>34296328.332931668</v>
      </c>
      <c r="O853" s="38">
        <f t="shared" si="155"/>
        <v>34296.328332931669</v>
      </c>
      <c r="P853" s="38">
        <v>31666.503145723596</v>
      </c>
      <c r="Q853" s="38">
        <f t="shared" si="156"/>
        <v>31666.5</v>
      </c>
      <c r="R853" s="38"/>
      <c r="S853" s="38"/>
      <c r="U853" s="38"/>
      <c r="V853" s="38"/>
      <c r="W853" s="38"/>
      <c r="X853" s="38"/>
    </row>
    <row r="854" spans="1:24" x14ac:dyDescent="0.25">
      <c r="A854" s="5"/>
      <c r="B854" s="1" t="s">
        <v>588</v>
      </c>
      <c r="C854" s="53">
        <v>4</v>
      </c>
      <c r="D854" s="75">
        <v>6.8285999999999998</v>
      </c>
      <c r="E854" s="179">
        <v>1855</v>
      </c>
      <c r="F854" s="150">
        <v>596470.6</v>
      </c>
      <c r="G854" s="61">
        <v>75</v>
      </c>
      <c r="H854" s="70">
        <f t="shared" ref="H854:H880" si="163">F854*G854/100</f>
        <v>447352.95</v>
      </c>
      <c r="I854" s="15">
        <f t="shared" si="162"/>
        <v>149117.64999999997</v>
      </c>
      <c r="J854" s="15">
        <f t="shared" ref="J854:J917" si="164">F854/E854</f>
        <v>321.54749326145549</v>
      </c>
      <c r="K854" s="15">
        <f t="shared" ref="K854:K880" si="165">$J$11*$J$19-J854</f>
        <v>369.91086690848823</v>
      </c>
      <c r="L854" s="15">
        <f t="shared" ref="L854:L880" si="166">IF(K854&gt;0,$J$7*$J$8*(K854/$K$19),0)+$J$7*$J$9*(E854/$E$19)+$J$7*$J$10*(D854/$D$19)</f>
        <v>687828.68414351926</v>
      </c>
      <c r="M854" s="15"/>
      <c r="N854" s="15">
        <f t="shared" si="161"/>
        <v>687828.68414351926</v>
      </c>
      <c r="O854" s="38">
        <f t="shared" si="155"/>
        <v>687.82868414351924</v>
      </c>
      <c r="P854" s="38">
        <v>680.88197138572264</v>
      </c>
      <c r="Q854" s="38">
        <f t="shared" si="156"/>
        <v>680.9</v>
      </c>
      <c r="R854" s="38"/>
      <c r="S854" s="38"/>
      <c r="U854" s="38"/>
      <c r="V854" s="38"/>
      <c r="W854" s="38"/>
      <c r="X854" s="38"/>
    </row>
    <row r="855" spans="1:24" x14ac:dyDescent="0.25">
      <c r="A855" s="5"/>
      <c r="B855" s="1" t="s">
        <v>589</v>
      </c>
      <c r="C855" s="53">
        <v>4</v>
      </c>
      <c r="D855" s="75">
        <v>62.403199999999998</v>
      </c>
      <c r="E855" s="179">
        <v>2377</v>
      </c>
      <c r="F855" s="150">
        <v>521022.2</v>
      </c>
      <c r="G855" s="61">
        <v>75</v>
      </c>
      <c r="H855" s="70">
        <f t="shared" si="163"/>
        <v>390766.65</v>
      </c>
      <c r="I855" s="15">
        <f t="shared" si="162"/>
        <v>130255.54999999999</v>
      </c>
      <c r="J855" s="15">
        <f t="shared" si="164"/>
        <v>219.19318468657974</v>
      </c>
      <c r="K855" s="15">
        <f t="shared" si="165"/>
        <v>472.26517548336398</v>
      </c>
      <c r="L855" s="15">
        <f t="shared" si="166"/>
        <v>1036591.8323195293</v>
      </c>
      <c r="M855" s="15"/>
      <c r="N855" s="15">
        <f t="shared" si="161"/>
        <v>1036591.8323195293</v>
      </c>
      <c r="O855" s="38">
        <f t="shared" ref="O855:O918" si="167">N855/1000</f>
        <v>1036.5918323195292</v>
      </c>
      <c r="P855" s="38">
        <v>1014.6315504723459</v>
      </c>
      <c r="Q855" s="38">
        <f t="shared" si="156"/>
        <v>1014.6</v>
      </c>
      <c r="R855" s="38"/>
      <c r="S855" s="38"/>
      <c r="U855" s="38"/>
      <c r="V855" s="38"/>
      <c r="W855" s="38"/>
      <c r="X855" s="38"/>
    </row>
    <row r="856" spans="1:24" x14ac:dyDescent="0.25">
      <c r="A856" s="5"/>
      <c r="B856" s="1" t="s">
        <v>590</v>
      </c>
      <c r="C856" s="53">
        <v>4</v>
      </c>
      <c r="D856" s="75">
        <v>7.9661999999999997</v>
      </c>
      <c r="E856" s="179">
        <v>1008</v>
      </c>
      <c r="F856" s="150">
        <v>132740</v>
      </c>
      <c r="G856" s="61">
        <v>75</v>
      </c>
      <c r="H856" s="70">
        <f t="shared" si="163"/>
        <v>99555</v>
      </c>
      <c r="I856" s="15">
        <f t="shared" si="162"/>
        <v>33185</v>
      </c>
      <c r="J856" s="15">
        <f t="shared" si="164"/>
        <v>131.68650793650792</v>
      </c>
      <c r="K856" s="15">
        <f t="shared" si="165"/>
        <v>559.77185223343577</v>
      </c>
      <c r="L856" s="15">
        <f t="shared" si="166"/>
        <v>848394.0278629798</v>
      </c>
      <c r="M856" s="15"/>
      <c r="N856" s="15">
        <f t="shared" si="161"/>
        <v>848394.0278629798</v>
      </c>
      <c r="O856" s="38">
        <f t="shared" si="167"/>
        <v>848.39402786297978</v>
      </c>
      <c r="P856" s="38">
        <v>856.88656542957335</v>
      </c>
      <c r="Q856" s="38">
        <f t="shared" si="156"/>
        <v>856.9</v>
      </c>
      <c r="R856" s="38"/>
      <c r="S856" s="38"/>
      <c r="U856" s="38"/>
      <c r="V856" s="38"/>
      <c r="W856" s="38"/>
      <c r="X856" s="38"/>
    </row>
    <row r="857" spans="1:24" x14ac:dyDescent="0.25">
      <c r="A857" s="5"/>
      <c r="B857" s="1" t="s">
        <v>591</v>
      </c>
      <c r="C857" s="53">
        <v>4</v>
      </c>
      <c r="D857" s="75">
        <v>47.315699999999993</v>
      </c>
      <c r="E857" s="179">
        <v>2335</v>
      </c>
      <c r="F857" s="150">
        <v>400663.4</v>
      </c>
      <c r="G857" s="61">
        <v>75</v>
      </c>
      <c r="H857" s="70">
        <f t="shared" si="163"/>
        <v>300497.55</v>
      </c>
      <c r="I857" s="15">
        <f t="shared" si="162"/>
        <v>100165.85000000003</v>
      </c>
      <c r="J857" s="15">
        <f t="shared" si="164"/>
        <v>171.59032119914349</v>
      </c>
      <c r="K857" s="15">
        <f t="shared" si="165"/>
        <v>519.86803897080017</v>
      </c>
      <c r="L857" s="15">
        <f t="shared" si="166"/>
        <v>1049305.5238064332</v>
      </c>
      <c r="M857" s="15"/>
      <c r="N857" s="15">
        <f t="shared" si="161"/>
        <v>1049305.5238064332</v>
      </c>
      <c r="O857" s="38">
        <f t="shared" si="167"/>
        <v>1049.3055238064333</v>
      </c>
      <c r="P857" s="38">
        <v>1015.3370591064894</v>
      </c>
      <c r="Q857" s="38">
        <f t="shared" ref="Q857:Q920" si="168">(ROUND(P857,1))</f>
        <v>1015.3</v>
      </c>
      <c r="R857" s="38"/>
      <c r="S857" s="38"/>
      <c r="U857" s="38"/>
      <c r="V857" s="38"/>
      <c r="W857" s="38"/>
      <c r="X857" s="38"/>
    </row>
    <row r="858" spans="1:24" x14ac:dyDescent="0.25">
      <c r="A858" s="5"/>
      <c r="B858" s="1" t="s">
        <v>838</v>
      </c>
      <c r="C858" s="53">
        <v>4</v>
      </c>
      <c r="D858" s="75">
        <v>29.9498</v>
      </c>
      <c r="E858" s="179">
        <v>6618</v>
      </c>
      <c r="F858" s="150">
        <v>3260893.8</v>
      </c>
      <c r="G858" s="61">
        <v>75</v>
      </c>
      <c r="H858" s="70">
        <f t="shared" si="163"/>
        <v>2445670.35</v>
      </c>
      <c r="I858" s="15">
        <f t="shared" si="162"/>
        <v>815223.44999999972</v>
      </c>
      <c r="J858" s="15">
        <f t="shared" si="164"/>
        <v>492.73100634632817</v>
      </c>
      <c r="K858" s="15">
        <f t="shared" si="165"/>
        <v>198.72735382361554</v>
      </c>
      <c r="L858" s="15">
        <f t="shared" si="166"/>
        <v>1026330.5851413785</v>
      </c>
      <c r="M858" s="15"/>
      <c r="N858" s="15">
        <f t="shared" si="161"/>
        <v>1026330.5851413785</v>
      </c>
      <c r="O858" s="38">
        <f t="shared" si="167"/>
        <v>1026.3305851413784</v>
      </c>
      <c r="P858" s="38">
        <v>1013.528249927705</v>
      </c>
      <c r="Q858" s="38">
        <f t="shared" si="168"/>
        <v>1013.5</v>
      </c>
      <c r="R858" s="38"/>
      <c r="S858" s="38"/>
      <c r="U858" s="38"/>
      <c r="V858" s="38"/>
      <c r="W858" s="38"/>
      <c r="X858" s="38"/>
    </row>
    <row r="859" spans="1:24" x14ac:dyDescent="0.25">
      <c r="A859" s="5"/>
      <c r="B859" s="1" t="s">
        <v>592</v>
      </c>
      <c r="C859" s="53">
        <v>4</v>
      </c>
      <c r="D859" s="75">
        <v>18.782299999999999</v>
      </c>
      <c r="E859" s="179">
        <v>1090</v>
      </c>
      <c r="F859" s="150">
        <v>187102.6</v>
      </c>
      <c r="G859" s="61">
        <v>75</v>
      </c>
      <c r="H859" s="70">
        <f t="shared" si="163"/>
        <v>140326.95000000001</v>
      </c>
      <c r="I859" s="15">
        <f t="shared" si="162"/>
        <v>46775.649999999994</v>
      </c>
      <c r="J859" s="15">
        <f t="shared" si="164"/>
        <v>171.65376146788992</v>
      </c>
      <c r="K859" s="15">
        <f t="shared" si="165"/>
        <v>519.8045987020538</v>
      </c>
      <c r="L859" s="15">
        <f t="shared" si="166"/>
        <v>837106.34790173185</v>
      </c>
      <c r="M859" s="15"/>
      <c r="N859" s="15">
        <f t="shared" si="161"/>
        <v>837106.34790173185</v>
      </c>
      <c r="O859" s="38">
        <f t="shared" si="167"/>
        <v>837.10634790173185</v>
      </c>
      <c r="P859" s="38">
        <v>866.79459466172239</v>
      </c>
      <c r="Q859" s="38">
        <f t="shared" si="168"/>
        <v>866.8</v>
      </c>
      <c r="R859" s="38"/>
      <c r="S859" s="38"/>
      <c r="U859" s="38"/>
      <c r="V859" s="38"/>
      <c r="W859" s="38"/>
      <c r="X859" s="38"/>
    </row>
    <row r="860" spans="1:24" x14ac:dyDescent="0.25">
      <c r="A860" s="5"/>
      <c r="B860" s="1" t="s">
        <v>593</v>
      </c>
      <c r="C860" s="53">
        <v>4</v>
      </c>
      <c r="D860" s="75">
        <v>19.1768</v>
      </c>
      <c r="E860" s="179">
        <v>2863</v>
      </c>
      <c r="F860" s="150">
        <v>220427.1</v>
      </c>
      <c r="G860" s="61">
        <v>75</v>
      </c>
      <c r="H860" s="70">
        <f t="shared" si="163"/>
        <v>165320.32500000001</v>
      </c>
      <c r="I860" s="15">
        <f t="shared" si="162"/>
        <v>55106.774999999994</v>
      </c>
      <c r="J860" s="15">
        <f t="shared" si="164"/>
        <v>76.991652113168001</v>
      </c>
      <c r="K860" s="15">
        <f t="shared" si="165"/>
        <v>614.4667080567757</v>
      </c>
      <c r="L860" s="15">
        <f t="shared" si="166"/>
        <v>1143035.5951153541</v>
      </c>
      <c r="M860" s="15"/>
      <c r="N860" s="15">
        <f t="shared" si="161"/>
        <v>1143035.5951153541</v>
      </c>
      <c r="O860" s="38">
        <f t="shared" si="167"/>
        <v>1143.035595115354</v>
      </c>
      <c r="P860" s="38">
        <v>1077.2910664819253</v>
      </c>
      <c r="Q860" s="38">
        <f t="shared" si="168"/>
        <v>1077.3</v>
      </c>
      <c r="R860" s="38"/>
      <c r="S860" s="38"/>
      <c r="U860" s="38"/>
      <c r="V860" s="38"/>
      <c r="W860" s="38"/>
      <c r="X860" s="38"/>
    </row>
    <row r="861" spans="1:24" x14ac:dyDescent="0.25">
      <c r="A861" s="5"/>
      <c r="B861" s="1" t="s">
        <v>594</v>
      </c>
      <c r="C861" s="53">
        <v>4</v>
      </c>
      <c r="D861" s="75">
        <v>12.482899999999999</v>
      </c>
      <c r="E861" s="179">
        <v>1270</v>
      </c>
      <c r="F861" s="150">
        <v>106795.6</v>
      </c>
      <c r="G861" s="61">
        <v>75</v>
      </c>
      <c r="H861" s="70">
        <f t="shared" si="163"/>
        <v>80096.7</v>
      </c>
      <c r="I861" s="15">
        <f t="shared" si="162"/>
        <v>26698.900000000009</v>
      </c>
      <c r="J861" s="15">
        <f t="shared" si="164"/>
        <v>84.091023622047246</v>
      </c>
      <c r="K861" s="15">
        <f t="shared" si="165"/>
        <v>607.36733654789646</v>
      </c>
      <c r="L861" s="15">
        <f t="shared" si="166"/>
        <v>949976.27336257673</v>
      </c>
      <c r="M861" s="15"/>
      <c r="N861" s="15">
        <f t="shared" si="161"/>
        <v>949976.27336257673</v>
      </c>
      <c r="O861" s="38">
        <f t="shared" si="167"/>
        <v>949.97627336257676</v>
      </c>
      <c r="P861" s="38">
        <v>852.66704240519482</v>
      </c>
      <c r="Q861" s="38">
        <f t="shared" si="168"/>
        <v>852.7</v>
      </c>
      <c r="R861" s="38"/>
      <c r="S861" s="38"/>
      <c r="U861" s="38"/>
      <c r="V861" s="38"/>
      <c r="W861" s="38"/>
      <c r="X861" s="38"/>
    </row>
    <row r="862" spans="1:24" x14ac:dyDescent="0.25">
      <c r="A862" s="5"/>
      <c r="B862" s="1" t="s">
        <v>595</v>
      </c>
      <c r="C862" s="53">
        <v>4</v>
      </c>
      <c r="D862" s="75">
        <v>7.8385999999999996</v>
      </c>
      <c r="E862" s="179">
        <v>732</v>
      </c>
      <c r="F862" s="150">
        <v>116372.6</v>
      </c>
      <c r="G862" s="61">
        <v>75</v>
      </c>
      <c r="H862" s="70">
        <f t="shared" si="163"/>
        <v>87279.45</v>
      </c>
      <c r="I862" s="15">
        <f t="shared" si="162"/>
        <v>29093.150000000009</v>
      </c>
      <c r="J862" s="15">
        <f t="shared" si="164"/>
        <v>158.97896174863388</v>
      </c>
      <c r="K862" s="15">
        <f t="shared" si="165"/>
        <v>532.47939842130984</v>
      </c>
      <c r="L862" s="15">
        <f t="shared" si="166"/>
        <v>784401.52665383648</v>
      </c>
      <c r="M862" s="15"/>
      <c r="N862" s="15">
        <f t="shared" si="161"/>
        <v>784401.52665383648</v>
      </c>
      <c r="O862" s="38">
        <f t="shared" si="167"/>
        <v>784.40152665383653</v>
      </c>
      <c r="P862" s="38">
        <v>707.20057078418199</v>
      </c>
      <c r="Q862" s="38">
        <f t="shared" si="168"/>
        <v>707.2</v>
      </c>
      <c r="R862" s="38"/>
      <c r="S862" s="38"/>
      <c r="U862" s="38"/>
      <c r="V862" s="38"/>
      <c r="W862" s="38"/>
      <c r="X862" s="38"/>
    </row>
    <row r="863" spans="1:24" x14ac:dyDescent="0.25">
      <c r="A863" s="5"/>
      <c r="B863" s="1" t="s">
        <v>596</v>
      </c>
      <c r="C863" s="53">
        <v>4</v>
      </c>
      <c r="D863" s="75">
        <v>92.682900000000004</v>
      </c>
      <c r="E863" s="179">
        <v>6463</v>
      </c>
      <c r="F863" s="150">
        <v>1826877.7</v>
      </c>
      <c r="G863" s="61">
        <v>75</v>
      </c>
      <c r="H863" s="70">
        <f t="shared" si="163"/>
        <v>1370158.2749999999</v>
      </c>
      <c r="I863" s="15">
        <f t="shared" si="162"/>
        <v>456719.42500000005</v>
      </c>
      <c r="J863" s="15">
        <f t="shared" si="164"/>
        <v>282.66713600495126</v>
      </c>
      <c r="K863" s="15">
        <f t="shared" si="165"/>
        <v>408.79122416499246</v>
      </c>
      <c r="L863" s="15">
        <f t="shared" si="166"/>
        <v>1465034.5905264984</v>
      </c>
      <c r="M863" s="15"/>
      <c r="N863" s="15">
        <f t="shared" si="161"/>
        <v>1465034.5905264984</v>
      </c>
      <c r="O863" s="38">
        <f t="shared" si="167"/>
        <v>1465.0345905264983</v>
      </c>
      <c r="P863" s="38">
        <v>1387.704313325507</v>
      </c>
      <c r="Q863" s="38">
        <f t="shared" si="168"/>
        <v>1387.7</v>
      </c>
      <c r="R863" s="38"/>
      <c r="S863" s="38"/>
      <c r="U863" s="38"/>
      <c r="V863" s="38"/>
      <c r="W863" s="38"/>
      <c r="X863" s="38"/>
    </row>
    <row r="864" spans="1:24" x14ac:dyDescent="0.25">
      <c r="A864" s="5"/>
      <c r="B864" s="1" t="s">
        <v>597</v>
      </c>
      <c r="C864" s="53">
        <v>4</v>
      </c>
      <c r="D864" s="75">
        <v>22.4682</v>
      </c>
      <c r="E864" s="179">
        <v>2987</v>
      </c>
      <c r="F864" s="150">
        <v>2297819.1</v>
      </c>
      <c r="G864" s="61">
        <v>75</v>
      </c>
      <c r="H864" s="70">
        <f t="shared" si="163"/>
        <v>1723364.325</v>
      </c>
      <c r="I864" s="15">
        <f t="shared" si="162"/>
        <v>574454.77500000014</v>
      </c>
      <c r="J864" s="15">
        <f t="shared" si="164"/>
        <v>769.27321727485776</v>
      </c>
      <c r="K864" s="15">
        <f t="shared" si="165"/>
        <v>-77.81485710491404</v>
      </c>
      <c r="L864" s="15">
        <f t="shared" si="166"/>
        <v>373954.42950513365</v>
      </c>
      <c r="M864" s="15"/>
      <c r="N864" s="15">
        <f t="shared" si="161"/>
        <v>373954.42950513365</v>
      </c>
      <c r="O864" s="38">
        <f t="shared" si="167"/>
        <v>373.95442950513365</v>
      </c>
      <c r="P864" s="38">
        <v>355.30312278417114</v>
      </c>
      <c r="Q864" s="38">
        <f t="shared" si="168"/>
        <v>355.3</v>
      </c>
      <c r="R864" s="38"/>
      <c r="S864" s="38"/>
      <c r="U864" s="38"/>
      <c r="V864" s="38"/>
      <c r="W864" s="38"/>
      <c r="X864" s="38"/>
    </row>
    <row r="865" spans="1:24" x14ac:dyDescent="0.25">
      <c r="A865" s="5"/>
      <c r="B865" s="1" t="s">
        <v>598</v>
      </c>
      <c r="C865" s="53">
        <v>4</v>
      </c>
      <c r="D865" s="75">
        <v>20.2746</v>
      </c>
      <c r="E865" s="179">
        <v>2404</v>
      </c>
      <c r="F865" s="150">
        <v>249112.7</v>
      </c>
      <c r="G865" s="61">
        <v>75</v>
      </c>
      <c r="H865" s="70">
        <f t="shared" si="163"/>
        <v>186834.52499999999</v>
      </c>
      <c r="I865" s="15">
        <f t="shared" si="162"/>
        <v>62278.175000000017</v>
      </c>
      <c r="J865" s="15">
        <f t="shared" si="164"/>
        <v>103.62425124792014</v>
      </c>
      <c r="K865" s="15">
        <f t="shared" si="165"/>
        <v>587.83410892202357</v>
      </c>
      <c r="L865" s="15">
        <f t="shared" si="166"/>
        <v>1064618.0647006561</v>
      </c>
      <c r="M865" s="15"/>
      <c r="N865" s="15">
        <f t="shared" si="161"/>
        <v>1064618.0647006561</v>
      </c>
      <c r="O865" s="38">
        <f t="shared" si="167"/>
        <v>1064.6180647006561</v>
      </c>
      <c r="P865" s="38">
        <v>967.26533427132767</v>
      </c>
      <c r="Q865" s="38">
        <f t="shared" si="168"/>
        <v>967.3</v>
      </c>
      <c r="R865" s="38"/>
      <c r="S865" s="38"/>
      <c r="U865" s="38"/>
      <c r="V865" s="38"/>
      <c r="W865" s="38"/>
      <c r="X865" s="38"/>
    </row>
    <row r="866" spans="1:24" x14ac:dyDescent="0.25">
      <c r="A866" s="5"/>
      <c r="B866" s="1" t="s">
        <v>599</v>
      </c>
      <c r="C866" s="53">
        <v>4</v>
      </c>
      <c r="D866" s="75">
        <v>10.432699999999999</v>
      </c>
      <c r="E866" s="179">
        <v>1374</v>
      </c>
      <c r="F866" s="150">
        <v>795765.1</v>
      </c>
      <c r="G866" s="61">
        <v>75</v>
      </c>
      <c r="H866" s="70">
        <f t="shared" si="163"/>
        <v>596823.82499999995</v>
      </c>
      <c r="I866" s="15">
        <f t="shared" si="162"/>
        <v>198941.27500000002</v>
      </c>
      <c r="J866" s="15">
        <f t="shared" si="164"/>
        <v>579.15946142649193</v>
      </c>
      <c r="K866" s="15">
        <f t="shared" si="165"/>
        <v>112.29889874345179</v>
      </c>
      <c r="L866" s="15">
        <f t="shared" si="166"/>
        <v>316960.70217636041</v>
      </c>
      <c r="M866" s="15"/>
      <c r="N866" s="15">
        <f t="shared" si="161"/>
        <v>316960.70217636041</v>
      </c>
      <c r="O866" s="38">
        <f t="shared" si="167"/>
        <v>316.96070217636043</v>
      </c>
      <c r="P866" s="38">
        <v>359.77028647656118</v>
      </c>
      <c r="Q866" s="38">
        <f t="shared" si="168"/>
        <v>359.8</v>
      </c>
      <c r="R866" s="38"/>
      <c r="S866" s="38"/>
      <c r="U866" s="38"/>
      <c r="V866" s="38"/>
      <c r="W866" s="38"/>
      <c r="X866" s="38"/>
    </row>
    <row r="867" spans="1:24" x14ac:dyDescent="0.25">
      <c r="A867" s="5"/>
      <c r="B867" s="1" t="s">
        <v>390</v>
      </c>
      <c r="C867" s="53">
        <v>4</v>
      </c>
      <c r="D867" s="75">
        <v>14.2333</v>
      </c>
      <c r="E867" s="179">
        <v>844</v>
      </c>
      <c r="F867" s="150">
        <v>401456.4</v>
      </c>
      <c r="G867" s="61">
        <v>75</v>
      </c>
      <c r="H867" s="70">
        <f t="shared" si="163"/>
        <v>301092.3</v>
      </c>
      <c r="I867" s="15">
        <f t="shared" si="162"/>
        <v>100364.10000000003</v>
      </c>
      <c r="J867" s="15">
        <f t="shared" si="164"/>
        <v>475.65924170616114</v>
      </c>
      <c r="K867" s="15">
        <f t="shared" si="165"/>
        <v>215.79911846378258</v>
      </c>
      <c r="L867" s="15">
        <f t="shared" si="166"/>
        <v>406784.05046053109</v>
      </c>
      <c r="M867" s="15"/>
      <c r="N867" s="15">
        <f t="shared" si="161"/>
        <v>406784.05046053109</v>
      </c>
      <c r="O867" s="38">
        <f t="shared" si="167"/>
        <v>406.78405046053109</v>
      </c>
      <c r="P867" s="38">
        <v>437.67960697725641</v>
      </c>
      <c r="Q867" s="38">
        <f t="shared" si="168"/>
        <v>437.7</v>
      </c>
      <c r="R867" s="38"/>
      <c r="S867" s="38"/>
      <c r="U867" s="38"/>
      <c r="V867" s="38"/>
      <c r="W867" s="38"/>
      <c r="X867" s="38"/>
    </row>
    <row r="868" spans="1:24" x14ac:dyDescent="0.25">
      <c r="A868" s="5"/>
      <c r="B868" s="1" t="s">
        <v>600</v>
      </c>
      <c r="C868" s="53">
        <v>4</v>
      </c>
      <c r="D868" s="75">
        <v>18.4329</v>
      </c>
      <c r="E868" s="179">
        <v>3138</v>
      </c>
      <c r="F868" s="150">
        <v>629514.80000000005</v>
      </c>
      <c r="G868" s="61">
        <v>75</v>
      </c>
      <c r="H868" s="70">
        <f t="shared" si="163"/>
        <v>472136.1</v>
      </c>
      <c r="I868" s="15">
        <f t="shared" si="162"/>
        <v>157378.70000000007</v>
      </c>
      <c r="J868" s="15">
        <f t="shared" si="164"/>
        <v>200.61019757807523</v>
      </c>
      <c r="K868" s="15">
        <f t="shared" si="165"/>
        <v>490.84816259186846</v>
      </c>
      <c r="L868" s="15">
        <f t="shared" si="166"/>
        <v>1009971.1275466869</v>
      </c>
      <c r="M868" s="15"/>
      <c r="N868" s="15">
        <f t="shared" si="161"/>
        <v>1009971.1275466869</v>
      </c>
      <c r="O868" s="38">
        <f t="shared" si="167"/>
        <v>1009.9711275466869</v>
      </c>
      <c r="P868" s="38">
        <v>936.78360438185473</v>
      </c>
      <c r="Q868" s="38">
        <f t="shared" si="168"/>
        <v>936.8</v>
      </c>
      <c r="R868" s="38"/>
      <c r="S868" s="38"/>
      <c r="U868" s="38"/>
      <c r="V868" s="38"/>
      <c r="W868" s="38"/>
      <c r="X868" s="38"/>
    </row>
    <row r="869" spans="1:24" x14ac:dyDescent="0.25">
      <c r="A869" s="5"/>
      <c r="B869" s="1" t="s">
        <v>140</v>
      </c>
      <c r="C869" s="53">
        <v>4</v>
      </c>
      <c r="D869" s="75">
        <v>42.294499999999999</v>
      </c>
      <c r="E869" s="179">
        <v>3242</v>
      </c>
      <c r="F869" s="150">
        <v>544676.30000000005</v>
      </c>
      <c r="G869" s="61">
        <v>75</v>
      </c>
      <c r="H869" s="70">
        <f t="shared" si="163"/>
        <v>408507.22499999998</v>
      </c>
      <c r="I869" s="15">
        <f t="shared" si="162"/>
        <v>136169.07500000007</v>
      </c>
      <c r="J869" s="15">
        <f t="shared" si="164"/>
        <v>168.006261566934</v>
      </c>
      <c r="K869" s="15">
        <f t="shared" si="165"/>
        <v>523.45209860300974</v>
      </c>
      <c r="L869" s="15">
        <f t="shared" si="166"/>
        <v>1132717.5143492813</v>
      </c>
      <c r="M869" s="15"/>
      <c r="N869" s="15">
        <f t="shared" si="161"/>
        <v>1132717.5143492813</v>
      </c>
      <c r="O869" s="38">
        <f t="shared" si="167"/>
        <v>1132.7175143492814</v>
      </c>
      <c r="P869" s="38">
        <v>1109.7112624550057</v>
      </c>
      <c r="Q869" s="38">
        <f t="shared" si="168"/>
        <v>1109.7</v>
      </c>
      <c r="R869" s="38"/>
      <c r="S869" s="38"/>
      <c r="U869" s="38"/>
      <c r="V869" s="38"/>
      <c r="W869" s="38"/>
      <c r="X869" s="38"/>
    </row>
    <row r="870" spans="1:24" x14ac:dyDescent="0.25">
      <c r="A870" s="5"/>
      <c r="B870" s="1" t="s">
        <v>532</v>
      </c>
      <c r="C870" s="53">
        <v>4</v>
      </c>
      <c r="D870" s="75">
        <v>26.699400000000001</v>
      </c>
      <c r="E870" s="179">
        <v>2504</v>
      </c>
      <c r="F870" s="150">
        <v>370731.7</v>
      </c>
      <c r="G870" s="61">
        <v>75</v>
      </c>
      <c r="H870" s="70">
        <f t="shared" si="163"/>
        <v>278048.77500000002</v>
      </c>
      <c r="I870" s="15">
        <f t="shared" si="162"/>
        <v>92682.924999999988</v>
      </c>
      <c r="J870" s="15">
        <f t="shared" si="164"/>
        <v>148.05579073482428</v>
      </c>
      <c r="K870" s="15">
        <f t="shared" si="165"/>
        <v>543.4025694351194</v>
      </c>
      <c r="L870" s="15">
        <f t="shared" si="166"/>
        <v>1036549.3849693561</v>
      </c>
      <c r="M870" s="15"/>
      <c r="N870" s="15">
        <f t="shared" si="161"/>
        <v>1036549.3849693561</v>
      </c>
      <c r="O870" s="38">
        <f t="shared" si="167"/>
        <v>1036.5493849693562</v>
      </c>
      <c r="P870" s="38">
        <v>1012.7677623794507</v>
      </c>
      <c r="Q870" s="38">
        <f t="shared" si="168"/>
        <v>1012.8</v>
      </c>
      <c r="R870" s="38"/>
      <c r="S870" s="38"/>
      <c r="U870" s="38"/>
      <c r="V870" s="38"/>
      <c r="W870" s="38"/>
      <c r="X870" s="38"/>
    </row>
    <row r="871" spans="1:24" x14ac:dyDescent="0.25">
      <c r="A871" s="5"/>
      <c r="B871" s="1" t="s">
        <v>839</v>
      </c>
      <c r="C871" s="53">
        <v>4</v>
      </c>
      <c r="D871" s="75">
        <v>8.2538999999999998</v>
      </c>
      <c r="E871" s="179">
        <v>1323</v>
      </c>
      <c r="F871" s="150">
        <v>560218</v>
      </c>
      <c r="G871" s="61">
        <v>75</v>
      </c>
      <c r="H871" s="70">
        <f t="shared" si="163"/>
        <v>420163.5</v>
      </c>
      <c r="I871" s="15">
        <f t="shared" si="162"/>
        <v>140054.5</v>
      </c>
      <c r="J871" s="15">
        <f t="shared" si="164"/>
        <v>423.44520030234315</v>
      </c>
      <c r="K871" s="15">
        <f t="shared" si="165"/>
        <v>268.01315986760056</v>
      </c>
      <c r="L871" s="15">
        <f t="shared" si="166"/>
        <v>505891.4940188739</v>
      </c>
      <c r="M871" s="15"/>
      <c r="N871" s="15">
        <f t="shared" si="161"/>
        <v>505891.4940188739</v>
      </c>
      <c r="O871" s="38">
        <f t="shared" si="167"/>
        <v>505.89149401887391</v>
      </c>
      <c r="P871" s="38">
        <v>400.87356852684366</v>
      </c>
      <c r="Q871" s="38">
        <f t="shared" si="168"/>
        <v>400.9</v>
      </c>
      <c r="R871" s="38"/>
      <c r="S871" s="38"/>
      <c r="U871" s="38"/>
      <c r="V871" s="38"/>
      <c r="W871" s="38"/>
      <c r="X871" s="38"/>
    </row>
    <row r="872" spans="1:24" x14ac:dyDescent="0.25">
      <c r="A872" s="5"/>
      <c r="B872" s="1" t="s">
        <v>42</v>
      </c>
      <c r="C872" s="53">
        <v>4</v>
      </c>
      <c r="D872" s="75">
        <v>11.6883</v>
      </c>
      <c r="E872" s="179">
        <v>1677</v>
      </c>
      <c r="F872" s="150">
        <v>293586.3</v>
      </c>
      <c r="G872" s="61">
        <v>75</v>
      </c>
      <c r="H872" s="70">
        <f t="shared" si="163"/>
        <v>220189.72500000001</v>
      </c>
      <c r="I872" s="15">
        <f t="shared" si="162"/>
        <v>73396.574999999983</v>
      </c>
      <c r="J872" s="15">
        <f t="shared" si="164"/>
        <v>175.06636851520571</v>
      </c>
      <c r="K872" s="15">
        <f t="shared" si="165"/>
        <v>516.39199165473804</v>
      </c>
      <c r="L872" s="15">
        <f t="shared" si="166"/>
        <v>872424.32877978357</v>
      </c>
      <c r="M872" s="15"/>
      <c r="N872" s="15">
        <f t="shared" si="161"/>
        <v>872424.32877978357</v>
      </c>
      <c r="O872" s="38">
        <f t="shared" si="167"/>
        <v>872.42432877978354</v>
      </c>
      <c r="P872" s="38">
        <v>848.10757442937506</v>
      </c>
      <c r="Q872" s="38">
        <f t="shared" si="168"/>
        <v>848.1</v>
      </c>
      <c r="R872" s="38"/>
      <c r="S872" s="38"/>
      <c r="U872" s="38"/>
      <c r="V872" s="38"/>
      <c r="W872" s="38"/>
      <c r="X872" s="38"/>
    </row>
    <row r="873" spans="1:24" x14ac:dyDescent="0.25">
      <c r="A873" s="5"/>
      <c r="B873" s="1" t="s">
        <v>601</v>
      </c>
      <c r="C873" s="53">
        <v>4</v>
      </c>
      <c r="D873" s="75">
        <v>63.86</v>
      </c>
      <c r="E873" s="179">
        <v>3785</v>
      </c>
      <c r="F873" s="150">
        <v>598603.19999999995</v>
      </c>
      <c r="G873" s="61">
        <v>75</v>
      </c>
      <c r="H873" s="70">
        <f t="shared" si="163"/>
        <v>448952.4</v>
      </c>
      <c r="I873" s="15">
        <f t="shared" si="162"/>
        <v>149650.79999999993</v>
      </c>
      <c r="J873" s="15">
        <f t="shared" si="164"/>
        <v>158.15143989431968</v>
      </c>
      <c r="K873" s="15">
        <f t="shared" si="165"/>
        <v>533.30692027562407</v>
      </c>
      <c r="L873" s="15">
        <f t="shared" si="166"/>
        <v>1264691.3749595047</v>
      </c>
      <c r="M873" s="15"/>
      <c r="N873" s="15">
        <f t="shared" si="161"/>
        <v>1264691.3749595047</v>
      </c>
      <c r="O873" s="38">
        <f t="shared" si="167"/>
        <v>1264.6913749595046</v>
      </c>
      <c r="P873" s="38">
        <v>1172.8621477800143</v>
      </c>
      <c r="Q873" s="38">
        <f t="shared" si="168"/>
        <v>1172.9000000000001</v>
      </c>
      <c r="R873" s="38"/>
      <c r="S873" s="38"/>
      <c r="U873" s="38"/>
      <c r="V873" s="38"/>
      <c r="W873" s="38"/>
      <c r="X873" s="38"/>
    </row>
    <row r="874" spans="1:24" x14ac:dyDescent="0.25">
      <c r="A874" s="5"/>
      <c r="B874" s="1" t="s">
        <v>892</v>
      </c>
      <c r="C874" s="53">
        <v>3</v>
      </c>
      <c r="D874" s="75">
        <v>60.826599999999999</v>
      </c>
      <c r="E874" s="179">
        <v>20060</v>
      </c>
      <c r="F874" s="150">
        <v>22804028.699999999</v>
      </c>
      <c r="G874" s="61">
        <v>35</v>
      </c>
      <c r="H874" s="70">
        <f t="shared" si="163"/>
        <v>7981410.0449999999</v>
      </c>
      <c r="I874" s="15">
        <f t="shared" si="162"/>
        <v>14822618.654999999</v>
      </c>
      <c r="J874" s="15">
        <f t="shared" si="164"/>
        <v>1136.7910618145563</v>
      </c>
      <c r="K874" s="15">
        <f t="shared" si="165"/>
        <v>-445.3327016446126</v>
      </c>
      <c r="L874" s="15">
        <f t="shared" si="166"/>
        <v>2247092.2731434749</v>
      </c>
      <c r="M874" s="15"/>
      <c r="N874" s="15">
        <f t="shared" si="161"/>
        <v>2247092.2731434749</v>
      </c>
      <c r="O874" s="38">
        <f t="shared" si="167"/>
        <v>2247.0922731434748</v>
      </c>
      <c r="P874" s="38">
        <v>2080.9258423369606</v>
      </c>
      <c r="Q874" s="38">
        <f t="shared" si="168"/>
        <v>2080.9</v>
      </c>
      <c r="R874" s="38"/>
      <c r="S874" s="38"/>
      <c r="U874" s="38"/>
      <c r="V874" s="38"/>
      <c r="W874" s="38"/>
      <c r="X874" s="38"/>
    </row>
    <row r="875" spans="1:24" x14ac:dyDescent="0.25">
      <c r="A875" s="5"/>
      <c r="B875" s="1" t="s">
        <v>840</v>
      </c>
      <c r="C875" s="53">
        <v>4</v>
      </c>
      <c r="D875" s="75">
        <v>27.288999999999998</v>
      </c>
      <c r="E875" s="179">
        <v>5978</v>
      </c>
      <c r="F875" s="150">
        <v>1528167.7</v>
      </c>
      <c r="G875" s="61">
        <v>75</v>
      </c>
      <c r="H875" s="70">
        <f t="shared" si="163"/>
        <v>1146125.7749999999</v>
      </c>
      <c r="I875" s="15">
        <f t="shared" si="162"/>
        <v>382041.92500000005</v>
      </c>
      <c r="J875" s="15">
        <f t="shared" si="164"/>
        <v>255.63193375710938</v>
      </c>
      <c r="K875" s="15">
        <f t="shared" si="165"/>
        <v>435.82642641283434</v>
      </c>
      <c r="L875" s="15">
        <f t="shared" si="166"/>
        <v>1257945.1079357131</v>
      </c>
      <c r="M875" s="15"/>
      <c r="N875" s="15">
        <f t="shared" si="161"/>
        <v>1257945.1079357131</v>
      </c>
      <c r="O875" s="38">
        <f t="shared" si="167"/>
        <v>1257.9451079357132</v>
      </c>
      <c r="P875" s="38">
        <v>1185.9439901591136</v>
      </c>
      <c r="Q875" s="38">
        <f t="shared" si="168"/>
        <v>1185.9000000000001</v>
      </c>
      <c r="R875" s="38"/>
      <c r="S875" s="38"/>
      <c r="U875" s="38"/>
      <c r="V875" s="38"/>
      <c r="W875" s="38"/>
      <c r="X875" s="38"/>
    </row>
    <row r="876" spans="1:24" x14ac:dyDescent="0.25">
      <c r="A876" s="5"/>
      <c r="B876" s="1" t="s">
        <v>100</v>
      </c>
      <c r="C876" s="53">
        <v>4</v>
      </c>
      <c r="D876" s="75">
        <v>14.374500000000001</v>
      </c>
      <c r="E876" s="179">
        <v>1484</v>
      </c>
      <c r="F876" s="150">
        <v>244534.39999999999</v>
      </c>
      <c r="G876" s="61">
        <v>75</v>
      </c>
      <c r="H876" s="70">
        <f t="shared" si="163"/>
        <v>183400.8</v>
      </c>
      <c r="I876" s="15">
        <f t="shared" si="162"/>
        <v>61133.600000000006</v>
      </c>
      <c r="J876" s="15">
        <f t="shared" si="164"/>
        <v>164.78059299191375</v>
      </c>
      <c r="K876" s="15">
        <f t="shared" si="165"/>
        <v>526.67776717802997</v>
      </c>
      <c r="L876" s="15">
        <f t="shared" si="166"/>
        <v>873654.53978897701</v>
      </c>
      <c r="M876" s="15"/>
      <c r="N876" s="15">
        <f t="shared" si="161"/>
        <v>873654.53978897701</v>
      </c>
      <c r="O876" s="38">
        <f t="shared" si="167"/>
        <v>873.65453978897699</v>
      </c>
      <c r="P876" s="38">
        <v>863.95702176438681</v>
      </c>
      <c r="Q876" s="38">
        <f t="shared" si="168"/>
        <v>864</v>
      </c>
      <c r="R876" s="38"/>
      <c r="S876" s="38"/>
      <c r="U876" s="38"/>
      <c r="V876" s="38"/>
      <c r="W876" s="38"/>
      <c r="X876" s="38"/>
    </row>
    <row r="877" spans="1:24" x14ac:dyDescent="0.25">
      <c r="A877" s="5"/>
      <c r="B877" s="1" t="s">
        <v>602</v>
      </c>
      <c r="C877" s="53">
        <v>4</v>
      </c>
      <c r="D877" s="75">
        <v>10.2719</v>
      </c>
      <c r="E877" s="179">
        <v>1240</v>
      </c>
      <c r="F877" s="150">
        <v>162966.1</v>
      </c>
      <c r="G877" s="61">
        <v>75</v>
      </c>
      <c r="H877" s="70">
        <f t="shared" si="163"/>
        <v>122224.575</v>
      </c>
      <c r="I877" s="15">
        <f t="shared" si="162"/>
        <v>40741.525000000009</v>
      </c>
      <c r="J877" s="15">
        <f t="shared" si="164"/>
        <v>131.4242741935484</v>
      </c>
      <c r="K877" s="15">
        <f t="shared" si="165"/>
        <v>560.03408597639532</v>
      </c>
      <c r="L877" s="15">
        <f t="shared" si="166"/>
        <v>879421.92867897637</v>
      </c>
      <c r="M877" s="15"/>
      <c r="N877" s="15">
        <f t="shared" si="161"/>
        <v>879421.92867897637</v>
      </c>
      <c r="O877" s="38">
        <f t="shared" si="167"/>
        <v>879.42192867897643</v>
      </c>
      <c r="P877" s="38">
        <v>853.23635367173722</v>
      </c>
      <c r="Q877" s="38">
        <f t="shared" si="168"/>
        <v>853.2</v>
      </c>
      <c r="R877" s="38"/>
      <c r="S877" s="38"/>
      <c r="U877" s="38"/>
      <c r="V877" s="38"/>
      <c r="W877" s="38"/>
      <c r="X877" s="38"/>
    </row>
    <row r="878" spans="1:24" x14ac:dyDescent="0.25">
      <c r="A878" s="5"/>
      <c r="B878" s="1" t="s">
        <v>603</v>
      </c>
      <c r="C878" s="53">
        <v>4</v>
      </c>
      <c r="D878" s="75">
        <v>15.514700000000001</v>
      </c>
      <c r="E878" s="179">
        <v>1536</v>
      </c>
      <c r="F878" s="150">
        <v>207394.2</v>
      </c>
      <c r="G878" s="61">
        <v>75</v>
      </c>
      <c r="H878" s="70">
        <f t="shared" si="163"/>
        <v>155545.65</v>
      </c>
      <c r="I878" s="15">
        <f t="shared" si="162"/>
        <v>51848.550000000017</v>
      </c>
      <c r="J878" s="15">
        <f t="shared" si="164"/>
        <v>135.02226562500002</v>
      </c>
      <c r="K878" s="15">
        <f t="shared" si="165"/>
        <v>556.43609454494367</v>
      </c>
      <c r="L878" s="15">
        <f t="shared" si="166"/>
        <v>920696.03445959196</v>
      </c>
      <c r="M878" s="15"/>
      <c r="N878" s="15">
        <f t="shared" si="161"/>
        <v>920696.03445959196</v>
      </c>
      <c r="O878" s="38">
        <f t="shared" si="167"/>
        <v>920.69603445959194</v>
      </c>
      <c r="P878" s="38">
        <v>922.39826432818199</v>
      </c>
      <c r="Q878" s="38">
        <f t="shared" si="168"/>
        <v>922.4</v>
      </c>
      <c r="R878" s="38"/>
      <c r="S878" s="38"/>
      <c r="U878" s="38"/>
      <c r="V878" s="38"/>
      <c r="W878" s="38"/>
      <c r="X878" s="38"/>
    </row>
    <row r="879" spans="1:24" x14ac:dyDescent="0.25">
      <c r="A879" s="5"/>
      <c r="B879" s="1" t="s">
        <v>604</v>
      </c>
      <c r="C879" s="53">
        <v>4</v>
      </c>
      <c r="D879" s="75">
        <v>32.592500000000001</v>
      </c>
      <c r="E879" s="179">
        <v>5002</v>
      </c>
      <c r="F879" s="150">
        <v>1784615</v>
      </c>
      <c r="G879" s="61">
        <v>75</v>
      </c>
      <c r="H879" s="70">
        <f t="shared" si="163"/>
        <v>1338461.25</v>
      </c>
      <c r="I879" s="15">
        <f t="shared" si="162"/>
        <v>446153.75</v>
      </c>
      <c r="J879" s="15">
        <f t="shared" si="164"/>
        <v>356.78028788484608</v>
      </c>
      <c r="K879" s="15">
        <f t="shared" si="165"/>
        <v>334.67807228509764</v>
      </c>
      <c r="L879" s="15">
        <f t="shared" si="166"/>
        <v>1042568.5432016298</v>
      </c>
      <c r="M879" s="15"/>
      <c r="N879" s="15">
        <f t="shared" si="161"/>
        <v>1042568.5432016298</v>
      </c>
      <c r="O879" s="38">
        <f t="shared" si="167"/>
        <v>1042.5685432016298</v>
      </c>
      <c r="P879" s="38">
        <v>920.21650530426029</v>
      </c>
      <c r="Q879" s="38">
        <f t="shared" si="168"/>
        <v>920.2</v>
      </c>
      <c r="R879" s="38"/>
      <c r="S879" s="38"/>
      <c r="U879" s="38"/>
      <c r="V879" s="38"/>
      <c r="W879" s="38"/>
      <c r="X879" s="38"/>
    </row>
    <row r="880" spans="1:24" x14ac:dyDescent="0.25">
      <c r="A880" s="5"/>
      <c r="B880" s="1" t="s">
        <v>605</v>
      </c>
      <c r="C880" s="53">
        <v>4</v>
      </c>
      <c r="D880" s="75">
        <v>24.1846</v>
      </c>
      <c r="E880" s="179">
        <v>3017</v>
      </c>
      <c r="F880" s="150">
        <v>733617.2</v>
      </c>
      <c r="G880" s="61">
        <v>75</v>
      </c>
      <c r="H880" s="70">
        <f t="shared" si="163"/>
        <v>550212.9</v>
      </c>
      <c r="I880" s="15">
        <f t="shared" si="162"/>
        <v>183404.29999999993</v>
      </c>
      <c r="J880" s="15">
        <f t="shared" si="164"/>
        <v>243.16115346370566</v>
      </c>
      <c r="K880" s="15">
        <f t="shared" si="165"/>
        <v>448.29720670623806</v>
      </c>
      <c r="L880" s="15">
        <f t="shared" si="166"/>
        <v>959560.09055989608</v>
      </c>
      <c r="M880" s="15"/>
      <c r="N880" s="15">
        <f t="shared" si="161"/>
        <v>959560.09055989608</v>
      </c>
      <c r="O880" s="38">
        <f t="shared" si="167"/>
        <v>959.56009055989603</v>
      </c>
      <c r="P880" s="38">
        <v>881.16665335401069</v>
      </c>
      <c r="Q880" s="38">
        <f t="shared" si="168"/>
        <v>881.2</v>
      </c>
      <c r="R880" s="38"/>
      <c r="S880" s="38"/>
      <c r="U880" s="38"/>
      <c r="V880" s="38"/>
      <c r="W880" s="38"/>
      <c r="X880" s="38"/>
    </row>
    <row r="881" spans="1:24" x14ac:dyDescent="0.25">
      <c r="A881" s="5"/>
      <c r="B881" s="8"/>
      <c r="C881" s="8"/>
      <c r="D881" s="75">
        <v>0</v>
      </c>
      <c r="E881" s="181"/>
      <c r="F881" s="62"/>
      <c r="G881" s="61"/>
      <c r="H881" s="62">
        <f>H882+H883</f>
        <v>10893347.684999999</v>
      </c>
      <c r="K881" s="15"/>
      <c r="L881" s="15"/>
      <c r="M881" s="15"/>
      <c r="N881" s="15"/>
      <c r="O881" s="38">
        <f t="shared" si="167"/>
        <v>0</v>
      </c>
      <c r="P881" s="38">
        <v>0</v>
      </c>
      <c r="Q881" s="38">
        <f t="shared" si="168"/>
        <v>0</v>
      </c>
      <c r="R881" s="38"/>
      <c r="S881" s="38"/>
      <c r="U881" s="38"/>
      <c r="V881" s="38"/>
      <c r="W881" s="38"/>
      <c r="X881" s="38"/>
    </row>
    <row r="882" spans="1:24" x14ac:dyDescent="0.25">
      <c r="A882" s="32" t="s">
        <v>606</v>
      </c>
      <c r="B882" s="2" t="s">
        <v>2</v>
      </c>
      <c r="C882" s="64"/>
      <c r="D882" s="7">
        <v>598.36670000000004</v>
      </c>
      <c r="E882" s="182">
        <f>E883</f>
        <v>38235</v>
      </c>
      <c r="F882" s="120"/>
      <c r="G882" s="61"/>
      <c r="H882" s="55">
        <f>H884</f>
        <v>4230205.9249999998</v>
      </c>
      <c r="I882" s="12">
        <f>I884</f>
        <v>-4230205.9249999998</v>
      </c>
      <c r="J882" s="12"/>
      <c r="K882" s="15"/>
      <c r="L882" s="15"/>
      <c r="M882" s="14">
        <f>M884</f>
        <v>18987404.789185867</v>
      </c>
      <c r="N882" s="12">
        <f t="shared" si="161"/>
        <v>18987404.789185867</v>
      </c>
      <c r="O882" s="38"/>
      <c r="P882" s="38"/>
      <c r="Q882" s="38">
        <f t="shared" si="168"/>
        <v>0</v>
      </c>
      <c r="R882" s="38"/>
      <c r="S882" s="38"/>
      <c r="U882" s="38"/>
      <c r="V882" s="38"/>
      <c r="W882" s="38"/>
      <c r="X882" s="38"/>
    </row>
    <row r="883" spans="1:24" x14ac:dyDescent="0.25">
      <c r="A883" s="32" t="s">
        <v>606</v>
      </c>
      <c r="B883" s="2" t="s">
        <v>3</v>
      </c>
      <c r="C883" s="64"/>
      <c r="D883" s="7">
        <v>598.36670000000004</v>
      </c>
      <c r="E883" s="182">
        <f>SUM(E885:E907)</f>
        <v>38235</v>
      </c>
      <c r="F883" s="120">
        <f>SUM(F885:F907)</f>
        <v>16920823.699999999</v>
      </c>
      <c r="G883" s="61"/>
      <c r="H883" s="55">
        <f>SUM(H885:H907)</f>
        <v>6663141.7599999998</v>
      </c>
      <c r="I883" s="12">
        <f>SUM(I885:I907)</f>
        <v>10257681.939999999</v>
      </c>
      <c r="J883" s="12"/>
      <c r="K883" s="15"/>
      <c r="L883" s="12">
        <f>SUM(L885:L907)</f>
        <v>19992512.660129588</v>
      </c>
      <c r="M883" s="15"/>
      <c r="N883" s="12">
        <f t="shared" si="161"/>
        <v>19992512.660129588</v>
      </c>
      <c r="O883" s="38"/>
      <c r="P883" s="38"/>
      <c r="Q883" s="38">
        <f t="shared" si="168"/>
        <v>0</v>
      </c>
      <c r="R883" s="38"/>
      <c r="S883" s="38"/>
      <c r="U883" s="38"/>
      <c r="V883" s="38"/>
      <c r="W883" s="38"/>
      <c r="X883" s="38"/>
    </row>
    <row r="884" spans="1:24" x14ac:dyDescent="0.25">
      <c r="A884" s="5"/>
      <c r="B884" s="1" t="s">
        <v>26</v>
      </c>
      <c r="C884" s="53">
        <v>2</v>
      </c>
      <c r="D884" s="75">
        <v>0</v>
      </c>
      <c r="E884" s="185"/>
      <c r="F884" s="70"/>
      <c r="G884" s="61">
        <v>25</v>
      </c>
      <c r="H884" s="70">
        <f>F883*G884/100</f>
        <v>4230205.9249999998</v>
      </c>
      <c r="I884" s="15">
        <f t="shared" ref="I884:I907" si="169">F884-H884</f>
        <v>-4230205.9249999998</v>
      </c>
      <c r="J884" s="15"/>
      <c r="K884" s="15"/>
      <c r="L884" s="15"/>
      <c r="M884" s="15">
        <f>($L$7*$L$8*E882/$L$10)+($L$7*$L$9*D882/$L$11)</f>
        <v>18987404.789185867</v>
      </c>
      <c r="N884" s="15">
        <f t="shared" si="161"/>
        <v>18987404.789185867</v>
      </c>
      <c r="O884" s="38">
        <f t="shared" si="167"/>
        <v>18987.404789185868</v>
      </c>
      <c r="P884" s="38">
        <v>17529.517124246104</v>
      </c>
      <c r="Q884" s="38">
        <f t="shared" si="168"/>
        <v>17529.5</v>
      </c>
      <c r="R884" s="38"/>
      <c r="S884" s="38"/>
      <c r="U884" s="38"/>
      <c r="V884" s="38"/>
      <c r="W884" s="38"/>
      <c r="X884" s="38"/>
    </row>
    <row r="885" spans="1:24" x14ac:dyDescent="0.25">
      <c r="A885" s="5"/>
      <c r="B885" s="1" t="s">
        <v>607</v>
      </c>
      <c r="C885" s="53">
        <v>4</v>
      </c>
      <c r="D885" s="75">
        <v>26.591699999999999</v>
      </c>
      <c r="E885" s="179">
        <v>1301</v>
      </c>
      <c r="F885" s="151">
        <v>216876.6</v>
      </c>
      <c r="G885" s="61">
        <v>75</v>
      </c>
      <c r="H885" s="70">
        <f t="shared" ref="H885:H907" si="170">F885*G885/100</f>
        <v>162657.45000000001</v>
      </c>
      <c r="I885" s="15">
        <f t="shared" si="169"/>
        <v>54219.149999999994</v>
      </c>
      <c r="J885" s="15">
        <f t="shared" si="164"/>
        <v>166.69992313604919</v>
      </c>
      <c r="K885" s="15">
        <f t="shared" ref="K885:K907" si="171">$J$11*$J$19-J885</f>
        <v>524.75843703389455</v>
      </c>
      <c r="L885" s="15">
        <f t="shared" ref="L885:L907" si="172">IF(K885&gt;0,$J$7*$J$8*(K885/$K$19),0)+$J$7*$J$9*(E885/$E$19)+$J$7*$J$10*(D885/$D$19)</f>
        <v>888163.10070042044</v>
      </c>
      <c r="M885" s="15"/>
      <c r="N885" s="15">
        <f t="shared" si="161"/>
        <v>888163.10070042044</v>
      </c>
      <c r="O885" s="38">
        <f t="shared" si="167"/>
        <v>888.1631007004205</v>
      </c>
      <c r="P885" s="38">
        <v>809.99612620451524</v>
      </c>
      <c r="Q885" s="38">
        <f t="shared" si="168"/>
        <v>810</v>
      </c>
      <c r="R885" s="38"/>
      <c r="S885" s="38"/>
      <c r="U885" s="38"/>
      <c r="V885" s="38"/>
      <c r="W885" s="38"/>
      <c r="X885" s="38"/>
    </row>
    <row r="886" spans="1:24" x14ac:dyDescent="0.25">
      <c r="A886" s="5"/>
      <c r="B886" s="1" t="s">
        <v>608</v>
      </c>
      <c r="C886" s="53">
        <v>4</v>
      </c>
      <c r="D886" s="75">
        <v>21.4466</v>
      </c>
      <c r="E886" s="179">
        <v>1261</v>
      </c>
      <c r="F886" s="151">
        <v>151332.29999999999</v>
      </c>
      <c r="G886" s="61">
        <v>75</v>
      </c>
      <c r="H886" s="70">
        <f t="shared" si="170"/>
        <v>113499.22500000001</v>
      </c>
      <c r="I886" s="15">
        <f t="shared" si="169"/>
        <v>37833.074999999983</v>
      </c>
      <c r="J886" s="15">
        <f t="shared" si="164"/>
        <v>120.0097541633624</v>
      </c>
      <c r="K886" s="15">
        <f t="shared" si="171"/>
        <v>571.44860600658126</v>
      </c>
      <c r="L886" s="15">
        <f t="shared" si="172"/>
        <v>929083.80116875784</v>
      </c>
      <c r="M886" s="15"/>
      <c r="N886" s="15">
        <f t="shared" si="161"/>
        <v>929083.80116875784</v>
      </c>
      <c r="O886" s="38">
        <f t="shared" si="167"/>
        <v>929.08380116875787</v>
      </c>
      <c r="P886" s="38">
        <v>865.27357362321538</v>
      </c>
      <c r="Q886" s="38">
        <f t="shared" si="168"/>
        <v>865.3</v>
      </c>
      <c r="R886" s="38"/>
      <c r="S886" s="38"/>
      <c r="U886" s="38"/>
      <c r="V886" s="38"/>
      <c r="W886" s="38"/>
      <c r="X886" s="38"/>
    </row>
    <row r="887" spans="1:24" x14ac:dyDescent="0.25">
      <c r="A887" s="5"/>
      <c r="B887" s="1" t="s">
        <v>841</v>
      </c>
      <c r="C887" s="53">
        <v>4</v>
      </c>
      <c r="D887" s="75">
        <v>20.6798</v>
      </c>
      <c r="E887" s="179">
        <v>1451</v>
      </c>
      <c r="F887" s="151">
        <v>292434.7</v>
      </c>
      <c r="G887" s="61">
        <v>75</v>
      </c>
      <c r="H887" s="70">
        <f t="shared" si="170"/>
        <v>219326.02499999999</v>
      </c>
      <c r="I887" s="15">
        <f t="shared" si="169"/>
        <v>73108.675000000017</v>
      </c>
      <c r="J887" s="15">
        <f t="shared" si="164"/>
        <v>201.54011026878015</v>
      </c>
      <c r="K887" s="15">
        <f t="shared" si="171"/>
        <v>489.91824990116356</v>
      </c>
      <c r="L887" s="15">
        <f t="shared" si="172"/>
        <v>841402.91373977414</v>
      </c>
      <c r="M887" s="15"/>
      <c r="N887" s="15">
        <f t="shared" si="161"/>
        <v>841402.91373977414</v>
      </c>
      <c r="O887" s="38">
        <f t="shared" si="167"/>
        <v>841.40291373977414</v>
      </c>
      <c r="P887" s="38">
        <v>799.64008462934737</v>
      </c>
      <c r="Q887" s="38">
        <f t="shared" si="168"/>
        <v>799.6</v>
      </c>
      <c r="R887" s="38"/>
      <c r="S887" s="38"/>
      <c r="U887" s="38"/>
      <c r="V887" s="38"/>
      <c r="W887" s="38"/>
      <c r="X887" s="38"/>
    </row>
    <row r="888" spans="1:24" x14ac:dyDescent="0.25">
      <c r="A888" s="5"/>
      <c r="B888" s="1" t="s">
        <v>842</v>
      </c>
      <c r="C888" s="53">
        <v>4</v>
      </c>
      <c r="D888" s="75">
        <v>48.986699999999999</v>
      </c>
      <c r="E888" s="179">
        <v>2527</v>
      </c>
      <c r="F888" s="151">
        <v>253425.9</v>
      </c>
      <c r="G888" s="61">
        <v>75</v>
      </c>
      <c r="H888" s="70">
        <f t="shared" si="170"/>
        <v>190069.42499999999</v>
      </c>
      <c r="I888" s="15">
        <f t="shared" si="169"/>
        <v>63356.475000000006</v>
      </c>
      <c r="J888" s="15">
        <f t="shared" si="164"/>
        <v>100.28725761772853</v>
      </c>
      <c r="K888" s="15">
        <f t="shared" si="171"/>
        <v>591.17110255221519</v>
      </c>
      <c r="L888" s="15">
        <f t="shared" si="172"/>
        <v>1165857.4800419651</v>
      </c>
      <c r="M888" s="15"/>
      <c r="N888" s="15">
        <f t="shared" si="161"/>
        <v>1165857.4800419651</v>
      </c>
      <c r="O888" s="38">
        <f t="shared" si="167"/>
        <v>1165.8574800419651</v>
      </c>
      <c r="P888" s="38">
        <v>1072.3159877230432</v>
      </c>
      <c r="Q888" s="38">
        <f t="shared" si="168"/>
        <v>1072.3</v>
      </c>
      <c r="R888" s="38"/>
      <c r="S888" s="38"/>
      <c r="U888" s="38"/>
      <c r="V888" s="38"/>
      <c r="W888" s="38"/>
      <c r="X888" s="38"/>
    </row>
    <row r="889" spans="1:24" x14ac:dyDescent="0.25">
      <c r="A889" s="5"/>
      <c r="B889" s="1" t="s">
        <v>609</v>
      </c>
      <c r="C889" s="53">
        <v>4</v>
      </c>
      <c r="D889" s="75">
        <v>62.897199999999998</v>
      </c>
      <c r="E889" s="179">
        <v>3303</v>
      </c>
      <c r="F889" s="151">
        <v>941337.2</v>
      </c>
      <c r="G889" s="61">
        <v>75</v>
      </c>
      <c r="H889" s="70">
        <f t="shared" si="170"/>
        <v>706002.9</v>
      </c>
      <c r="I889" s="15">
        <f t="shared" si="169"/>
        <v>235334.29999999993</v>
      </c>
      <c r="J889" s="15">
        <f t="shared" si="164"/>
        <v>284.99461095973356</v>
      </c>
      <c r="K889" s="15">
        <f t="shared" si="171"/>
        <v>406.46374921021015</v>
      </c>
      <c r="L889" s="15">
        <f t="shared" si="172"/>
        <v>1048768.6416870628</v>
      </c>
      <c r="M889" s="15"/>
      <c r="N889" s="15">
        <f t="shared" si="161"/>
        <v>1048768.6416870628</v>
      </c>
      <c r="O889" s="38">
        <f t="shared" si="167"/>
        <v>1048.7686416870629</v>
      </c>
      <c r="P889" s="38">
        <v>977.61728885768207</v>
      </c>
      <c r="Q889" s="38">
        <f t="shared" si="168"/>
        <v>977.6</v>
      </c>
      <c r="R889" s="38"/>
      <c r="S889" s="38"/>
      <c r="U889" s="38"/>
      <c r="V889" s="38"/>
      <c r="W889" s="38"/>
      <c r="X889" s="38"/>
    </row>
    <row r="890" spans="1:24" x14ac:dyDescent="0.25">
      <c r="A890" s="5"/>
      <c r="B890" s="1" t="s">
        <v>610</v>
      </c>
      <c r="C890" s="53">
        <v>4</v>
      </c>
      <c r="D890" s="75">
        <v>33.687600000000003</v>
      </c>
      <c r="E890" s="179">
        <v>2145</v>
      </c>
      <c r="F890" s="151">
        <v>269138</v>
      </c>
      <c r="G890" s="61">
        <v>75</v>
      </c>
      <c r="H890" s="70">
        <f t="shared" si="170"/>
        <v>201853.5</v>
      </c>
      <c r="I890" s="15">
        <f t="shared" si="169"/>
        <v>67284.5</v>
      </c>
      <c r="J890" s="15">
        <f t="shared" si="164"/>
        <v>125.47226107226108</v>
      </c>
      <c r="K890" s="15">
        <f t="shared" si="171"/>
        <v>565.98609909768265</v>
      </c>
      <c r="L890" s="15">
        <f t="shared" si="172"/>
        <v>1049127.4350278974</v>
      </c>
      <c r="M890" s="15"/>
      <c r="N890" s="15">
        <f t="shared" si="161"/>
        <v>1049127.4350278974</v>
      </c>
      <c r="O890" s="38">
        <f t="shared" si="167"/>
        <v>1049.1274350278973</v>
      </c>
      <c r="P890" s="38">
        <v>983.12286810487763</v>
      </c>
      <c r="Q890" s="38">
        <f t="shared" si="168"/>
        <v>983.1</v>
      </c>
      <c r="R890" s="38"/>
      <c r="S890" s="38"/>
      <c r="U890" s="38"/>
      <c r="V890" s="38"/>
      <c r="W890" s="38"/>
      <c r="X890" s="38"/>
    </row>
    <row r="891" spans="1:24" x14ac:dyDescent="0.25">
      <c r="A891" s="5"/>
      <c r="B891" s="1" t="s">
        <v>611</v>
      </c>
      <c r="C891" s="53">
        <v>4</v>
      </c>
      <c r="D891" s="75">
        <v>36.413200000000003</v>
      </c>
      <c r="E891" s="179">
        <v>1365</v>
      </c>
      <c r="F891" s="151">
        <v>185794.5</v>
      </c>
      <c r="G891" s="61">
        <v>75</v>
      </c>
      <c r="H891" s="70">
        <f t="shared" si="170"/>
        <v>139345.875</v>
      </c>
      <c r="I891" s="15">
        <f t="shared" si="169"/>
        <v>46448.625</v>
      </c>
      <c r="J891" s="15">
        <f t="shared" si="164"/>
        <v>136.11318681318681</v>
      </c>
      <c r="K891" s="15">
        <f t="shared" si="171"/>
        <v>555.34517335675696</v>
      </c>
      <c r="L891" s="15">
        <f t="shared" si="172"/>
        <v>962984.85494192643</v>
      </c>
      <c r="M891" s="15"/>
      <c r="N891" s="15">
        <f t="shared" si="161"/>
        <v>962984.85494192643</v>
      </c>
      <c r="O891" s="38">
        <f t="shared" si="167"/>
        <v>962.98485494192641</v>
      </c>
      <c r="P891" s="38">
        <v>886.08095184523665</v>
      </c>
      <c r="Q891" s="38">
        <f t="shared" si="168"/>
        <v>886.1</v>
      </c>
      <c r="R891" s="38"/>
      <c r="S891" s="38"/>
      <c r="U891" s="38"/>
      <c r="V891" s="38"/>
      <c r="W891" s="38"/>
      <c r="X891" s="38"/>
    </row>
    <row r="892" spans="1:24" x14ac:dyDescent="0.25">
      <c r="A892" s="5"/>
      <c r="B892" s="1" t="s">
        <v>612</v>
      </c>
      <c r="C892" s="53">
        <v>4</v>
      </c>
      <c r="D892" s="75">
        <v>17.424600000000002</v>
      </c>
      <c r="E892" s="179">
        <v>743</v>
      </c>
      <c r="F892" s="151">
        <v>95551.9</v>
      </c>
      <c r="G892" s="61">
        <v>75</v>
      </c>
      <c r="H892" s="70">
        <f t="shared" si="170"/>
        <v>71663.925000000003</v>
      </c>
      <c r="I892" s="15">
        <f t="shared" si="169"/>
        <v>23887.974999999991</v>
      </c>
      <c r="J892" s="15">
        <f t="shared" si="164"/>
        <v>128.60282637954239</v>
      </c>
      <c r="K892" s="15">
        <f t="shared" si="171"/>
        <v>562.8555337904013</v>
      </c>
      <c r="L892" s="15">
        <f t="shared" si="172"/>
        <v>852795.5314618072</v>
      </c>
      <c r="M892" s="15"/>
      <c r="N892" s="15">
        <f t="shared" si="161"/>
        <v>852795.5314618072</v>
      </c>
      <c r="O892" s="38">
        <f t="shared" si="167"/>
        <v>852.79553146180717</v>
      </c>
      <c r="P892" s="38">
        <v>759.9052257792996</v>
      </c>
      <c r="Q892" s="38">
        <f t="shared" si="168"/>
        <v>759.9</v>
      </c>
      <c r="R892" s="38"/>
      <c r="S892" s="38"/>
      <c r="U892" s="38"/>
      <c r="V892" s="38"/>
      <c r="W892" s="38"/>
      <c r="X892" s="38"/>
    </row>
    <row r="893" spans="1:24" x14ac:dyDescent="0.25">
      <c r="A893" s="5"/>
      <c r="B893" s="1" t="s">
        <v>613</v>
      </c>
      <c r="C893" s="53">
        <v>4</v>
      </c>
      <c r="D893" s="75">
        <v>18.459800000000001</v>
      </c>
      <c r="E893" s="179">
        <v>1321</v>
      </c>
      <c r="F893" s="151">
        <v>117556.9</v>
      </c>
      <c r="G893" s="61">
        <v>75</v>
      </c>
      <c r="H893" s="70">
        <f t="shared" si="170"/>
        <v>88167.675000000003</v>
      </c>
      <c r="I893" s="15">
        <f t="shared" si="169"/>
        <v>29389.224999999991</v>
      </c>
      <c r="J893" s="15">
        <f t="shared" si="164"/>
        <v>88.990840272520813</v>
      </c>
      <c r="K893" s="15">
        <f t="shared" si="171"/>
        <v>602.4675198974229</v>
      </c>
      <c r="L893" s="15">
        <f t="shared" si="172"/>
        <v>966463.20321334118</v>
      </c>
      <c r="M893" s="15"/>
      <c r="N893" s="15">
        <f t="shared" si="161"/>
        <v>966463.20321334118</v>
      </c>
      <c r="O893" s="38">
        <f t="shared" si="167"/>
        <v>966.46320321334122</v>
      </c>
      <c r="P893" s="38">
        <v>887.08041330336198</v>
      </c>
      <c r="Q893" s="38">
        <f t="shared" si="168"/>
        <v>887.1</v>
      </c>
      <c r="R893" s="38"/>
      <c r="S893" s="38"/>
      <c r="U893" s="38"/>
      <c r="V893" s="38"/>
      <c r="W893" s="38"/>
      <c r="X893" s="38"/>
    </row>
    <row r="894" spans="1:24" x14ac:dyDescent="0.25">
      <c r="A894" s="5"/>
      <c r="B894" s="1" t="s">
        <v>296</v>
      </c>
      <c r="C894" s="53">
        <v>4</v>
      </c>
      <c r="D894" s="75">
        <v>17.335699999999999</v>
      </c>
      <c r="E894" s="179">
        <v>880</v>
      </c>
      <c r="F894" s="151">
        <v>116404.2</v>
      </c>
      <c r="G894" s="61">
        <v>75</v>
      </c>
      <c r="H894" s="70">
        <f t="shared" si="170"/>
        <v>87303.15</v>
      </c>
      <c r="I894" s="15">
        <f t="shared" si="169"/>
        <v>29101.050000000003</v>
      </c>
      <c r="J894" s="15">
        <f t="shared" si="164"/>
        <v>132.2775</v>
      </c>
      <c r="K894" s="15">
        <f t="shared" si="171"/>
        <v>559.18086016994368</v>
      </c>
      <c r="L894" s="15">
        <f t="shared" si="172"/>
        <v>861928.59388815565</v>
      </c>
      <c r="M894" s="15"/>
      <c r="N894" s="15">
        <f t="shared" si="161"/>
        <v>861928.59388815565</v>
      </c>
      <c r="O894" s="38">
        <f t="shared" si="167"/>
        <v>861.92859388815566</v>
      </c>
      <c r="P894" s="38">
        <v>770.36925477774128</v>
      </c>
      <c r="Q894" s="38">
        <f t="shared" si="168"/>
        <v>770.4</v>
      </c>
      <c r="R894" s="38"/>
      <c r="S894" s="38"/>
      <c r="U894" s="38"/>
      <c r="V894" s="38"/>
      <c r="W894" s="38"/>
      <c r="X894" s="38"/>
    </row>
    <row r="895" spans="1:24" x14ac:dyDescent="0.25">
      <c r="A895" s="5"/>
      <c r="B895" s="1" t="s">
        <v>614</v>
      </c>
      <c r="C895" s="53">
        <v>4</v>
      </c>
      <c r="D895" s="75">
        <v>9.4989999999999988</v>
      </c>
      <c r="E895" s="179">
        <v>583</v>
      </c>
      <c r="F895" s="151">
        <v>50392.7</v>
      </c>
      <c r="G895" s="61">
        <v>75</v>
      </c>
      <c r="H895" s="70">
        <f t="shared" si="170"/>
        <v>37794.525000000001</v>
      </c>
      <c r="I895" s="15">
        <f t="shared" si="169"/>
        <v>12598.174999999996</v>
      </c>
      <c r="J895" s="15">
        <f t="shared" si="164"/>
        <v>86.436878216123489</v>
      </c>
      <c r="K895" s="15">
        <f t="shared" si="171"/>
        <v>605.02148195382028</v>
      </c>
      <c r="L895" s="15">
        <f t="shared" si="172"/>
        <v>867354.39380470465</v>
      </c>
      <c r="M895" s="15"/>
      <c r="N895" s="15">
        <f t="shared" si="161"/>
        <v>867354.39380470465</v>
      </c>
      <c r="O895" s="38">
        <f t="shared" si="167"/>
        <v>867.35439380470461</v>
      </c>
      <c r="P895" s="38">
        <v>787.75093099148842</v>
      </c>
      <c r="Q895" s="38">
        <f t="shared" si="168"/>
        <v>787.8</v>
      </c>
      <c r="R895" s="38"/>
      <c r="S895" s="38"/>
      <c r="U895" s="38"/>
      <c r="V895" s="38"/>
      <c r="W895" s="38"/>
      <c r="X895" s="38"/>
    </row>
    <row r="896" spans="1:24" x14ac:dyDescent="0.25">
      <c r="A896" s="5"/>
      <c r="B896" s="1" t="s">
        <v>615</v>
      </c>
      <c r="C896" s="53">
        <v>4</v>
      </c>
      <c r="D896" s="75">
        <v>50.374799999999993</v>
      </c>
      <c r="E896" s="179">
        <v>2726</v>
      </c>
      <c r="F896" s="151">
        <v>488148.5</v>
      </c>
      <c r="G896" s="61">
        <v>75</v>
      </c>
      <c r="H896" s="70">
        <f t="shared" si="170"/>
        <v>366111.375</v>
      </c>
      <c r="I896" s="15">
        <f t="shared" si="169"/>
        <v>122037.125</v>
      </c>
      <c r="J896" s="15">
        <f t="shared" si="164"/>
        <v>179.07134996331621</v>
      </c>
      <c r="K896" s="15">
        <f t="shared" si="171"/>
        <v>512.38701020662756</v>
      </c>
      <c r="L896" s="15">
        <f t="shared" si="172"/>
        <v>1088965.9414168566</v>
      </c>
      <c r="M896" s="15"/>
      <c r="N896" s="15">
        <f t="shared" si="161"/>
        <v>1088965.9414168566</v>
      </c>
      <c r="O896" s="38">
        <f t="shared" si="167"/>
        <v>1088.9659414168566</v>
      </c>
      <c r="P896" s="38">
        <v>988.60626895121732</v>
      </c>
      <c r="Q896" s="38">
        <f t="shared" si="168"/>
        <v>988.6</v>
      </c>
      <c r="R896" s="38"/>
      <c r="S896" s="38"/>
      <c r="U896" s="38"/>
      <c r="V896" s="38"/>
      <c r="W896" s="38"/>
      <c r="X896" s="38"/>
    </row>
    <row r="897" spans="1:24" x14ac:dyDescent="0.25">
      <c r="A897" s="5"/>
      <c r="B897" s="1" t="s">
        <v>574</v>
      </c>
      <c r="C897" s="53">
        <v>4</v>
      </c>
      <c r="D897" s="75">
        <v>12.6898</v>
      </c>
      <c r="E897" s="179">
        <v>765</v>
      </c>
      <c r="F897" s="151">
        <v>118771.6</v>
      </c>
      <c r="G897" s="61">
        <v>75</v>
      </c>
      <c r="H897" s="70">
        <f t="shared" si="170"/>
        <v>89078.7</v>
      </c>
      <c r="I897" s="15">
        <f t="shared" si="169"/>
        <v>29692.900000000009</v>
      </c>
      <c r="J897" s="15">
        <f t="shared" si="164"/>
        <v>155.2569934640523</v>
      </c>
      <c r="K897" s="15">
        <f t="shared" si="171"/>
        <v>536.20136670589136</v>
      </c>
      <c r="L897" s="15">
        <f t="shared" si="172"/>
        <v>806835.04340782994</v>
      </c>
      <c r="M897" s="15"/>
      <c r="N897" s="15">
        <f t="shared" si="161"/>
        <v>806835.04340782994</v>
      </c>
      <c r="O897" s="38">
        <f t="shared" si="167"/>
        <v>806.83504340782997</v>
      </c>
      <c r="P897" s="38">
        <v>802.62529863996087</v>
      </c>
      <c r="Q897" s="38">
        <f t="shared" si="168"/>
        <v>802.6</v>
      </c>
      <c r="R897" s="38"/>
      <c r="S897" s="38"/>
      <c r="U897" s="38"/>
      <c r="V897" s="38"/>
      <c r="W897" s="38"/>
      <c r="X897" s="38"/>
    </row>
    <row r="898" spans="1:24" x14ac:dyDescent="0.25">
      <c r="A898" s="5"/>
      <c r="B898" s="1" t="s">
        <v>616</v>
      </c>
      <c r="C898" s="53">
        <v>4</v>
      </c>
      <c r="D898" s="75">
        <v>34.032299999999999</v>
      </c>
      <c r="E898" s="179">
        <v>1718</v>
      </c>
      <c r="F898" s="151">
        <v>408993.1</v>
      </c>
      <c r="G898" s="61">
        <v>75</v>
      </c>
      <c r="H898" s="70">
        <f t="shared" si="170"/>
        <v>306744.82500000001</v>
      </c>
      <c r="I898" s="15">
        <f t="shared" si="169"/>
        <v>102248.27499999997</v>
      </c>
      <c r="J898" s="15">
        <f t="shared" si="164"/>
        <v>238.06350407450523</v>
      </c>
      <c r="K898" s="15">
        <f t="shared" si="171"/>
        <v>453.39485609543851</v>
      </c>
      <c r="L898" s="15">
        <f t="shared" si="172"/>
        <v>861071.8995377376</v>
      </c>
      <c r="M898" s="15"/>
      <c r="N898" s="15">
        <f t="shared" ref="N898:N961" si="173">L898+M898</f>
        <v>861071.8995377376</v>
      </c>
      <c r="O898" s="38">
        <f t="shared" si="167"/>
        <v>861.07189953773764</v>
      </c>
      <c r="P898" s="38">
        <v>831.58239449499058</v>
      </c>
      <c r="Q898" s="38">
        <f t="shared" si="168"/>
        <v>831.6</v>
      </c>
      <c r="R898" s="38"/>
      <c r="S898" s="38"/>
      <c r="U898" s="38"/>
      <c r="V898" s="38"/>
      <c r="W898" s="38"/>
      <c r="X898" s="38"/>
    </row>
    <row r="899" spans="1:24" x14ac:dyDescent="0.25">
      <c r="A899" s="5"/>
      <c r="B899" s="1" t="s">
        <v>617</v>
      </c>
      <c r="C899" s="53">
        <v>4</v>
      </c>
      <c r="D899" s="75">
        <v>17.230599999999999</v>
      </c>
      <c r="E899" s="179">
        <v>843</v>
      </c>
      <c r="F899" s="151">
        <v>111327.2</v>
      </c>
      <c r="G899" s="61">
        <v>75</v>
      </c>
      <c r="H899" s="70">
        <f t="shared" si="170"/>
        <v>83495.399999999994</v>
      </c>
      <c r="I899" s="15">
        <f t="shared" si="169"/>
        <v>27831.800000000003</v>
      </c>
      <c r="J899" s="15">
        <f t="shared" si="164"/>
        <v>132.06073546856464</v>
      </c>
      <c r="K899" s="15">
        <f t="shared" si="171"/>
        <v>559.39762470137907</v>
      </c>
      <c r="L899" s="15">
        <f t="shared" si="172"/>
        <v>858083.94670270639</v>
      </c>
      <c r="M899" s="15"/>
      <c r="N899" s="15">
        <f t="shared" si="173"/>
        <v>858083.94670270639</v>
      </c>
      <c r="O899" s="38">
        <f t="shared" si="167"/>
        <v>858.08394670270638</v>
      </c>
      <c r="P899" s="38">
        <v>788.76488049396096</v>
      </c>
      <c r="Q899" s="38">
        <f t="shared" si="168"/>
        <v>788.8</v>
      </c>
      <c r="R899" s="38"/>
      <c r="S899" s="38"/>
      <c r="U899" s="38"/>
      <c r="V899" s="38"/>
      <c r="W899" s="38"/>
      <c r="X899" s="38"/>
    </row>
    <row r="900" spans="1:24" x14ac:dyDescent="0.25">
      <c r="A900" s="5"/>
      <c r="B900" s="1" t="s">
        <v>618</v>
      </c>
      <c r="C900" s="53">
        <v>4</v>
      </c>
      <c r="D900" s="75">
        <v>31.044899999999998</v>
      </c>
      <c r="E900" s="179">
        <v>2562</v>
      </c>
      <c r="F900" s="151">
        <v>479739.4</v>
      </c>
      <c r="G900" s="61">
        <v>75</v>
      </c>
      <c r="H900" s="70">
        <f t="shared" si="170"/>
        <v>359804.55</v>
      </c>
      <c r="I900" s="15">
        <f t="shared" si="169"/>
        <v>119934.85000000003</v>
      </c>
      <c r="J900" s="15">
        <f t="shared" si="164"/>
        <v>187.25191256830601</v>
      </c>
      <c r="K900" s="15">
        <f t="shared" si="171"/>
        <v>504.20644760163771</v>
      </c>
      <c r="L900" s="15">
        <f t="shared" si="172"/>
        <v>1004791.8610184981</v>
      </c>
      <c r="M900" s="15"/>
      <c r="N900" s="15">
        <f t="shared" si="173"/>
        <v>1004791.8610184981</v>
      </c>
      <c r="O900" s="38">
        <f t="shared" si="167"/>
        <v>1004.791861018498</v>
      </c>
      <c r="P900" s="38">
        <v>926.01104438468371</v>
      </c>
      <c r="Q900" s="38">
        <f t="shared" si="168"/>
        <v>926</v>
      </c>
      <c r="R900" s="38"/>
      <c r="S900" s="38"/>
      <c r="U900" s="38"/>
      <c r="V900" s="38"/>
      <c r="W900" s="38"/>
      <c r="X900" s="38"/>
    </row>
    <row r="901" spans="1:24" x14ac:dyDescent="0.25">
      <c r="A901" s="5"/>
      <c r="B901" s="1" t="s">
        <v>619</v>
      </c>
      <c r="C901" s="53">
        <v>4</v>
      </c>
      <c r="D901" s="75">
        <v>11.1501</v>
      </c>
      <c r="E901" s="179">
        <v>716</v>
      </c>
      <c r="F901" s="151">
        <v>351173.5</v>
      </c>
      <c r="G901" s="61">
        <v>75</v>
      </c>
      <c r="H901" s="70">
        <f t="shared" si="170"/>
        <v>263380.125</v>
      </c>
      <c r="I901" s="15">
        <f t="shared" si="169"/>
        <v>87793.375</v>
      </c>
      <c r="J901" s="15">
        <f t="shared" si="164"/>
        <v>490.46578212290501</v>
      </c>
      <c r="K901" s="15">
        <f t="shared" si="171"/>
        <v>200.99257804703871</v>
      </c>
      <c r="L901" s="15">
        <f t="shared" si="172"/>
        <v>365463.76557397476</v>
      </c>
      <c r="M901" s="15"/>
      <c r="N901" s="15">
        <f t="shared" si="173"/>
        <v>365463.76557397476</v>
      </c>
      <c r="O901" s="38">
        <f t="shared" si="167"/>
        <v>365.46376557397474</v>
      </c>
      <c r="P901" s="38">
        <v>429.14833267195274</v>
      </c>
      <c r="Q901" s="38">
        <f t="shared" si="168"/>
        <v>429.1</v>
      </c>
      <c r="R901" s="38"/>
      <c r="S901" s="38"/>
      <c r="U901" s="38"/>
      <c r="V901" s="38"/>
      <c r="W901" s="38"/>
      <c r="X901" s="38"/>
    </row>
    <row r="902" spans="1:24" x14ac:dyDescent="0.25">
      <c r="A902" s="5"/>
      <c r="B902" s="1" t="s">
        <v>620</v>
      </c>
      <c r="C902" s="53">
        <v>4</v>
      </c>
      <c r="D902" s="75">
        <v>10.266300000000001</v>
      </c>
      <c r="E902" s="179">
        <v>983</v>
      </c>
      <c r="F902" s="151">
        <v>96377.7</v>
      </c>
      <c r="G902" s="61">
        <v>75</v>
      </c>
      <c r="H902" s="70">
        <f t="shared" si="170"/>
        <v>72283.274999999994</v>
      </c>
      <c r="I902" s="15">
        <f t="shared" si="169"/>
        <v>24094.425000000003</v>
      </c>
      <c r="J902" s="15">
        <f t="shared" si="164"/>
        <v>98.044455747711083</v>
      </c>
      <c r="K902" s="15">
        <f t="shared" si="171"/>
        <v>593.41390442223269</v>
      </c>
      <c r="L902" s="15">
        <f t="shared" si="172"/>
        <v>895901.87100529915</v>
      </c>
      <c r="M902" s="15"/>
      <c r="N902" s="15">
        <f t="shared" si="173"/>
        <v>895901.87100529915</v>
      </c>
      <c r="O902" s="38">
        <f t="shared" si="167"/>
        <v>895.9018710052992</v>
      </c>
      <c r="P902" s="38">
        <v>842.66024586774506</v>
      </c>
      <c r="Q902" s="38">
        <f t="shared" si="168"/>
        <v>842.7</v>
      </c>
      <c r="R902" s="38"/>
      <c r="S902" s="38"/>
      <c r="U902" s="38"/>
      <c r="V902" s="38"/>
      <c r="W902" s="38"/>
      <c r="X902" s="38"/>
    </row>
    <row r="903" spans="1:24" x14ac:dyDescent="0.25">
      <c r="A903" s="5"/>
      <c r="B903" s="1" t="s">
        <v>621</v>
      </c>
      <c r="C903" s="53">
        <v>4</v>
      </c>
      <c r="D903" s="75">
        <v>27.482099999999999</v>
      </c>
      <c r="E903" s="179">
        <v>1385</v>
      </c>
      <c r="F903" s="151">
        <v>157313.29999999999</v>
      </c>
      <c r="G903" s="61">
        <v>75</v>
      </c>
      <c r="H903" s="70">
        <f t="shared" si="170"/>
        <v>117984.97500000001</v>
      </c>
      <c r="I903" s="15">
        <f t="shared" si="169"/>
        <v>39328.324999999983</v>
      </c>
      <c r="J903" s="15">
        <f t="shared" si="164"/>
        <v>113.58361010830325</v>
      </c>
      <c r="K903" s="15">
        <f t="shared" si="171"/>
        <v>577.8747500616405</v>
      </c>
      <c r="L903" s="15">
        <f t="shared" si="172"/>
        <v>967860.04424972646</v>
      </c>
      <c r="M903" s="15"/>
      <c r="N903" s="15">
        <f t="shared" si="173"/>
        <v>967860.04424972646</v>
      </c>
      <c r="O903" s="38">
        <f t="shared" si="167"/>
        <v>967.86004424972646</v>
      </c>
      <c r="P903" s="38">
        <v>926.81707049041847</v>
      </c>
      <c r="Q903" s="38">
        <f t="shared" si="168"/>
        <v>926.8</v>
      </c>
      <c r="R903" s="38"/>
      <c r="S903" s="38"/>
      <c r="U903" s="38"/>
      <c r="V903" s="38"/>
      <c r="W903" s="38"/>
      <c r="X903" s="38"/>
    </row>
    <row r="904" spans="1:24" x14ac:dyDescent="0.25">
      <c r="A904" s="5"/>
      <c r="B904" s="1" t="s">
        <v>843</v>
      </c>
      <c r="C904" s="53">
        <v>4</v>
      </c>
      <c r="D904" s="75">
        <v>24.450700000000005</v>
      </c>
      <c r="E904" s="179">
        <v>1079</v>
      </c>
      <c r="F904" s="151">
        <v>671373.5</v>
      </c>
      <c r="G904" s="61">
        <v>75</v>
      </c>
      <c r="H904" s="70">
        <f t="shared" si="170"/>
        <v>503530.125</v>
      </c>
      <c r="I904" s="15">
        <f t="shared" si="169"/>
        <v>167843.375</v>
      </c>
      <c r="J904" s="15">
        <f t="shared" si="164"/>
        <v>622.21825764596849</v>
      </c>
      <c r="K904" s="15">
        <f t="shared" si="171"/>
        <v>69.240102523975224</v>
      </c>
      <c r="L904" s="15">
        <f t="shared" si="172"/>
        <v>272210.41429589485</v>
      </c>
      <c r="M904" s="15"/>
      <c r="N904" s="15">
        <f t="shared" si="173"/>
        <v>272210.41429589485</v>
      </c>
      <c r="O904" s="38">
        <f t="shared" si="167"/>
        <v>272.21041429589485</v>
      </c>
      <c r="P904" s="38">
        <v>231.00639391734668</v>
      </c>
      <c r="Q904" s="38">
        <f t="shared" si="168"/>
        <v>231</v>
      </c>
      <c r="R904" s="38"/>
      <c r="S904" s="38"/>
      <c r="U904" s="38"/>
      <c r="V904" s="38"/>
      <c r="W904" s="38"/>
      <c r="X904" s="38"/>
    </row>
    <row r="905" spans="1:24" x14ac:dyDescent="0.25">
      <c r="A905" s="5"/>
      <c r="B905" s="1" t="s">
        <v>622</v>
      </c>
      <c r="C905" s="53">
        <v>4</v>
      </c>
      <c r="D905" s="75">
        <v>14.500899999999998</v>
      </c>
      <c r="E905" s="179">
        <v>706</v>
      </c>
      <c r="F905" s="151">
        <v>133642.79999999999</v>
      </c>
      <c r="G905" s="61">
        <v>75</v>
      </c>
      <c r="H905" s="70">
        <f t="shared" si="170"/>
        <v>100232.1</v>
      </c>
      <c r="I905" s="15">
        <f t="shared" si="169"/>
        <v>33410.699999999983</v>
      </c>
      <c r="J905" s="15">
        <f t="shared" si="164"/>
        <v>189.29575070821528</v>
      </c>
      <c r="K905" s="15">
        <f t="shared" si="171"/>
        <v>502.16260946172844</v>
      </c>
      <c r="L905" s="15">
        <f t="shared" si="172"/>
        <v>762218.59371757146</v>
      </c>
      <c r="M905" s="15"/>
      <c r="N905" s="15">
        <f t="shared" si="173"/>
        <v>762218.59371757146</v>
      </c>
      <c r="O905" s="38">
        <f t="shared" si="167"/>
        <v>762.21859371757148</v>
      </c>
      <c r="P905" s="38">
        <v>718.83654374014759</v>
      </c>
      <c r="Q905" s="38">
        <f t="shared" si="168"/>
        <v>718.8</v>
      </c>
      <c r="R905" s="38"/>
      <c r="S905" s="38"/>
      <c r="U905" s="38"/>
      <c r="V905" s="38"/>
      <c r="W905" s="38"/>
      <c r="X905" s="38"/>
    </row>
    <row r="906" spans="1:24" x14ac:dyDescent="0.25">
      <c r="A906" s="5"/>
      <c r="B906" s="1" t="s">
        <v>606</v>
      </c>
      <c r="C906" s="53">
        <v>3</v>
      </c>
      <c r="D906" s="75">
        <v>19.206800000000001</v>
      </c>
      <c r="E906" s="179">
        <v>6040</v>
      </c>
      <c r="F906" s="151">
        <v>10959047.300000001</v>
      </c>
      <c r="G906" s="61">
        <v>20</v>
      </c>
      <c r="H906" s="70">
        <f t="shared" si="170"/>
        <v>2191809.46</v>
      </c>
      <c r="I906" s="15">
        <f t="shared" si="169"/>
        <v>8767237.8399999999</v>
      </c>
      <c r="J906" s="15">
        <f t="shared" si="164"/>
        <v>1814.4118046357617</v>
      </c>
      <c r="K906" s="15">
        <f t="shared" si="171"/>
        <v>-1122.9534444658179</v>
      </c>
      <c r="L906" s="15">
        <f t="shared" si="172"/>
        <v>679210.03310482367</v>
      </c>
      <c r="M906" s="15"/>
      <c r="N906" s="15">
        <f t="shared" si="173"/>
        <v>679210.03310482367</v>
      </c>
      <c r="O906" s="38">
        <f t="shared" si="167"/>
        <v>679.21003310482365</v>
      </c>
      <c r="P906" s="38">
        <v>623.67073668822036</v>
      </c>
      <c r="Q906" s="38">
        <f t="shared" si="168"/>
        <v>623.70000000000005</v>
      </c>
      <c r="R906" s="38"/>
      <c r="S906" s="38"/>
      <c r="U906" s="38"/>
      <c r="V906" s="38"/>
      <c r="W906" s="38"/>
      <c r="X906" s="38"/>
    </row>
    <row r="907" spans="1:24" x14ac:dyDescent="0.25">
      <c r="A907" s="5"/>
      <c r="B907" s="1" t="s">
        <v>844</v>
      </c>
      <c r="C907" s="53">
        <v>4</v>
      </c>
      <c r="D907" s="75">
        <v>32.515500000000003</v>
      </c>
      <c r="E907" s="179">
        <v>1832</v>
      </c>
      <c r="F907" s="151">
        <v>254670.9</v>
      </c>
      <c r="G907" s="61">
        <v>75</v>
      </c>
      <c r="H907" s="70">
        <f t="shared" si="170"/>
        <v>191003.17499999999</v>
      </c>
      <c r="I907" s="15">
        <f t="shared" si="169"/>
        <v>63667.725000000006</v>
      </c>
      <c r="J907" s="15">
        <f t="shared" si="164"/>
        <v>139.01249999999999</v>
      </c>
      <c r="K907" s="15">
        <f t="shared" si="171"/>
        <v>552.44586016994367</v>
      </c>
      <c r="L907" s="15">
        <f t="shared" si="172"/>
        <v>995969.2964228621</v>
      </c>
      <c r="M907" s="15"/>
      <c r="N907" s="15">
        <f t="shared" si="173"/>
        <v>995969.2964228621</v>
      </c>
      <c r="O907" s="38">
        <f t="shared" si="167"/>
        <v>995.96929642286204</v>
      </c>
      <c r="P907" s="38">
        <v>902.79398624294333</v>
      </c>
      <c r="Q907" s="38">
        <f t="shared" si="168"/>
        <v>902.8</v>
      </c>
      <c r="R907" s="38"/>
      <c r="S907" s="38"/>
      <c r="U907" s="38"/>
      <c r="V907" s="38"/>
      <c r="W907" s="38"/>
      <c r="X907" s="38"/>
    </row>
    <row r="908" spans="1:24" x14ac:dyDescent="0.25">
      <c r="A908" s="5"/>
      <c r="B908" s="8"/>
      <c r="C908" s="8"/>
      <c r="D908" s="75">
        <v>0</v>
      </c>
      <c r="E908" s="181"/>
      <c r="F908" s="62"/>
      <c r="G908" s="61"/>
      <c r="H908" s="62">
        <f>H909+H910</f>
        <v>21914249.105</v>
      </c>
      <c r="K908" s="15"/>
      <c r="L908" s="15"/>
      <c r="M908" s="15"/>
      <c r="N908" s="15"/>
      <c r="O908" s="38">
        <f t="shared" si="167"/>
        <v>0</v>
      </c>
      <c r="P908" s="38">
        <v>0</v>
      </c>
      <c r="Q908" s="38">
        <f t="shared" si="168"/>
        <v>0</v>
      </c>
      <c r="R908" s="38"/>
      <c r="S908" s="38"/>
      <c r="U908" s="38"/>
      <c r="V908" s="38"/>
      <c r="W908" s="38"/>
      <c r="X908" s="38"/>
    </row>
    <row r="909" spans="1:24" x14ac:dyDescent="0.25">
      <c r="A909" s="32" t="s">
        <v>623</v>
      </c>
      <c r="B909" s="2" t="s">
        <v>2</v>
      </c>
      <c r="C909" s="64"/>
      <c r="D909" s="7">
        <v>998.38089999999977</v>
      </c>
      <c r="E909" s="182">
        <f>E910</f>
        <v>65392</v>
      </c>
      <c r="F909" s="120"/>
      <c r="G909" s="61"/>
      <c r="H909" s="55">
        <f>H911</f>
        <v>7769843.7000000011</v>
      </c>
      <c r="I909" s="12">
        <f>I911</f>
        <v>-7769843.7000000011</v>
      </c>
      <c r="J909" s="12"/>
      <c r="K909" s="15"/>
      <c r="L909" s="15"/>
      <c r="M909" s="14">
        <f>M911</f>
        <v>32108803.569963187</v>
      </c>
      <c r="N909" s="12">
        <f t="shared" si="173"/>
        <v>32108803.569963187</v>
      </c>
      <c r="O909" s="38"/>
      <c r="P909" s="38"/>
      <c r="Q909" s="38">
        <f t="shared" si="168"/>
        <v>0</v>
      </c>
      <c r="R909" s="38"/>
      <c r="S909" s="38"/>
      <c r="U909" s="38"/>
      <c r="V909" s="38"/>
      <c r="W909" s="38"/>
      <c r="X909" s="38"/>
    </row>
    <row r="910" spans="1:24" x14ac:dyDescent="0.25">
      <c r="A910" s="32" t="s">
        <v>623</v>
      </c>
      <c r="B910" s="2" t="s">
        <v>3</v>
      </c>
      <c r="C910" s="64"/>
      <c r="D910" s="7">
        <v>998.38089999999977</v>
      </c>
      <c r="E910" s="182">
        <f>SUM(E912:E934)</f>
        <v>65392</v>
      </c>
      <c r="F910" s="120">
        <f>SUM(F912:F934)</f>
        <v>31079374.800000004</v>
      </c>
      <c r="G910" s="61"/>
      <c r="H910" s="55">
        <f>SUM(H912:H934)</f>
        <v>14144405.404999999</v>
      </c>
      <c r="I910" s="12">
        <f>SUM(I912:I934)</f>
        <v>16934969.395</v>
      </c>
      <c r="J910" s="12"/>
      <c r="K910" s="15"/>
      <c r="L910" s="12">
        <f>SUM(L912:L934)</f>
        <v>21707429.977638174</v>
      </c>
      <c r="M910" s="15"/>
      <c r="N910" s="12">
        <f t="shared" si="173"/>
        <v>21707429.977638174</v>
      </c>
      <c r="O910" s="38"/>
      <c r="P910" s="38"/>
      <c r="Q910" s="38">
        <f t="shared" si="168"/>
        <v>0</v>
      </c>
      <c r="R910" s="38"/>
      <c r="S910" s="38"/>
      <c r="U910" s="38"/>
      <c r="V910" s="38"/>
      <c r="W910" s="38"/>
      <c r="X910" s="38"/>
    </row>
    <row r="911" spans="1:24" x14ac:dyDescent="0.25">
      <c r="A911" s="5"/>
      <c r="B911" s="1" t="s">
        <v>26</v>
      </c>
      <c r="C911" s="53">
        <v>2</v>
      </c>
      <c r="D911" s="75">
        <v>0</v>
      </c>
      <c r="E911" s="185"/>
      <c r="F911" s="70"/>
      <c r="G911" s="61">
        <v>25</v>
      </c>
      <c r="H911" s="70">
        <f>F910*G911/100</f>
        <v>7769843.7000000011</v>
      </c>
      <c r="I911" s="15">
        <f t="shared" ref="I911:I934" si="174">F911-H911</f>
        <v>-7769843.7000000011</v>
      </c>
      <c r="J911" s="15"/>
      <c r="K911" s="15"/>
      <c r="L911" s="15"/>
      <c r="M911" s="15">
        <f>($L$7*$L$8*E909/$L$10)+($L$7*$L$9*D909/$L$11)</f>
        <v>32108803.569963187</v>
      </c>
      <c r="N911" s="15">
        <f t="shared" si="173"/>
        <v>32108803.569963187</v>
      </c>
      <c r="O911" s="38">
        <f t="shared" si="167"/>
        <v>32108.803569963187</v>
      </c>
      <c r="P911" s="38">
        <v>29753.694338367008</v>
      </c>
      <c r="Q911" s="38">
        <f t="shared" si="168"/>
        <v>29753.7</v>
      </c>
      <c r="R911" s="38"/>
      <c r="S911" s="38"/>
      <c r="U911" s="38"/>
      <c r="V911" s="38"/>
      <c r="W911" s="38"/>
      <c r="X911" s="38"/>
    </row>
    <row r="912" spans="1:24" x14ac:dyDescent="0.25">
      <c r="A912" s="5"/>
      <c r="B912" s="1" t="s">
        <v>624</v>
      </c>
      <c r="C912" s="53">
        <v>4</v>
      </c>
      <c r="D912" s="75">
        <v>17.226600000000001</v>
      </c>
      <c r="E912" s="179">
        <v>437</v>
      </c>
      <c r="F912" s="152">
        <v>101781.7</v>
      </c>
      <c r="G912" s="61">
        <v>75</v>
      </c>
      <c r="H912" s="70">
        <f t="shared" ref="H912:H934" si="175">F912*G912/100</f>
        <v>76336.274999999994</v>
      </c>
      <c r="I912" s="15">
        <f t="shared" si="174"/>
        <v>25445.425000000003</v>
      </c>
      <c r="J912" s="15">
        <f t="shared" si="164"/>
        <v>232.91006864988557</v>
      </c>
      <c r="K912" s="15">
        <f t="shared" ref="K912:K934" si="176">$J$11*$J$19-J912</f>
        <v>458.54829152005811</v>
      </c>
      <c r="L912" s="15">
        <f t="shared" ref="L912:L934" si="177">IF(K912&gt;0,$J$7*$J$8*(K912/$K$19),0)+$J$7*$J$9*(E912/$E$19)+$J$7*$J$10*(D912/$D$19)</f>
        <v>686296.03191654559</v>
      </c>
      <c r="M912" s="15"/>
      <c r="N912" s="15">
        <f t="shared" si="173"/>
        <v>686296.03191654559</v>
      </c>
      <c r="O912" s="38">
        <f t="shared" si="167"/>
        <v>686.29603191654564</v>
      </c>
      <c r="P912" s="38">
        <v>596.79346778734327</v>
      </c>
      <c r="Q912" s="38">
        <f t="shared" si="168"/>
        <v>596.79999999999995</v>
      </c>
      <c r="R912" s="38"/>
      <c r="S912" s="38"/>
      <c r="U912" s="38"/>
      <c r="V912" s="38"/>
      <c r="W912" s="38"/>
      <c r="X912" s="38"/>
    </row>
    <row r="913" spans="1:24" x14ac:dyDescent="0.25">
      <c r="A913" s="5"/>
      <c r="B913" s="1" t="s">
        <v>105</v>
      </c>
      <c r="C913" s="53">
        <v>4</v>
      </c>
      <c r="D913" s="75">
        <v>25.498499999999996</v>
      </c>
      <c r="E913" s="179">
        <v>2604</v>
      </c>
      <c r="F913" s="152">
        <v>358119.2</v>
      </c>
      <c r="G913" s="61">
        <v>75</v>
      </c>
      <c r="H913" s="70">
        <f t="shared" si="175"/>
        <v>268589.40000000002</v>
      </c>
      <c r="I913" s="15">
        <f t="shared" si="174"/>
        <v>89529.799999999988</v>
      </c>
      <c r="J913" s="15">
        <f t="shared" si="164"/>
        <v>137.52657450076805</v>
      </c>
      <c r="K913" s="15">
        <f t="shared" si="176"/>
        <v>553.93178566917572</v>
      </c>
      <c r="L913" s="15">
        <f t="shared" si="177"/>
        <v>1056900.5542214094</v>
      </c>
      <c r="M913" s="15"/>
      <c r="N913" s="15">
        <f t="shared" si="173"/>
        <v>1056900.5542214094</v>
      </c>
      <c r="O913" s="38">
        <f t="shared" si="167"/>
        <v>1056.9005542214093</v>
      </c>
      <c r="P913" s="38">
        <v>965.28195099320931</v>
      </c>
      <c r="Q913" s="38">
        <f t="shared" si="168"/>
        <v>965.3</v>
      </c>
      <c r="R913" s="38"/>
      <c r="S913" s="38"/>
      <c r="U913" s="38"/>
      <c r="V913" s="38"/>
      <c r="W913" s="38"/>
      <c r="X913" s="38"/>
    </row>
    <row r="914" spans="1:24" x14ac:dyDescent="0.25">
      <c r="A914" s="5"/>
      <c r="B914" s="1" t="s">
        <v>625</v>
      </c>
      <c r="C914" s="53">
        <v>4</v>
      </c>
      <c r="D914" s="75">
        <v>35.809699999999999</v>
      </c>
      <c r="E914" s="179">
        <v>928</v>
      </c>
      <c r="F914" s="152">
        <v>248972.5</v>
      </c>
      <c r="G914" s="61">
        <v>75</v>
      </c>
      <c r="H914" s="70">
        <f t="shared" si="175"/>
        <v>186729.375</v>
      </c>
      <c r="I914" s="15">
        <f t="shared" si="174"/>
        <v>62243.125</v>
      </c>
      <c r="J914" s="15">
        <f t="shared" si="164"/>
        <v>268.28933189655174</v>
      </c>
      <c r="K914" s="15">
        <f t="shared" si="176"/>
        <v>423.16902827339197</v>
      </c>
      <c r="L914" s="15">
        <f t="shared" si="177"/>
        <v>745887.23541621829</v>
      </c>
      <c r="M914" s="15"/>
      <c r="N914" s="15">
        <f t="shared" si="173"/>
        <v>745887.23541621829</v>
      </c>
      <c r="O914" s="38">
        <f t="shared" si="167"/>
        <v>745.88723541621835</v>
      </c>
      <c r="P914" s="38">
        <v>558.78955776261466</v>
      </c>
      <c r="Q914" s="38">
        <f t="shared" si="168"/>
        <v>558.79999999999995</v>
      </c>
      <c r="R914" s="38"/>
      <c r="S914" s="38"/>
      <c r="U914" s="38"/>
      <c r="V914" s="38"/>
      <c r="W914" s="38"/>
      <c r="X914" s="38"/>
    </row>
    <row r="915" spans="1:24" x14ac:dyDescent="0.25">
      <c r="A915" s="5"/>
      <c r="B915" s="1" t="s">
        <v>845</v>
      </c>
      <c r="C915" s="53">
        <v>4</v>
      </c>
      <c r="D915" s="75">
        <v>39.009399999999999</v>
      </c>
      <c r="E915" s="179">
        <v>2727</v>
      </c>
      <c r="F915" s="152">
        <v>477108</v>
      </c>
      <c r="G915" s="61">
        <v>75</v>
      </c>
      <c r="H915" s="70">
        <f t="shared" si="175"/>
        <v>357831</v>
      </c>
      <c r="I915" s="15">
        <f t="shared" si="174"/>
        <v>119277</v>
      </c>
      <c r="J915" s="15">
        <f t="shared" si="164"/>
        <v>174.95709570957095</v>
      </c>
      <c r="K915" s="15">
        <f t="shared" si="176"/>
        <v>516.50126446037279</v>
      </c>
      <c r="L915" s="15">
        <f t="shared" si="177"/>
        <v>1061016.527794946</v>
      </c>
      <c r="M915" s="15"/>
      <c r="N915" s="15">
        <f t="shared" si="173"/>
        <v>1061016.527794946</v>
      </c>
      <c r="O915" s="38">
        <f t="shared" si="167"/>
        <v>1061.0165277949459</v>
      </c>
      <c r="P915" s="38">
        <v>938.79188160209333</v>
      </c>
      <c r="Q915" s="38">
        <f t="shared" si="168"/>
        <v>938.8</v>
      </c>
      <c r="R915" s="38"/>
      <c r="S915" s="38"/>
      <c r="U915" s="38"/>
      <c r="V915" s="38"/>
      <c r="W915" s="38"/>
      <c r="X915" s="38"/>
    </row>
    <row r="916" spans="1:24" x14ac:dyDescent="0.25">
      <c r="A916" s="5"/>
      <c r="B916" s="1" t="s">
        <v>626</v>
      </c>
      <c r="C916" s="53">
        <v>4</v>
      </c>
      <c r="D916" s="75">
        <v>53.113700000000001</v>
      </c>
      <c r="E916" s="179">
        <v>3363</v>
      </c>
      <c r="F916" s="152">
        <v>454153.5</v>
      </c>
      <c r="G916" s="61">
        <v>75</v>
      </c>
      <c r="H916" s="70">
        <f t="shared" si="175"/>
        <v>340615.125</v>
      </c>
      <c r="I916" s="15">
        <f t="shared" si="174"/>
        <v>113538.375</v>
      </c>
      <c r="J916" s="15">
        <f t="shared" si="164"/>
        <v>135.04415700267617</v>
      </c>
      <c r="K916" s="15">
        <f t="shared" si="176"/>
        <v>556.41420316726749</v>
      </c>
      <c r="L916" s="15">
        <f t="shared" si="177"/>
        <v>1219404.7629249692</v>
      </c>
      <c r="M916" s="15"/>
      <c r="N916" s="15">
        <f t="shared" si="173"/>
        <v>1219404.7629249692</v>
      </c>
      <c r="O916" s="38">
        <f t="shared" si="167"/>
        <v>1219.4047629249692</v>
      </c>
      <c r="P916" s="38">
        <v>1139.6009566377281</v>
      </c>
      <c r="Q916" s="38">
        <f t="shared" si="168"/>
        <v>1139.5999999999999</v>
      </c>
      <c r="R916" s="38"/>
      <c r="S916" s="38"/>
      <c r="U916" s="38"/>
      <c r="V916" s="38"/>
      <c r="W916" s="38"/>
      <c r="X916" s="38"/>
    </row>
    <row r="917" spans="1:24" x14ac:dyDescent="0.25">
      <c r="A917" s="5"/>
      <c r="B917" s="1" t="s">
        <v>627</v>
      </c>
      <c r="C917" s="53">
        <v>4</v>
      </c>
      <c r="D917" s="75">
        <v>54.958999999999996</v>
      </c>
      <c r="E917" s="179">
        <v>2655</v>
      </c>
      <c r="F917" s="152">
        <v>660161.30000000005</v>
      </c>
      <c r="G917" s="61">
        <v>75</v>
      </c>
      <c r="H917" s="70">
        <f t="shared" si="175"/>
        <v>495120.97499999998</v>
      </c>
      <c r="I917" s="15">
        <f t="shared" si="174"/>
        <v>165040.32500000007</v>
      </c>
      <c r="J917" s="15">
        <f t="shared" si="164"/>
        <v>248.6483239171375</v>
      </c>
      <c r="K917" s="15">
        <f t="shared" si="176"/>
        <v>442.81003625280619</v>
      </c>
      <c r="L917" s="15">
        <f t="shared" si="177"/>
        <v>1005471.2005568967</v>
      </c>
      <c r="M917" s="15"/>
      <c r="N917" s="15">
        <f t="shared" si="173"/>
        <v>1005471.2005568967</v>
      </c>
      <c r="O917" s="38">
        <f t="shared" si="167"/>
        <v>1005.4712005568967</v>
      </c>
      <c r="P917" s="38">
        <v>936.69245675124887</v>
      </c>
      <c r="Q917" s="38">
        <f t="shared" si="168"/>
        <v>936.7</v>
      </c>
      <c r="R917" s="38"/>
      <c r="S917" s="38"/>
      <c r="U917" s="38"/>
      <c r="V917" s="38"/>
      <c r="W917" s="38"/>
      <c r="X917" s="38"/>
    </row>
    <row r="918" spans="1:24" x14ac:dyDescent="0.25">
      <c r="A918" s="5"/>
      <c r="B918" s="1" t="s">
        <v>171</v>
      </c>
      <c r="C918" s="53">
        <v>4</v>
      </c>
      <c r="D918" s="75">
        <v>50.674500000000002</v>
      </c>
      <c r="E918" s="179">
        <v>2344</v>
      </c>
      <c r="F918" s="152">
        <v>677711.8</v>
      </c>
      <c r="G918" s="61">
        <v>75</v>
      </c>
      <c r="H918" s="70">
        <f t="shared" si="175"/>
        <v>508283.85</v>
      </c>
      <c r="I918" s="15">
        <f t="shared" si="174"/>
        <v>169427.95000000007</v>
      </c>
      <c r="J918" s="15">
        <f t="shared" ref="J918:J981" si="178">F918/E918</f>
        <v>289.12619453924918</v>
      </c>
      <c r="K918" s="15">
        <f t="shared" si="176"/>
        <v>402.33216563069453</v>
      </c>
      <c r="L918" s="15">
        <f t="shared" si="177"/>
        <v>908686.03380228032</v>
      </c>
      <c r="M918" s="15"/>
      <c r="N918" s="15">
        <f t="shared" si="173"/>
        <v>908686.03380228032</v>
      </c>
      <c r="O918" s="38">
        <f t="shared" si="167"/>
        <v>908.68603380228035</v>
      </c>
      <c r="P918" s="38">
        <v>854.69035458909025</v>
      </c>
      <c r="Q918" s="38">
        <f t="shared" si="168"/>
        <v>854.7</v>
      </c>
      <c r="R918" s="38"/>
      <c r="S918" s="38"/>
      <c r="U918" s="38"/>
      <c r="V918" s="38"/>
      <c r="W918" s="38"/>
      <c r="X918" s="38"/>
    </row>
    <row r="919" spans="1:24" x14ac:dyDescent="0.25">
      <c r="A919" s="5"/>
      <c r="B919" s="1" t="s">
        <v>628</v>
      </c>
      <c r="C919" s="53">
        <v>4</v>
      </c>
      <c r="D919" s="75">
        <v>47.912499999999994</v>
      </c>
      <c r="E919" s="179">
        <v>2692</v>
      </c>
      <c r="F919" s="152">
        <v>673507.3</v>
      </c>
      <c r="G919" s="61">
        <v>75</v>
      </c>
      <c r="H919" s="70">
        <f t="shared" si="175"/>
        <v>505130.47499999998</v>
      </c>
      <c r="I919" s="15">
        <f t="shared" si="174"/>
        <v>168376.82500000007</v>
      </c>
      <c r="J919" s="15">
        <f t="shared" si="178"/>
        <v>250.18844725111444</v>
      </c>
      <c r="K919" s="15">
        <f t="shared" si="176"/>
        <v>441.26991291882928</v>
      </c>
      <c r="L919" s="15">
        <f t="shared" si="177"/>
        <v>986624.44043646066</v>
      </c>
      <c r="M919" s="15"/>
      <c r="N919" s="15">
        <f t="shared" si="173"/>
        <v>986624.44043646066</v>
      </c>
      <c r="O919" s="38">
        <f t="shared" ref="O919:O982" si="179">N919/1000</f>
        <v>986.62444043646065</v>
      </c>
      <c r="P919" s="38">
        <v>958.56518546689688</v>
      </c>
      <c r="Q919" s="38">
        <f t="shared" si="168"/>
        <v>958.6</v>
      </c>
      <c r="R919" s="38"/>
      <c r="S919" s="38"/>
      <c r="U919" s="38"/>
      <c r="V919" s="38"/>
      <c r="W919" s="38"/>
      <c r="X919" s="38"/>
    </row>
    <row r="920" spans="1:24" x14ac:dyDescent="0.25">
      <c r="A920" s="5"/>
      <c r="B920" s="1" t="s">
        <v>629</v>
      </c>
      <c r="C920" s="53">
        <v>4</v>
      </c>
      <c r="D920" s="75">
        <v>55.839199999999998</v>
      </c>
      <c r="E920" s="179">
        <v>3986</v>
      </c>
      <c r="F920" s="152">
        <v>811914.1</v>
      </c>
      <c r="G920" s="61">
        <v>75</v>
      </c>
      <c r="H920" s="70">
        <f t="shared" si="175"/>
        <v>608935.57499999995</v>
      </c>
      <c r="I920" s="15">
        <f t="shared" si="174"/>
        <v>202978.52500000002</v>
      </c>
      <c r="J920" s="15">
        <f t="shared" si="178"/>
        <v>203.69144505770194</v>
      </c>
      <c r="K920" s="15">
        <f t="shared" si="176"/>
        <v>487.7669151122418</v>
      </c>
      <c r="L920" s="15">
        <f t="shared" si="177"/>
        <v>1203218.6564731488</v>
      </c>
      <c r="M920" s="15"/>
      <c r="N920" s="15">
        <f t="shared" si="173"/>
        <v>1203218.6564731488</v>
      </c>
      <c r="O920" s="38">
        <f t="shared" si="179"/>
        <v>1203.2186564731489</v>
      </c>
      <c r="P920" s="38">
        <v>1121.8924777045413</v>
      </c>
      <c r="Q920" s="38">
        <f t="shared" si="168"/>
        <v>1121.9000000000001</v>
      </c>
      <c r="R920" s="38"/>
      <c r="S920" s="38"/>
      <c r="U920" s="38"/>
      <c r="V920" s="38"/>
      <c r="W920" s="38"/>
      <c r="X920" s="38"/>
    </row>
    <row r="921" spans="1:24" x14ac:dyDescent="0.25">
      <c r="A921" s="5"/>
      <c r="B921" s="1" t="s">
        <v>630</v>
      </c>
      <c r="C921" s="53">
        <v>4</v>
      </c>
      <c r="D921" s="75">
        <v>30.313600000000001</v>
      </c>
      <c r="E921" s="179">
        <v>2950</v>
      </c>
      <c r="F921" s="152">
        <v>393047.3</v>
      </c>
      <c r="G921" s="61">
        <v>75</v>
      </c>
      <c r="H921" s="70">
        <f t="shared" si="175"/>
        <v>294785.47499999998</v>
      </c>
      <c r="I921" s="15">
        <f t="shared" si="174"/>
        <v>98261.825000000012</v>
      </c>
      <c r="J921" s="15">
        <f t="shared" si="178"/>
        <v>133.23637288135592</v>
      </c>
      <c r="K921" s="15">
        <f t="shared" si="176"/>
        <v>558.2219872885878</v>
      </c>
      <c r="L921" s="15">
        <f t="shared" si="177"/>
        <v>1112236.7655688624</v>
      </c>
      <c r="M921" s="15"/>
      <c r="N921" s="15">
        <f t="shared" si="173"/>
        <v>1112236.7655688624</v>
      </c>
      <c r="O921" s="38">
        <f t="shared" si="179"/>
        <v>1112.2367655688624</v>
      </c>
      <c r="P921" s="38">
        <v>1027.1788217770725</v>
      </c>
      <c r="Q921" s="38">
        <f t="shared" ref="Q921:Q984" si="180">(ROUND(P921,1))</f>
        <v>1027.2</v>
      </c>
      <c r="R921" s="38"/>
      <c r="S921" s="38"/>
      <c r="U921" s="38"/>
      <c r="V921" s="38"/>
      <c r="W921" s="38"/>
      <c r="X921" s="38"/>
    </row>
    <row r="922" spans="1:24" x14ac:dyDescent="0.25">
      <c r="A922" s="5"/>
      <c r="B922" s="1" t="s">
        <v>631</v>
      </c>
      <c r="C922" s="53">
        <v>4</v>
      </c>
      <c r="D922" s="75">
        <v>12.9727</v>
      </c>
      <c r="E922" s="179">
        <v>537</v>
      </c>
      <c r="F922" s="152">
        <v>252086.2</v>
      </c>
      <c r="G922" s="61">
        <v>75</v>
      </c>
      <c r="H922" s="70">
        <f t="shared" si="175"/>
        <v>189064.65</v>
      </c>
      <c r="I922" s="15">
        <f t="shared" si="174"/>
        <v>63021.550000000017</v>
      </c>
      <c r="J922" s="15">
        <f t="shared" si="178"/>
        <v>469.43426443202981</v>
      </c>
      <c r="K922" s="15">
        <f t="shared" si="176"/>
        <v>222.02409573791391</v>
      </c>
      <c r="L922" s="15">
        <f t="shared" si="177"/>
        <v>379445.53994735191</v>
      </c>
      <c r="M922" s="15"/>
      <c r="N922" s="15">
        <f t="shared" si="173"/>
        <v>379445.53994735191</v>
      </c>
      <c r="O922" s="38">
        <f t="shared" si="179"/>
        <v>379.4455399473519</v>
      </c>
      <c r="P922" s="38">
        <v>339.45650280141695</v>
      </c>
      <c r="Q922" s="38">
        <f t="shared" si="180"/>
        <v>339.5</v>
      </c>
      <c r="R922" s="38"/>
      <c r="S922" s="38"/>
      <c r="U922" s="38"/>
      <c r="V922" s="38"/>
      <c r="W922" s="38"/>
      <c r="X922" s="38"/>
    </row>
    <row r="923" spans="1:24" x14ac:dyDescent="0.25">
      <c r="A923" s="5"/>
      <c r="B923" s="1" t="s">
        <v>632</v>
      </c>
      <c r="C923" s="53">
        <v>4</v>
      </c>
      <c r="D923" s="75">
        <v>53.3904</v>
      </c>
      <c r="E923" s="179">
        <v>4944</v>
      </c>
      <c r="F923" s="152">
        <v>1334276</v>
      </c>
      <c r="G923" s="61">
        <v>75</v>
      </c>
      <c r="H923" s="70">
        <f t="shared" si="175"/>
        <v>1000707</v>
      </c>
      <c r="I923" s="15">
        <f t="shared" si="174"/>
        <v>333569</v>
      </c>
      <c r="J923" s="15">
        <f t="shared" si="178"/>
        <v>269.87783171521033</v>
      </c>
      <c r="K923" s="15">
        <f t="shared" si="176"/>
        <v>421.58052845473338</v>
      </c>
      <c r="L923" s="15">
        <f t="shared" si="177"/>
        <v>1209563.6381775399</v>
      </c>
      <c r="M923" s="15"/>
      <c r="N923" s="15">
        <f t="shared" si="173"/>
        <v>1209563.6381775399</v>
      </c>
      <c r="O923" s="38">
        <f t="shared" si="179"/>
        <v>1209.5636381775398</v>
      </c>
      <c r="P923" s="38">
        <v>1079.9916617929564</v>
      </c>
      <c r="Q923" s="38">
        <f t="shared" si="180"/>
        <v>1080</v>
      </c>
      <c r="R923" s="38"/>
      <c r="S923" s="38"/>
      <c r="U923" s="38"/>
      <c r="V923" s="38"/>
      <c r="W923" s="38"/>
      <c r="X923" s="38"/>
    </row>
    <row r="924" spans="1:24" x14ac:dyDescent="0.25">
      <c r="A924" s="5"/>
      <c r="B924" s="1" t="s">
        <v>244</v>
      </c>
      <c r="C924" s="53">
        <v>4</v>
      </c>
      <c r="D924" s="75">
        <v>38.387099999999997</v>
      </c>
      <c r="E924" s="179">
        <v>1763</v>
      </c>
      <c r="F924" s="152">
        <v>596128.4</v>
      </c>
      <c r="G924" s="61">
        <v>75</v>
      </c>
      <c r="H924" s="70">
        <f t="shared" si="175"/>
        <v>447096.3</v>
      </c>
      <c r="I924" s="15">
        <f t="shared" si="174"/>
        <v>149032.10000000003</v>
      </c>
      <c r="J924" s="15">
        <f t="shared" si="178"/>
        <v>338.13295519001701</v>
      </c>
      <c r="K924" s="15">
        <f t="shared" si="176"/>
        <v>353.3254049799267</v>
      </c>
      <c r="L924" s="15">
        <f t="shared" si="177"/>
        <v>749586.96811948437</v>
      </c>
      <c r="M924" s="15"/>
      <c r="N924" s="15">
        <f t="shared" si="173"/>
        <v>749586.96811948437</v>
      </c>
      <c r="O924" s="38">
        <f t="shared" si="179"/>
        <v>749.58696811948437</v>
      </c>
      <c r="P924" s="38">
        <v>770.34897405733318</v>
      </c>
      <c r="Q924" s="38">
        <f t="shared" si="180"/>
        <v>770.3</v>
      </c>
      <c r="R924" s="38"/>
      <c r="S924" s="38"/>
      <c r="U924" s="38"/>
      <c r="V924" s="38"/>
      <c r="W924" s="38"/>
      <c r="X924" s="38"/>
    </row>
    <row r="925" spans="1:24" x14ac:dyDescent="0.25">
      <c r="A925" s="5"/>
      <c r="B925" s="1" t="s">
        <v>633</v>
      </c>
      <c r="C925" s="53">
        <v>4</v>
      </c>
      <c r="D925" s="75">
        <v>37.928000000000004</v>
      </c>
      <c r="E925" s="179">
        <v>2504</v>
      </c>
      <c r="F925" s="152">
        <v>913103.7</v>
      </c>
      <c r="G925" s="61">
        <v>75</v>
      </c>
      <c r="H925" s="70">
        <f t="shared" si="175"/>
        <v>684827.77500000002</v>
      </c>
      <c r="I925" s="15">
        <f t="shared" si="174"/>
        <v>228275.92499999993</v>
      </c>
      <c r="J925" s="15">
        <f t="shared" si="178"/>
        <v>364.65802715654951</v>
      </c>
      <c r="K925" s="15">
        <f t="shared" si="176"/>
        <v>326.80033301339421</v>
      </c>
      <c r="L925" s="15">
        <f t="shared" si="177"/>
        <v>790483.5356810923</v>
      </c>
      <c r="M925" s="15"/>
      <c r="N925" s="15">
        <f t="shared" si="173"/>
        <v>790483.5356810923</v>
      </c>
      <c r="O925" s="38">
        <f t="shared" si="179"/>
        <v>790.48353568109235</v>
      </c>
      <c r="P925" s="38">
        <v>675.49191012624931</v>
      </c>
      <c r="Q925" s="38">
        <f t="shared" si="180"/>
        <v>675.5</v>
      </c>
      <c r="R925" s="38"/>
      <c r="S925" s="38"/>
      <c r="U925" s="38"/>
      <c r="V925" s="38"/>
      <c r="W925" s="38"/>
      <c r="X925" s="38"/>
    </row>
    <row r="926" spans="1:24" x14ac:dyDescent="0.25">
      <c r="A926" s="5"/>
      <c r="B926" s="1" t="s">
        <v>634</v>
      </c>
      <c r="C926" s="53">
        <v>4</v>
      </c>
      <c r="D926" s="75">
        <v>42.626199999999997</v>
      </c>
      <c r="E926" s="179">
        <v>2508</v>
      </c>
      <c r="F926" s="152">
        <v>1780223.6</v>
      </c>
      <c r="G926" s="61">
        <v>75</v>
      </c>
      <c r="H926" s="70">
        <f t="shared" si="175"/>
        <v>1335167.7</v>
      </c>
      <c r="I926" s="15">
        <f t="shared" si="174"/>
        <v>445055.90000000014</v>
      </c>
      <c r="J926" s="15">
        <f t="shared" si="178"/>
        <v>709.81802232854864</v>
      </c>
      <c r="K926" s="15">
        <f t="shared" si="176"/>
        <v>-18.35966215860492</v>
      </c>
      <c r="L926" s="15">
        <f t="shared" si="177"/>
        <v>383714.43052987318</v>
      </c>
      <c r="M926" s="15"/>
      <c r="N926" s="15">
        <f t="shared" si="173"/>
        <v>383714.43052987318</v>
      </c>
      <c r="O926" s="38">
        <f t="shared" si="179"/>
        <v>383.7144305298732</v>
      </c>
      <c r="P926" s="38">
        <v>356.73290883128794</v>
      </c>
      <c r="Q926" s="38">
        <f t="shared" si="180"/>
        <v>356.7</v>
      </c>
      <c r="R926" s="38"/>
      <c r="S926" s="38"/>
      <c r="U926" s="38"/>
      <c r="V926" s="38"/>
      <c r="W926" s="38"/>
      <c r="X926" s="38"/>
    </row>
    <row r="927" spans="1:24" x14ac:dyDescent="0.25">
      <c r="A927" s="5"/>
      <c r="B927" s="1" t="s">
        <v>846</v>
      </c>
      <c r="C927" s="53">
        <v>4</v>
      </c>
      <c r="D927" s="75">
        <v>47.831499999999998</v>
      </c>
      <c r="E927" s="179">
        <v>3293</v>
      </c>
      <c r="F927" s="152">
        <v>534103</v>
      </c>
      <c r="G927" s="61">
        <v>75</v>
      </c>
      <c r="H927" s="70">
        <f t="shared" si="175"/>
        <v>400577.25</v>
      </c>
      <c r="I927" s="15">
        <f t="shared" si="174"/>
        <v>133525.75</v>
      </c>
      <c r="J927" s="15">
        <f t="shared" si="178"/>
        <v>162.19344063164289</v>
      </c>
      <c r="K927" s="15">
        <f t="shared" si="176"/>
        <v>529.26491953830077</v>
      </c>
      <c r="L927" s="15">
        <f t="shared" si="177"/>
        <v>1161713.0476453132</v>
      </c>
      <c r="M927" s="15"/>
      <c r="N927" s="15">
        <f t="shared" si="173"/>
        <v>1161713.0476453132</v>
      </c>
      <c r="O927" s="38">
        <f t="shared" si="179"/>
        <v>1161.7130476453133</v>
      </c>
      <c r="P927" s="38">
        <v>1074.6907886619754</v>
      </c>
      <c r="Q927" s="38">
        <f t="shared" si="180"/>
        <v>1074.7</v>
      </c>
      <c r="R927" s="38"/>
      <c r="S927" s="38"/>
      <c r="U927" s="38"/>
      <c r="V927" s="38"/>
      <c r="W927" s="38"/>
      <c r="X927" s="38"/>
    </row>
    <row r="928" spans="1:24" x14ac:dyDescent="0.25">
      <c r="A928" s="5"/>
      <c r="B928" s="1" t="s">
        <v>635</v>
      </c>
      <c r="C928" s="53">
        <v>4</v>
      </c>
      <c r="D928" s="75">
        <v>31.9847</v>
      </c>
      <c r="E928" s="179">
        <v>703</v>
      </c>
      <c r="F928" s="152">
        <v>210928.3</v>
      </c>
      <c r="G928" s="61">
        <v>75</v>
      </c>
      <c r="H928" s="70">
        <f t="shared" si="175"/>
        <v>158196.22500000001</v>
      </c>
      <c r="I928" s="15">
        <f t="shared" si="174"/>
        <v>52732.074999999983</v>
      </c>
      <c r="J928" s="15">
        <f t="shared" si="178"/>
        <v>300.04025604551919</v>
      </c>
      <c r="K928" s="15">
        <f t="shared" si="176"/>
        <v>391.41810412442453</v>
      </c>
      <c r="L928" s="15">
        <f t="shared" si="177"/>
        <v>670560.47986646951</v>
      </c>
      <c r="M928" s="15"/>
      <c r="N928" s="15">
        <f t="shared" si="173"/>
        <v>670560.47986646951</v>
      </c>
      <c r="O928" s="38">
        <f t="shared" si="179"/>
        <v>670.56047986646956</v>
      </c>
      <c r="P928" s="38">
        <v>635.86374656957014</v>
      </c>
      <c r="Q928" s="38">
        <f t="shared" si="180"/>
        <v>635.9</v>
      </c>
      <c r="R928" s="38"/>
      <c r="S928" s="38"/>
      <c r="U928" s="38"/>
      <c r="V928" s="38"/>
      <c r="W928" s="38"/>
      <c r="X928" s="38"/>
    </row>
    <row r="929" spans="1:24" x14ac:dyDescent="0.25">
      <c r="A929" s="5"/>
      <c r="B929" s="1" t="s">
        <v>636</v>
      </c>
      <c r="C929" s="53">
        <v>4</v>
      </c>
      <c r="D929" s="75">
        <v>42.980699999999999</v>
      </c>
      <c r="E929" s="179">
        <v>3582</v>
      </c>
      <c r="F929" s="152">
        <v>751819.4</v>
      </c>
      <c r="G929" s="61">
        <v>75</v>
      </c>
      <c r="H929" s="70">
        <f t="shared" si="175"/>
        <v>563864.55000000005</v>
      </c>
      <c r="I929" s="15">
        <f t="shared" si="174"/>
        <v>187954.84999999998</v>
      </c>
      <c r="J929" s="15">
        <f t="shared" si="178"/>
        <v>209.88816303740927</v>
      </c>
      <c r="K929" s="15">
        <f t="shared" si="176"/>
        <v>481.57019713253442</v>
      </c>
      <c r="L929" s="15">
        <f t="shared" si="177"/>
        <v>1115841.8326531635</v>
      </c>
      <c r="M929" s="15"/>
      <c r="N929" s="15">
        <f t="shared" si="173"/>
        <v>1115841.8326531635</v>
      </c>
      <c r="O929" s="38">
        <f t="shared" si="179"/>
        <v>1115.8418326531635</v>
      </c>
      <c r="P929" s="38">
        <v>991.47249629669591</v>
      </c>
      <c r="Q929" s="38">
        <f t="shared" si="180"/>
        <v>991.5</v>
      </c>
      <c r="R929" s="38"/>
      <c r="S929" s="38"/>
      <c r="U929" s="38"/>
      <c r="V929" s="38"/>
      <c r="W929" s="38"/>
      <c r="X929" s="38"/>
    </row>
    <row r="930" spans="1:24" x14ac:dyDescent="0.25">
      <c r="A930" s="5"/>
      <c r="B930" s="1" t="s">
        <v>623</v>
      </c>
      <c r="C930" s="53">
        <v>3</v>
      </c>
      <c r="D930" s="75">
        <v>22.766300000000001</v>
      </c>
      <c r="E930" s="179">
        <v>7349</v>
      </c>
      <c r="F930" s="152">
        <v>16663864.9</v>
      </c>
      <c r="G930" s="61">
        <v>20</v>
      </c>
      <c r="H930" s="70">
        <f t="shared" si="175"/>
        <v>3332772.98</v>
      </c>
      <c r="I930" s="15">
        <f t="shared" si="174"/>
        <v>13331091.92</v>
      </c>
      <c r="J930" s="15">
        <f t="shared" si="178"/>
        <v>2267.5010069397199</v>
      </c>
      <c r="K930" s="15">
        <f t="shared" si="176"/>
        <v>-1576.0426467697762</v>
      </c>
      <c r="L930" s="15">
        <f t="shared" si="177"/>
        <v>824640.06025442714</v>
      </c>
      <c r="M930" s="15"/>
      <c r="N930" s="15">
        <f t="shared" si="173"/>
        <v>824640.06025442714</v>
      </c>
      <c r="O930" s="38">
        <f t="shared" si="179"/>
        <v>824.64006025442711</v>
      </c>
      <c r="P930" s="38">
        <v>768.07923316357392</v>
      </c>
      <c r="Q930" s="38">
        <f t="shared" si="180"/>
        <v>768.1</v>
      </c>
      <c r="R930" s="38"/>
      <c r="S930" s="38"/>
      <c r="U930" s="38"/>
      <c r="V930" s="38"/>
      <c r="W930" s="38"/>
      <c r="X930" s="38"/>
    </row>
    <row r="931" spans="1:24" x14ac:dyDescent="0.25">
      <c r="A931" s="5"/>
      <c r="B931" s="1" t="s">
        <v>344</v>
      </c>
      <c r="C931" s="53">
        <v>4</v>
      </c>
      <c r="D931" s="75">
        <v>24.2531</v>
      </c>
      <c r="E931" s="179">
        <v>1110</v>
      </c>
      <c r="F931" s="152">
        <v>196773</v>
      </c>
      <c r="G931" s="61">
        <v>75</v>
      </c>
      <c r="H931" s="70">
        <f t="shared" si="175"/>
        <v>147579.75</v>
      </c>
      <c r="I931" s="15">
        <f t="shared" si="174"/>
        <v>49193.25</v>
      </c>
      <c r="J931" s="15">
        <f t="shared" si="178"/>
        <v>177.27297297297298</v>
      </c>
      <c r="K931" s="15">
        <f t="shared" si="176"/>
        <v>514.18538719697074</v>
      </c>
      <c r="L931" s="15">
        <f t="shared" si="177"/>
        <v>847984.68231731991</v>
      </c>
      <c r="M931" s="15"/>
      <c r="N931" s="15">
        <f t="shared" si="173"/>
        <v>847984.68231731991</v>
      </c>
      <c r="O931" s="38">
        <f t="shared" si="179"/>
        <v>847.98468231731988</v>
      </c>
      <c r="P931" s="38">
        <v>737.71383691328924</v>
      </c>
      <c r="Q931" s="38">
        <f t="shared" si="180"/>
        <v>737.7</v>
      </c>
      <c r="R931" s="38"/>
      <c r="S931" s="38"/>
      <c r="U931" s="38"/>
      <c r="V931" s="38"/>
      <c r="W931" s="38"/>
      <c r="X931" s="38"/>
    </row>
    <row r="932" spans="1:24" x14ac:dyDescent="0.25">
      <c r="A932" s="5"/>
      <c r="B932" s="1" t="s">
        <v>637</v>
      </c>
      <c r="C932" s="53">
        <v>4</v>
      </c>
      <c r="D932" s="75">
        <v>111.4866</v>
      </c>
      <c r="E932" s="179">
        <v>6826</v>
      </c>
      <c r="F932" s="152">
        <v>1418771.1</v>
      </c>
      <c r="G932" s="61">
        <v>75</v>
      </c>
      <c r="H932" s="70">
        <f t="shared" si="175"/>
        <v>1064078.325</v>
      </c>
      <c r="I932" s="15">
        <f t="shared" si="174"/>
        <v>354692.77500000014</v>
      </c>
      <c r="J932" s="15">
        <f t="shared" si="178"/>
        <v>207.84809551714037</v>
      </c>
      <c r="K932" s="15">
        <f t="shared" si="176"/>
        <v>483.61026465280338</v>
      </c>
      <c r="L932" s="15">
        <f t="shared" si="177"/>
        <v>1654025.9807783517</v>
      </c>
      <c r="M932" s="15"/>
      <c r="N932" s="15">
        <f t="shared" si="173"/>
        <v>1654025.9807783517</v>
      </c>
      <c r="O932" s="38">
        <f t="shared" si="179"/>
        <v>1654.0259807783516</v>
      </c>
      <c r="P932" s="38">
        <v>1541.5507245448412</v>
      </c>
      <c r="Q932" s="38">
        <f t="shared" si="180"/>
        <v>1541.6</v>
      </c>
      <c r="R932" s="38"/>
      <c r="S932" s="38"/>
      <c r="U932" s="38"/>
      <c r="V932" s="38"/>
      <c r="W932" s="38"/>
      <c r="X932" s="38"/>
    </row>
    <row r="933" spans="1:24" x14ac:dyDescent="0.25">
      <c r="A933" s="5"/>
      <c r="B933" s="1" t="s">
        <v>638</v>
      </c>
      <c r="C933" s="53">
        <v>4</v>
      </c>
      <c r="D933" s="75">
        <v>30.6875</v>
      </c>
      <c r="E933" s="179">
        <v>1949</v>
      </c>
      <c r="F933" s="152">
        <v>728430.4</v>
      </c>
      <c r="G933" s="61">
        <v>75</v>
      </c>
      <c r="H933" s="70">
        <f t="shared" si="175"/>
        <v>546322.80000000005</v>
      </c>
      <c r="I933" s="15">
        <f t="shared" si="174"/>
        <v>182107.59999999998</v>
      </c>
      <c r="J933" s="15">
        <f t="shared" si="178"/>
        <v>373.74571575166755</v>
      </c>
      <c r="K933" s="15">
        <f t="shared" si="176"/>
        <v>317.71264441827617</v>
      </c>
      <c r="L933" s="15">
        <f t="shared" si="177"/>
        <v>700297.82738055231</v>
      </c>
      <c r="M933" s="15"/>
      <c r="N933" s="15">
        <f t="shared" si="173"/>
        <v>700297.82738055231</v>
      </c>
      <c r="O933" s="38">
        <f t="shared" si="179"/>
        <v>700.29782738055235</v>
      </c>
      <c r="P933" s="38">
        <v>697.83297097237562</v>
      </c>
      <c r="Q933" s="38">
        <f t="shared" si="180"/>
        <v>697.8</v>
      </c>
      <c r="R933" s="38"/>
      <c r="S933" s="38"/>
      <c r="U933" s="38"/>
      <c r="V933" s="38"/>
      <c r="W933" s="38"/>
      <c r="X933" s="38"/>
    </row>
    <row r="934" spans="1:24" x14ac:dyDescent="0.25">
      <c r="A934" s="5"/>
      <c r="B934" s="1" t="s">
        <v>639</v>
      </c>
      <c r="C934" s="53">
        <v>4</v>
      </c>
      <c r="D934" s="75">
        <v>90.729400000000012</v>
      </c>
      <c r="E934" s="179">
        <v>3638</v>
      </c>
      <c r="F934" s="152">
        <v>842390.1</v>
      </c>
      <c r="G934" s="61">
        <v>75</v>
      </c>
      <c r="H934" s="70">
        <f t="shared" si="175"/>
        <v>631792.57499999995</v>
      </c>
      <c r="I934" s="15">
        <f t="shared" si="174"/>
        <v>210597.52500000002</v>
      </c>
      <c r="J934" s="15">
        <f t="shared" si="178"/>
        <v>231.55307861462342</v>
      </c>
      <c r="K934" s="15">
        <f t="shared" si="176"/>
        <v>459.9052815553203</v>
      </c>
      <c r="L934" s="15">
        <f t="shared" si="177"/>
        <v>1233829.7451754962</v>
      </c>
      <c r="M934" s="15"/>
      <c r="N934" s="15">
        <f t="shared" si="173"/>
        <v>1233829.7451754962</v>
      </c>
      <c r="O934" s="38">
        <f t="shared" si="179"/>
        <v>1233.8297451754961</v>
      </c>
      <c r="P934" s="38">
        <v>1143.9806899345367</v>
      </c>
      <c r="Q934" s="38">
        <f t="shared" si="180"/>
        <v>1144</v>
      </c>
      <c r="R934" s="38"/>
      <c r="S934" s="38"/>
      <c r="U934" s="38"/>
      <c r="V934" s="38"/>
      <c r="W934" s="38"/>
      <c r="X934" s="38"/>
    </row>
    <row r="935" spans="1:24" x14ac:dyDescent="0.25">
      <c r="A935" s="5"/>
      <c r="B935" s="8"/>
      <c r="C935" s="8"/>
      <c r="D935" s="75">
        <v>0</v>
      </c>
      <c r="E935" s="181"/>
      <c r="F935" s="62"/>
      <c r="G935" s="61"/>
      <c r="H935" s="62">
        <f>H936+H937</f>
        <v>15363402.800000001</v>
      </c>
      <c r="K935" s="15"/>
      <c r="L935" s="15"/>
      <c r="M935" s="15"/>
      <c r="N935" s="15"/>
      <c r="O935" s="38">
        <f t="shared" si="179"/>
        <v>0</v>
      </c>
      <c r="P935" s="38">
        <v>0</v>
      </c>
      <c r="Q935" s="38">
        <f t="shared" si="180"/>
        <v>0</v>
      </c>
      <c r="R935" s="38"/>
      <c r="S935" s="38"/>
      <c r="U935" s="38"/>
      <c r="V935" s="38"/>
      <c r="W935" s="38"/>
      <c r="X935" s="38"/>
    </row>
    <row r="936" spans="1:24" x14ac:dyDescent="0.25">
      <c r="A936" s="32" t="s">
        <v>166</v>
      </c>
      <c r="B936" s="2" t="s">
        <v>2</v>
      </c>
      <c r="C936" s="64"/>
      <c r="D936" s="7">
        <v>673.69040000000018</v>
      </c>
      <c r="E936" s="182">
        <f>E937</f>
        <v>38949</v>
      </c>
      <c r="F936" s="120"/>
      <c r="G936" s="61"/>
      <c r="H936" s="55">
        <f>H938</f>
        <v>5989728.4749999996</v>
      </c>
      <c r="I936" s="12">
        <f>I938</f>
        <v>-5989728.4749999996</v>
      </c>
      <c r="J936" s="12"/>
      <c r="K936" s="15"/>
      <c r="L936" s="15"/>
      <c r="M936" s="14">
        <f>M938</f>
        <v>20278352.18450354</v>
      </c>
      <c r="N936" s="12">
        <f t="shared" si="173"/>
        <v>20278352.18450354</v>
      </c>
      <c r="O936" s="38"/>
      <c r="P936" s="38"/>
      <c r="Q936" s="38">
        <f t="shared" si="180"/>
        <v>0</v>
      </c>
      <c r="R936" s="38"/>
      <c r="S936" s="38"/>
      <c r="U936" s="38"/>
      <c r="V936" s="38"/>
      <c r="W936" s="38"/>
      <c r="X936" s="38"/>
    </row>
    <row r="937" spans="1:24" x14ac:dyDescent="0.25">
      <c r="A937" s="32" t="s">
        <v>166</v>
      </c>
      <c r="B937" s="2" t="s">
        <v>3</v>
      </c>
      <c r="C937" s="64"/>
      <c r="D937" s="7">
        <v>673.69040000000018</v>
      </c>
      <c r="E937" s="182">
        <f>SUM(E939:E953)</f>
        <v>38949</v>
      </c>
      <c r="F937" s="120">
        <f>SUM(F939:F953)</f>
        <v>23958913.900000002</v>
      </c>
      <c r="G937" s="61"/>
      <c r="H937" s="55">
        <f>SUM(H939:H953)</f>
        <v>9373674.3250000011</v>
      </c>
      <c r="I937" s="12">
        <f>SUM(I939:I953)</f>
        <v>14585239.574999999</v>
      </c>
      <c r="J937" s="12"/>
      <c r="K937" s="15"/>
      <c r="L937" s="12">
        <f>SUM(L939:L953)</f>
        <v>13299141.370148815</v>
      </c>
      <c r="M937" s="15"/>
      <c r="N937" s="12">
        <f t="shared" si="173"/>
        <v>13299141.370148815</v>
      </c>
      <c r="O937" s="38"/>
      <c r="P937" s="38"/>
      <c r="Q937" s="38">
        <f t="shared" si="180"/>
        <v>0</v>
      </c>
      <c r="R937" s="38"/>
      <c r="S937" s="38"/>
      <c r="U937" s="38"/>
      <c r="V937" s="38"/>
      <c r="W937" s="38"/>
      <c r="X937" s="38"/>
    </row>
    <row r="938" spans="1:24" x14ac:dyDescent="0.25">
      <c r="A938" s="5"/>
      <c r="B938" s="1" t="s">
        <v>26</v>
      </c>
      <c r="C938" s="53">
        <v>2</v>
      </c>
      <c r="D938" s="75">
        <v>0</v>
      </c>
      <c r="E938" s="185"/>
      <c r="F938" s="70"/>
      <c r="G938" s="61">
        <v>25</v>
      </c>
      <c r="H938" s="70">
        <f>F937*G938/100</f>
        <v>5989728.4749999996</v>
      </c>
      <c r="I938" s="15">
        <f t="shared" ref="I938:I953" si="181">F938-H938</f>
        <v>-5989728.4749999996</v>
      </c>
      <c r="J938" s="15"/>
      <c r="K938" s="15"/>
      <c r="L938" s="15"/>
      <c r="M938" s="15">
        <f>($L$7*$L$8*E936/$L$10)+($L$7*$L$9*D936/$L$11)</f>
        <v>20278352.18450354</v>
      </c>
      <c r="N938" s="15">
        <f t="shared" si="173"/>
        <v>20278352.18450354</v>
      </c>
      <c r="O938" s="38">
        <f t="shared" si="179"/>
        <v>20278.352184503539</v>
      </c>
      <c r="P938" s="38">
        <v>18697.352666127634</v>
      </c>
      <c r="Q938" s="38">
        <f t="shared" si="180"/>
        <v>18697.400000000001</v>
      </c>
      <c r="R938" s="38"/>
      <c r="S938" s="38"/>
      <c r="U938" s="38"/>
      <c r="V938" s="38"/>
      <c r="W938" s="38"/>
      <c r="X938" s="38"/>
    </row>
    <row r="939" spans="1:24" x14ac:dyDescent="0.25">
      <c r="A939" s="5"/>
      <c r="B939" s="1" t="s">
        <v>640</v>
      </c>
      <c r="C939" s="53">
        <v>4</v>
      </c>
      <c r="D939" s="75">
        <v>35.155100000000004</v>
      </c>
      <c r="E939" s="179">
        <v>1508</v>
      </c>
      <c r="F939" s="153">
        <v>493412.3</v>
      </c>
      <c r="G939" s="61">
        <v>75</v>
      </c>
      <c r="H939" s="70">
        <f t="shared" ref="H939:H953" si="182">F939*G939/100</f>
        <v>370059.22499999998</v>
      </c>
      <c r="I939" s="15">
        <f t="shared" si="181"/>
        <v>123353.07500000001</v>
      </c>
      <c r="J939" s="15">
        <f t="shared" si="178"/>
        <v>327.1964854111406</v>
      </c>
      <c r="K939" s="15">
        <f t="shared" ref="K939:K953" si="183">$J$11*$J$19-J939</f>
        <v>364.26187475880312</v>
      </c>
      <c r="L939" s="15">
        <f t="shared" ref="L939:L953" si="184">IF(K939&gt;0,$J$7*$J$8*(K939/$K$19),0)+$J$7*$J$9*(E939/$E$19)+$J$7*$J$10*(D939/$D$19)</f>
        <v>727894.66589244595</v>
      </c>
      <c r="M939" s="15"/>
      <c r="N939" s="15">
        <f t="shared" si="173"/>
        <v>727894.66589244595</v>
      </c>
      <c r="O939" s="38">
        <f t="shared" si="179"/>
        <v>727.89466589244591</v>
      </c>
      <c r="P939" s="38">
        <v>742.64811605146417</v>
      </c>
      <c r="Q939" s="38">
        <f t="shared" si="180"/>
        <v>742.6</v>
      </c>
      <c r="R939" s="38"/>
      <c r="S939" s="38"/>
      <c r="U939" s="38"/>
      <c r="V939" s="38"/>
      <c r="W939" s="38"/>
      <c r="X939" s="38"/>
    </row>
    <row r="940" spans="1:24" x14ac:dyDescent="0.25">
      <c r="A940" s="5"/>
      <c r="B940" s="1" t="s">
        <v>641</v>
      </c>
      <c r="C940" s="53">
        <v>4</v>
      </c>
      <c r="D940" s="75">
        <v>65.399599999999992</v>
      </c>
      <c r="E940" s="179">
        <v>2073</v>
      </c>
      <c r="F940" s="153">
        <v>611762.30000000005</v>
      </c>
      <c r="G940" s="61">
        <v>75</v>
      </c>
      <c r="H940" s="70">
        <f t="shared" si="182"/>
        <v>458821.72499999998</v>
      </c>
      <c r="I940" s="15">
        <f t="shared" si="181"/>
        <v>152940.57500000007</v>
      </c>
      <c r="J940" s="15">
        <f t="shared" si="178"/>
        <v>295.10964785335267</v>
      </c>
      <c r="K940" s="15">
        <f t="shared" si="183"/>
        <v>396.34871231659105</v>
      </c>
      <c r="L940" s="15">
        <f t="shared" si="184"/>
        <v>916244.35075855779</v>
      </c>
      <c r="M940" s="15"/>
      <c r="N940" s="15">
        <f t="shared" si="173"/>
        <v>916244.35075855779</v>
      </c>
      <c r="O940" s="38">
        <f t="shared" si="179"/>
        <v>916.24435075855774</v>
      </c>
      <c r="P940" s="38">
        <v>929.39353134940495</v>
      </c>
      <c r="Q940" s="38">
        <f t="shared" si="180"/>
        <v>929.4</v>
      </c>
      <c r="R940" s="38"/>
      <c r="S940" s="38"/>
      <c r="U940" s="38"/>
      <c r="V940" s="38"/>
      <c r="W940" s="38"/>
      <c r="X940" s="38"/>
    </row>
    <row r="941" spans="1:24" x14ac:dyDescent="0.25">
      <c r="A941" s="5"/>
      <c r="B941" s="1" t="s">
        <v>642</v>
      </c>
      <c r="C941" s="53">
        <v>4</v>
      </c>
      <c r="D941" s="75">
        <v>20.309100000000001</v>
      </c>
      <c r="E941" s="179">
        <v>750</v>
      </c>
      <c r="F941" s="153">
        <v>210850.1</v>
      </c>
      <c r="G941" s="61">
        <v>75</v>
      </c>
      <c r="H941" s="70">
        <f t="shared" si="182"/>
        <v>158137.57500000001</v>
      </c>
      <c r="I941" s="15">
        <f t="shared" si="181"/>
        <v>52712.524999999994</v>
      </c>
      <c r="J941" s="15">
        <f t="shared" si="178"/>
        <v>281.13346666666666</v>
      </c>
      <c r="K941" s="15">
        <f t="shared" si="183"/>
        <v>410.32489350327705</v>
      </c>
      <c r="L941" s="15">
        <f t="shared" si="184"/>
        <v>665499.34588899848</v>
      </c>
      <c r="M941" s="15"/>
      <c r="N941" s="15">
        <f t="shared" si="173"/>
        <v>665499.34588899848</v>
      </c>
      <c r="O941" s="38">
        <f t="shared" si="179"/>
        <v>665.4993458889985</v>
      </c>
      <c r="P941" s="38">
        <v>695.05419966700265</v>
      </c>
      <c r="Q941" s="38">
        <f t="shared" si="180"/>
        <v>695.1</v>
      </c>
      <c r="R941" s="38"/>
      <c r="S941" s="38"/>
      <c r="U941" s="38"/>
      <c r="V941" s="38"/>
      <c r="W941" s="38"/>
      <c r="X941" s="38"/>
    </row>
    <row r="942" spans="1:24" x14ac:dyDescent="0.25">
      <c r="A942" s="5"/>
      <c r="B942" s="1" t="s">
        <v>643</v>
      </c>
      <c r="C942" s="53">
        <v>4</v>
      </c>
      <c r="D942" s="75">
        <v>22.101399999999998</v>
      </c>
      <c r="E942" s="179">
        <v>914</v>
      </c>
      <c r="F942" s="153">
        <v>232153.2</v>
      </c>
      <c r="G942" s="61">
        <v>75</v>
      </c>
      <c r="H942" s="70">
        <f t="shared" si="182"/>
        <v>174114.9</v>
      </c>
      <c r="I942" s="15">
        <f t="shared" si="181"/>
        <v>58038.300000000017</v>
      </c>
      <c r="J942" s="15">
        <f t="shared" si="178"/>
        <v>253.9969365426696</v>
      </c>
      <c r="K942" s="15">
        <f t="shared" si="183"/>
        <v>437.46142362727414</v>
      </c>
      <c r="L942" s="15">
        <f t="shared" si="184"/>
        <v>722626.66101676156</v>
      </c>
      <c r="M942" s="15"/>
      <c r="N942" s="15">
        <f t="shared" si="173"/>
        <v>722626.66101676156</v>
      </c>
      <c r="O942" s="38">
        <f t="shared" si="179"/>
        <v>722.62666101676155</v>
      </c>
      <c r="P942" s="38">
        <v>681.03476748560649</v>
      </c>
      <c r="Q942" s="38">
        <f t="shared" si="180"/>
        <v>681</v>
      </c>
      <c r="R942" s="38"/>
      <c r="S942" s="38"/>
      <c r="U942" s="38"/>
      <c r="V942" s="38"/>
      <c r="W942" s="38"/>
      <c r="X942" s="38"/>
    </row>
    <row r="943" spans="1:24" x14ac:dyDescent="0.25">
      <c r="A943" s="5"/>
      <c r="B943" s="1" t="s">
        <v>847</v>
      </c>
      <c r="C943" s="53">
        <v>4</v>
      </c>
      <c r="D943" s="75">
        <v>31.037700000000001</v>
      </c>
      <c r="E943" s="179">
        <v>878</v>
      </c>
      <c r="F943" s="153">
        <v>148435.9</v>
      </c>
      <c r="G943" s="61">
        <v>75</v>
      </c>
      <c r="H943" s="70">
        <f t="shared" si="182"/>
        <v>111326.925</v>
      </c>
      <c r="I943" s="15">
        <f t="shared" si="181"/>
        <v>37108.974999999991</v>
      </c>
      <c r="J943" s="15">
        <f t="shared" si="178"/>
        <v>169.06138952164008</v>
      </c>
      <c r="K943" s="15">
        <f t="shared" si="183"/>
        <v>522.39697064830364</v>
      </c>
      <c r="L943" s="15">
        <f t="shared" si="184"/>
        <v>854548.27982977009</v>
      </c>
      <c r="M943" s="15"/>
      <c r="N943" s="15">
        <f t="shared" si="173"/>
        <v>854548.27982977009</v>
      </c>
      <c r="O943" s="38">
        <f t="shared" si="179"/>
        <v>854.54827982977008</v>
      </c>
      <c r="P943" s="38">
        <v>766.86890114055336</v>
      </c>
      <c r="Q943" s="38">
        <f t="shared" si="180"/>
        <v>766.9</v>
      </c>
      <c r="R943" s="38"/>
      <c r="S943" s="38"/>
      <c r="U943" s="38"/>
      <c r="V943" s="38"/>
      <c r="W943" s="38"/>
      <c r="X943" s="38"/>
    </row>
    <row r="944" spans="1:24" x14ac:dyDescent="0.25">
      <c r="A944" s="5"/>
      <c r="B944" s="1" t="s">
        <v>644</v>
      </c>
      <c r="C944" s="53">
        <v>4</v>
      </c>
      <c r="D944" s="75">
        <v>41.298199999999994</v>
      </c>
      <c r="E944" s="179">
        <v>1761</v>
      </c>
      <c r="F944" s="153">
        <v>426528.4</v>
      </c>
      <c r="G944" s="61">
        <v>75</v>
      </c>
      <c r="H944" s="70">
        <f t="shared" si="182"/>
        <v>319896.3</v>
      </c>
      <c r="I944" s="15">
        <f t="shared" si="181"/>
        <v>106632.10000000003</v>
      </c>
      <c r="J944" s="15">
        <f t="shared" si="178"/>
        <v>242.20806360022715</v>
      </c>
      <c r="K944" s="15">
        <f t="shared" si="183"/>
        <v>449.25029656971657</v>
      </c>
      <c r="L944" s="15">
        <f t="shared" si="184"/>
        <v>881489.38663069648</v>
      </c>
      <c r="M944" s="15"/>
      <c r="N944" s="15">
        <f t="shared" si="173"/>
        <v>881489.38663069648</v>
      </c>
      <c r="O944" s="38">
        <f t="shared" si="179"/>
        <v>881.48938663069646</v>
      </c>
      <c r="P944" s="38">
        <v>859.37307409894595</v>
      </c>
      <c r="Q944" s="38">
        <f t="shared" si="180"/>
        <v>859.4</v>
      </c>
      <c r="R944" s="38"/>
      <c r="S944" s="38"/>
      <c r="U944" s="38"/>
      <c r="V944" s="38"/>
      <c r="W944" s="38"/>
      <c r="X944" s="38"/>
    </row>
    <row r="945" spans="1:24" x14ac:dyDescent="0.25">
      <c r="A945" s="5"/>
      <c r="B945" s="1" t="s">
        <v>848</v>
      </c>
      <c r="C945" s="53">
        <v>4</v>
      </c>
      <c r="D945" s="75">
        <v>13.3012</v>
      </c>
      <c r="E945" s="179">
        <v>927</v>
      </c>
      <c r="F945" s="153">
        <v>104599.9</v>
      </c>
      <c r="G945" s="61">
        <v>75</v>
      </c>
      <c r="H945" s="70">
        <f t="shared" si="182"/>
        <v>78449.925000000003</v>
      </c>
      <c r="I945" s="15">
        <f t="shared" si="181"/>
        <v>26149.974999999991</v>
      </c>
      <c r="J945" s="15">
        <f t="shared" si="178"/>
        <v>112.83700107874864</v>
      </c>
      <c r="K945" s="15">
        <f t="shared" si="183"/>
        <v>578.62135909119502</v>
      </c>
      <c r="L945" s="15">
        <f t="shared" si="184"/>
        <v>879978.1401487455</v>
      </c>
      <c r="M945" s="15"/>
      <c r="N945" s="15">
        <f t="shared" si="173"/>
        <v>879978.1401487455</v>
      </c>
      <c r="O945" s="38">
        <f t="shared" si="179"/>
        <v>879.97814014874552</v>
      </c>
      <c r="P945" s="38">
        <v>787.44073693366511</v>
      </c>
      <c r="Q945" s="38">
        <f t="shared" si="180"/>
        <v>787.4</v>
      </c>
      <c r="R945" s="38"/>
      <c r="S945" s="38"/>
      <c r="U945" s="38"/>
      <c r="V945" s="38"/>
      <c r="W945" s="38"/>
      <c r="X945" s="38"/>
    </row>
    <row r="946" spans="1:24" x14ac:dyDescent="0.25">
      <c r="A946" s="5"/>
      <c r="B946" s="1" t="s">
        <v>645</v>
      </c>
      <c r="C946" s="53">
        <v>4</v>
      </c>
      <c r="D946" s="75">
        <v>56.828500000000005</v>
      </c>
      <c r="E946" s="179">
        <v>2833</v>
      </c>
      <c r="F946" s="153">
        <v>856233.6</v>
      </c>
      <c r="G946" s="61">
        <v>75</v>
      </c>
      <c r="H946" s="70">
        <f t="shared" si="182"/>
        <v>642175.19999999995</v>
      </c>
      <c r="I946" s="15">
        <f t="shared" si="181"/>
        <v>214058.40000000002</v>
      </c>
      <c r="J946" s="15">
        <f t="shared" si="178"/>
        <v>302.23565125308858</v>
      </c>
      <c r="K946" s="15">
        <f t="shared" si="183"/>
        <v>389.22270891685514</v>
      </c>
      <c r="L946" s="15">
        <f t="shared" si="184"/>
        <v>960284.10418473452</v>
      </c>
      <c r="M946" s="15"/>
      <c r="N946" s="15">
        <f t="shared" si="173"/>
        <v>960284.10418473452</v>
      </c>
      <c r="O946" s="38">
        <f t="shared" si="179"/>
        <v>960.28410418473447</v>
      </c>
      <c r="P946" s="38">
        <v>834.88374618244666</v>
      </c>
      <c r="Q946" s="38">
        <f t="shared" si="180"/>
        <v>834.9</v>
      </c>
      <c r="R946" s="38"/>
      <c r="S946" s="38"/>
      <c r="U946" s="38"/>
      <c r="V946" s="38"/>
      <c r="W946" s="38"/>
      <c r="X946" s="38"/>
    </row>
    <row r="947" spans="1:24" x14ac:dyDescent="0.25">
      <c r="A947" s="5"/>
      <c r="B947" s="1" t="s">
        <v>646</v>
      </c>
      <c r="C947" s="53">
        <v>4</v>
      </c>
      <c r="D947" s="75">
        <v>28.1523</v>
      </c>
      <c r="E947" s="179">
        <v>845</v>
      </c>
      <c r="F947" s="153">
        <v>187554.5</v>
      </c>
      <c r="G947" s="61">
        <v>75</v>
      </c>
      <c r="H947" s="70">
        <f t="shared" si="182"/>
        <v>140665.875</v>
      </c>
      <c r="I947" s="15">
        <f t="shared" si="181"/>
        <v>46888.625</v>
      </c>
      <c r="J947" s="15">
        <f t="shared" si="178"/>
        <v>221.95798816568046</v>
      </c>
      <c r="K947" s="15">
        <f t="shared" si="183"/>
        <v>469.50037200426323</v>
      </c>
      <c r="L947" s="15">
        <f t="shared" si="184"/>
        <v>774539.0734340318</v>
      </c>
      <c r="M947" s="15"/>
      <c r="N947" s="15">
        <f t="shared" si="173"/>
        <v>774539.0734340318</v>
      </c>
      <c r="O947" s="38">
        <f t="shared" si="179"/>
        <v>774.53907343403182</v>
      </c>
      <c r="P947" s="38">
        <v>632.22322753556068</v>
      </c>
      <c r="Q947" s="38">
        <f t="shared" si="180"/>
        <v>632.20000000000005</v>
      </c>
      <c r="R947" s="38"/>
      <c r="S947" s="38"/>
      <c r="U947" s="38"/>
      <c r="V947" s="38"/>
      <c r="W947" s="38"/>
      <c r="X947" s="38"/>
    </row>
    <row r="948" spans="1:24" x14ac:dyDescent="0.25">
      <c r="A948" s="5"/>
      <c r="B948" s="1" t="s">
        <v>647</v>
      </c>
      <c r="C948" s="53">
        <v>4</v>
      </c>
      <c r="D948" s="75">
        <v>25.659999999999997</v>
      </c>
      <c r="E948" s="179">
        <v>1430</v>
      </c>
      <c r="F948" s="153">
        <v>258937.3</v>
      </c>
      <c r="G948" s="61">
        <v>75</v>
      </c>
      <c r="H948" s="70">
        <f t="shared" si="182"/>
        <v>194202.97500000001</v>
      </c>
      <c r="I948" s="15">
        <f t="shared" si="181"/>
        <v>64734.324999999983</v>
      </c>
      <c r="J948" s="15">
        <f t="shared" si="178"/>
        <v>181.07503496503494</v>
      </c>
      <c r="K948" s="15">
        <f t="shared" si="183"/>
        <v>510.38332520490877</v>
      </c>
      <c r="L948" s="15">
        <f t="shared" si="184"/>
        <v>880214.16600837838</v>
      </c>
      <c r="M948" s="15"/>
      <c r="N948" s="15">
        <f t="shared" si="173"/>
        <v>880214.16600837838</v>
      </c>
      <c r="O948" s="38">
        <f t="shared" si="179"/>
        <v>880.21416600837836</v>
      </c>
      <c r="P948" s="38">
        <v>864.59960891425419</v>
      </c>
      <c r="Q948" s="38">
        <f t="shared" si="180"/>
        <v>864.6</v>
      </c>
      <c r="R948" s="38"/>
      <c r="S948" s="38"/>
      <c r="U948" s="38"/>
      <c r="V948" s="38"/>
      <c r="W948" s="38"/>
      <c r="X948" s="38"/>
    </row>
    <row r="949" spans="1:24" x14ac:dyDescent="0.25">
      <c r="A949" s="5"/>
      <c r="B949" s="1" t="s">
        <v>620</v>
      </c>
      <c r="C949" s="53">
        <v>4</v>
      </c>
      <c r="D949" s="75">
        <v>21.178100000000001</v>
      </c>
      <c r="E949" s="179">
        <v>304</v>
      </c>
      <c r="F949" s="153">
        <v>67272.800000000003</v>
      </c>
      <c r="G949" s="61">
        <v>75</v>
      </c>
      <c r="H949" s="70">
        <f t="shared" si="182"/>
        <v>50454.6</v>
      </c>
      <c r="I949" s="15">
        <f t="shared" si="181"/>
        <v>16818.200000000004</v>
      </c>
      <c r="J949" s="15">
        <f t="shared" si="178"/>
        <v>221.29210526315791</v>
      </c>
      <c r="K949" s="15">
        <f t="shared" si="183"/>
        <v>470.16625490678581</v>
      </c>
      <c r="L949" s="15">
        <f t="shared" si="184"/>
        <v>699142.60801779397</v>
      </c>
      <c r="M949" s="15"/>
      <c r="N949" s="15">
        <f t="shared" si="173"/>
        <v>699142.60801779397</v>
      </c>
      <c r="O949" s="38">
        <f t="shared" si="179"/>
        <v>699.14260801779392</v>
      </c>
      <c r="P949" s="38">
        <v>724.93334335220027</v>
      </c>
      <c r="Q949" s="38">
        <f t="shared" si="180"/>
        <v>724.9</v>
      </c>
      <c r="R949" s="38"/>
      <c r="S949" s="38"/>
      <c r="U949" s="38"/>
      <c r="V949" s="38"/>
      <c r="W949" s="38"/>
      <c r="X949" s="38"/>
    </row>
    <row r="950" spans="1:24" x14ac:dyDescent="0.25">
      <c r="A950" s="5"/>
      <c r="B950" s="1" t="s">
        <v>166</v>
      </c>
      <c r="C950" s="53">
        <v>3</v>
      </c>
      <c r="D950" s="75">
        <v>112.4183</v>
      </c>
      <c r="E950" s="179">
        <v>13069</v>
      </c>
      <c r="F950" s="153">
        <v>15628202</v>
      </c>
      <c r="G950" s="61">
        <v>20</v>
      </c>
      <c r="H950" s="70">
        <f t="shared" si="182"/>
        <v>3125640.4</v>
      </c>
      <c r="I950" s="15">
        <f t="shared" si="181"/>
        <v>12502561.6</v>
      </c>
      <c r="J950" s="15">
        <f t="shared" si="178"/>
        <v>1195.8223276455735</v>
      </c>
      <c r="K950" s="15">
        <f t="shared" si="183"/>
        <v>-504.36396747562981</v>
      </c>
      <c r="L950" s="15">
        <f t="shared" si="184"/>
        <v>1677576.4685013059</v>
      </c>
      <c r="M950" s="15"/>
      <c r="N950" s="15">
        <f t="shared" si="173"/>
        <v>1677576.4685013059</v>
      </c>
      <c r="O950" s="38">
        <f t="shared" si="179"/>
        <v>1677.576468501306</v>
      </c>
      <c r="P950" s="38">
        <v>1530.3829603916699</v>
      </c>
      <c r="Q950" s="38">
        <f t="shared" si="180"/>
        <v>1530.4</v>
      </c>
      <c r="R950" s="38"/>
      <c r="S950" s="38"/>
      <c r="U950" s="38"/>
      <c r="V950" s="38"/>
      <c r="W950" s="38"/>
      <c r="X950" s="38"/>
    </row>
    <row r="951" spans="1:24" x14ac:dyDescent="0.25">
      <c r="A951" s="5"/>
      <c r="B951" s="1" t="s">
        <v>648</v>
      </c>
      <c r="C951" s="53">
        <v>4</v>
      </c>
      <c r="D951" s="75">
        <v>81.494199999999992</v>
      </c>
      <c r="E951" s="179">
        <v>5425</v>
      </c>
      <c r="F951" s="153">
        <v>1906158.1</v>
      </c>
      <c r="G951" s="61">
        <v>75</v>
      </c>
      <c r="H951" s="70">
        <f t="shared" si="182"/>
        <v>1429618.575</v>
      </c>
      <c r="I951" s="15">
        <f t="shared" si="181"/>
        <v>476539.52500000014</v>
      </c>
      <c r="J951" s="15">
        <f t="shared" si="178"/>
        <v>351.36554838709679</v>
      </c>
      <c r="K951" s="15">
        <f t="shared" si="183"/>
        <v>340.09281178284692</v>
      </c>
      <c r="L951" s="15">
        <f t="shared" si="184"/>
        <v>1236667.8752914621</v>
      </c>
      <c r="M951" s="15"/>
      <c r="N951" s="15">
        <f t="shared" si="173"/>
        <v>1236667.8752914621</v>
      </c>
      <c r="O951" s="38">
        <f t="shared" si="179"/>
        <v>1236.667875291462</v>
      </c>
      <c r="P951" s="38">
        <v>1159.4885425101227</v>
      </c>
      <c r="Q951" s="38">
        <f t="shared" si="180"/>
        <v>1159.5</v>
      </c>
      <c r="R951" s="38"/>
      <c r="S951" s="38"/>
      <c r="U951" s="38"/>
      <c r="V951" s="38"/>
      <c r="W951" s="38"/>
      <c r="X951" s="38"/>
    </row>
    <row r="952" spans="1:24" x14ac:dyDescent="0.25">
      <c r="A952" s="5"/>
      <c r="B952" s="1" t="s">
        <v>191</v>
      </c>
      <c r="C952" s="53">
        <v>4</v>
      </c>
      <c r="D952" s="75">
        <v>86.251200000000011</v>
      </c>
      <c r="E952" s="179">
        <v>4504</v>
      </c>
      <c r="F952" s="153">
        <v>1612477.1</v>
      </c>
      <c r="G952" s="61">
        <v>75</v>
      </c>
      <c r="H952" s="70">
        <f t="shared" si="182"/>
        <v>1209357.825</v>
      </c>
      <c r="I952" s="15">
        <f t="shared" si="181"/>
        <v>403119.27500000014</v>
      </c>
      <c r="J952" s="15">
        <f t="shared" si="178"/>
        <v>358.01001332149201</v>
      </c>
      <c r="K952" s="15">
        <f t="shared" si="183"/>
        <v>333.44834684845171</v>
      </c>
      <c r="L952" s="15">
        <f t="shared" si="184"/>
        <v>1147094.6235467857</v>
      </c>
      <c r="M952" s="15"/>
      <c r="N952" s="15">
        <f t="shared" si="173"/>
        <v>1147094.6235467857</v>
      </c>
      <c r="O952" s="38">
        <f t="shared" si="179"/>
        <v>1147.0946235467857</v>
      </c>
      <c r="P952" s="38">
        <v>1173.0180802590626</v>
      </c>
      <c r="Q952" s="38">
        <f t="shared" si="180"/>
        <v>1173</v>
      </c>
      <c r="R952" s="38"/>
      <c r="S952" s="38"/>
      <c r="U952" s="38"/>
      <c r="V952" s="38"/>
      <c r="W952" s="38"/>
      <c r="X952" s="38"/>
    </row>
    <row r="953" spans="1:24" x14ac:dyDescent="0.25">
      <c r="A953" s="5"/>
      <c r="B953" s="1" t="s">
        <v>649</v>
      </c>
      <c r="C953" s="53">
        <v>4</v>
      </c>
      <c r="D953" s="75">
        <v>33.105499999999999</v>
      </c>
      <c r="E953" s="179">
        <v>1728</v>
      </c>
      <c r="F953" s="153">
        <v>1214336.3999999999</v>
      </c>
      <c r="G953" s="61">
        <v>75</v>
      </c>
      <c r="H953" s="70">
        <f t="shared" si="182"/>
        <v>910752.3</v>
      </c>
      <c r="I953" s="15">
        <f t="shared" si="181"/>
        <v>303584.09999999986</v>
      </c>
      <c r="J953" s="15">
        <f t="shared" si="178"/>
        <v>702.74097222222213</v>
      </c>
      <c r="K953" s="15">
        <f t="shared" si="183"/>
        <v>-11.282612052278409</v>
      </c>
      <c r="L953" s="15">
        <f t="shared" si="184"/>
        <v>275341.62099834438</v>
      </c>
      <c r="M953" s="15"/>
      <c r="N953" s="15">
        <f t="shared" si="173"/>
        <v>275341.62099834438</v>
      </c>
      <c r="O953" s="38">
        <f t="shared" si="179"/>
        <v>275.34162099834441</v>
      </c>
      <c r="P953" s="38">
        <v>446.41393599264774</v>
      </c>
      <c r="Q953" s="38">
        <f t="shared" si="180"/>
        <v>446.4</v>
      </c>
      <c r="R953" s="38"/>
      <c r="S953" s="38"/>
      <c r="U953" s="38"/>
      <c r="V953" s="38"/>
      <c r="W953" s="38"/>
      <c r="X953" s="38"/>
    </row>
    <row r="954" spans="1:24" x14ac:dyDescent="0.25">
      <c r="A954" s="5"/>
      <c r="B954" s="8"/>
      <c r="C954" s="8"/>
      <c r="D954" s="75">
        <v>0</v>
      </c>
      <c r="E954" s="181"/>
      <c r="F954" s="62"/>
      <c r="G954" s="61"/>
      <c r="H954" s="62">
        <f>H955+H956</f>
        <v>14041913.75</v>
      </c>
      <c r="K954" s="15"/>
      <c r="L954" s="15"/>
      <c r="M954" s="15"/>
      <c r="N954" s="15"/>
      <c r="O954" s="38">
        <f t="shared" si="179"/>
        <v>0</v>
      </c>
      <c r="P954" s="38">
        <v>0</v>
      </c>
      <c r="Q954" s="38">
        <f t="shared" si="180"/>
        <v>0</v>
      </c>
      <c r="R954" s="38"/>
      <c r="S954" s="38"/>
      <c r="U954" s="38"/>
      <c r="V954" s="38"/>
      <c r="W954" s="38"/>
      <c r="X954" s="38"/>
    </row>
    <row r="955" spans="1:24" x14ac:dyDescent="0.25">
      <c r="A955" s="32" t="s">
        <v>650</v>
      </c>
      <c r="B955" s="2" t="s">
        <v>2</v>
      </c>
      <c r="C955" s="64"/>
      <c r="D955" s="7">
        <v>848.61710000000016</v>
      </c>
      <c r="E955" s="182">
        <f>E956</f>
        <v>65687</v>
      </c>
      <c r="F955" s="120"/>
      <c r="G955" s="61"/>
      <c r="H955" s="55">
        <f>H957</f>
        <v>5022767.375</v>
      </c>
      <c r="I955" s="12">
        <f>I957</f>
        <v>-5022767.375</v>
      </c>
      <c r="J955" s="12"/>
      <c r="K955" s="15"/>
      <c r="L955" s="15"/>
      <c r="M955" s="14">
        <f>M957</f>
        <v>30001851.336555928</v>
      </c>
      <c r="N955" s="12">
        <f t="shared" si="173"/>
        <v>30001851.336555928</v>
      </c>
      <c r="O955" s="38"/>
      <c r="P955" s="38"/>
      <c r="Q955" s="38">
        <f t="shared" si="180"/>
        <v>0</v>
      </c>
      <c r="R955" s="38"/>
      <c r="S955" s="38"/>
      <c r="U955" s="38"/>
      <c r="V955" s="38"/>
      <c r="W955" s="38"/>
      <c r="X955" s="38"/>
    </row>
    <row r="956" spans="1:24" x14ac:dyDescent="0.25">
      <c r="A956" s="32" t="s">
        <v>650</v>
      </c>
      <c r="B956" s="2" t="s">
        <v>3</v>
      </c>
      <c r="C956" s="64"/>
      <c r="D956" s="7">
        <v>848.61710000000016</v>
      </c>
      <c r="E956" s="182">
        <f>SUM(E958:E988)</f>
        <v>65687</v>
      </c>
      <c r="F956" s="120">
        <f>SUM(F958:F988)</f>
        <v>20091069.5</v>
      </c>
      <c r="G956" s="61"/>
      <c r="H956" s="55">
        <f>SUM(H958:H988)</f>
        <v>9019146.375</v>
      </c>
      <c r="I956" s="12">
        <f>SUM(I958:I988)</f>
        <v>11071923.125000002</v>
      </c>
      <c r="J956" s="12"/>
      <c r="K956" s="15"/>
      <c r="L956" s="12">
        <f>SUM(L958:L988)</f>
        <v>29899417.551824551</v>
      </c>
      <c r="M956" s="15"/>
      <c r="N956" s="12">
        <f t="shared" si="173"/>
        <v>29899417.551824551</v>
      </c>
      <c r="O956" s="38"/>
      <c r="P956" s="38"/>
      <c r="Q956" s="38">
        <f t="shared" si="180"/>
        <v>0</v>
      </c>
      <c r="R956" s="38"/>
      <c r="S956" s="38"/>
      <c r="U956" s="38"/>
      <c r="V956" s="38"/>
      <c r="W956" s="38"/>
      <c r="X956" s="38"/>
    </row>
    <row r="957" spans="1:24" x14ac:dyDescent="0.25">
      <c r="A957" s="5"/>
      <c r="B957" s="1" t="s">
        <v>26</v>
      </c>
      <c r="C957" s="53">
        <v>2</v>
      </c>
      <c r="D957" s="75">
        <v>0</v>
      </c>
      <c r="E957" s="185"/>
      <c r="F957" s="70"/>
      <c r="G957" s="61">
        <v>25</v>
      </c>
      <c r="H957" s="70">
        <f>F956*G957/100</f>
        <v>5022767.375</v>
      </c>
      <c r="I957" s="15">
        <f t="shared" ref="I957:I988" si="185">F957-H957</f>
        <v>-5022767.375</v>
      </c>
      <c r="J957" s="15"/>
      <c r="K957" s="15"/>
      <c r="L957" s="15"/>
      <c r="M957" s="15">
        <f>($L$7*$L$8*E955/$L$10)+($L$7*$L$9*D955/$L$11)</f>
        <v>30001851.336555928</v>
      </c>
      <c r="N957" s="15">
        <f t="shared" si="173"/>
        <v>30001851.336555928</v>
      </c>
      <c r="O957" s="38">
        <f t="shared" si="179"/>
        <v>30001.851336555927</v>
      </c>
      <c r="P957" s="38">
        <v>27672.510320419031</v>
      </c>
      <c r="Q957" s="38">
        <f t="shared" si="180"/>
        <v>27672.5</v>
      </c>
      <c r="R957" s="38"/>
      <c r="S957" s="38"/>
      <c r="U957" s="38"/>
      <c r="V957" s="38"/>
      <c r="W957" s="38"/>
      <c r="X957" s="38"/>
    </row>
    <row r="958" spans="1:24" x14ac:dyDescent="0.25">
      <c r="A958" s="5"/>
      <c r="B958" s="1" t="s">
        <v>651</v>
      </c>
      <c r="C958" s="53">
        <v>4</v>
      </c>
      <c r="D958" s="75">
        <v>30.130800000000001</v>
      </c>
      <c r="E958" s="179">
        <v>3182</v>
      </c>
      <c r="F958" s="154">
        <v>505137.2</v>
      </c>
      <c r="G958" s="61">
        <v>75</v>
      </c>
      <c r="H958" s="70">
        <f t="shared" ref="H958:H988" si="186">F958*G958/100</f>
        <v>378852.9</v>
      </c>
      <c r="I958" s="15">
        <f t="shared" si="185"/>
        <v>126284.29999999999</v>
      </c>
      <c r="J958" s="15">
        <f t="shared" si="178"/>
        <v>158.74833438089252</v>
      </c>
      <c r="K958" s="15">
        <f t="shared" ref="K958:K988" si="187">$J$11*$J$19-J958</f>
        <v>532.7100257890512</v>
      </c>
      <c r="L958" s="15">
        <f t="shared" ref="L958:L988" si="188">IF(K958&gt;0,$J$7*$J$8*(K958/$K$19),0)+$J$7*$J$9*(E958/$E$19)+$J$7*$J$10*(D958/$D$19)</f>
        <v>1102760.9462334807</v>
      </c>
      <c r="M958" s="15"/>
      <c r="N958" s="15">
        <f t="shared" si="173"/>
        <v>1102760.9462334807</v>
      </c>
      <c r="O958" s="38">
        <f t="shared" si="179"/>
        <v>1102.7609462334808</v>
      </c>
      <c r="P958" s="38">
        <v>1017.862973550311</v>
      </c>
      <c r="Q958" s="38">
        <f t="shared" si="180"/>
        <v>1017.9</v>
      </c>
      <c r="R958" s="38"/>
      <c r="S958" s="38"/>
      <c r="U958" s="38"/>
      <c r="V958" s="38"/>
      <c r="W958" s="38"/>
      <c r="X958" s="38"/>
    </row>
    <row r="959" spans="1:24" x14ac:dyDescent="0.25">
      <c r="A959" s="5"/>
      <c r="B959" s="1" t="s">
        <v>652</v>
      </c>
      <c r="C959" s="53">
        <v>4</v>
      </c>
      <c r="D959" s="75">
        <v>9.8484999999999996</v>
      </c>
      <c r="E959" s="179">
        <v>576</v>
      </c>
      <c r="F959" s="154">
        <v>111202.2</v>
      </c>
      <c r="G959" s="61">
        <v>75</v>
      </c>
      <c r="H959" s="70">
        <f t="shared" si="186"/>
        <v>83401.649999999994</v>
      </c>
      <c r="I959" s="15">
        <f t="shared" si="185"/>
        <v>27800.550000000003</v>
      </c>
      <c r="J959" s="15">
        <f t="shared" si="178"/>
        <v>193.05937499999999</v>
      </c>
      <c r="K959" s="15">
        <f t="shared" si="187"/>
        <v>498.39898516994373</v>
      </c>
      <c r="L959" s="15">
        <f t="shared" si="188"/>
        <v>730312.13480395335</v>
      </c>
      <c r="M959" s="15"/>
      <c r="N959" s="15">
        <f t="shared" si="173"/>
        <v>730312.13480395335</v>
      </c>
      <c r="O959" s="38">
        <f t="shared" si="179"/>
        <v>730.31213480395331</v>
      </c>
      <c r="P959" s="38">
        <v>722.88769540092187</v>
      </c>
      <c r="Q959" s="38">
        <f t="shared" si="180"/>
        <v>722.9</v>
      </c>
      <c r="R959" s="38"/>
      <c r="S959" s="38"/>
      <c r="U959" s="38"/>
      <c r="V959" s="38"/>
      <c r="W959" s="38"/>
      <c r="X959" s="38"/>
    </row>
    <row r="960" spans="1:24" x14ac:dyDescent="0.25">
      <c r="A960" s="5"/>
      <c r="B960" s="1" t="s">
        <v>653</v>
      </c>
      <c r="C960" s="53">
        <v>4</v>
      </c>
      <c r="D960" s="75">
        <v>38.0657</v>
      </c>
      <c r="E960" s="179">
        <v>2767</v>
      </c>
      <c r="F960" s="154">
        <v>469196.4</v>
      </c>
      <c r="G960" s="61">
        <v>75</v>
      </c>
      <c r="H960" s="70">
        <f t="shared" si="186"/>
        <v>351897.3</v>
      </c>
      <c r="I960" s="15">
        <f t="shared" si="185"/>
        <v>117299.10000000003</v>
      </c>
      <c r="J960" s="15">
        <f t="shared" si="178"/>
        <v>169.56863028550777</v>
      </c>
      <c r="K960" s="15">
        <f t="shared" si="187"/>
        <v>521.88972988443595</v>
      </c>
      <c r="L960" s="15">
        <f t="shared" si="188"/>
        <v>1069313.172434093</v>
      </c>
      <c r="M960" s="15"/>
      <c r="N960" s="15">
        <f t="shared" si="173"/>
        <v>1069313.172434093</v>
      </c>
      <c r="O960" s="38">
        <f t="shared" si="179"/>
        <v>1069.3131724340931</v>
      </c>
      <c r="P960" s="38">
        <v>989.72391509910631</v>
      </c>
      <c r="Q960" s="38">
        <f t="shared" si="180"/>
        <v>989.7</v>
      </c>
      <c r="R960" s="38"/>
      <c r="S960" s="38"/>
      <c r="U960" s="38"/>
      <c r="V960" s="38"/>
      <c r="W960" s="38"/>
      <c r="X960" s="38"/>
    </row>
    <row r="961" spans="1:24" x14ac:dyDescent="0.25">
      <c r="A961" s="5"/>
      <c r="B961" s="1" t="s">
        <v>847</v>
      </c>
      <c r="C961" s="53">
        <v>4</v>
      </c>
      <c r="D961" s="75">
        <v>24.287399999999998</v>
      </c>
      <c r="E961" s="179">
        <v>1877</v>
      </c>
      <c r="F961" s="154">
        <v>504856.9</v>
      </c>
      <c r="G961" s="61">
        <v>75</v>
      </c>
      <c r="H961" s="70">
        <f t="shared" si="186"/>
        <v>378642.67499999999</v>
      </c>
      <c r="I961" s="15">
        <f t="shared" si="185"/>
        <v>126214.22500000003</v>
      </c>
      <c r="J961" s="15">
        <f t="shared" si="178"/>
        <v>268.97011188066062</v>
      </c>
      <c r="K961" s="15">
        <f t="shared" si="187"/>
        <v>422.48824828928309</v>
      </c>
      <c r="L961" s="15">
        <f t="shared" si="188"/>
        <v>809058.72012909281</v>
      </c>
      <c r="M961" s="15"/>
      <c r="N961" s="15">
        <f t="shared" si="173"/>
        <v>809058.72012909281</v>
      </c>
      <c r="O961" s="38">
        <f t="shared" si="179"/>
        <v>809.05872012909276</v>
      </c>
      <c r="P961" s="38">
        <v>797.36816983979111</v>
      </c>
      <c r="Q961" s="38">
        <f t="shared" si="180"/>
        <v>797.4</v>
      </c>
      <c r="R961" s="38"/>
      <c r="S961" s="38"/>
      <c r="U961" s="38"/>
      <c r="V961" s="38"/>
      <c r="W961" s="38"/>
      <c r="X961" s="38"/>
    </row>
    <row r="962" spans="1:24" x14ac:dyDescent="0.25">
      <c r="A962" s="5"/>
      <c r="B962" s="1" t="s">
        <v>654</v>
      </c>
      <c r="C962" s="53">
        <v>4</v>
      </c>
      <c r="D962" s="75">
        <v>42.367100000000008</v>
      </c>
      <c r="E962" s="179">
        <v>2948</v>
      </c>
      <c r="F962" s="154">
        <v>861185.6</v>
      </c>
      <c r="G962" s="61">
        <v>75</v>
      </c>
      <c r="H962" s="70">
        <f t="shared" si="186"/>
        <v>645889.19999999995</v>
      </c>
      <c r="I962" s="15">
        <f t="shared" si="185"/>
        <v>215296.40000000002</v>
      </c>
      <c r="J962" s="15">
        <f t="shared" si="178"/>
        <v>292.12537313432836</v>
      </c>
      <c r="K962" s="15">
        <f t="shared" si="187"/>
        <v>399.33298703561536</v>
      </c>
      <c r="L962" s="15">
        <f t="shared" si="188"/>
        <v>942728.83753150562</v>
      </c>
      <c r="M962" s="15"/>
      <c r="N962" s="15">
        <f t="shared" ref="N962:N1025" si="189">L962+M962</f>
        <v>942728.83753150562</v>
      </c>
      <c r="O962" s="38">
        <f t="shared" si="179"/>
        <v>942.72883753150563</v>
      </c>
      <c r="P962" s="38">
        <v>838.65653646829969</v>
      </c>
      <c r="Q962" s="38">
        <f t="shared" si="180"/>
        <v>838.7</v>
      </c>
      <c r="R962" s="38"/>
      <c r="S962" s="38"/>
      <c r="U962" s="38"/>
      <c r="V962" s="38"/>
      <c r="W962" s="38"/>
      <c r="X962" s="38"/>
    </row>
    <row r="963" spans="1:24" x14ac:dyDescent="0.25">
      <c r="A963" s="5"/>
      <c r="B963" s="1" t="s">
        <v>748</v>
      </c>
      <c r="C963" s="53">
        <v>4</v>
      </c>
      <c r="D963" s="75">
        <v>11.079700000000001</v>
      </c>
      <c r="E963" s="179">
        <v>828</v>
      </c>
      <c r="F963" s="154">
        <v>154820.9</v>
      </c>
      <c r="G963" s="61">
        <v>75</v>
      </c>
      <c r="H963" s="70">
        <f t="shared" si="186"/>
        <v>116115.675</v>
      </c>
      <c r="I963" s="15">
        <f t="shared" si="185"/>
        <v>38705.224999999991</v>
      </c>
      <c r="J963" s="15">
        <f t="shared" si="178"/>
        <v>186.98176328502416</v>
      </c>
      <c r="K963" s="15">
        <f t="shared" si="187"/>
        <v>504.47659688491956</v>
      </c>
      <c r="L963" s="15">
        <f t="shared" si="188"/>
        <v>767740.3633364297</v>
      </c>
      <c r="M963" s="15"/>
      <c r="N963" s="15">
        <f t="shared" si="189"/>
        <v>767740.3633364297</v>
      </c>
      <c r="O963" s="38">
        <f t="shared" si="179"/>
        <v>767.74036333642971</v>
      </c>
      <c r="P963" s="38">
        <v>684.31927431119584</v>
      </c>
      <c r="Q963" s="38">
        <f t="shared" si="180"/>
        <v>684.3</v>
      </c>
      <c r="R963" s="38"/>
      <c r="S963" s="38"/>
      <c r="U963" s="38"/>
      <c r="V963" s="38"/>
      <c r="W963" s="38"/>
      <c r="X963" s="38"/>
    </row>
    <row r="964" spans="1:24" x14ac:dyDescent="0.25">
      <c r="A964" s="5"/>
      <c r="B964" s="1" t="s">
        <v>655</v>
      </c>
      <c r="C964" s="53">
        <v>4</v>
      </c>
      <c r="D964" s="75">
        <v>28.427099999999999</v>
      </c>
      <c r="E964" s="179">
        <v>2337</v>
      </c>
      <c r="F964" s="154">
        <v>366216.5</v>
      </c>
      <c r="G964" s="61">
        <v>75</v>
      </c>
      <c r="H964" s="70">
        <f t="shared" si="186"/>
        <v>274662.375</v>
      </c>
      <c r="I964" s="15">
        <f t="shared" si="185"/>
        <v>91554.125</v>
      </c>
      <c r="J964" s="15">
        <f t="shared" si="178"/>
        <v>156.70367993153616</v>
      </c>
      <c r="K964" s="15">
        <f t="shared" si="187"/>
        <v>534.75468023840756</v>
      </c>
      <c r="L964" s="15">
        <f t="shared" si="188"/>
        <v>1013258.5107290752</v>
      </c>
      <c r="M964" s="15"/>
      <c r="N964" s="15">
        <f t="shared" si="189"/>
        <v>1013258.5107290752</v>
      </c>
      <c r="O964" s="38">
        <f t="shared" si="179"/>
        <v>1013.2585107290752</v>
      </c>
      <c r="P964" s="38">
        <v>894.24745790011991</v>
      </c>
      <c r="Q964" s="38">
        <f t="shared" si="180"/>
        <v>894.2</v>
      </c>
      <c r="R964" s="38"/>
      <c r="S964" s="38"/>
      <c r="U964" s="38"/>
      <c r="V964" s="38"/>
      <c r="W964" s="38"/>
      <c r="X964" s="38"/>
    </row>
    <row r="965" spans="1:24" x14ac:dyDescent="0.25">
      <c r="A965" s="5"/>
      <c r="B965" s="1" t="s">
        <v>656</v>
      </c>
      <c r="C965" s="53">
        <v>4</v>
      </c>
      <c r="D965" s="75">
        <v>43.249399999999994</v>
      </c>
      <c r="E965" s="179">
        <v>3194</v>
      </c>
      <c r="F965" s="154">
        <v>404851.6</v>
      </c>
      <c r="G965" s="61">
        <v>75</v>
      </c>
      <c r="H965" s="70">
        <f t="shared" si="186"/>
        <v>303638.7</v>
      </c>
      <c r="I965" s="15">
        <f t="shared" si="185"/>
        <v>101212.89999999997</v>
      </c>
      <c r="J965" s="15">
        <f t="shared" si="178"/>
        <v>126.75378835316218</v>
      </c>
      <c r="K965" s="15">
        <f t="shared" si="187"/>
        <v>564.70457181678148</v>
      </c>
      <c r="L965" s="15">
        <f t="shared" si="188"/>
        <v>1183709.418319873</v>
      </c>
      <c r="M965" s="15"/>
      <c r="N965" s="15">
        <f t="shared" si="189"/>
        <v>1183709.418319873</v>
      </c>
      <c r="O965" s="38">
        <f t="shared" si="179"/>
        <v>1183.7094183198731</v>
      </c>
      <c r="P965" s="38">
        <v>1084.3027627323459</v>
      </c>
      <c r="Q965" s="38">
        <f t="shared" si="180"/>
        <v>1084.3</v>
      </c>
      <c r="R965" s="38"/>
      <c r="S965" s="38"/>
      <c r="U965" s="38"/>
      <c r="V965" s="38"/>
      <c r="W965" s="38"/>
      <c r="X965" s="38"/>
    </row>
    <row r="966" spans="1:24" x14ac:dyDescent="0.25">
      <c r="A966" s="5"/>
      <c r="B966" s="1" t="s">
        <v>657</v>
      </c>
      <c r="C966" s="53">
        <v>4</v>
      </c>
      <c r="D966" s="75">
        <v>18.318599999999996</v>
      </c>
      <c r="E966" s="179">
        <v>1447</v>
      </c>
      <c r="F966" s="154">
        <v>215833.7</v>
      </c>
      <c r="G966" s="61">
        <v>75</v>
      </c>
      <c r="H966" s="70">
        <f t="shared" si="186"/>
        <v>161875.27499999999</v>
      </c>
      <c r="I966" s="15">
        <f t="shared" si="185"/>
        <v>53958.425000000017</v>
      </c>
      <c r="J966" s="15">
        <f t="shared" si="178"/>
        <v>149.15943331029717</v>
      </c>
      <c r="K966" s="15">
        <f t="shared" si="187"/>
        <v>542.2989268596466</v>
      </c>
      <c r="L966" s="15">
        <f t="shared" si="188"/>
        <v>901535.67861104058</v>
      </c>
      <c r="M966" s="15"/>
      <c r="N966" s="15">
        <f t="shared" si="189"/>
        <v>901535.67861104058</v>
      </c>
      <c r="O966" s="38">
        <f t="shared" si="179"/>
        <v>901.53567861104057</v>
      </c>
      <c r="P966" s="38">
        <v>829.86848807379329</v>
      </c>
      <c r="Q966" s="38">
        <f t="shared" si="180"/>
        <v>829.9</v>
      </c>
      <c r="R966" s="38"/>
      <c r="S966" s="38"/>
      <c r="U966" s="38"/>
      <c r="V966" s="38"/>
      <c r="W966" s="38"/>
      <c r="X966" s="38"/>
    </row>
    <row r="967" spans="1:24" x14ac:dyDescent="0.25">
      <c r="A967" s="5"/>
      <c r="B967" s="1" t="s">
        <v>658</v>
      </c>
      <c r="C967" s="53">
        <v>4</v>
      </c>
      <c r="D967" s="75">
        <v>7.3487</v>
      </c>
      <c r="E967" s="179">
        <v>662</v>
      </c>
      <c r="F967" s="154">
        <v>71617.5</v>
      </c>
      <c r="G967" s="61">
        <v>75</v>
      </c>
      <c r="H967" s="70">
        <f t="shared" si="186"/>
        <v>53713.125</v>
      </c>
      <c r="I967" s="15">
        <f t="shared" si="185"/>
        <v>17904.375</v>
      </c>
      <c r="J967" s="15">
        <f t="shared" si="178"/>
        <v>108.18353474320242</v>
      </c>
      <c r="K967" s="15">
        <f t="shared" si="187"/>
        <v>583.27482542674124</v>
      </c>
      <c r="L967" s="15">
        <f t="shared" si="188"/>
        <v>841177.72773174092</v>
      </c>
      <c r="M967" s="15"/>
      <c r="N967" s="15">
        <f t="shared" si="189"/>
        <v>841177.72773174092</v>
      </c>
      <c r="O967" s="38">
        <f t="shared" si="179"/>
        <v>841.1777277317409</v>
      </c>
      <c r="P967" s="38">
        <v>803.37538015285963</v>
      </c>
      <c r="Q967" s="38">
        <f t="shared" si="180"/>
        <v>803.4</v>
      </c>
      <c r="R967" s="38"/>
      <c r="S967" s="38"/>
      <c r="U967" s="38"/>
      <c r="V967" s="38"/>
      <c r="W967" s="38"/>
      <c r="X967" s="38"/>
    </row>
    <row r="968" spans="1:24" x14ac:dyDescent="0.25">
      <c r="A968" s="5"/>
      <c r="B968" s="1" t="s">
        <v>659</v>
      </c>
      <c r="C968" s="53">
        <v>4</v>
      </c>
      <c r="D968" s="75">
        <v>13.711099999999998</v>
      </c>
      <c r="E968" s="179">
        <v>1356</v>
      </c>
      <c r="F968" s="154">
        <v>264668.40000000002</v>
      </c>
      <c r="G968" s="61">
        <v>75</v>
      </c>
      <c r="H968" s="70">
        <f t="shared" si="186"/>
        <v>198501.3</v>
      </c>
      <c r="I968" s="15">
        <f t="shared" si="185"/>
        <v>66167.100000000035</v>
      </c>
      <c r="J968" s="15">
        <f t="shared" si="178"/>
        <v>195.18318584070798</v>
      </c>
      <c r="K968" s="15">
        <f t="shared" si="187"/>
        <v>496.27517432923571</v>
      </c>
      <c r="L968" s="15">
        <f t="shared" si="188"/>
        <v>819345.18134298024</v>
      </c>
      <c r="M968" s="15"/>
      <c r="N968" s="15">
        <f t="shared" si="189"/>
        <v>819345.18134298024</v>
      </c>
      <c r="O968" s="38">
        <f t="shared" si="179"/>
        <v>819.34518134298025</v>
      </c>
      <c r="P968" s="38">
        <v>797.13113748530759</v>
      </c>
      <c r="Q968" s="38">
        <f t="shared" si="180"/>
        <v>797.1</v>
      </c>
      <c r="R968" s="38"/>
      <c r="S968" s="38"/>
      <c r="U968" s="38"/>
      <c r="V968" s="38"/>
      <c r="W968" s="38"/>
      <c r="X968" s="38"/>
    </row>
    <row r="969" spans="1:24" x14ac:dyDescent="0.25">
      <c r="A969" s="5"/>
      <c r="B969" s="1" t="s">
        <v>660</v>
      </c>
      <c r="C969" s="53">
        <v>4</v>
      </c>
      <c r="D969" s="75">
        <v>24.288400000000003</v>
      </c>
      <c r="E969" s="179">
        <v>1088</v>
      </c>
      <c r="F969" s="154">
        <v>156409.29999999999</v>
      </c>
      <c r="G969" s="61">
        <v>75</v>
      </c>
      <c r="H969" s="70">
        <f t="shared" si="186"/>
        <v>117306.97500000001</v>
      </c>
      <c r="I969" s="15">
        <f t="shared" si="185"/>
        <v>39102.324999999983</v>
      </c>
      <c r="J969" s="15">
        <f t="shared" si="178"/>
        <v>143.75854779411765</v>
      </c>
      <c r="K969" s="15">
        <f t="shared" si="187"/>
        <v>547.69981237582601</v>
      </c>
      <c r="L969" s="15">
        <f t="shared" si="188"/>
        <v>888991.31721531018</v>
      </c>
      <c r="M969" s="15"/>
      <c r="N969" s="15">
        <f t="shared" si="189"/>
        <v>888991.31721531018</v>
      </c>
      <c r="O969" s="38">
        <f t="shared" si="179"/>
        <v>888.99131721531023</v>
      </c>
      <c r="P969" s="38">
        <v>820.71934066594122</v>
      </c>
      <c r="Q969" s="38">
        <f t="shared" si="180"/>
        <v>820.7</v>
      </c>
      <c r="R969" s="38"/>
      <c r="S969" s="38"/>
      <c r="U969" s="38"/>
      <c r="V969" s="38"/>
      <c r="W969" s="38"/>
      <c r="X969" s="38"/>
    </row>
    <row r="970" spans="1:24" x14ac:dyDescent="0.25">
      <c r="A970" s="5"/>
      <c r="B970" s="1" t="s">
        <v>661</v>
      </c>
      <c r="C970" s="53">
        <v>4</v>
      </c>
      <c r="D970" s="75">
        <v>47.174100000000003</v>
      </c>
      <c r="E970" s="179">
        <v>2453</v>
      </c>
      <c r="F970" s="154">
        <v>277859</v>
      </c>
      <c r="G970" s="61">
        <v>75</v>
      </c>
      <c r="H970" s="70">
        <f t="shared" si="186"/>
        <v>208394.25</v>
      </c>
      <c r="I970" s="15">
        <f t="shared" si="185"/>
        <v>69464.75</v>
      </c>
      <c r="J970" s="15">
        <f t="shared" si="178"/>
        <v>113.27313493681207</v>
      </c>
      <c r="K970" s="15">
        <f t="shared" si="187"/>
        <v>578.18522523313163</v>
      </c>
      <c r="L970" s="15">
        <f t="shared" si="188"/>
        <v>1136179.6220486418</v>
      </c>
      <c r="M970" s="15"/>
      <c r="N970" s="15">
        <f t="shared" si="189"/>
        <v>1136179.6220486418</v>
      </c>
      <c r="O970" s="38">
        <f t="shared" si="179"/>
        <v>1136.1796220486417</v>
      </c>
      <c r="P970" s="38">
        <v>1053.4845929432629</v>
      </c>
      <c r="Q970" s="38">
        <f t="shared" si="180"/>
        <v>1053.5</v>
      </c>
      <c r="R970" s="38"/>
      <c r="S970" s="38"/>
      <c r="U970" s="38"/>
      <c r="V970" s="38"/>
      <c r="W970" s="38"/>
      <c r="X970" s="38"/>
    </row>
    <row r="971" spans="1:24" x14ac:dyDescent="0.25">
      <c r="A971" s="5"/>
      <c r="B971" s="1" t="s">
        <v>662</v>
      </c>
      <c r="C971" s="53">
        <v>4</v>
      </c>
      <c r="D971" s="75">
        <v>23.889099999999996</v>
      </c>
      <c r="E971" s="179">
        <v>1531</v>
      </c>
      <c r="F971" s="154">
        <v>187569.7</v>
      </c>
      <c r="G971" s="61">
        <v>75</v>
      </c>
      <c r="H971" s="70">
        <f t="shared" si="186"/>
        <v>140677.27499999999</v>
      </c>
      <c r="I971" s="15">
        <f t="shared" si="185"/>
        <v>46892.425000000017</v>
      </c>
      <c r="J971" s="15">
        <f t="shared" si="178"/>
        <v>122.51450032658394</v>
      </c>
      <c r="K971" s="15">
        <f t="shared" si="187"/>
        <v>568.94385984335975</v>
      </c>
      <c r="L971" s="15">
        <f t="shared" si="188"/>
        <v>960867.4282403111</v>
      </c>
      <c r="M971" s="15"/>
      <c r="N971" s="15">
        <f t="shared" si="189"/>
        <v>960867.4282403111</v>
      </c>
      <c r="O971" s="38">
        <f t="shared" si="179"/>
        <v>960.86742824031114</v>
      </c>
      <c r="P971" s="38">
        <v>896.97949918348513</v>
      </c>
      <c r="Q971" s="38">
        <f t="shared" si="180"/>
        <v>897</v>
      </c>
      <c r="R971" s="38"/>
      <c r="S971" s="38"/>
      <c r="U971" s="38"/>
      <c r="V971" s="38"/>
      <c r="W971" s="38"/>
      <c r="X971" s="38"/>
    </row>
    <row r="972" spans="1:24" x14ac:dyDescent="0.25">
      <c r="A972" s="5"/>
      <c r="B972" s="1" t="s">
        <v>663</v>
      </c>
      <c r="C972" s="53">
        <v>4</v>
      </c>
      <c r="D972" s="75">
        <v>27.976399999999998</v>
      </c>
      <c r="E972" s="179">
        <v>2231</v>
      </c>
      <c r="F972" s="154">
        <v>242524.4</v>
      </c>
      <c r="G972" s="61">
        <v>75</v>
      </c>
      <c r="H972" s="70">
        <f t="shared" si="186"/>
        <v>181893.3</v>
      </c>
      <c r="I972" s="15">
        <f t="shared" si="185"/>
        <v>60631.100000000006</v>
      </c>
      <c r="J972" s="15">
        <f t="shared" si="178"/>
        <v>108.70658897355446</v>
      </c>
      <c r="K972" s="15">
        <f t="shared" si="187"/>
        <v>582.7517711963892</v>
      </c>
      <c r="L972" s="15">
        <f t="shared" si="188"/>
        <v>1062832.7308247813</v>
      </c>
      <c r="M972" s="15"/>
      <c r="N972" s="15">
        <f t="shared" si="189"/>
        <v>1062832.7308247813</v>
      </c>
      <c r="O972" s="38">
        <f t="shared" si="179"/>
        <v>1062.8327308247813</v>
      </c>
      <c r="P972" s="38">
        <v>989.48160414966287</v>
      </c>
      <c r="Q972" s="38">
        <f t="shared" si="180"/>
        <v>989.5</v>
      </c>
      <c r="R972" s="38"/>
      <c r="S972" s="38"/>
      <c r="U972" s="38"/>
      <c r="V972" s="38"/>
      <c r="W972" s="38"/>
      <c r="X972" s="38"/>
    </row>
    <row r="973" spans="1:24" x14ac:dyDescent="0.25">
      <c r="A973" s="5"/>
      <c r="B973" s="1" t="s">
        <v>382</v>
      </c>
      <c r="C973" s="53">
        <v>4</v>
      </c>
      <c r="D973" s="75">
        <v>21.558200000000003</v>
      </c>
      <c r="E973" s="179">
        <v>1780</v>
      </c>
      <c r="F973" s="154">
        <v>219742.7</v>
      </c>
      <c r="G973" s="61">
        <v>75</v>
      </c>
      <c r="H973" s="70">
        <f t="shared" si="186"/>
        <v>164807.02499999999</v>
      </c>
      <c r="I973" s="15">
        <f t="shared" si="185"/>
        <v>54935.675000000017</v>
      </c>
      <c r="J973" s="15">
        <f t="shared" si="178"/>
        <v>123.45095505617978</v>
      </c>
      <c r="K973" s="15">
        <f t="shared" si="187"/>
        <v>568.00740511376398</v>
      </c>
      <c r="L973" s="15">
        <f t="shared" si="188"/>
        <v>978497.95187978377</v>
      </c>
      <c r="M973" s="15"/>
      <c r="N973" s="15">
        <f t="shared" si="189"/>
        <v>978497.95187978377</v>
      </c>
      <c r="O973" s="38">
        <f t="shared" si="179"/>
        <v>978.49795187978373</v>
      </c>
      <c r="P973" s="38">
        <v>906.10217808076152</v>
      </c>
      <c r="Q973" s="38">
        <f t="shared" si="180"/>
        <v>906.1</v>
      </c>
      <c r="R973" s="38"/>
      <c r="S973" s="38"/>
      <c r="U973" s="38"/>
      <c r="V973" s="38"/>
      <c r="W973" s="38"/>
      <c r="X973" s="38"/>
    </row>
    <row r="974" spans="1:24" x14ac:dyDescent="0.25">
      <c r="A974" s="5"/>
      <c r="B974" s="1" t="s">
        <v>664</v>
      </c>
      <c r="C974" s="53">
        <v>4</v>
      </c>
      <c r="D974" s="75">
        <v>51.505799999999994</v>
      </c>
      <c r="E974" s="179">
        <v>4400</v>
      </c>
      <c r="F974" s="154">
        <v>728291.4</v>
      </c>
      <c r="G974" s="61">
        <v>75</v>
      </c>
      <c r="H974" s="70">
        <f t="shared" si="186"/>
        <v>546218.55000000005</v>
      </c>
      <c r="I974" s="15">
        <f t="shared" si="185"/>
        <v>182072.84999999998</v>
      </c>
      <c r="J974" s="15">
        <f t="shared" si="178"/>
        <v>165.52077272727274</v>
      </c>
      <c r="K974" s="15">
        <f t="shared" si="187"/>
        <v>525.93758744267097</v>
      </c>
      <c r="L974" s="15">
        <f t="shared" si="188"/>
        <v>1282363.544747466</v>
      </c>
      <c r="M974" s="15"/>
      <c r="N974" s="15">
        <f t="shared" si="189"/>
        <v>1282363.544747466</v>
      </c>
      <c r="O974" s="38">
        <f t="shared" si="179"/>
        <v>1282.363544747466</v>
      </c>
      <c r="P974" s="38">
        <v>1169.6043529930685</v>
      </c>
      <c r="Q974" s="38">
        <f t="shared" si="180"/>
        <v>1169.5999999999999</v>
      </c>
      <c r="R974" s="38"/>
      <c r="S974" s="38"/>
      <c r="U974" s="38"/>
      <c r="V974" s="38"/>
      <c r="W974" s="38"/>
      <c r="X974" s="38"/>
    </row>
    <row r="975" spans="1:24" x14ac:dyDescent="0.25">
      <c r="A975" s="5"/>
      <c r="B975" s="1" t="s">
        <v>665</v>
      </c>
      <c r="C975" s="53">
        <v>4</v>
      </c>
      <c r="D975" s="75">
        <v>35.780799999999999</v>
      </c>
      <c r="E975" s="179">
        <v>2710</v>
      </c>
      <c r="F975" s="154">
        <v>409102.9</v>
      </c>
      <c r="G975" s="61">
        <v>75</v>
      </c>
      <c r="H975" s="70">
        <f t="shared" si="186"/>
        <v>306827.17499999999</v>
      </c>
      <c r="I975" s="15">
        <f t="shared" si="185"/>
        <v>102275.72500000003</v>
      </c>
      <c r="J975" s="15">
        <f t="shared" si="178"/>
        <v>150.96047970479705</v>
      </c>
      <c r="K975" s="15">
        <f t="shared" si="187"/>
        <v>540.49788046514664</v>
      </c>
      <c r="L975" s="15">
        <f t="shared" si="188"/>
        <v>1080700.3002345944</v>
      </c>
      <c r="M975" s="15"/>
      <c r="N975" s="15">
        <f t="shared" si="189"/>
        <v>1080700.3002345944</v>
      </c>
      <c r="O975" s="38">
        <f t="shared" si="179"/>
        <v>1080.7003002345944</v>
      </c>
      <c r="P975" s="38">
        <v>998.92860579131877</v>
      </c>
      <c r="Q975" s="38">
        <f t="shared" si="180"/>
        <v>998.9</v>
      </c>
      <c r="R975" s="38"/>
      <c r="S975" s="38"/>
      <c r="U975" s="38"/>
      <c r="V975" s="38"/>
      <c r="W975" s="38"/>
      <c r="X975" s="38"/>
    </row>
    <row r="976" spans="1:24" x14ac:dyDescent="0.25">
      <c r="A976" s="5"/>
      <c r="B976" s="1" t="s">
        <v>666</v>
      </c>
      <c r="C976" s="53">
        <v>4</v>
      </c>
      <c r="D976" s="75">
        <v>16.7667</v>
      </c>
      <c r="E976" s="179">
        <v>943</v>
      </c>
      <c r="F976" s="154">
        <v>124392.8</v>
      </c>
      <c r="G976" s="61">
        <v>75</v>
      </c>
      <c r="H976" s="70">
        <f t="shared" si="186"/>
        <v>93294.6</v>
      </c>
      <c r="I976" s="15">
        <f t="shared" si="185"/>
        <v>31098.199999999997</v>
      </c>
      <c r="J976" s="15">
        <f t="shared" si="178"/>
        <v>131.9117709437964</v>
      </c>
      <c r="K976" s="15">
        <f t="shared" si="187"/>
        <v>559.54658922614726</v>
      </c>
      <c r="L976" s="15">
        <f t="shared" si="188"/>
        <v>867226.53067729925</v>
      </c>
      <c r="M976" s="15"/>
      <c r="N976" s="15">
        <f t="shared" si="189"/>
        <v>867226.53067729925</v>
      </c>
      <c r="O976" s="38">
        <f t="shared" si="179"/>
        <v>867.22653067729925</v>
      </c>
      <c r="P976" s="38">
        <v>793.79444524820974</v>
      </c>
      <c r="Q976" s="38">
        <f t="shared" si="180"/>
        <v>793.8</v>
      </c>
      <c r="R976" s="38"/>
      <c r="S976" s="38"/>
      <c r="U976" s="38"/>
      <c r="V976" s="38"/>
      <c r="W976" s="38"/>
      <c r="X976" s="38"/>
    </row>
    <row r="977" spans="1:24" x14ac:dyDescent="0.25">
      <c r="A977" s="5"/>
      <c r="B977" s="1" t="s">
        <v>667</v>
      </c>
      <c r="C977" s="53">
        <v>4</v>
      </c>
      <c r="D977" s="75">
        <v>22.511600000000001</v>
      </c>
      <c r="E977" s="179">
        <v>833</v>
      </c>
      <c r="F977" s="154">
        <v>121993.9</v>
      </c>
      <c r="G977" s="61">
        <v>75</v>
      </c>
      <c r="H977" s="70">
        <f t="shared" si="186"/>
        <v>91495.425000000003</v>
      </c>
      <c r="I977" s="15">
        <f t="shared" si="185"/>
        <v>30498.474999999991</v>
      </c>
      <c r="J977" s="15">
        <f t="shared" si="178"/>
        <v>146.45126050420168</v>
      </c>
      <c r="K977" s="15">
        <f t="shared" si="187"/>
        <v>545.00709966574209</v>
      </c>
      <c r="L977" s="15">
        <f t="shared" si="188"/>
        <v>854012.90418557124</v>
      </c>
      <c r="M977" s="15"/>
      <c r="N977" s="15">
        <f t="shared" si="189"/>
        <v>854012.90418557124</v>
      </c>
      <c r="O977" s="38">
        <f t="shared" si="179"/>
        <v>854.01290418557119</v>
      </c>
      <c r="P977" s="38">
        <v>775.9142156364295</v>
      </c>
      <c r="Q977" s="38">
        <f t="shared" si="180"/>
        <v>775.9</v>
      </c>
      <c r="R977" s="38"/>
      <c r="S977" s="38"/>
      <c r="U977" s="38"/>
      <c r="V977" s="38"/>
      <c r="W977" s="38"/>
      <c r="X977" s="38"/>
    </row>
    <row r="978" spans="1:24" x14ac:dyDescent="0.25">
      <c r="A978" s="5"/>
      <c r="B978" s="1" t="s">
        <v>668</v>
      </c>
      <c r="C978" s="53">
        <v>4</v>
      </c>
      <c r="D978" s="75">
        <v>19.376600000000003</v>
      </c>
      <c r="E978" s="179">
        <v>1025</v>
      </c>
      <c r="F978" s="154">
        <v>161766.6</v>
      </c>
      <c r="G978" s="61">
        <v>75</v>
      </c>
      <c r="H978" s="70">
        <f t="shared" si="186"/>
        <v>121324.95</v>
      </c>
      <c r="I978" s="15">
        <f t="shared" si="185"/>
        <v>40441.650000000009</v>
      </c>
      <c r="J978" s="15">
        <f t="shared" si="178"/>
        <v>157.82107317073172</v>
      </c>
      <c r="K978" s="15">
        <f t="shared" si="187"/>
        <v>533.63728699921194</v>
      </c>
      <c r="L978" s="15">
        <f t="shared" si="188"/>
        <v>849966.14213332313</v>
      </c>
      <c r="M978" s="15"/>
      <c r="N978" s="15">
        <f t="shared" si="189"/>
        <v>849966.14213332313</v>
      </c>
      <c r="O978" s="38">
        <f t="shared" si="179"/>
        <v>849.96614213332316</v>
      </c>
      <c r="P978" s="38">
        <v>808.0878408181602</v>
      </c>
      <c r="Q978" s="38">
        <f t="shared" si="180"/>
        <v>808.1</v>
      </c>
      <c r="R978" s="38"/>
      <c r="S978" s="38"/>
      <c r="U978" s="38"/>
      <c r="V978" s="38"/>
      <c r="W978" s="38"/>
      <c r="X978" s="38"/>
    </row>
    <row r="979" spans="1:24" x14ac:dyDescent="0.25">
      <c r="A979" s="5"/>
      <c r="B979" s="1" t="s">
        <v>849</v>
      </c>
      <c r="C979" s="53">
        <v>4</v>
      </c>
      <c r="D979" s="75">
        <v>21.063299999999998</v>
      </c>
      <c r="E979" s="179">
        <v>1819</v>
      </c>
      <c r="F979" s="154">
        <v>180125.3</v>
      </c>
      <c r="G979" s="61">
        <v>75</v>
      </c>
      <c r="H979" s="70">
        <f t="shared" si="186"/>
        <v>135093.97500000001</v>
      </c>
      <c r="I979" s="15">
        <f t="shared" si="185"/>
        <v>45031.324999999983</v>
      </c>
      <c r="J979" s="15">
        <f t="shared" si="178"/>
        <v>99.024354040681686</v>
      </c>
      <c r="K979" s="15">
        <f t="shared" si="187"/>
        <v>592.434006129262</v>
      </c>
      <c r="L979" s="15">
        <f t="shared" si="188"/>
        <v>1012532.5246926273</v>
      </c>
      <c r="M979" s="15"/>
      <c r="N979" s="15">
        <f t="shared" si="189"/>
        <v>1012532.5246926273</v>
      </c>
      <c r="O979" s="38">
        <f t="shared" si="179"/>
        <v>1012.5325246926272</v>
      </c>
      <c r="P979" s="38">
        <v>934.24104115705518</v>
      </c>
      <c r="Q979" s="38">
        <f t="shared" si="180"/>
        <v>934.2</v>
      </c>
      <c r="R979" s="38"/>
      <c r="S979" s="38"/>
      <c r="U979" s="38"/>
      <c r="V979" s="38"/>
      <c r="W979" s="38"/>
      <c r="X979" s="38"/>
    </row>
    <row r="980" spans="1:24" x14ac:dyDescent="0.25">
      <c r="A980" s="5"/>
      <c r="B980" s="1" t="s">
        <v>850</v>
      </c>
      <c r="C980" s="53">
        <v>4</v>
      </c>
      <c r="D980" s="75">
        <v>34.643000000000001</v>
      </c>
      <c r="E980" s="179">
        <v>2652</v>
      </c>
      <c r="F980" s="154">
        <v>820229.8</v>
      </c>
      <c r="G980" s="61">
        <v>75</v>
      </c>
      <c r="H980" s="70">
        <f t="shared" si="186"/>
        <v>615172.35</v>
      </c>
      <c r="I980" s="15">
        <f t="shared" si="185"/>
        <v>205057.45000000007</v>
      </c>
      <c r="J980" s="15">
        <f t="shared" si="178"/>
        <v>309.28725490196081</v>
      </c>
      <c r="K980" s="15">
        <f t="shared" si="187"/>
        <v>382.17110526798291</v>
      </c>
      <c r="L980" s="15">
        <f t="shared" si="188"/>
        <v>867431.35209846729</v>
      </c>
      <c r="M980" s="15"/>
      <c r="N980" s="15">
        <f t="shared" si="189"/>
        <v>867431.35209846729</v>
      </c>
      <c r="O980" s="38">
        <f t="shared" si="179"/>
        <v>867.4313520984673</v>
      </c>
      <c r="P980" s="38">
        <v>756.78411297731441</v>
      </c>
      <c r="Q980" s="38">
        <f t="shared" si="180"/>
        <v>756.8</v>
      </c>
      <c r="R980" s="38"/>
      <c r="S980" s="38"/>
      <c r="U980" s="38"/>
      <c r="V980" s="38"/>
      <c r="W980" s="38"/>
      <c r="X980" s="38"/>
    </row>
    <row r="981" spans="1:24" x14ac:dyDescent="0.25">
      <c r="A981" s="5"/>
      <c r="B981" s="1" t="s">
        <v>669</v>
      </c>
      <c r="C981" s="53">
        <v>4</v>
      </c>
      <c r="D981" s="75">
        <v>29.909899999999997</v>
      </c>
      <c r="E981" s="179">
        <v>2345</v>
      </c>
      <c r="F981" s="154">
        <v>262348.79999999999</v>
      </c>
      <c r="G981" s="61">
        <v>75</v>
      </c>
      <c r="H981" s="70">
        <f t="shared" si="186"/>
        <v>196761.60000000001</v>
      </c>
      <c r="I981" s="15">
        <f t="shared" si="185"/>
        <v>65587.199999999983</v>
      </c>
      <c r="J981" s="15">
        <f t="shared" si="178"/>
        <v>111.87582089552238</v>
      </c>
      <c r="K981" s="15">
        <f t="shared" si="187"/>
        <v>579.58253927442138</v>
      </c>
      <c r="L981" s="15">
        <f t="shared" si="188"/>
        <v>1076179.9433923701</v>
      </c>
      <c r="M981" s="15"/>
      <c r="N981" s="15">
        <f t="shared" si="189"/>
        <v>1076179.9433923701</v>
      </c>
      <c r="O981" s="38">
        <f t="shared" si="179"/>
        <v>1076.1799433923702</v>
      </c>
      <c r="P981" s="38">
        <v>1003.7314586095437</v>
      </c>
      <c r="Q981" s="38">
        <f t="shared" si="180"/>
        <v>1003.7</v>
      </c>
      <c r="R981" s="38"/>
      <c r="S981" s="38"/>
      <c r="U981" s="38"/>
      <c r="V981" s="38"/>
      <c r="W981" s="38"/>
      <c r="X981" s="38"/>
    </row>
    <row r="982" spans="1:24" x14ac:dyDescent="0.25">
      <c r="A982" s="5"/>
      <c r="B982" s="1" t="s">
        <v>670</v>
      </c>
      <c r="C982" s="53">
        <v>4</v>
      </c>
      <c r="D982" s="75">
        <v>22.201699999999999</v>
      </c>
      <c r="E982" s="179">
        <v>1747</v>
      </c>
      <c r="F982" s="154">
        <v>216222.6</v>
      </c>
      <c r="G982" s="61">
        <v>75</v>
      </c>
      <c r="H982" s="70">
        <f t="shared" si="186"/>
        <v>162166.95000000001</v>
      </c>
      <c r="I982" s="15">
        <f t="shared" si="185"/>
        <v>54055.649999999994</v>
      </c>
      <c r="J982" s="15">
        <f t="shared" ref="J982:J1025" si="190">F982/E982</f>
        <v>123.76794504865484</v>
      </c>
      <c r="K982" s="15">
        <f t="shared" si="187"/>
        <v>567.69041512128888</v>
      </c>
      <c r="L982" s="15">
        <f t="shared" si="188"/>
        <v>976575.03196720278</v>
      </c>
      <c r="M982" s="15"/>
      <c r="N982" s="15">
        <f t="shared" si="189"/>
        <v>976575.03196720278</v>
      </c>
      <c r="O982" s="38">
        <f t="shared" si="179"/>
        <v>976.57503196720279</v>
      </c>
      <c r="P982" s="38">
        <v>903.43399219233493</v>
      </c>
      <c r="Q982" s="38">
        <f t="shared" si="180"/>
        <v>903.4</v>
      </c>
      <c r="R982" s="38"/>
      <c r="S982" s="38"/>
      <c r="U982" s="38"/>
      <c r="V982" s="38"/>
      <c r="W982" s="38"/>
      <c r="X982" s="38"/>
    </row>
    <row r="983" spans="1:24" x14ac:dyDescent="0.25">
      <c r="A983" s="5"/>
      <c r="B983" s="1" t="s">
        <v>650</v>
      </c>
      <c r="C983" s="53">
        <v>3</v>
      </c>
      <c r="D983" s="75">
        <v>46.934199999999997</v>
      </c>
      <c r="E983" s="179">
        <v>8588</v>
      </c>
      <c r="F983" s="154">
        <v>10998465</v>
      </c>
      <c r="G983" s="61">
        <v>20</v>
      </c>
      <c r="H983" s="70">
        <f t="shared" si="186"/>
        <v>2199693</v>
      </c>
      <c r="I983" s="15">
        <f t="shared" si="185"/>
        <v>8798772</v>
      </c>
      <c r="J983" s="15">
        <f t="shared" si="190"/>
        <v>1280.6782720074523</v>
      </c>
      <c r="K983" s="15">
        <f t="shared" si="187"/>
        <v>-589.21991183750856</v>
      </c>
      <c r="L983" s="15">
        <f t="shared" si="188"/>
        <v>1023328.0206477217</v>
      </c>
      <c r="M983" s="15"/>
      <c r="N983" s="15">
        <f t="shared" si="189"/>
        <v>1023328.0206477217</v>
      </c>
      <c r="O983" s="38">
        <f t="shared" ref="O983:O1025" si="191">N983/1000</f>
        <v>1023.3280206477217</v>
      </c>
      <c r="P983" s="38">
        <v>942.43844560170726</v>
      </c>
      <c r="Q983" s="38">
        <f t="shared" si="180"/>
        <v>942.4</v>
      </c>
      <c r="R983" s="38"/>
      <c r="S983" s="38"/>
      <c r="U983" s="38"/>
      <c r="V983" s="38"/>
      <c r="W983" s="38"/>
      <c r="X983" s="38"/>
    </row>
    <row r="984" spans="1:24" x14ac:dyDescent="0.25">
      <c r="A984" s="5"/>
      <c r="B984" s="1" t="s">
        <v>671</v>
      </c>
      <c r="C984" s="53">
        <v>4</v>
      </c>
      <c r="D984" s="75">
        <v>35.431699999999999</v>
      </c>
      <c r="E984" s="179">
        <v>1668</v>
      </c>
      <c r="F984" s="154">
        <v>207268</v>
      </c>
      <c r="G984" s="61">
        <v>75</v>
      </c>
      <c r="H984" s="70">
        <f t="shared" si="186"/>
        <v>155451</v>
      </c>
      <c r="I984" s="15">
        <f t="shared" si="185"/>
        <v>51817</v>
      </c>
      <c r="J984" s="15">
        <f t="shared" si="190"/>
        <v>124.26139088729016</v>
      </c>
      <c r="K984" s="15">
        <f t="shared" si="187"/>
        <v>567.19696928265353</v>
      </c>
      <c r="L984" s="15">
        <f t="shared" si="188"/>
        <v>1006616.9738464132</v>
      </c>
      <c r="M984" s="15"/>
      <c r="N984" s="15">
        <f t="shared" si="189"/>
        <v>1006616.9738464132</v>
      </c>
      <c r="O984" s="38">
        <f t="shared" si="191"/>
        <v>1006.6169738464132</v>
      </c>
      <c r="P984" s="38">
        <v>933.90618291095973</v>
      </c>
      <c r="Q984" s="38">
        <f t="shared" si="180"/>
        <v>933.9</v>
      </c>
      <c r="R984" s="38"/>
      <c r="S984" s="38"/>
      <c r="U984" s="38"/>
      <c r="V984" s="38"/>
      <c r="W984" s="38"/>
      <c r="X984" s="38"/>
    </row>
    <row r="985" spans="1:24" x14ac:dyDescent="0.25">
      <c r="A985" s="5"/>
      <c r="B985" s="1" t="s">
        <v>672</v>
      </c>
      <c r="C985" s="53">
        <v>4</v>
      </c>
      <c r="D985" s="75">
        <v>23.691500000000005</v>
      </c>
      <c r="E985" s="179">
        <v>1709</v>
      </c>
      <c r="F985" s="154">
        <v>184751.5</v>
      </c>
      <c r="G985" s="61">
        <v>75</v>
      </c>
      <c r="H985" s="70">
        <f t="shared" si="186"/>
        <v>138563.625</v>
      </c>
      <c r="I985" s="15">
        <f t="shared" si="185"/>
        <v>46187.875</v>
      </c>
      <c r="J985" s="15">
        <f t="shared" si="190"/>
        <v>108.10503218256291</v>
      </c>
      <c r="K985" s="15">
        <f t="shared" si="187"/>
        <v>583.35332798738079</v>
      </c>
      <c r="L985" s="15">
        <f t="shared" si="188"/>
        <v>997204.57178969227</v>
      </c>
      <c r="M985" s="15"/>
      <c r="N985" s="15">
        <f t="shared" si="189"/>
        <v>997204.57178969227</v>
      </c>
      <c r="O985" s="38">
        <f t="shared" si="191"/>
        <v>997.2045717896923</v>
      </c>
      <c r="P985" s="38">
        <v>911.97549274553478</v>
      </c>
      <c r="Q985" s="38">
        <f t="shared" ref="Q985:Q1025" si="192">(ROUND(P985,1))</f>
        <v>912</v>
      </c>
      <c r="R985" s="38"/>
      <c r="S985" s="38"/>
      <c r="U985" s="38"/>
      <c r="V985" s="38"/>
      <c r="W985" s="38"/>
      <c r="X985" s="38"/>
    </row>
    <row r="986" spans="1:24" x14ac:dyDescent="0.25">
      <c r="A986" s="5"/>
      <c r="B986" s="1" t="s">
        <v>797</v>
      </c>
      <c r="C986" s="53">
        <v>4</v>
      </c>
      <c r="D986" s="75">
        <v>17.011099999999999</v>
      </c>
      <c r="E986" s="179">
        <v>1283</v>
      </c>
      <c r="F986" s="154">
        <v>133968.70000000001</v>
      </c>
      <c r="G986" s="61">
        <v>75</v>
      </c>
      <c r="H986" s="70">
        <f t="shared" si="186"/>
        <v>100476.52499999999</v>
      </c>
      <c r="I986" s="15">
        <f t="shared" si="185"/>
        <v>33492.175000000017</v>
      </c>
      <c r="J986" s="15">
        <f t="shared" si="190"/>
        <v>104.4183164458301</v>
      </c>
      <c r="K986" s="15">
        <f t="shared" si="187"/>
        <v>587.04004372411362</v>
      </c>
      <c r="L986" s="15">
        <f t="shared" si="188"/>
        <v>938420.40730123047</v>
      </c>
      <c r="M986" s="15"/>
      <c r="N986" s="15">
        <f t="shared" si="189"/>
        <v>938420.40730123047</v>
      </c>
      <c r="O986" s="38">
        <f t="shared" si="191"/>
        <v>938.42040730123051</v>
      </c>
      <c r="P986" s="38">
        <v>854.79038757210844</v>
      </c>
      <c r="Q986" s="38">
        <f t="shared" si="192"/>
        <v>854.8</v>
      </c>
      <c r="R986" s="38"/>
      <c r="S986" s="38"/>
      <c r="U986" s="38"/>
      <c r="V986" s="38"/>
      <c r="W986" s="38"/>
      <c r="X986" s="38"/>
    </row>
    <row r="987" spans="1:24" x14ac:dyDescent="0.25">
      <c r="A987" s="5"/>
      <c r="B987" s="1" t="s">
        <v>673</v>
      </c>
      <c r="C987" s="53">
        <v>4</v>
      </c>
      <c r="D987" s="75">
        <v>32.879899999999999</v>
      </c>
      <c r="E987" s="179">
        <v>2940</v>
      </c>
      <c r="F987" s="154">
        <v>326725.2</v>
      </c>
      <c r="G987" s="61">
        <v>75</v>
      </c>
      <c r="H987" s="70">
        <f t="shared" si="186"/>
        <v>245043.9</v>
      </c>
      <c r="I987" s="15">
        <f t="shared" si="185"/>
        <v>81681.300000000017</v>
      </c>
      <c r="J987" s="15">
        <f t="shared" si="190"/>
        <v>111.13102040816327</v>
      </c>
      <c r="K987" s="15">
        <f t="shared" si="187"/>
        <v>580.32733976178042</v>
      </c>
      <c r="L987" s="15">
        <f t="shared" si="188"/>
        <v>1147211.5612202524</v>
      </c>
      <c r="M987" s="15"/>
      <c r="N987" s="15">
        <f t="shared" si="189"/>
        <v>1147211.5612202524</v>
      </c>
      <c r="O987" s="38">
        <f t="shared" si="191"/>
        <v>1147.2115612202524</v>
      </c>
      <c r="P987" s="38">
        <v>1020.7540019466413</v>
      </c>
      <c r="Q987" s="38">
        <f t="shared" si="192"/>
        <v>1020.8</v>
      </c>
      <c r="R987" s="38"/>
      <c r="S987" s="38"/>
      <c r="U987" s="38"/>
      <c r="V987" s="38"/>
      <c r="W987" s="38"/>
      <c r="X987" s="38"/>
    </row>
    <row r="988" spans="1:24" x14ac:dyDescent="0.25">
      <c r="A988" s="5"/>
      <c r="B988" s="1" t="s">
        <v>674</v>
      </c>
      <c r="C988" s="53">
        <v>4</v>
      </c>
      <c r="D988" s="75">
        <v>27.189</v>
      </c>
      <c r="E988" s="179">
        <v>768</v>
      </c>
      <c r="F988" s="154">
        <v>201725</v>
      </c>
      <c r="G988" s="61">
        <v>75</v>
      </c>
      <c r="H988" s="70">
        <f t="shared" si="186"/>
        <v>151293.75</v>
      </c>
      <c r="I988" s="15">
        <f t="shared" si="185"/>
        <v>50431.25</v>
      </c>
      <c r="J988" s="15">
        <f t="shared" si="190"/>
        <v>262.66276041666669</v>
      </c>
      <c r="K988" s="15">
        <f t="shared" si="187"/>
        <v>428.79559975327703</v>
      </c>
      <c r="L988" s="15">
        <f t="shared" si="188"/>
        <v>711338.0014782215</v>
      </c>
      <c r="M988" s="15"/>
      <c r="N988" s="15">
        <f t="shared" si="189"/>
        <v>711338.0014782215</v>
      </c>
      <c r="O988" s="38">
        <f t="shared" si="191"/>
        <v>711.33800147822149</v>
      </c>
      <c r="P988" s="38">
        <v>613.89174000435253</v>
      </c>
      <c r="Q988" s="38">
        <f t="shared" si="192"/>
        <v>613.9</v>
      </c>
      <c r="R988" s="38"/>
      <c r="S988" s="38"/>
      <c r="U988" s="38"/>
      <c r="V988" s="38"/>
      <c r="W988" s="38"/>
      <c r="X988" s="38"/>
    </row>
    <row r="989" spans="1:24" x14ac:dyDescent="0.25">
      <c r="A989" s="5"/>
      <c r="B989" s="8"/>
      <c r="C989" s="8"/>
      <c r="D989" s="75">
        <v>0</v>
      </c>
      <c r="E989" s="181"/>
      <c r="F989" s="62"/>
      <c r="G989" s="61"/>
      <c r="H989" s="62">
        <f>H990+H991</f>
        <v>50267368</v>
      </c>
      <c r="K989" s="15"/>
      <c r="L989" s="15"/>
      <c r="M989" s="15"/>
      <c r="N989" s="15"/>
      <c r="O989" s="38">
        <f t="shared" si="191"/>
        <v>0</v>
      </c>
      <c r="P989" s="38">
        <v>0</v>
      </c>
      <c r="Q989" s="38">
        <f t="shared" si="192"/>
        <v>0</v>
      </c>
      <c r="R989" s="38"/>
      <c r="S989" s="38"/>
      <c r="U989" s="38"/>
      <c r="V989" s="38"/>
      <c r="W989" s="38"/>
      <c r="X989" s="38"/>
    </row>
    <row r="990" spans="1:24" x14ac:dyDescent="0.25">
      <c r="A990" s="32" t="s">
        <v>675</v>
      </c>
      <c r="B990" s="2" t="s">
        <v>2</v>
      </c>
      <c r="C990" s="64"/>
      <c r="D990" s="7">
        <v>1082.6210999999998</v>
      </c>
      <c r="E990" s="182">
        <f>E991</f>
        <v>106163</v>
      </c>
      <c r="F990" s="120"/>
      <c r="G990" s="61"/>
      <c r="H990" s="55">
        <f>H992</f>
        <v>18300647.599999998</v>
      </c>
      <c r="I990" s="12">
        <f>I992</f>
        <v>-18300647.599999998</v>
      </c>
      <c r="J990" s="12"/>
      <c r="K990" s="15"/>
      <c r="L990" s="15"/>
      <c r="M990" s="14">
        <f>M992</f>
        <v>44271708.98417151</v>
      </c>
      <c r="N990" s="12">
        <f t="shared" si="189"/>
        <v>44271708.98417151</v>
      </c>
      <c r="O990" s="38"/>
      <c r="P990" s="38"/>
      <c r="Q990" s="38">
        <f t="shared" si="192"/>
        <v>0</v>
      </c>
      <c r="R990" s="38"/>
      <c r="S990" s="38"/>
      <c r="U990" s="38"/>
      <c r="V990" s="38"/>
      <c r="W990" s="38"/>
      <c r="X990" s="38"/>
    </row>
    <row r="991" spans="1:24" x14ac:dyDescent="0.25">
      <c r="A991" s="32" t="s">
        <v>675</v>
      </c>
      <c r="B991" s="2" t="s">
        <v>3</v>
      </c>
      <c r="C991" s="64"/>
      <c r="D991" s="7">
        <v>1082.6210999999998</v>
      </c>
      <c r="E991" s="182">
        <f>SUM(E993:E1025)</f>
        <v>106163</v>
      </c>
      <c r="F991" s="120">
        <f>SUM(F993:F1025)</f>
        <v>73202590.399999991</v>
      </c>
      <c r="G991" s="61"/>
      <c r="H991" s="55">
        <f>SUM(H993:H1025)</f>
        <v>31966720.400000002</v>
      </c>
      <c r="I991" s="12">
        <f>SUM(I993:I1025)</f>
        <v>41235870</v>
      </c>
      <c r="J991" s="12"/>
      <c r="K991" s="15"/>
      <c r="L991" s="12">
        <f>SUM(L993:L1025)</f>
        <v>34608375.281525642</v>
      </c>
      <c r="M991" s="15"/>
      <c r="N991" s="12">
        <f t="shared" si="189"/>
        <v>34608375.281525642</v>
      </c>
      <c r="O991" s="38"/>
      <c r="P991" s="38"/>
      <c r="Q991" s="38">
        <f t="shared" si="192"/>
        <v>0</v>
      </c>
      <c r="R991" s="38"/>
      <c r="S991" s="38"/>
      <c r="U991" s="38"/>
      <c r="V991" s="38"/>
      <c r="W991" s="38"/>
      <c r="X991" s="38"/>
    </row>
    <row r="992" spans="1:24" x14ac:dyDescent="0.25">
      <c r="A992" s="5"/>
      <c r="B992" s="1" t="s">
        <v>26</v>
      </c>
      <c r="C992" s="53">
        <v>2</v>
      </c>
      <c r="D992" s="9">
        <v>0</v>
      </c>
      <c r="E992" s="185"/>
      <c r="F992" s="70"/>
      <c r="G992" s="61">
        <v>25</v>
      </c>
      <c r="H992" s="70">
        <f>F991*G992/100</f>
        <v>18300647.599999998</v>
      </c>
      <c r="I992" s="15">
        <f t="shared" ref="I992:I1025" si="193">F992-H992</f>
        <v>-18300647.599999998</v>
      </c>
      <c r="J992" s="15"/>
      <c r="K992" s="15"/>
      <c r="L992" s="15"/>
      <c r="M992" s="15">
        <f>($L$7*$L$8*E990/$L$10)+($L$7*$L$9*D990/$L$11)</f>
        <v>44271708.98417151</v>
      </c>
      <c r="N992" s="15">
        <f t="shared" si="189"/>
        <v>44271708.98417151</v>
      </c>
      <c r="O992" s="38">
        <f t="shared" si="191"/>
        <v>44271.708984171513</v>
      </c>
      <c r="P992" s="38">
        <v>40798.318176298621</v>
      </c>
      <c r="Q992" s="38">
        <f t="shared" si="192"/>
        <v>40798.300000000003</v>
      </c>
      <c r="R992" s="38"/>
      <c r="S992" s="38"/>
      <c r="U992" s="38"/>
      <c r="V992" s="38"/>
      <c r="W992" s="38"/>
      <c r="X992" s="38"/>
    </row>
    <row r="993" spans="1:24" x14ac:dyDescent="0.25">
      <c r="A993" s="5"/>
      <c r="B993" s="1" t="s">
        <v>676</v>
      </c>
      <c r="C993" s="53">
        <v>4</v>
      </c>
      <c r="D993" s="75">
        <v>21.037700000000001</v>
      </c>
      <c r="E993" s="179">
        <v>1015</v>
      </c>
      <c r="F993" s="155">
        <v>225177.1</v>
      </c>
      <c r="G993" s="61">
        <v>75</v>
      </c>
      <c r="H993" s="70">
        <f t="shared" ref="H993:H1025" si="194">F993*G993/100</f>
        <v>168882.82500000001</v>
      </c>
      <c r="I993" s="15">
        <f t="shared" si="193"/>
        <v>56294.274999999994</v>
      </c>
      <c r="J993" s="15">
        <f t="shared" si="190"/>
        <v>221.84935960591133</v>
      </c>
      <c r="K993" s="15">
        <f t="shared" ref="K993:K1025" si="195">$J$11*$J$19-J993</f>
        <v>469.60900056403239</v>
      </c>
      <c r="L993" s="15">
        <f t="shared" ref="L993:L1025" si="196">IF(K993&gt;0,$J$7*$J$8*(K993/$K$19),0)+$J$7*$J$9*(E993/$E$19)+$J$7*$J$10*(D993/$D$19)</f>
        <v>771331.31724272016</v>
      </c>
      <c r="M993" s="15"/>
      <c r="N993" s="15">
        <f t="shared" si="189"/>
        <v>771331.31724272016</v>
      </c>
      <c r="O993" s="38">
        <f t="shared" si="191"/>
        <v>771.33131724272016</v>
      </c>
      <c r="P993" s="38">
        <v>661.85455972784223</v>
      </c>
      <c r="Q993" s="38">
        <f t="shared" si="192"/>
        <v>661.9</v>
      </c>
      <c r="R993" s="38"/>
      <c r="S993" s="38"/>
      <c r="U993" s="38"/>
      <c r="V993" s="38"/>
      <c r="W993" s="38"/>
      <c r="X993" s="38"/>
    </row>
    <row r="994" spans="1:24" x14ac:dyDescent="0.25">
      <c r="A994" s="5"/>
      <c r="B994" s="1" t="s">
        <v>262</v>
      </c>
      <c r="C994" s="53">
        <v>4</v>
      </c>
      <c r="D994" s="75">
        <v>23.1798</v>
      </c>
      <c r="E994" s="179">
        <v>1111</v>
      </c>
      <c r="F994" s="155">
        <v>152453.5</v>
      </c>
      <c r="G994" s="61">
        <v>75</v>
      </c>
      <c r="H994" s="70">
        <f t="shared" si="194"/>
        <v>114340.125</v>
      </c>
      <c r="I994" s="15">
        <f t="shared" si="193"/>
        <v>38113.375</v>
      </c>
      <c r="J994" s="15">
        <f t="shared" si="190"/>
        <v>137.22187218721874</v>
      </c>
      <c r="K994" s="15">
        <f t="shared" si="195"/>
        <v>554.23648798272495</v>
      </c>
      <c r="L994" s="15">
        <f t="shared" si="196"/>
        <v>896530.0791720323</v>
      </c>
      <c r="M994" s="15"/>
      <c r="N994" s="15">
        <f t="shared" si="189"/>
        <v>896530.0791720323</v>
      </c>
      <c r="O994" s="38">
        <f t="shared" si="191"/>
        <v>896.53007917203229</v>
      </c>
      <c r="P994" s="38">
        <v>780.48033027490158</v>
      </c>
      <c r="Q994" s="38">
        <f t="shared" si="192"/>
        <v>780.5</v>
      </c>
      <c r="R994" s="38"/>
      <c r="S994" s="38"/>
      <c r="U994" s="38"/>
      <c r="V994" s="38"/>
      <c r="W994" s="38"/>
      <c r="X994" s="38"/>
    </row>
    <row r="995" spans="1:24" x14ac:dyDescent="0.25">
      <c r="A995" s="5"/>
      <c r="B995" s="1" t="s">
        <v>677</v>
      </c>
      <c r="C995" s="53">
        <v>4</v>
      </c>
      <c r="D995" s="75">
        <v>33.328400000000002</v>
      </c>
      <c r="E995" s="179">
        <v>1502</v>
      </c>
      <c r="F995" s="155">
        <v>263859</v>
      </c>
      <c r="G995" s="61">
        <v>75</v>
      </c>
      <c r="H995" s="70">
        <f t="shared" si="194"/>
        <v>197894.25</v>
      </c>
      <c r="I995" s="15">
        <f t="shared" si="193"/>
        <v>65964.75</v>
      </c>
      <c r="J995" s="15">
        <f t="shared" si="190"/>
        <v>175.67177097203728</v>
      </c>
      <c r="K995" s="15">
        <f t="shared" si="195"/>
        <v>515.78658919790644</v>
      </c>
      <c r="L995" s="15">
        <f t="shared" si="196"/>
        <v>917102.3515696039</v>
      </c>
      <c r="M995" s="15"/>
      <c r="N995" s="15">
        <f t="shared" si="189"/>
        <v>917102.3515696039</v>
      </c>
      <c r="O995" s="38">
        <f t="shared" si="191"/>
        <v>917.10235156960391</v>
      </c>
      <c r="P995" s="38">
        <v>879.13446585163774</v>
      </c>
      <c r="Q995" s="38">
        <f t="shared" si="192"/>
        <v>879.1</v>
      </c>
      <c r="R995" s="38"/>
      <c r="S995" s="38"/>
      <c r="U995" s="38"/>
      <c r="V995" s="38"/>
      <c r="W995" s="38"/>
      <c r="X995" s="38"/>
    </row>
    <row r="996" spans="1:24" x14ac:dyDescent="0.25">
      <c r="A996" s="5"/>
      <c r="B996" s="1" t="s">
        <v>678</v>
      </c>
      <c r="C996" s="53">
        <v>4</v>
      </c>
      <c r="D996" s="75">
        <v>20.331499999999998</v>
      </c>
      <c r="E996" s="179">
        <v>1281</v>
      </c>
      <c r="F996" s="155">
        <v>155396.70000000001</v>
      </c>
      <c r="G996" s="61">
        <v>75</v>
      </c>
      <c r="H996" s="70">
        <f t="shared" si="194"/>
        <v>116547.52499999999</v>
      </c>
      <c r="I996" s="15">
        <f t="shared" si="193"/>
        <v>38849.175000000017</v>
      </c>
      <c r="J996" s="15">
        <f t="shared" si="190"/>
        <v>121.30889929742389</v>
      </c>
      <c r="K996" s="15">
        <f t="shared" si="195"/>
        <v>570.14946087251985</v>
      </c>
      <c r="L996" s="15">
        <f t="shared" si="196"/>
        <v>926200.39509287581</v>
      </c>
      <c r="M996" s="15"/>
      <c r="N996" s="15">
        <f t="shared" si="189"/>
        <v>926200.39509287581</v>
      </c>
      <c r="O996" s="38">
        <f t="shared" si="191"/>
        <v>926.20039509287585</v>
      </c>
      <c r="P996" s="38">
        <v>850.34099026351328</v>
      </c>
      <c r="Q996" s="38">
        <f t="shared" si="192"/>
        <v>850.3</v>
      </c>
      <c r="R996" s="38"/>
      <c r="S996" s="38"/>
      <c r="U996" s="38"/>
      <c r="V996" s="38"/>
      <c r="W996" s="38"/>
      <c r="X996" s="38"/>
    </row>
    <row r="997" spans="1:24" x14ac:dyDescent="0.25">
      <c r="A997" s="5"/>
      <c r="B997" s="1" t="s">
        <v>679</v>
      </c>
      <c r="C997" s="53">
        <v>4</v>
      </c>
      <c r="D997" s="75">
        <v>25.04</v>
      </c>
      <c r="E997" s="179">
        <v>2177</v>
      </c>
      <c r="F997" s="155">
        <v>208358.9</v>
      </c>
      <c r="G997" s="61">
        <v>75</v>
      </c>
      <c r="H997" s="70">
        <f t="shared" si="194"/>
        <v>156269.17499999999</v>
      </c>
      <c r="I997" s="15">
        <f t="shared" si="193"/>
        <v>52089.725000000006</v>
      </c>
      <c r="J997" s="15">
        <f t="shared" si="190"/>
        <v>95.709186954524569</v>
      </c>
      <c r="K997" s="15">
        <f t="shared" si="195"/>
        <v>595.74917321541921</v>
      </c>
      <c r="L997" s="15">
        <f t="shared" si="196"/>
        <v>1065389.8609479135</v>
      </c>
      <c r="M997" s="15"/>
      <c r="N997" s="15">
        <f t="shared" si="189"/>
        <v>1065389.8609479135</v>
      </c>
      <c r="O997" s="38">
        <f t="shared" si="191"/>
        <v>1065.3898609479136</v>
      </c>
      <c r="P997" s="38">
        <v>976.50993040105277</v>
      </c>
      <c r="Q997" s="38">
        <f t="shared" si="192"/>
        <v>976.5</v>
      </c>
      <c r="R997" s="38"/>
      <c r="S997" s="38"/>
      <c r="U997" s="38"/>
      <c r="V997" s="38"/>
      <c r="W997" s="38"/>
      <c r="X997" s="38"/>
    </row>
    <row r="998" spans="1:24" x14ac:dyDescent="0.25">
      <c r="A998" s="5"/>
      <c r="B998" s="1" t="s">
        <v>851</v>
      </c>
      <c r="C998" s="53">
        <v>4</v>
      </c>
      <c r="D998" s="75">
        <v>24.7498</v>
      </c>
      <c r="E998" s="179">
        <v>1788</v>
      </c>
      <c r="F998" s="155">
        <v>347716.4</v>
      </c>
      <c r="G998" s="61">
        <v>75</v>
      </c>
      <c r="H998" s="70">
        <f t="shared" si="194"/>
        <v>260787.3</v>
      </c>
      <c r="I998" s="15">
        <f t="shared" si="193"/>
        <v>86929.100000000035</v>
      </c>
      <c r="J998" s="15">
        <f t="shared" si="190"/>
        <v>194.47225950782999</v>
      </c>
      <c r="K998" s="15">
        <f t="shared" si="195"/>
        <v>496.9861006621137</v>
      </c>
      <c r="L998" s="15">
        <f t="shared" si="196"/>
        <v>897202.54571134993</v>
      </c>
      <c r="M998" s="15"/>
      <c r="N998" s="15">
        <f t="shared" si="189"/>
        <v>897202.54571134993</v>
      </c>
      <c r="O998" s="38">
        <f t="shared" si="191"/>
        <v>897.2025457113499</v>
      </c>
      <c r="P998" s="38">
        <v>858.471153596058</v>
      </c>
      <c r="Q998" s="38">
        <f t="shared" si="192"/>
        <v>858.5</v>
      </c>
      <c r="R998" s="38"/>
      <c r="S998" s="38"/>
      <c r="U998" s="38"/>
      <c r="V998" s="38"/>
      <c r="W998" s="38"/>
      <c r="X998" s="38"/>
    </row>
    <row r="999" spans="1:24" x14ac:dyDescent="0.25">
      <c r="A999" s="5"/>
      <c r="B999" s="1" t="s">
        <v>680</v>
      </c>
      <c r="C999" s="53">
        <v>4</v>
      </c>
      <c r="D999" s="75">
        <v>33.558999999999997</v>
      </c>
      <c r="E999" s="179">
        <v>1898</v>
      </c>
      <c r="F999" s="155">
        <v>427571.4</v>
      </c>
      <c r="G999" s="61">
        <v>75</v>
      </c>
      <c r="H999" s="70">
        <f t="shared" si="194"/>
        <v>320678.55</v>
      </c>
      <c r="I999" s="15">
        <f t="shared" si="193"/>
        <v>106892.85000000003</v>
      </c>
      <c r="J999" s="15">
        <f t="shared" si="190"/>
        <v>225.27471022128557</v>
      </c>
      <c r="K999" s="15">
        <f t="shared" si="195"/>
        <v>466.18364994865817</v>
      </c>
      <c r="L999" s="15">
        <f t="shared" si="196"/>
        <v>894718.55289521476</v>
      </c>
      <c r="M999" s="15"/>
      <c r="N999" s="15">
        <f t="shared" si="189"/>
        <v>894718.55289521476</v>
      </c>
      <c r="O999" s="38">
        <f t="shared" si="191"/>
        <v>894.71855289521477</v>
      </c>
      <c r="P999" s="38">
        <v>796.84277130209841</v>
      </c>
      <c r="Q999" s="38">
        <f t="shared" si="192"/>
        <v>796.8</v>
      </c>
      <c r="R999" s="38"/>
      <c r="S999" s="38"/>
      <c r="U999" s="38"/>
      <c r="V999" s="38"/>
      <c r="W999" s="38"/>
      <c r="X999" s="38"/>
    </row>
    <row r="1000" spans="1:24" x14ac:dyDescent="0.25">
      <c r="A1000" s="5"/>
      <c r="B1000" s="1" t="s">
        <v>681</v>
      </c>
      <c r="C1000" s="53">
        <v>4</v>
      </c>
      <c r="D1000" s="75">
        <v>28.676200000000001</v>
      </c>
      <c r="E1000" s="179">
        <v>1798</v>
      </c>
      <c r="F1000" s="155">
        <v>232246.6</v>
      </c>
      <c r="G1000" s="61">
        <v>75</v>
      </c>
      <c r="H1000" s="70">
        <f t="shared" si="194"/>
        <v>174184.95</v>
      </c>
      <c r="I1000" s="15">
        <f t="shared" si="193"/>
        <v>58061.649999999994</v>
      </c>
      <c r="J1000" s="15">
        <f t="shared" si="190"/>
        <v>129.16941045606231</v>
      </c>
      <c r="K1000" s="15">
        <f t="shared" si="195"/>
        <v>562.28894971388138</v>
      </c>
      <c r="L1000" s="15">
        <f t="shared" si="196"/>
        <v>993875.99317932304</v>
      </c>
      <c r="M1000" s="15"/>
      <c r="N1000" s="15">
        <f t="shared" si="189"/>
        <v>993875.99317932304</v>
      </c>
      <c r="O1000" s="38">
        <f t="shared" si="191"/>
        <v>993.87599317932302</v>
      </c>
      <c r="P1000" s="38">
        <v>944.3366897316339</v>
      </c>
      <c r="Q1000" s="38">
        <f t="shared" si="192"/>
        <v>944.3</v>
      </c>
      <c r="R1000" s="38"/>
      <c r="S1000" s="38"/>
      <c r="U1000" s="38"/>
      <c r="V1000" s="38"/>
      <c r="W1000" s="38"/>
      <c r="X1000" s="38"/>
    </row>
    <row r="1001" spans="1:24" x14ac:dyDescent="0.25">
      <c r="A1001" s="5"/>
      <c r="B1001" s="1" t="s">
        <v>682</v>
      </c>
      <c r="C1001" s="53">
        <v>4</v>
      </c>
      <c r="D1001" s="75">
        <v>35.6203</v>
      </c>
      <c r="E1001" s="179">
        <v>2529</v>
      </c>
      <c r="F1001" s="155">
        <v>531735.6</v>
      </c>
      <c r="G1001" s="61">
        <v>75</v>
      </c>
      <c r="H1001" s="70">
        <f t="shared" si="194"/>
        <v>398801.7</v>
      </c>
      <c r="I1001" s="15">
        <f t="shared" si="193"/>
        <v>132933.89999999997</v>
      </c>
      <c r="J1001" s="15">
        <f t="shared" si="190"/>
        <v>210.25527876631079</v>
      </c>
      <c r="K1001" s="15">
        <f t="shared" si="195"/>
        <v>481.20308140363295</v>
      </c>
      <c r="L1001" s="15">
        <f t="shared" si="196"/>
        <v>985183.78012669925</v>
      </c>
      <c r="M1001" s="15"/>
      <c r="N1001" s="15">
        <f t="shared" si="189"/>
        <v>985183.78012669925</v>
      </c>
      <c r="O1001" s="38">
        <f t="shared" si="191"/>
        <v>985.18378012669928</v>
      </c>
      <c r="P1001" s="38">
        <v>943.35516517350322</v>
      </c>
      <c r="Q1001" s="38">
        <f t="shared" si="192"/>
        <v>943.4</v>
      </c>
      <c r="R1001" s="38"/>
      <c r="S1001" s="38"/>
      <c r="U1001" s="38"/>
      <c r="V1001" s="38"/>
      <c r="W1001" s="38"/>
      <c r="X1001" s="38"/>
    </row>
    <row r="1002" spans="1:24" x14ac:dyDescent="0.25">
      <c r="A1002" s="5"/>
      <c r="B1002" s="1" t="s">
        <v>852</v>
      </c>
      <c r="C1002" s="53">
        <v>4</v>
      </c>
      <c r="D1002" s="75">
        <v>22.1511</v>
      </c>
      <c r="E1002" s="179">
        <v>1176</v>
      </c>
      <c r="F1002" s="155">
        <v>138423.20000000001</v>
      </c>
      <c r="G1002" s="61">
        <v>75</v>
      </c>
      <c r="H1002" s="70">
        <f t="shared" si="194"/>
        <v>103817.4</v>
      </c>
      <c r="I1002" s="15">
        <f t="shared" si="193"/>
        <v>34605.800000000017</v>
      </c>
      <c r="J1002" s="15">
        <f t="shared" si="190"/>
        <v>117.70680272108845</v>
      </c>
      <c r="K1002" s="15">
        <f t="shared" si="195"/>
        <v>573.75155744885524</v>
      </c>
      <c r="L1002" s="15">
        <f t="shared" si="196"/>
        <v>925352.51627415046</v>
      </c>
      <c r="M1002" s="15"/>
      <c r="N1002" s="15">
        <f t="shared" si="189"/>
        <v>925352.51627415046</v>
      </c>
      <c r="O1002" s="38">
        <f t="shared" si="191"/>
        <v>925.3525162741505</v>
      </c>
      <c r="P1002" s="38">
        <v>860.62046121602862</v>
      </c>
      <c r="Q1002" s="38">
        <f t="shared" si="192"/>
        <v>860.6</v>
      </c>
      <c r="R1002" s="38"/>
      <c r="S1002" s="38"/>
      <c r="U1002" s="38"/>
      <c r="V1002" s="38"/>
      <c r="W1002" s="38"/>
      <c r="X1002" s="38"/>
    </row>
    <row r="1003" spans="1:24" x14ac:dyDescent="0.25">
      <c r="A1003" s="5"/>
      <c r="B1003" s="1" t="s">
        <v>683</v>
      </c>
      <c r="C1003" s="53">
        <v>4</v>
      </c>
      <c r="D1003" s="75">
        <v>39.122799999999998</v>
      </c>
      <c r="E1003" s="179">
        <v>2072</v>
      </c>
      <c r="F1003" s="155">
        <v>413712.7</v>
      </c>
      <c r="G1003" s="61">
        <v>75</v>
      </c>
      <c r="H1003" s="70">
        <f t="shared" si="194"/>
        <v>310284.52500000002</v>
      </c>
      <c r="I1003" s="15">
        <f t="shared" si="193"/>
        <v>103428.17499999999</v>
      </c>
      <c r="J1003" s="15">
        <f t="shared" si="190"/>
        <v>199.6682915057915</v>
      </c>
      <c r="K1003" s="15">
        <f t="shared" si="195"/>
        <v>491.79006866415222</v>
      </c>
      <c r="L1003" s="15">
        <f t="shared" si="196"/>
        <v>961973.70516223274</v>
      </c>
      <c r="M1003" s="15"/>
      <c r="N1003" s="15">
        <f t="shared" si="189"/>
        <v>961973.70516223274</v>
      </c>
      <c r="O1003" s="38">
        <f t="shared" si="191"/>
        <v>961.9737051622327</v>
      </c>
      <c r="P1003" s="38">
        <v>897.25472638902625</v>
      </c>
      <c r="Q1003" s="38">
        <f t="shared" si="192"/>
        <v>897.3</v>
      </c>
      <c r="R1003" s="38"/>
      <c r="S1003" s="38"/>
      <c r="U1003" s="38"/>
      <c r="V1003" s="38"/>
      <c r="W1003" s="38"/>
      <c r="X1003" s="38"/>
    </row>
    <row r="1004" spans="1:24" x14ac:dyDescent="0.25">
      <c r="A1004" s="5"/>
      <c r="B1004" s="1" t="s">
        <v>684</v>
      </c>
      <c r="C1004" s="53">
        <v>4</v>
      </c>
      <c r="D1004" s="75">
        <v>19.480999999999998</v>
      </c>
      <c r="E1004" s="179">
        <v>1003</v>
      </c>
      <c r="F1004" s="155">
        <v>151363.9</v>
      </c>
      <c r="G1004" s="61">
        <v>75</v>
      </c>
      <c r="H1004" s="70">
        <f t="shared" si="194"/>
        <v>113522.925</v>
      </c>
      <c r="I1004" s="15">
        <f t="shared" si="193"/>
        <v>37840.974999999991</v>
      </c>
      <c r="J1004" s="15">
        <f t="shared" si="190"/>
        <v>150.9111665004985</v>
      </c>
      <c r="K1004" s="15">
        <f t="shared" si="195"/>
        <v>540.54719366944528</v>
      </c>
      <c r="L1004" s="15">
        <f t="shared" si="196"/>
        <v>856904.87588564283</v>
      </c>
      <c r="M1004" s="15"/>
      <c r="N1004" s="15">
        <f t="shared" si="189"/>
        <v>856904.87588564283</v>
      </c>
      <c r="O1004" s="38">
        <f t="shared" si="191"/>
        <v>856.90487588564281</v>
      </c>
      <c r="P1004" s="38">
        <v>795.10325570192128</v>
      </c>
      <c r="Q1004" s="38">
        <f t="shared" si="192"/>
        <v>795.1</v>
      </c>
      <c r="R1004" s="38"/>
      <c r="S1004" s="38"/>
      <c r="U1004" s="38"/>
      <c r="V1004" s="38"/>
      <c r="W1004" s="38"/>
      <c r="X1004" s="38"/>
    </row>
    <row r="1005" spans="1:24" x14ac:dyDescent="0.25">
      <c r="A1005" s="5"/>
      <c r="B1005" s="1" t="s">
        <v>853</v>
      </c>
      <c r="C1005" s="53">
        <v>4</v>
      </c>
      <c r="D1005" s="75">
        <v>29.972500000000004</v>
      </c>
      <c r="E1005" s="179">
        <v>3110</v>
      </c>
      <c r="F1005" s="155">
        <v>447411</v>
      </c>
      <c r="G1005" s="61">
        <v>75</v>
      </c>
      <c r="H1005" s="70">
        <f t="shared" si="194"/>
        <v>335558.25</v>
      </c>
      <c r="I1005" s="15">
        <f t="shared" si="193"/>
        <v>111852.75</v>
      </c>
      <c r="J1005" s="15">
        <f t="shared" si="190"/>
        <v>143.8620578778135</v>
      </c>
      <c r="K1005" s="15">
        <f t="shared" si="195"/>
        <v>547.59630229213019</v>
      </c>
      <c r="L1005" s="15">
        <f t="shared" si="196"/>
        <v>1114047.5391181023</v>
      </c>
      <c r="M1005" s="15"/>
      <c r="N1005" s="15">
        <f t="shared" si="189"/>
        <v>1114047.5391181023</v>
      </c>
      <c r="O1005" s="38">
        <f t="shared" si="191"/>
        <v>1114.0475391181023</v>
      </c>
      <c r="P1005" s="38">
        <v>1030.4369515511471</v>
      </c>
      <c r="Q1005" s="38">
        <f t="shared" si="192"/>
        <v>1030.4000000000001</v>
      </c>
      <c r="R1005" s="38"/>
      <c r="S1005" s="38"/>
      <c r="U1005" s="38"/>
      <c r="V1005" s="38"/>
      <c r="W1005" s="38"/>
      <c r="X1005" s="38"/>
    </row>
    <row r="1006" spans="1:24" x14ac:dyDescent="0.25">
      <c r="A1006" s="5"/>
      <c r="B1006" s="1" t="s">
        <v>685</v>
      </c>
      <c r="C1006" s="53">
        <v>4</v>
      </c>
      <c r="D1006" s="75">
        <v>29.169099999999997</v>
      </c>
      <c r="E1006" s="179">
        <v>2107</v>
      </c>
      <c r="F1006" s="155">
        <v>328405.90000000002</v>
      </c>
      <c r="G1006" s="61">
        <v>75</v>
      </c>
      <c r="H1006" s="70">
        <f t="shared" si="194"/>
        <v>246304.42499999999</v>
      </c>
      <c r="I1006" s="15">
        <f t="shared" si="193"/>
        <v>82101.475000000035</v>
      </c>
      <c r="J1006" s="15">
        <f t="shared" si="190"/>
        <v>155.86421452301852</v>
      </c>
      <c r="K1006" s="15">
        <f t="shared" si="195"/>
        <v>535.5941456469252</v>
      </c>
      <c r="L1006" s="15">
        <f t="shared" si="196"/>
        <v>992799.63154618104</v>
      </c>
      <c r="M1006" s="15"/>
      <c r="N1006" s="15">
        <f t="shared" si="189"/>
        <v>992799.63154618104</v>
      </c>
      <c r="O1006" s="38">
        <f t="shared" si="191"/>
        <v>992.79963154618099</v>
      </c>
      <c r="P1006" s="38">
        <v>929.72701329021572</v>
      </c>
      <c r="Q1006" s="38">
        <f t="shared" si="192"/>
        <v>929.7</v>
      </c>
      <c r="R1006" s="38"/>
      <c r="S1006" s="38"/>
      <c r="U1006" s="38"/>
      <c r="V1006" s="38"/>
      <c r="W1006" s="38"/>
      <c r="X1006" s="38"/>
    </row>
    <row r="1007" spans="1:24" x14ac:dyDescent="0.25">
      <c r="A1007" s="5"/>
      <c r="B1007" s="1" t="s">
        <v>686</v>
      </c>
      <c r="C1007" s="53">
        <v>4</v>
      </c>
      <c r="D1007" s="75">
        <v>43.889899999999997</v>
      </c>
      <c r="E1007" s="179">
        <v>1870</v>
      </c>
      <c r="F1007" s="155">
        <v>187459.9</v>
      </c>
      <c r="G1007" s="61">
        <v>75</v>
      </c>
      <c r="H1007" s="70">
        <f t="shared" si="194"/>
        <v>140594.92499999999</v>
      </c>
      <c r="I1007" s="15">
        <f t="shared" si="193"/>
        <v>46864.975000000006</v>
      </c>
      <c r="J1007" s="15">
        <f t="shared" si="190"/>
        <v>100.24593582887701</v>
      </c>
      <c r="K1007" s="15">
        <f t="shared" si="195"/>
        <v>591.21242434106671</v>
      </c>
      <c r="L1007" s="15">
        <f t="shared" si="196"/>
        <v>1083203.8492945761</v>
      </c>
      <c r="M1007" s="15"/>
      <c r="N1007" s="15">
        <f t="shared" si="189"/>
        <v>1083203.8492945761</v>
      </c>
      <c r="O1007" s="38">
        <f t="shared" si="191"/>
        <v>1083.203849294576</v>
      </c>
      <c r="P1007" s="38">
        <v>973.31712262306064</v>
      </c>
      <c r="Q1007" s="38">
        <f t="shared" si="192"/>
        <v>973.3</v>
      </c>
      <c r="R1007" s="38"/>
      <c r="S1007" s="38"/>
      <c r="U1007" s="38"/>
      <c r="V1007" s="38"/>
      <c r="W1007" s="38"/>
      <c r="X1007" s="38"/>
    </row>
    <row r="1008" spans="1:24" x14ac:dyDescent="0.25">
      <c r="A1008" s="5"/>
      <c r="B1008" s="1" t="s">
        <v>687</v>
      </c>
      <c r="C1008" s="53">
        <v>4</v>
      </c>
      <c r="D1008" s="75">
        <v>42.471999999999994</v>
      </c>
      <c r="E1008" s="179">
        <v>3216</v>
      </c>
      <c r="F1008" s="155">
        <v>398015.7</v>
      </c>
      <c r="G1008" s="61">
        <v>75</v>
      </c>
      <c r="H1008" s="70">
        <f t="shared" si="194"/>
        <v>298511.77500000002</v>
      </c>
      <c r="I1008" s="15">
        <f t="shared" si="193"/>
        <v>99503.924999999988</v>
      </c>
      <c r="J1008" s="15">
        <f t="shared" si="190"/>
        <v>123.76110074626867</v>
      </c>
      <c r="K1008" s="15">
        <f t="shared" si="195"/>
        <v>567.69725942367506</v>
      </c>
      <c r="L1008" s="15">
        <f t="shared" si="196"/>
        <v>1187551.7853277426</v>
      </c>
      <c r="M1008" s="15"/>
      <c r="N1008" s="15">
        <f t="shared" si="189"/>
        <v>1187551.7853277426</v>
      </c>
      <c r="O1008" s="38">
        <f t="shared" si="191"/>
        <v>1187.5517853277427</v>
      </c>
      <c r="P1008" s="38">
        <v>1075.6092619381066</v>
      </c>
      <c r="Q1008" s="38">
        <f t="shared" si="192"/>
        <v>1075.5999999999999</v>
      </c>
      <c r="R1008" s="38"/>
      <c r="S1008" s="38"/>
      <c r="U1008" s="38"/>
      <c r="V1008" s="38"/>
      <c r="W1008" s="38"/>
      <c r="X1008" s="38"/>
    </row>
    <row r="1009" spans="1:24" x14ac:dyDescent="0.25">
      <c r="A1009" s="5"/>
      <c r="B1009" s="1" t="s">
        <v>688</v>
      </c>
      <c r="C1009" s="53">
        <v>4</v>
      </c>
      <c r="D1009" s="75">
        <v>37.261499999999998</v>
      </c>
      <c r="E1009" s="179">
        <v>4424</v>
      </c>
      <c r="F1009" s="155">
        <v>483710.3</v>
      </c>
      <c r="G1009" s="61">
        <v>75</v>
      </c>
      <c r="H1009" s="70">
        <f t="shared" si="194"/>
        <v>362782.72499999998</v>
      </c>
      <c r="I1009" s="15">
        <f t="shared" si="193"/>
        <v>120927.57500000001</v>
      </c>
      <c r="J1009" s="15">
        <f t="shared" si="190"/>
        <v>109.3377712477396</v>
      </c>
      <c r="K1009" s="15">
        <f t="shared" si="195"/>
        <v>582.12058892220409</v>
      </c>
      <c r="L1009" s="15">
        <f t="shared" si="196"/>
        <v>1315410.115671505</v>
      </c>
      <c r="M1009" s="15"/>
      <c r="N1009" s="15">
        <f t="shared" si="189"/>
        <v>1315410.115671505</v>
      </c>
      <c r="O1009" s="38">
        <f t="shared" si="191"/>
        <v>1315.4101156715051</v>
      </c>
      <c r="P1009" s="38">
        <v>1216.5988594699984</v>
      </c>
      <c r="Q1009" s="38">
        <f t="shared" si="192"/>
        <v>1216.5999999999999</v>
      </c>
      <c r="R1009" s="38"/>
      <c r="S1009" s="38"/>
      <c r="U1009" s="38"/>
      <c r="V1009" s="38"/>
      <c r="W1009" s="38"/>
      <c r="X1009" s="38"/>
    </row>
    <row r="1010" spans="1:24" x14ac:dyDescent="0.25">
      <c r="A1010" s="5"/>
      <c r="B1010" s="1" t="s">
        <v>689</v>
      </c>
      <c r="C1010" s="53">
        <v>4</v>
      </c>
      <c r="D1010" s="75">
        <v>20.51</v>
      </c>
      <c r="E1010" s="179">
        <v>863</v>
      </c>
      <c r="F1010" s="155">
        <v>97654.2</v>
      </c>
      <c r="G1010" s="61">
        <v>75</v>
      </c>
      <c r="H1010" s="70">
        <f t="shared" si="194"/>
        <v>73240.649999999994</v>
      </c>
      <c r="I1010" s="15">
        <f t="shared" si="193"/>
        <v>24413.550000000003</v>
      </c>
      <c r="J1010" s="15">
        <f t="shared" si="190"/>
        <v>113.15666280417149</v>
      </c>
      <c r="K1010" s="15">
        <f t="shared" si="195"/>
        <v>578.30169736577227</v>
      </c>
      <c r="L1010" s="15">
        <f t="shared" si="196"/>
        <v>894121.24199038744</v>
      </c>
      <c r="M1010" s="15"/>
      <c r="N1010" s="15">
        <f t="shared" si="189"/>
        <v>894121.24199038744</v>
      </c>
      <c r="O1010" s="38">
        <f t="shared" si="191"/>
        <v>894.12124199038749</v>
      </c>
      <c r="P1010" s="38">
        <v>807.56591764403174</v>
      </c>
      <c r="Q1010" s="38">
        <f t="shared" si="192"/>
        <v>807.6</v>
      </c>
      <c r="R1010" s="38"/>
      <c r="S1010" s="38"/>
      <c r="U1010" s="38"/>
      <c r="V1010" s="38"/>
      <c r="W1010" s="38"/>
      <c r="X1010" s="38"/>
    </row>
    <row r="1011" spans="1:24" x14ac:dyDescent="0.25">
      <c r="A1011" s="5"/>
      <c r="B1011" s="1" t="s">
        <v>690</v>
      </c>
      <c r="C1011" s="53">
        <v>4</v>
      </c>
      <c r="D1011" s="75">
        <v>12.818399999999999</v>
      </c>
      <c r="E1011" s="179">
        <v>1315</v>
      </c>
      <c r="F1011" s="155">
        <v>255279.4</v>
      </c>
      <c r="G1011" s="61">
        <v>75</v>
      </c>
      <c r="H1011" s="70">
        <f t="shared" si="194"/>
        <v>191459.55</v>
      </c>
      <c r="I1011" s="15">
        <f t="shared" si="193"/>
        <v>63819.850000000006</v>
      </c>
      <c r="J1011" s="15">
        <f t="shared" si="190"/>
        <v>194.12882129277565</v>
      </c>
      <c r="K1011" s="15">
        <f t="shared" si="195"/>
        <v>497.32953887716803</v>
      </c>
      <c r="L1011" s="15">
        <f t="shared" si="196"/>
        <v>813855.75882833207</v>
      </c>
      <c r="M1011" s="15"/>
      <c r="N1011" s="15">
        <f t="shared" si="189"/>
        <v>813855.75882833207</v>
      </c>
      <c r="O1011" s="38">
        <f t="shared" si="191"/>
        <v>813.85575882833211</v>
      </c>
      <c r="P1011" s="38">
        <v>698.18205068698262</v>
      </c>
      <c r="Q1011" s="38">
        <f t="shared" si="192"/>
        <v>698.2</v>
      </c>
      <c r="R1011" s="38"/>
      <c r="S1011" s="38"/>
      <c r="U1011" s="38"/>
      <c r="V1011" s="38"/>
      <c r="W1011" s="38"/>
      <c r="X1011" s="38"/>
    </row>
    <row r="1012" spans="1:24" x14ac:dyDescent="0.25">
      <c r="A1012" s="5"/>
      <c r="B1012" s="1" t="s">
        <v>691</v>
      </c>
      <c r="C1012" s="53">
        <v>4</v>
      </c>
      <c r="D1012" s="75">
        <v>29.560700000000001</v>
      </c>
      <c r="E1012" s="179">
        <v>896</v>
      </c>
      <c r="F1012" s="155">
        <v>187959.8</v>
      </c>
      <c r="G1012" s="61">
        <v>75</v>
      </c>
      <c r="H1012" s="70">
        <f t="shared" si="194"/>
        <v>140969.85</v>
      </c>
      <c r="I1012" s="15">
        <f t="shared" si="193"/>
        <v>46989.949999999983</v>
      </c>
      <c r="J1012" s="15">
        <f t="shared" si="190"/>
        <v>209.77656249999998</v>
      </c>
      <c r="K1012" s="15">
        <f t="shared" si="195"/>
        <v>481.68179766994376</v>
      </c>
      <c r="L1012" s="15">
        <f t="shared" si="196"/>
        <v>799622.76295435126</v>
      </c>
      <c r="M1012" s="15"/>
      <c r="N1012" s="15">
        <f t="shared" si="189"/>
        <v>799622.76295435126</v>
      </c>
      <c r="O1012" s="38">
        <f t="shared" si="191"/>
        <v>799.62276295435129</v>
      </c>
      <c r="P1012" s="38">
        <v>696.29064486565824</v>
      </c>
      <c r="Q1012" s="38">
        <f t="shared" si="192"/>
        <v>696.3</v>
      </c>
      <c r="R1012" s="38"/>
      <c r="S1012" s="38"/>
      <c r="U1012" s="38"/>
      <c r="V1012" s="38"/>
      <c r="W1012" s="38"/>
      <c r="X1012" s="38"/>
    </row>
    <row r="1013" spans="1:24" x14ac:dyDescent="0.25">
      <c r="A1013" s="5"/>
      <c r="B1013" s="1" t="s">
        <v>692</v>
      </c>
      <c r="C1013" s="53">
        <v>4</v>
      </c>
      <c r="D1013" s="75">
        <v>47.864399999999996</v>
      </c>
      <c r="E1013" s="179">
        <v>1920</v>
      </c>
      <c r="F1013" s="155">
        <v>333732.8</v>
      </c>
      <c r="G1013" s="61">
        <v>75</v>
      </c>
      <c r="H1013" s="70">
        <f t="shared" si="194"/>
        <v>250299.6</v>
      </c>
      <c r="I1013" s="15">
        <f t="shared" si="193"/>
        <v>83433.199999999983</v>
      </c>
      <c r="J1013" s="15">
        <f t="shared" si="190"/>
        <v>173.81916666666666</v>
      </c>
      <c r="K1013" s="15">
        <f t="shared" si="195"/>
        <v>517.63919350327706</v>
      </c>
      <c r="L1013" s="15">
        <f t="shared" si="196"/>
        <v>1005249.6843957097</v>
      </c>
      <c r="M1013" s="15"/>
      <c r="N1013" s="15">
        <f t="shared" si="189"/>
        <v>1005249.6843957097</v>
      </c>
      <c r="O1013" s="38">
        <f t="shared" si="191"/>
        <v>1005.2496843957097</v>
      </c>
      <c r="P1013" s="38">
        <v>951.36272163911667</v>
      </c>
      <c r="Q1013" s="38">
        <f t="shared" si="192"/>
        <v>951.4</v>
      </c>
      <c r="R1013" s="38"/>
      <c r="S1013" s="38"/>
      <c r="U1013" s="38"/>
      <c r="V1013" s="38"/>
      <c r="W1013" s="38"/>
      <c r="X1013" s="38"/>
    </row>
    <row r="1014" spans="1:24" x14ac:dyDescent="0.25">
      <c r="A1014" s="5"/>
      <c r="B1014" s="1" t="s">
        <v>693</v>
      </c>
      <c r="C1014" s="53">
        <v>4</v>
      </c>
      <c r="D1014" s="75">
        <v>3.8826000000000001</v>
      </c>
      <c r="E1014" s="179">
        <v>2995</v>
      </c>
      <c r="F1014" s="155">
        <v>967404.3</v>
      </c>
      <c r="G1014" s="61">
        <v>75</v>
      </c>
      <c r="H1014" s="70">
        <f t="shared" si="194"/>
        <v>725553.22499999998</v>
      </c>
      <c r="I1014" s="15">
        <f t="shared" si="193"/>
        <v>241851.07500000007</v>
      </c>
      <c r="J1014" s="15">
        <f t="shared" si="190"/>
        <v>323.00644407345578</v>
      </c>
      <c r="K1014" s="15">
        <f t="shared" si="195"/>
        <v>368.45191609648793</v>
      </c>
      <c r="L1014" s="15">
        <f t="shared" si="196"/>
        <v>794861.31847249158</v>
      </c>
      <c r="M1014" s="15"/>
      <c r="N1014" s="15">
        <f t="shared" si="189"/>
        <v>794861.31847249158</v>
      </c>
      <c r="O1014" s="38">
        <f t="shared" si="191"/>
        <v>794.86131847249158</v>
      </c>
      <c r="P1014" s="38">
        <v>716.09890311267191</v>
      </c>
      <c r="Q1014" s="38">
        <f t="shared" si="192"/>
        <v>716.1</v>
      </c>
      <c r="R1014" s="38"/>
      <c r="S1014" s="38"/>
      <c r="U1014" s="38"/>
      <c r="V1014" s="38"/>
      <c r="W1014" s="38"/>
      <c r="X1014" s="38"/>
    </row>
    <row r="1015" spans="1:24" x14ac:dyDescent="0.25">
      <c r="A1015" s="5"/>
      <c r="B1015" s="1" t="s">
        <v>694</v>
      </c>
      <c r="C1015" s="53">
        <v>4</v>
      </c>
      <c r="D1015" s="75">
        <v>45.011000000000003</v>
      </c>
      <c r="E1015" s="179">
        <v>4224</v>
      </c>
      <c r="F1015" s="155">
        <v>725098.3</v>
      </c>
      <c r="G1015" s="61">
        <v>75</v>
      </c>
      <c r="H1015" s="70">
        <f t="shared" si="194"/>
        <v>543823.72499999998</v>
      </c>
      <c r="I1015" s="15">
        <f t="shared" si="193"/>
        <v>181274.57500000007</v>
      </c>
      <c r="J1015" s="15">
        <f t="shared" si="190"/>
        <v>171.66152935606061</v>
      </c>
      <c r="K1015" s="15">
        <f t="shared" si="195"/>
        <v>519.79683081388316</v>
      </c>
      <c r="L1015" s="15">
        <f t="shared" si="196"/>
        <v>1237244.8292287535</v>
      </c>
      <c r="M1015" s="15"/>
      <c r="N1015" s="15">
        <f t="shared" si="189"/>
        <v>1237244.8292287535</v>
      </c>
      <c r="O1015" s="38">
        <f t="shared" si="191"/>
        <v>1237.2448292287534</v>
      </c>
      <c r="P1015" s="38">
        <v>1132.1662523730768</v>
      </c>
      <c r="Q1015" s="38">
        <f t="shared" si="192"/>
        <v>1132.2</v>
      </c>
      <c r="R1015" s="38"/>
      <c r="S1015" s="38"/>
      <c r="U1015" s="38"/>
      <c r="V1015" s="38"/>
      <c r="W1015" s="38"/>
      <c r="X1015" s="38"/>
    </row>
    <row r="1016" spans="1:24" x14ac:dyDescent="0.25">
      <c r="A1016" s="5"/>
      <c r="B1016" s="1" t="s">
        <v>309</v>
      </c>
      <c r="C1016" s="53">
        <v>4</v>
      </c>
      <c r="D1016" s="75">
        <v>45.852299999999993</v>
      </c>
      <c r="E1016" s="179">
        <v>5609</v>
      </c>
      <c r="F1016" s="155">
        <v>1706363.6</v>
      </c>
      <c r="G1016" s="61">
        <v>75</v>
      </c>
      <c r="H1016" s="70">
        <f t="shared" si="194"/>
        <v>1279772.7</v>
      </c>
      <c r="I1016" s="15">
        <f t="shared" si="193"/>
        <v>426590.90000000014</v>
      </c>
      <c r="J1016" s="15">
        <f t="shared" si="190"/>
        <v>304.21886254234266</v>
      </c>
      <c r="K1016" s="15">
        <f t="shared" si="195"/>
        <v>387.23949762760105</v>
      </c>
      <c r="L1016" s="15">
        <f t="shared" si="196"/>
        <v>1211781.2429062685</v>
      </c>
      <c r="M1016" s="15"/>
      <c r="N1016" s="15">
        <f t="shared" si="189"/>
        <v>1211781.2429062685</v>
      </c>
      <c r="O1016" s="38">
        <f t="shared" si="191"/>
        <v>1211.7812429062685</v>
      </c>
      <c r="P1016" s="38">
        <v>1062.1767856678734</v>
      </c>
      <c r="Q1016" s="38">
        <f t="shared" si="192"/>
        <v>1062.2</v>
      </c>
      <c r="R1016" s="38"/>
      <c r="S1016" s="38"/>
      <c r="U1016" s="38"/>
      <c r="V1016" s="38"/>
      <c r="W1016" s="38"/>
      <c r="X1016" s="38"/>
    </row>
    <row r="1017" spans="1:24" x14ac:dyDescent="0.25">
      <c r="A1017" s="5"/>
      <c r="B1017" s="1" t="s">
        <v>695</v>
      </c>
      <c r="C1017" s="53">
        <v>4</v>
      </c>
      <c r="D1017" s="75">
        <v>87.730400000000017</v>
      </c>
      <c r="E1017" s="179">
        <v>1698</v>
      </c>
      <c r="F1017" s="155">
        <v>674675.19999999995</v>
      </c>
      <c r="G1017" s="61">
        <v>75</v>
      </c>
      <c r="H1017" s="70">
        <f t="shared" si="194"/>
        <v>506006.4</v>
      </c>
      <c r="I1017" s="15">
        <f t="shared" si="193"/>
        <v>168668.79999999993</v>
      </c>
      <c r="J1017" s="15">
        <f t="shared" si="190"/>
        <v>397.33521790341575</v>
      </c>
      <c r="K1017" s="15">
        <f t="shared" si="195"/>
        <v>294.12314226652796</v>
      </c>
      <c r="L1017" s="15">
        <f t="shared" si="196"/>
        <v>811422.92370446573</v>
      </c>
      <c r="M1017" s="15"/>
      <c r="N1017" s="15">
        <f t="shared" si="189"/>
        <v>811422.92370446573</v>
      </c>
      <c r="O1017" s="38">
        <f t="shared" si="191"/>
        <v>811.42292370446569</v>
      </c>
      <c r="P1017" s="38">
        <v>634.95648985826813</v>
      </c>
      <c r="Q1017" s="38">
        <f t="shared" si="192"/>
        <v>635</v>
      </c>
      <c r="R1017" s="38"/>
      <c r="S1017" s="38"/>
      <c r="U1017" s="38"/>
      <c r="V1017" s="38"/>
      <c r="W1017" s="38"/>
      <c r="X1017" s="38"/>
    </row>
    <row r="1018" spans="1:24" x14ac:dyDescent="0.25">
      <c r="A1018" s="5"/>
      <c r="B1018" s="1" t="s">
        <v>696</v>
      </c>
      <c r="C1018" s="53">
        <v>4</v>
      </c>
      <c r="D1018" s="75">
        <v>56.395799999999994</v>
      </c>
      <c r="E1018" s="179">
        <v>5078</v>
      </c>
      <c r="F1018" s="155">
        <v>2635164.2999999998</v>
      </c>
      <c r="G1018" s="61">
        <v>75</v>
      </c>
      <c r="H1018" s="70">
        <f t="shared" si="194"/>
        <v>1976373.2250000001</v>
      </c>
      <c r="I1018" s="15">
        <f t="shared" si="193"/>
        <v>658791.07499999972</v>
      </c>
      <c r="J1018" s="15">
        <f t="shared" si="190"/>
        <v>518.93743599842458</v>
      </c>
      <c r="K1018" s="15">
        <f t="shared" si="195"/>
        <v>172.52092417151914</v>
      </c>
      <c r="L1018" s="15">
        <f t="shared" si="196"/>
        <v>911374.48884794535</v>
      </c>
      <c r="M1018" s="15"/>
      <c r="N1018" s="15">
        <f t="shared" si="189"/>
        <v>911374.48884794535</v>
      </c>
      <c r="O1018" s="38">
        <f t="shared" si="191"/>
        <v>911.37448884794537</v>
      </c>
      <c r="P1018" s="38">
        <v>770.56258458080458</v>
      </c>
      <c r="Q1018" s="38">
        <f t="shared" si="192"/>
        <v>770.6</v>
      </c>
      <c r="R1018" s="38"/>
      <c r="S1018" s="38"/>
      <c r="U1018" s="38"/>
      <c r="V1018" s="38"/>
      <c r="W1018" s="38"/>
      <c r="X1018" s="38"/>
    </row>
    <row r="1019" spans="1:24" x14ac:dyDescent="0.25">
      <c r="A1019" s="5"/>
      <c r="B1019" s="1" t="s">
        <v>697</v>
      </c>
      <c r="C1019" s="53">
        <v>4</v>
      </c>
      <c r="D1019" s="75">
        <v>31.199499999999997</v>
      </c>
      <c r="E1019" s="179">
        <v>1163</v>
      </c>
      <c r="F1019" s="155">
        <v>143437.1</v>
      </c>
      <c r="G1019" s="61">
        <v>75</v>
      </c>
      <c r="H1019" s="70">
        <f t="shared" si="194"/>
        <v>107577.825</v>
      </c>
      <c r="I1019" s="15">
        <f t="shared" si="193"/>
        <v>35859.275000000009</v>
      </c>
      <c r="J1019" s="15">
        <f t="shared" si="190"/>
        <v>123.33370593293208</v>
      </c>
      <c r="K1019" s="15">
        <f t="shared" si="195"/>
        <v>568.12465423701167</v>
      </c>
      <c r="L1019" s="15">
        <f t="shared" si="196"/>
        <v>943316.61382336472</v>
      </c>
      <c r="M1019" s="15"/>
      <c r="N1019" s="15">
        <f t="shared" si="189"/>
        <v>943316.61382336472</v>
      </c>
      <c r="O1019" s="38">
        <f t="shared" si="191"/>
        <v>943.31661382336472</v>
      </c>
      <c r="P1019" s="38">
        <v>874.01114345511985</v>
      </c>
      <c r="Q1019" s="38">
        <f t="shared" si="192"/>
        <v>874</v>
      </c>
      <c r="R1019" s="38"/>
      <c r="S1019" s="38"/>
      <c r="U1019" s="38"/>
      <c r="V1019" s="38"/>
      <c r="W1019" s="38"/>
      <c r="X1019" s="38"/>
    </row>
    <row r="1020" spans="1:24" x14ac:dyDescent="0.25">
      <c r="A1020" s="5"/>
      <c r="B1020" s="1" t="s">
        <v>698</v>
      </c>
      <c r="C1020" s="53">
        <v>4</v>
      </c>
      <c r="D1020" s="75">
        <v>22.257800000000003</v>
      </c>
      <c r="E1020" s="179">
        <v>1035</v>
      </c>
      <c r="F1020" s="155">
        <v>217281.9</v>
      </c>
      <c r="G1020" s="61">
        <v>75</v>
      </c>
      <c r="H1020" s="70">
        <f t="shared" si="194"/>
        <v>162961.42499999999</v>
      </c>
      <c r="I1020" s="15">
        <f t="shared" si="193"/>
        <v>54320.475000000006</v>
      </c>
      <c r="J1020" s="15">
        <f t="shared" si="190"/>
        <v>209.93420289855072</v>
      </c>
      <c r="K1020" s="15">
        <f t="shared" si="195"/>
        <v>481.52415727139299</v>
      </c>
      <c r="L1020" s="15">
        <f t="shared" si="196"/>
        <v>792322.70622098981</v>
      </c>
      <c r="M1020" s="15"/>
      <c r="N1020" s="15">
        <f t="shared" si="189"/>
        <v>792322.70622098981</v>
      </c>
      <c r="O1020" s="38">
        <f t="shared" si="191"/>
        <v>792.32270622098986</v>
      </c>
      <c r="P1020" s="38">
        <v>759.28920934251346</v>
      </c>
      <c r="Q1020" s="38">
        <f t="shared" si="192"/>
        <v>759.3</v>
      </c>
      <c r="R1020" s="38"/>
      <c r="S1020" s="38"/>
      <c r="U1020" s="38"/>
      <c r="V1020" s="38"/>
      <c r="W1020" s="38"/>
      <c r="X1020" s="38"/>
    </row>
    <row r="1021" spans="1:24" x14ac:dyDescent="0.25">
      <c r="A1021" s="5"/>
      <c r="B1021" s="1" t="s">
        <v>699</v>
      </c>
      <c r="C1021" s="53">
        <v>4</v>
      </c>
      <c r="D1021" s="75">
        <v>45.27</v>
      </c>
      <c r="E1021" s="179">
        <v>4184</v>
      </c>
      <c r="F1021" s="155">
        <v>785160.3</v>
      </c>
      <c r="G1021" s="61">
        <v>75</v>
      </c>
      <c r="H1021" s="70">
        <f t="shared" si="194"/>
        <v>588870.22499999998</v>
      </c>
      <c r="I1021" s="15">
        <f t="shared" si="193"/>
        <v>196290.07500000007</v>
      </c>
      <c r="J1021" s="15">
        <f t="shared" si="190"/>
        <v>187.65781548757172</v>
      </c>
      <c r="K1021" s="15">
        <f t="shared" si="195"/>
        <v>503.80054468237199</v>
      </c>
      <c r="L1021" s="15">
        <f t="shared" si="196"/>
        <v>1213274.4076798139</v>
      </c>
      <c r="M1021" s="15"/>
      <c r="N1021" s="15">
        <f t="shared" si="189"/>
        <v>1213274.4076798139</v>
      </c>
      <c r="O1021" s="38">
        <f t="shared" si="191"/>
        <v>1213.274407679814</v>
      </c>
      <c r="P1021" s="38">
        <v>1082.2265755276976</v>
      </c>
      <c r="Q1021" s="38">
        <f t="shared" si="192"/>
        <v>1082.2</v>
      </c>
      <c r="R1021" s="38"/>
      <c r="S1021" s="38"/>
      <c r="U1021" s="38"/>
      <c r="V1021" s="38"/>
      <c r="W1021" s="38"/>
      <c r="X1021" s="38"/>
    </row>
    <row r="1022" spans="1:24" x14ac:dyDescent="0.25">
      <c r="A1022" s="5"/>
      <c r="B1022" s="1" t="s">
        <v>893</v>
      </c>
      <c r="C1022" s="53">
        <v>3</v>
      </c>
      <c r="D1022" s="75">
        <v>16.429500000000001</v>
      </c>
      <c r="E1022" s="179">
        <v>32825</v>
      </c>
      <c r="F1022" s="155">
        <v>57338056</v>
      </c>
      <c r="G1022" s="61">
        <v>35</v>
      </c>
      <c r="H1022" s="70">
        <f t="shared" si="194"/>
        <v>20068319.600000001</v>
      </c>
      <c r="I1022" s="15">
        <f t="shared" si="193"/>
        <v>37269736.399999999</v>
      </c>
      <c r="J1022" s="15">
        <f t="shared" si="190"/>
        <v>1746.7800761614624</v>
      </c>
      <c r="K1022" s="15">
        <f t="shared" si="195"/>
        <v>-1055.3217159915187</v>
      </c>
      <c r="L1022" s="15">
        <f t="shared" si="196"/>
        <v>3433137.7181699094</v>
      </c>
      <c r="M1022" s="15"/>
      <c r="N1022" s="15">
        <f t="shared" si="189"/>
        <v>3433137.7181699094</v>
      </c>
      <c r="O1022" s="38">
        <f t="shared" si="191"/>
        <v>3433.1377181699095</v>
      </c>
      <c r="P1022" s="38">
        <v>3131.5183448826015</v>
      </c>
      <c r="Q1022" s="38">
        <f t="shared" si="192"/>
        <v>3131.5</v>
      </c>
      <c r="R1022" s="38"/>
      <c r="S1022" s="38"/>
      <c r="U1022" s="38"/>
      <c r="V1022" s="38"/>
      <c r="W1022" s="38"/>
      <c r="X1022" s="38"/>
    </row>
    <row r="1023" spans="1:24" x14ac:dyDescent="0.25">
      <c r="A1023" s="5"/>
      <c r="B1023" s="1" t="s">
        <v>854</v>
      </c>
      <c r="C1023" s="53">
        <v>4</v>
      </c>
      <c r="D1023" s="75">
        <v>18.29</v>
      </c>
      <c r="E1023" s="179">
        <v>1621</v>
      </c>
      <c r="F1023" s="155">
        <v>255496.6</v>
      </c>
      <c r="G1023" s="61">
        <v>75</v>
      </c>
      <c r="H1023" s="70">
        <f t="shared" si="194"/>
        <v>191622.45</v>
      </c>
      <c r="I1023" s="15">
        <f t="shared" si="193"/>
        <v>63874.149999999994</v>
      </c>
      <c r="J1023" s="15">
        <f t="shared" si="190"/>
        <v>157.61665638494756</v>
      </c>
      <c r="K1023" s="15">
        <f t="shared" si="195"/>
        <v>533.84170378499618</v>
      </c>
      <c r="L1023" s="15">
        <f t="shared" si="196"/>
        <v>908500.49292614753</v>
      </c>
      <c r="M1023" s="15"/>
      <c r="N1023" s="15">
        <f t="shared" si="189"/>
        <v>908500.49292614753</v>
      </c>
      <c r="O1023" s="38">
        <f t="shared" si="191"/>
        <v>908.50049292614756</v>
      </c>
      <c r="P1023" s="38">
        <v>818.62056675641225</v>
      </c>
      <c r="Q1023" s="38">
        <f t="shared" si="192"/>
        <v>818.6</v>
      </c>
      <c r="R1023" s="38"/>
      <c r="S1023" s="38"/>
      <c r="U1023" s="38"/>
      <c r="V1023" s="38"/>
      <c r="W1023" s="38"/>
      <c r="X1023" s="38"/>
    </row>
    <row r="1024" spans="1:24" x14ac:dyDescent="0.25">
      <c r="A1024" s="5"/>
      <c r="B1024" s="1" t="s">
        <v>700</v>
      </c>
      <c r="C1024" s="53">
        <v>4</v>
      </c>
      <c r="D1024" s="75">
        <v>51.766099999999994</v>
      </c>
      <c r="E1024" s="179">
        <v>3130</v>
      </c>
      <c r="F1024" s="155">
        <v>605532.5</v>
      </c>
      <c r="G1024" s="61">
        <v>75</v>
      </c>
      <c r="H1024" s="70">
        <f t="shared" si="194"/>
        <v>454149.375</v>
      </c>
      <c r="I1024" s="15">
        <f t="shared" si="193"/>
        <v>151383.125</v>
      </c>
      <c r="J1024" s="15">
        <f t="shared" si="190"/>
        <v>193.4608626198083</v>
      </c>
      <c r="K1024" s="15">
        <f t="shared" si="195"/>
        <v>497.99749755013545</v>
      </c>
      <c r="L1024" s="15">
        <f t="shared" si="196"/>
        <v>1116173.5015249946</v>
      </c>
      <c r="M1024" s="15"/>
      <c r="N1024" s="15">
        <f t="shared" si="189"/>
        <v>1116173.5015249946</v>
      </c>
      <c r="O1024" s="38">
        <f t="shared" si="191"/>
        <v>1116.1735015249947</v>
      </c>
      <c r="P1024" s="38">
        <v>1002.9179385265794</v>
      </c>
      <c r="Q1024" s="38">
        <f t="shared" si="192"/>
        <v>1002.9</v>
      </c>
      <c r="R1024" s="38"/>
      <c r="S1024" s="38"/>
      <c r="U1024" s="38"/>
      <c r="V1024" s="38"/>
      <c r="W1024" s="38"/>
      <c r="X1024" s="38"/>
    </row>
    <row r="1025" spans="1:24" ht="15.75" thickBot="1" x14ac:dyDescent="0.3">
      <c r="A1025" s="5"/>
      <c r="B1025" s="1" t="s">
        <v>855</v>
      </c>
      <c r="C1025" s="53">
        <v>4</v>
      </c>
      <c r="D1025" s="75">
        <v>38.74</v>
      </c>
      <c r="E1025" s="186">
        <v>3530</v>
      </c>
      <c r="F1025" s="155">
        <v>1181276.3</v>
      </c>
      <c r="G1025" s="61">
        <v>75</v>
      </c>
      <c r="H1025" s="70">
        <f t="shared" si="194"/>
        <v>885957.22499999998</v>
      </c>
      <c r="I1025" s="15">
        <f t="shared" si="193"/>
        <v>295319.07500000007</v>
      </c>
      <c r="J1025" s="15">
        <f t="shared" si="190"/>
        <v>334.63917847025499</v>
      </c>
      <c r="K1025" s="15">
        <f t="shared" si="195"/>
        <v>356.81918169968873</v>
      </c>
      <c r="L1025" s="15">
        <f t="shared" si="196"/>
        <v>937336.69563385984</v>
      </c>
      <c r="M1025" s="15"/>
      <c r="N1025" s="15">
        <f t="shared" si="189"/>
        <v>937336.69563385984</v>
      </c>
      <c r="O1025" s="38">
        <f t="shared" si="191"/>
        <v>937.33669563385979</v>
      </c>
      <c r="P1025" s="38">
        <v>886.42006799265039</v>
      </c>
      <c r="Q1025" s="38">
        <f t="shared" si="192"/>
        <v>886.4</v>
      </c>
      <c r="R1025" s="38"/>
      <c r="S1025" s="38"/>
      <c r="U1025" s="38"/>
      <c r="V1025" s="38"/>
      <c r="W1025" s="38"/>
      <c r="X1025" s="38"/>
    </row>
    <row r="1026" spans="1:24" x14ac:dyDescent="0.25">
      <c r="F1026" s="86"/>
    </row>
    <row r="1027" spans="1:24" x14ac:dyDescent="0.25">
      <c r="H1027" s="62">
        <f>H20+H42+H48+H78+H89+H121++H162+H193+H225+H256+H283+H312+H338+H370+H385+H421+H458+H502+H525+H568+H597+H626+H653+H678+H720+H749+H781+H811+H850+H881+H908+H935+H954+H989</f>
        <v>765889214.19499981</v>
      </c>
    </row>
    <row r="1028" spans="1:24" x14ac:dyDescent="0.25">
      <c r="H1028" s="50">
        <v>70964055</v>
      </c>
    </row>
    <row r="1029" spans="1:24" x14ac:dyDescent="0.25">
      <c r="H1029" s="62">
        <f>H1027+H1028</f>
        <v>836853269.19499981</v>
      </c>
    </row>
  </sheetData>
  <mergeCells count="26">
    <mergeCell ref="N13:N15"/>
    <mergeCell ref="B17:C17"/>
    <mergeCell ref="K13:K15"/>
    <mergeCell ref="L13:L15"/>
    <mergeCell ref="M13:M15"/>
    <mergeCell ref="B18:C18"/>
    <mergeCell ref="B19:C19"/>
    <mergeCell ref="H13:H15"/>
    <mergeCell ref="I13:I15"/>
    <mergeCell ref="J13:J15"/>
    <mergeCell ref="G10:I10"/>
    <mergeCell ref="G11:I11"/>
    <mergeCell ref="G12:J12"/>
    <mergeCell ref="A13:A15"/>
    <mergeCell ref="B13:B15"/>
    <mergeCell ref="C13:C15"/>
    <mergeCell ref="D13:D15"/>
    <mergeCell ref="E13:E15"/>
    <mergeCell ref="F13:F15"/>
    <mergeCell ref="G13:G15"/>
    <mergeCell ref="G9:I9"/>
    <mergeCell ref="A1:N2"/>
    <mergeCell ref="G5:I5"/>
    <mergeCell ref="G6:I6"/>
    <mergeCell ref="G7:I7"/>
    <mergeCell ref="G8:I8"/>
  </mergeCells>
  <pageMargins left="0.70866141732283472" right="0.70866141732283472" top="0.74803149606299213" bottom="0.74803149606299213" header="0.31496062992125984" footer="0.31496062992125984"/>
  <pageSetup paperSize="9" scale="56" fitToWidth="0" fitToHeight="0" orientation="landscape" r:id="rId1"/>
  <headerFooter>
    <oddFooter>&amp;LEx.:Natalia Tabacari
Tel.:26-19&amp;C&amp;P</oddFooter>
  </headerFooter>
  <rowBreaks count="3" manualBreakCount="3">
    <brk id="312" max="14" man="1"/>
    <brk id="572" max="14" man="1"/>
    <brk id="625" max="14" man="1"/>
  </rowBreaks>
  <colBreaks count="1" manualBreakCount="1">
    <brk id="14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1"/>
  <sheetViews>
    <sheetView workbookViewId="0">
      <selection activeCell="G11" sqref="G11"/>
    </sheetView>
  </sheetViews>
  <sheetFormatPr defaultRowHeight="15" x14ac:dyDescent="0.25"/>
  <cols>
    <col min="1" max="1" width="17.7109375" customWidth="1"/>
    <col min="2" max="2" width="12.140625" customWidth="1"/>
    <col min="3" max="4" width="10.7109375" customWidth="1"/>
  </cols>
  <sheetData>
    <row r="4" spans="1:4" x14ac:dyDescent="0.25">
      <c r="D4" t="s">
        <v>883</v>
      </c>
    </row>
    <row r="5" spans="1:4" x14ac:dyDescent="0.25">
      <c r="A5" s="242"/>
      <c r="B5" s="41">
        <v>2017</v>
      </c>
      <c r="C5" s="41">
        <v>2018</v>
      </c>
      <c r="D5" s="41">
        <v>2019</v>
      </c>
    </row>
    <row r="6" spans="1:4" x14ac:dyDescent="0.25">
      <c r="A6" s="243"/>
      <c r="B6" s="43"/>
      <c r="C6" s="43"/>
      <c r="D6" s="43"/>
    </row>
    <row r="7" spans="1:4" ht="22.9" customHeight="1" x14ac:dyDescent="0.25">
      <c r="A7" s="42" t="s">
        <v>880</v>
      </c>
      <c r="B7" s="45">
        <v>8025.6</v>
      </c>
      <c r="C7" s="45">
        <v>8132.2</v>
      </c>
      <c r="D7" s="45">
        <v>8259.9</v>
      </c>
    </row>
    <row r="8" spans="1:4" ht="18" customHeight="1" x14ac:dyDescent="0.25">
      <c r="A8" s="40" t="s">
        <v>881</v>
      </c>
      <c r="B8" s="44"/>
      <c r="C8" s="44"/>
      <c r="D8" s="44"/>
    </row>
    <row r="9" spans="1:4" ht="21" customHeight="1" x14ac:dyDescent="0.25">
      <c r="A9" s="42" t="s">
        <v>879</v>
      </c>
      <c r="B9" s="44">
        <v>1175.9000000000001</v>
      </c>
      <c r="C9" s="44">
        <v>1330.8</v>
      </c>
      <c r="D9" s="44">
        <v>1432.3</v>
      </c>
    </row>
    <row r="10" spans="1:4" ht="21" customHeight="1" x14ac:dyDescent="0.25">
      <c r="A10" s="42" t="s">
        <v>884</v>
      </c>
      <c r="B10" s="44">
        <v>76.2</v>
      </c>
      <c r="C10" s="44"/>
      <c r="D10" s="44"/>
    </row>
    <row r="11" spans="1:4" ht="20.45" customHeight="1" x14ac:dyDescent="0.25">
      <c r="A11" s="42" t="s">
        <v>882</v>
      </c>
      <c r="B11" s="44">
        <f>B7-B9-B10</f>
        <v>6773.5000000000009</v>
      </c>
      <c r="C11" s="44">
        <f>C7-C9</f>
        <v>6801.4</v>
      </c>
      <c r="D11" s="44">
        <f>D7-D9</f>
        <v>6827.5999999999995</v>
      </c>
    </row>
  </sheetData>
  <mergeCells count="1"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Calcul transf 2019</vt:lpstr>
      <vt:lpstr>Calcul transf 2020</vt:lpstr>
      <vt:lpstr>Calcul transf 2021</vt:lpstr>
      <vt:lpstr>Sheet1</vt:lpstr>
      <vt:lpstr>'Calcul transf 2019'!Print_Area</vt:lpstr>
      <vt:lpstr>'Calcul transf 2020'!Print_Area</vt:lpstr>
      <vt:lpstr>'Calcul transf 2021'!Print_Area</vt:lpstr>
      <vt:lpstr>'Calcul transf 2019'!Print_Titles</vt:lpstr>
      <vt:lpstr>'Calcul transf 2020'!Print_Titles</vt:lpstr>
      <vt:lpstr>'Calcul transf 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Razlog Diana</dc:creator>
  <cp:lastModifiedBy>Natalia Tabacari</cp:lastModifiedBy>
  <cp:lastPrinted>2018-05-21T10:45:18Z</cp:lastPrinted>
  <dcterms:created xsi:type="dcterms:W3CDTF">2012-10-02T08:06:09Z</dcterms:created>
  <dcterms:modified xsi:type="dcterms:W3CDTF">2018-09-10T07:48:39Z</dcterms:modified>
</cp:coreProperties>
</file>