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280"/>
  </bookViews>
  <sheets>
    <sheet name="RO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D17" i="1" l="1"/>
  <c r="E13" i="1"/>
  <c r="E17" i="1" s="1"/>
  <c r="E11" i="1"/>
  <c r="C17" i="1" l="1"/>
  <c r="B17" i="1"/>
  <c r="I21" i="1" l="1"/>
  <c r="I15" i="1"/>
  <c r="I13" i="1"/>
  <c r="I17" i="1" l="1"/>
  <c r="H17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<sst xmlns="http://schemas.openxmlformats.org/spreadsheetml/2006/main" count="31" uniqueCount="21">
  <si>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</si>
  <si>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</si>
  <si>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</si>
  <si>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</si>
  <si>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</si>
  <si>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</si>
  <si>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</si>
  <si>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</si>
  <si>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</si>
  <si>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</si>
  <si>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</si>
  <si>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</si>
  <si>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</si>
  <si>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</si>
  <si>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 xml:space="preserve"> 01/01/2023</t>
  </si>
  <si>
    <t>Intrări de surse externe de finanţare</t>
  </si>
  <si>
    <t>01/05/2022-31/05/2022</t>
  </si>
  <si>
    <t xml:space="preserve"> 31/05/2022</t>
  </si>
  <si>
    <t>01/05/2023-31/05/2023</t>
  </si>
  <si>
    <t xml:space="preserve"> 31/05/2023</t>
  </si>
  <si>
    <t>Notă: Pe parcursul primelor cinci luni ale anului 2023, finanţarea externă netă a atins o valoare pozitivă, constituind circa 277,13 mil. dolari SUA. Totodată, fluctuaţia ratei de schimb a dolarului SUA faţă de alte valute, pe parcursul anului 2023, a atins valori pozitive și a constituit 8,82 mil. dolari SUA. Astfel, soldul datoriei de stat externe la 31 mai 2023 s-a majorat față de soldul datoriei de stat externe la situația din 01 ianuarie 2023 cu aproximativ 285,95 mil.dolari SUA sau cu 9,10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</si>
</sst>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4" borderId="26" xfId="1" applyNumberFormat="1" applyFont="1" applyFill="1" applyBorder="1" applyAlignment="1">
      <alignment horizontal="right"/>
    </xf>
    <xf numFmtId="4" fontId="13" fillId="4" borderId="12" xfId="1" applyNumberFormat="1" applyFont="1" applyFill="1" applyBorder="1" applyAlignment="1">
      <alignment horizontal="right"/>
    </xf>
    <xf numFmtId="0" fontId="3" fillId="0" borderId="8" xfId="1" applyFont="1" applyFill="1" applyBorder="1" applyAlignment="1">
      <alignment horizontal="right"/>
    </xf>
    <xf numFmtId="4" fontId="13" fillId="5" borderId="12" xfId="1" applyNumberFormat="1" applyFont="1" applyFill="1" applyBorder="1" applyAlignment="1">
      <alignment horizontal="right"/>
    </xf>
    <xf numFmtId="4" fontId="3" fillId="2" borderId="12" xfId="1" applyNumberFormat="1" applyFont="1" applyFill="1" applyBorder="1" applyAlignment="1">
      <alignment horizontal="right"/>
    </xf>
    <xf numFmtId="4" fontId="13" fillId="2" borderId="12" xfId="1" applyNumberFormat="1" applyFont="1" applyFill="1" applyBorder="1" applyAlignment="1">
      <alignment horizontal="right"/>
    </xf>
    <xf numFmtId="4" fontId="13" fillId="4" borderId="23" xfId="1" applyNumberFormat="1" applyFont="1" applyFill="1" applyBorder="1" applyAlignment="1">
      <alignment horizontal="right"/>
    </xf>
    <xf numFmtId="4" fontId="13" fillId="4" borderId="10" xfId="1" applyNumberFormat="1" applyFont="1" applyFill="1" applyBorder="1" applyAlignment="1">
      <alignment horizontal="right"/>
    </xf>
    <xf numFmtId="4" fontId="7" fillId="3" borderId="11" xfId="1" applyNumberFormat="1" applyFont="1" applyFill="1" applyBorder="1" applyAlignment="1">
      <alignment horizontal="right"/>
    </xf>
    <xf numFmtId="4" fontId="7" fillId="3" borderId="12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andru.rodideal\Downloads\IOS2021%20(49)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1 (49)"/>
    </sheetNames>
    <sheetDataSet>
      <sheetData sheetId="0">
        <row r="8">
          <cell r="C8">
            <v>2236277854.1290002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selection activeCell="B10" sqref="B10:K2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6" t="s">
        <v>12</v>
      </c>
      <c r="B6" s="75">
        <v>2022</v>
      </c>
      <c r="C6" s="76"/>
      <c r="D6" s="76"/>
      <c r="E6" s="77"/>
      <c r="F6" s="78">
        <v>2023</v>
      </c>
      <c r="G6" s="78"/>
      <c r="H6" s="78"/>
      <c r="I6" s="78"/>
      <c r="J6" s="78"/>
      <c r="K6" s="79"/>
    </row>
    <row r="7" spans="1:14" ht="15.75" x14ac:dyDescent="0.25">
      <c r="A7" s="67"/>
      <c r="B7" s="80" t="s">
        <v>3</v>
      </c>
      <c r="C7" s="81"/>
      <c r="D7" s="81" t="s">
        <v>4</v>
      </c>
      <c r="E7" s="82"/>
      <c r="F7" s="83"/>
      <c r="G7" s="83"/>
      <c r="H7" s="84" t="s">
        <v>3</v>
      </c>
      <c r="I7" s="85"/>
      <c r="J7" s="81" t="s">
        <v>4</v>
      </c>
      <c r="K7" s="82"/>
    </row>
    <row r="8" spans="1:14" ht="16.5" thickBot="1" x14ac:dyDescent="0.3">
      <c r="A8" s="67"/>
      <c r="B8" s="86" t="s">
        <v>16</v>
      </c>
      <c r="C8" s="87"/>
      <c r="D8" s="88" t="s">
        <v>17</v>
      </c>
      <c r="E8" s="89"/>
      <c r="F8" s="90" t="s">
        <v>14</v>
      </c>
      <c r="G8" s="90"/>
      <c r="H8" s="86" t="s">
        <v>18</v>
      </c>
      <c r="I8" s="87"/>
      <c r="J8" s="88" t="s">
        <v>19</v>
      </c>
      <c r="K8" s="89"/>
    </row>
    <row r="9" spans="1:14" ht="16.5" thickBot="1" x14ac:dyDescent="0.3">
      <c r="A9" s="68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39"/>
      <c r="E10" s="40">
        <v>19.0703</v>
      </c>
      <c r="F10" s="39"/>
      <c r="G10" s="54">
        <v>19.157900000000001</v>
      </c>
      <c r="H10" s="39"/>
      <c r="I10" s="54"/>
      <c r="J10" s="39"/>
      <c r="K10" s="54">
        <v>17.793900000000001</v>
      </c>
    </row>
    <row r="11" spans="1:14" ht="15.75" x14ac:dyDescent="0.25">
      <c r="A11" s="25" t="s">
        <v>8</v>
      </c>
      <c r="B11" s="60"/>
      <c r="C11" s="61"/>
      <c r="D11" s="60">
        <v>2476.726085196</v>
      </c>
      <c r="E11" s="61">
        <f>D11*E10</f>
        <v>47231.909462513278</v>
      </c>
      <c r="F11" s="50">
        <v>3140.6193288690001</v>
      </c>
      <c r="G11" s="55">
        <v>60167.671040539419</v>
      </c>
      <c r="H11" s="50"/>
      <c r="I11" s="55"/>
      <c r="J11" s="50">
        <v>3426.5657781099999</v>
      </c>
      <c r="K11" s="55">
        <v>60971.968799111528</v>
      </c>
      <c r="M11" s="11"/>
      <c r="N11" s="11"/>
    </row>
    <row r="12" spans="1:14" ht="15.75" x14ac:dyDescent="0.25">
      <c r="A12" s="26"/>
      <c r="B12" s="21"/>
      <c r="C12" s="62"/>
      <c r="D12" s="21"/>
      <c r="E12" s="62"/>
      <c r="F12" s="21"/>
      <c r="G12" s="31"/>
      <c r="H12" s="21"/>
      <c r="I12" s="56"/>
      <c r="J12" s="21"/>
      <c r="K12" s="56"/>
      <c r="L12" s="18"/>
      <c r="M12" s="11"/>
    </row>
    <row r="13" spans="1:14" ht="15.75" x14ac:dyDescent="0.25">
      <c r="A13" s="27" t="s">
        <v>15</v>
      </c>
      <c r="B13" s="15">
        <v>14.94459743</v>
      </c>
      <c r="C13" s="13">
        <v>281.86196107999996</v>
      </c>
      <c r="D13" s="15">
        <v>124.1375037</v>
      </c>
      <c r="E13" s="13">
        <f>'[1]IOS2021 (49)'!$C$8/1000000</f>
        <v>2236.2778541290004</v>
      </c>
      <c r="F13" s="15"/>
      <c r="G13" s="20"/>
      <c r="H13" s="15">
        <v>73.23184006999999</v>
      </c>
      <c r="I13" s="53">
        <f>1310009784.77/1000000</f>
        <v>1310.0097847699999</v>
      </c>
      <c r="J13" s="15">
        <v>360.53714201999998</v>
      </c>
      <c r="K13" s="53">
        <v>6689.0820326269995</v>
      </c>
      <c r="L13" s="18"/>
      <c r="M13" s="12"/>
    </row>
    <row r="14" spans="1:14" ht="15.75" x14ac:dyDescent="0.25">
      <c r="A14" s="26"/>
      <c r="B14" s="21"/>
      <c r="C14" s="62"/>
      <c r="D14" s="21"/>
      <c r="E14" s="62"/>
      <c r="F14" s="21"/>
      <c r="G14" s="31"/>
      <c r="H14" s="21"/>
      <c r="I14" s="56"/>
      <c r="J14" s="21"/>
      <c r="K14" s="56"/>
      <c r="L14" s="49"/>
    </row>
    <row r="15" spans="1:14" ht="15.75" x14ac:dyDescent="0.25">
      <c r="A15" s="27" t="s">
        <v>13</v>
      </c>
      <c r="B15" s="15">
        <v>9.0004686400000011</v>
      </c>
      <c r="C15" s="13">
        <v>170.66392023</v>
      </c>
      <c r="D15" s="15">
        <v>46.981606880000001</v>
      </c>
      <c r="E15" s="13">
        <v>862.64869190999991</v>
      </c>
      <c r="F15" s="15"/>
      <c r="G15" s="32"/>
      <c r="H15" s="15">
        <v>50.858765290000001</v>
      </c>
      <c r="I15" s="53">
        <f>911548825.66/1000000</f>
        <v>911.54882565999992</v>
      </c>
      <c r="J15" s="15">
        <v>83.411175749999998</v>
      </c>
      <c r="K15" s="53">
        <v>1518.02151295</v>
      </c>
      <c r="L15" s="18"/>
    </row>
    <row r="16" spans="1:14" ht="15.75" x14ac:dyDescent="0.25">
      <c r="A16" s="28"/>
      <c r="B16" s="33"/>
      <c r="C16" s="63"/>
      <c r="D16" s="33"/>
      <c r="E16" s="63"/>
      <c r="F16" s="33"/>
      <c r="G16" s="34"/>
      <c r="H16" s="33"/>
      <c r="I16" s="57"/>
      <c r="J16" s="33"/>
      <c r="K16" s="57"/>
      <c r="L16" s="18"/>
    </row>
    <row r="17" spans="1:17" ht="18" customHeight="1" x14ac:dyDescent="0.25">
      <c r="A17" s="27" t="s">
        <v>9</v>
      </c>
      <c r="B17" s="15">
        <f>B13-B15</f>
        <v>5.9441287899999988</v>
      </c>
      <c r="C17" s="15">
        <f>C13-C15</f>
        <v>111.19804084999996</v>
      </c>
      <c r="D17" s="15">
        <f>D13-D15</f>
        <v>77.155896819999995</v>
      </c>
      <c r="E17" s="15">
        <f>E13-E15</f>
        <v>1373.6291622190006</v>
      </c>
      <c r="F17" s="15"/>
      <c r="G17" s="32"/>
      <c r="H17" s="52">
        <f>H13-H15</f>
        <v>22.373074779999989</v>
      </c>
      <c r="I17" s="53">
        <f>I13-I15</f>
        <v>398.46095910999998</v>
      </c>
      <c r="J17" s="52">
        <v>277.12596626999999</v>
      </c>
      <c r="K17" s="53">
        <v>5171.0605196769993</v>
      </c>
      <c r="L17" s="19"/>
      <c r="M17" s="14"/>
    </row>
    <row r="18" spans="1:17" ht="15.75" x14ac:dyDescent="0.25">
      <c r="A18" s="28"/>
      <c r="B18" s="33"/>
      <c r="C18" s="63"/>
      <c r="D18" s="33"/>
      <c r="E18" s="63"/>
      <c r="F18" s="21"/>
      <c r="G18" s="35"/>
      <c r="H18" s="33"/>
      <c r="I18" s="57"/>
      <c r="J18" s="33"/>
      <c r="K18" s="57"/>
      <c r="L18" s="18"/>
      <c r="M18" s="11"/>
    </row>
    <row r="19" spans="1:17" ht="30" customHeight="1" x14ac:dyDescent="0.25">
      <c r="A19" s="29" t="s">
        <v>10</v>
      </c>
      <c r="B19" s="13">
        <v>35.355941362999879</v>
      </c>
      <c r="C19" s="13"/>
      <c r="D19" s="15">
        <v>-106.5343238409999</v>
      </c>
      <c r="E19" s="13"/>
      <c r="F19" s="15"/>
      <c r="G19" s="36"/>
      <c r="H19" s="13">
        <v>-75.583702419000417</v>
      </c>
      <c r="I19" s="59"/>
      <c r="J19" s="13">
        <v>8.8204829709997181</v>
      </c>
      <c r="K19" s="59"/>
      <c r="L19" s="18"/>
      <c r="M19" s="11"/>
    </row>
    <row r="20" spans="1:17" ht="15.75" x14ac:dyDescent="0.25">
      <c r="A20" s="26"/>
      <c r="B20" s="33"/>
      <c r="C20" s="62"/>
      <c r="D20" s="33"/>
      <c r="E20" s="62"/>
      <c r="F20" s="37"/>
      <c r="G20" s="35"/>
      <c r="H20" s="33"/>
      <c r="I20" s="56"/>
      <c r="J20" s="33"/>
      <c r="K20" s="56"/>
      <c r="L20" s="18"/>
      <c r="M20" s="11"/>
      <c r="Q20" s="11"/>
    </row>
    <row r="21" spans="1:17" ht="16.5" thickBot="1" x14ac:dyDescent="0.3">
      <c r="A21" s="30" t="s">
        <v>11</v>
      </c>
      <c r="B21" s="22">
        <v>2.7124583700000002</v>
      </c>
      <c r="C21" s="64">
        <v>51.224837000000001</v>
      </c>
      <c r="D21" s="22">
        <v>9.4506879600000016</v>
      </c>
      <c r="E21" s="64">
        <v>173.74809196999999</v>
      </c>
      <c r="F21" s="22"/>
      <c r="G21" s="23"/>
      <c r="H21" s="22">
        <v>13.029563099999999</v>
      </c>
      <c r="I21" s="58">
        <f>233014056.89/1000000</f>
        <v>233.01405688999998</v>
      </c>
      <c r="J21" s="22">
        <v>28.58663576</v>
      </c>
      <c r="K21" s="58">
        <v>523.33046198</v>
      </c>
      <c r="L21" s="18"/>
      <c r="M21" s="11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69" t="s">
        <v>20</v>
      </c>
      <c r="B24" s="70"/>
      <c r="C24" s="70"/>
      <c r="D24" s="70"/>
      <c r="E24" s="70"/>
      <c r="F24" s="70"/>
      <c r="G24" s="70"/>
      <c r="H24" s="70"/>
      <c r="I24" s="70"/>
      <c r="J24" s="70"/>
      <c r="K24" s="71"/>
      <c r="P24" s="11"/>
    </row>
    <row r="25" spans="1:17" ht="42" customHeight="1" thickBot="1" x14ac:dyDescent="0.3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4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2023-06-23T04:51:40Z</dcterms:modified>
</cp:coreProperties>
</file>